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08F266C2-9194-4140-9FAC-74A326B2885B}" xr6:coauthVersionLast="47" xr6:coauthVersionMax="47" xr10:uidLastSave="{00000000-0000-0000-0000-000000000000}"/>
  <bookViews>
    <workbookView xWindow="3780" yWindow="1170" windowWidth="21570" windowHeight="13140" tabRatio="830" xr2:uid="{00000000-000D-0000-FFFF-FFFF00000000}"/>
  </bookViews>
  <sheets>
    <sheet name="概要" sheetId="36" r:id="rId1"/>
    <sheet name="手引" sheetId="37" r:id="rId2"/>
    <sheet name="注意" sheetId="38" r:id="rId3"/>
    <sheet name="入力" sheetId="39" r:id="rId4"/>
    <sheet name="入力補助" sheetId="40" r:id="rId5"/>
    <sheet name="結果" sheetId="43" r:id="rId6"/>
    <sheet name="消費転換率" sheetId="9" r:id="rId7"/>
    <sheet name="まとめ" sheetId="27" r:id="rId8"/>
    <sheet name="波及推計" sheetId="6"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#REF!</definedName>
    <definedName name="DPurchase_inc">#REF!</definedName>
    <definedName name="margin_arrange">#REF!</definedName>
    <definedName name="margin_C">係数表!#REF!</definedName>
    <definedName name="margin_D">係数表!$E$7:$F$49</definedName>
    <definedName name="margin_set">波及推計!#REF!</definedName>
    <definedName name="margin_title">波及推計!#REF!</definedName>
    <definedName name="_xlnm.Print_Area" localSheetId="9">係数表!$A$1:$AL$59</definedName>
    <definedName name="_xlnm.Print_Area" localSheetId="6">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8">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H115" i="25" l="1"/>
  <c r="DH119" i="15"/>
  <c r="AJ9" i="3" l="1"/>
  <c r="AJ10" i="3"/>
  <c r="AJ11" i="3"/>
  <c r="AJ12" i="3"/>
  <c r="AJ21" i="3"/>
  <c r="AJ22" i="3"/>
  <c r="AJ23" i="3"/>
  <c r="AJ24" i="3"/>
  <c r="AJ33" i="3"/>
  <c r="AJ34" i="3"/>
  <c r="AJ35" i="3"/>
  <c r="AJ36" i="3"/>
  <c r="AJ45" i="3"/>
  <c r="AJ46" i="3"/>
  <c r="AJ47" i="3"/>
  <c r="AJ48" i="3"/>
  <c r="AJ57" i="3"/>
  <c r="AJ58" i="3"/>
  <c r="AJ59" i="3"/>
  <c r="AJ60" i="3"/>
  <c r="AJ69" i="3"/>
  <c r="AJ70" i="3"/>
  <c r="AJ71" i="3"/>
  <c r="AJ72" i="3"/>
  <c r="AJ81" i="3"/>
  <c r="AJ82" i="3"/>
  <c r="AJ83" i="3"/>
  <c r="AJ84" i="3"/>
  <c r="AJ93" i="3"/>
  <c r="AJ94" i="3"/>
  <c r="AJ95" i="3"/>
  <c r="AJ96" i="3"/>
  <c r="AJ105" i="3"/>
  <c r="AJ106" i="3"/>
  <c r="AJ107" i="3"/>
  <c r="AJ108" i="3"/>
  <c r="H110" i="29"/>
  <c r="I110" i="29" s="1"/>
  <c r="H109" i="29"/>
  <c r="I109" i="29" s="1"/>
  <c r="H108" i="29"/>
  <c r="I108" i="29" s="1"/>
  <c r="H107" i="29"/>
  <c r="I107" i="29" s="1"/>
  <c r="H106" i="29"/>
  <c r="I106" i="29" s="1"/>
  <c r="H105" i="29"/>
  <c r="H104" i="29"/>
  <c r="I104" i="29" s="1"/>
  <c r="H103" i="29"/>
  <c r="I103" i="29" s="1"/>
  <c r="H102" i="29"/>
  <c r="I102" i="29" s="1"/>
  <c r="H101" i="29"/>
  <c r="I101" i="29" s="1"/>
  <c r="H100" i="29"/>
  <c r="I100" i="29" s="1"/>
  <c r="H99" i="29"/>
  <c r="H98" i="29"/>
  <c r="I98" i="29" s="1"/>
  <c r="H97" i="29"/>
  <c r="I97" i="29" s="1"/>
  <c r="H96" i="29"/>
  <c r="I96" i="29" s="1"/>
  <c r="H95" i="29"/>
  <c r="I95" i="29" s="1"/>
  <c r="H94" i="29"/>
  <c r="I94" i="29" s="1"/>
  <c r="H93" i="29"/>
  <c r="H92" i="29"/>
  <c r="I92" i="29" s="1"/>
  <c r="H91" i="29"/>
  <c r="I91" i="29" s="1"/>
  <c r="H90" i="29"/>
  <c r="I90" i="29" s="1"/>
  <c r="H89" i="29"/>
  <c r="I89" i="29" s="1"/>
  <c r="H88" i="29"/>
  <c r="I88" i="29" s="1"/>
  <c r="H87" i="29"/>
  <c r="H86" i="29"/>
  <c r="I86" i="29" s="1"/>
  <c r="H85" i="29"/>
  <c r="I85" i="29" s="1"/>
  <c r="H84" i="29"/>
  <c r="I84" i="29" s="1"/>
  <c r="H83" i="29"/>
  <c r="I83" i="29" s="1"/>
  <c r="H82" i="29"/>
  <c r="I82" i="29" s="1"/>
  <c r="H81" i="29"/>
  <c r="H80" i="29"/>
  <c r="I80" i="29" s="1"/>
  <c r="H79" i="29"/>
  <c r="I79" i="29" s="1"/>
  <c r="H78" i="29"/>
  <c r="I78" i="29" s="1"/>
  <c r="H77" i="29"/>
  <c r="I77" i="29" s="1"/>
  <c r="H76" i="29"/>
  <c r="I76" i="29" s="1"/>
  <c r="H75" i="29"/>
  <c r="H74" i="29"/>
  <c r="I74" i="29" s="1"/>
  <c r="H73" i="29"/>
  <c r="I73" i="29" s="1"/>
  <c r="H72" i="29"/>
  <c r="I72" i="29" s="1"/>
  <c r="H71" i="29"/>
  <c r="I71" i="29" s="1"/>
  <c r="H70" i="29"/>
  <c r="I70" i="29" s="1"/>
  <c r="H69" i="29"/>
  <c r="H68" i="29"/>
  <c r="I68" i="29" s="1"/>
  <c r="H67" i="29"/>
  <c r="I67" i="29" s="1"/>
  <c r="H66" i="29"/>
  <c r="I66" i="29" s="1"/>
  <c r="H65" i="29"/>
  <c r="I65" i="29" s="1"/>
  <c r="H64" i="29"/>
  <c r="I64" i="29" s="1"/>
  <c r="H63" i="29"/>
  <c r="H62" i="29"/>
  <c r="I62" i="29" s="1"/>
  <c r="H61" i="29"/>
  <c r="I61" i="29" s="1"/>
  <c r="H60" i="29"/>
  <c r="I60" i="29" s="1"/>
  <c r="H59" i="29"/>
  <c r="I59" i="29" s="1"/>
  <c r="H58" i="29"/>
  <c r="I58" i="29" s="1"/>
  <c r="H57" i="29"/>
  <c r="H56" i="29"/>
  <c r="I56" i="29" s="1"/>
  <c r="H55" i="29"/>
  <c r="I55" i="29" s="1"/>
  <c r="H54" i="29"/>
  <c r="I54" i="29" s="1"/>
  <c r="H53" i="29"/>
  <c r="I53" i="29" s="1"/>
  <c r="H52" i="29"/>
  <c r="I52" i="29" s="1"/>
  <c r="H51" i="29"/>
  <c r="H50" i="29"/>
  <c r="I50" i="29" s="1"/>
  <c r="H49" i="29"/>
  <c r="I49" i="29" s="1"/>
  <c r="H48" i="29"/>
  <c r="I48" i="29" s="1"/>
  <c r="H47" i="29"/>
  <c r="I47" i="29" s="1"/>
  <c r="H46" i="29"/>
  <c r="I46" i="29" s="1"/>
  <c r="H45" i="29"/>
  <c r="H44" i="29"/>
  <c r="I44" i="29" s="1"/>
  <c r="H43" i="29"/>
  <c r="I43" i="29" s="1"/>
  <c r="H42" i="29"/>
  <c r="I42" i="29" s="1"/>
  <c r="H41" i="29"/>
  <c r="I41" i="29" s="1"/>
  <c r="H40" i="29"/>
  <c r="I40" i="29" s="1"/>
  <c r="H39" i="29"/>
  <c r="H38" i="29"/>
  <c r="I38" i="29" s="1"/>
  <c r="H37" i="29"/>
  <c r="I37" i="29" s="1"/>
  <c r="H36" i="29"/>
  <c r="I36" i="29" s="1"/>
  <c r="H35" i="29"/>
  <c r="I35" i="29" s="1"/>
  <c r="H34" i="29"/>
  <c r="I34" i="29" s="1"/>
  <c r="H33" i="29"/>
  <c r="H32" i="29"/>
  <c r="I32" i="29" s="1"/>
  <c r="H31" i="29"/>
  <c r="I31" i="29" s="1"/>
  <c r="H30" i="29"/>
  <c r="I30" i="29" s="1"/>
  <c r="H29" i="29"/>
  <c r="I29" i="29" s="1"/>
  <c r="H28" i="29"/>
  <c r="I28" i="29" s="1"/>
  <c r="H27" i="29"/>
  <c r="H26" i="29"/>
  <c r="I26" i="29" s="1"/>
  <c r="H25" i="29"/>
  <c r="I25" i="29" s="1"/>
  <c r="H24" i="29"/>
  <c r="I24" i="29" s="1"/>
  <c r="H23" i="29"/>
  <c r="I23" i="29" s="1"/>
  <c r="H22" i="29"/>
  <c r="I22" i="29" s="1"/>
  <c r="H21" i="29"/>
  <c r="H20" i="29"/>
  <c r="I20" i="29" s="1"/>
  <c r="H19" i="29"/>
  <c r="I19" i="29" s="1"/>
  <c r="H18" i="29"/>
  <c r="I18" i="29" s="1"/>
  <c r="H17" i="29"/>
  <c r="I17" i="29" s="1"/>
  <c r="H16" i="29"/>
  <c r="I16" i="29" s="1"/>
  <c r="H15" i="29"/>
  <c r="H1" i="29" s="1"/>
  <c r="H14" i="29"/>
  <c r="I14" i="29" s="1"/>
  <c r="H13" i="29"/>
  <c r="H12" i="29"/>
  <c r="I12" i="29" s="1"/>
  <c r="H11" i="29"/>
  <c r="I11" i="29" s="1"/>
  <c r="H10" i="29"/>
  <c r="I10" i="29" s="1"/>
  <c r="H9" i="29"/>
  <c r="H8" i="29"/>
  <c r="H7" i="29"/>
  <c r="I7" i="29" s="1"/>
  <c r="I6" i="29"/>
  <c r="H6" i="29"/>
  <c r="I5" i="29"/>
  <c r="H5" i="29"/>
  <c r="H4" i="29"/>
  <c r="H3" i="29"/>
  <c r="I3" i="29" s="1"/>
  <c r="C191" i="30"/>
  <c r="H110" i="30"/>
  <c r="AJ114" i="3" s="1"/>
  <c r="H109" i="30"/>
  <c r="AJ113" i="3" s="1"/>
  <c r="H108" i="30"/>
  <c r="AJ112" i="3" s="1"/>
  <c r="H107" i="30"/>
  <c r="AJ111" i="3" s="1"/>
  <c r="H106" i="30"/>
  <c r="AJ110" i="3" s="1"/>
  <c r="H105" i="30"/>
  <c r="AJ109" i="3" s="1"/>
  <c r="H104" i="30"/>
  <c r="H103" i="30"/>
  <c r="H102" i="30"/>
  <c r="H101" i="30"/>
  <c r="H100" i="30"/>
  <c r="AJ104" i="3" s="1"/>
  <c r="H99" i="30"/>
  <c r="AJ103" i="3" s="1"/>
  <c r="H98" i="30"/>
  <c r="AJ102" i="3" s="1"/>
  <c r="H97" i="30"/>
  <c r="AJ101" i="3" s="1"/>
  <c r="H96" i="30"/>
  <c r="AJ100" i="3" s="1"/>
  <c r="H95" i="30"/>
  <c r="AJ99" i="3" s="1"/>
  <c r="H94" i="30"/>
  <c r="AJ98" i="3" s="1"/>
  <c r="H93" i="30"/>
  <c r="AJ97" i="3" s="1"/>
  <c r="H92" i="30"/>
  <c r="H91" i="30"/>
  <c r="H90" i="30"/>
  <c r="H89" i="30"/>
  <c r="H88" i="30"/>
  <c r="AJ92" i="3" s="1"/>
  <c r="H87" i="30"/>
  <c r="AJ91" i="3" s="1"/>
  <c r="H86" i="30"/>
  <c r="AJ90" i="3" s="1"/>
  <c r="H85" i="30"/>
  <c r="AJ89" i="3" s="1"/>
  <c r="H84" i="30"/>
  <c r="AJ88" i="3" s="1"/>
  <c r="H83" i="30"/>
  <c r="AJ87" i="3" s="1"/>
  <c r="H82" i="30"/>
  <c r="AJ86" i="3" s="1"/>
  <c r="H81" i="30"/>
  <c r="AJ85" i="3" s="1"/>
  <c r="H80" i="30"/>
  <c r="H79" i="30"/>
  <c r="H78" i="30"/>
  <c r="H77" i="30"/>
  <c r="H76" i="30"/>
  <c r="AJ80" i="3" s="1"/>
  <c r="H75" i="30"/>
  <c r="AJ79" i="3" s="1"/>
  <c r="H74" i="30"/>
  <c r="AJ78" i="3" s="1"/>
  <c r="H73" i="30"/>
  <c r="AJ77" i="3" s="1"/>
  <c r="H72" i="30"/>
  <c r="AJ76" i="3" s="1"/>
  <c r="H71" i="30"/>
  <c r="AJ75" i="3" s="1"/>
  <c r="H70" i="30"/>
  <c r="AJ74" i="3" s="1"/>
  <c r="H69" i="30"/>
  <c r="AJ73" i="3" s="1"/>
  <c r="H68" i="30"/>
  <c r="H67" i="30"/>
  <c r="H66" i="30"/>
  <c r="H65" i="30"/>
  <c r="H64" i="30"/>
  <c r="AJ68" i="3" s="1"/>
  <c r="H63" i="30"/>
  <c r="AJ67" i="3" s="1"/>
  <c r="H62" i="30"/>
  <c r="AJ66" i="3" s="1"/>
  <c r="H61" i="30"/>
  <c r="AJ65" i="3" s="1"/>
  <c r="H60" i="30"/>
  <c r="AJ64" i="3" s="1"/>
  <c r="H59" i="30"/>
  <c r="AJ63" i="3" s="1"/>
  <c r="H58" i="30"/>
  <c r="AJ62" i="3" s="1"/>
  <c r="H57" i="30"/>
  <c r="AJ61" i="3" s="1"/>
  <c r="H56" i="30"/>
  <c r="H55" i="30"/>
  <c r="H54" i="30"/>
  <c r="H53" i="30"/>
  <c r="H52" i="30"/>
  <c r="AJ56" i="3" s="1"/>
  <c r="H51" i="30"/>
  <c r="AJ55" i="3" s="1"/>
  <c r="H50" i="30"/>
  <c r="AJ54" i="3" s="1"/>
  <c r="H49" i="30"/>
  <c r="AJ53" i="3" s="1"/>
  <c r="H48" i="30"/>
  <c r="AJ52" i="3" s="1"/>
  <c r="H47" i="30"/>
  <c r="AJ51" i="3" s="1"/>
  <c r="H46" i="30"/>
  <c r="AJ50" i="3" s="1"/>
  <c r="H45" i="30"/>
  <c r="AJ49" i="3" s="1"/>
  <c r="H44" i="30"/>
  <c r="H43" i="30"/>
  <c r="H42" i="30"/>
  <c r="H41" i="30"/>
  <c r="H40" i="30"/>
  <c r="AJ44" i="3" s="1"/>
  <c r="H39" i="30"/>
  <c r="AJ43" i="3" s="1"/>
  <c r="H38" i="30"/>
  <c r="AJ42" i="3" s="1"/>
  <c r="H37" i="30"/>
  <c r="AJ41" i="3" s="1"/>
  <c r="H36" i="30"/>
  <c r="AJ40" i="3" s="1"/>
  <c r="H35" i="30"/>
  <c r="AJ39" i="3" s="1"/>
  <c r="H34" i="30"/>
  <c r="AJ38" i="3" s="1"/>
  <c r="H33" i="30"/>
  <c r="AJ37" i="3" s="1"/>
  <c r="H32" i="30"/>
  <c r="H31" i="30"/>
  <c r="H30" i="30"/>
  <c r="H29" i="30"/>
  <c r="H28" i="30"/>
  <c r="AJ32" i="3" s="1"/>
  <c r="H27" i="30"/>
  <c r="AJ31" i="3" s="1"/>
  <c r="H26" i="30"/>
  <c r="AJ30" i="3" s="1"/>
  <c r="H25" i="30"/>
  <c r="AJ29" i="3" s="1"/>
  <c r="H24" i="30"/>
  <c r="AJ28" i="3" s="1"/>
  <c r="H23" i="30"/>
  <c r="AJ27" i="3" s="1"/>
  <c r="H22" i="30"/>
  <c r="AJ26" i="3" s="1"/>
  <c r="H21" i="30"/>
  <c r="AJ25" i="3" s="1"/>
  <c r="H20" i="30"/>
  <c r="H19" i="30"/>
  <c r="H18" i="30"/>
  <c r="H17" i="30"/>
  <c r="H16" i="30"/>
  <c r="AJ20" i="3" s="1"/>
  <c r="H15" i="30"/>
  <c r="AJ19" i="3" s="1"/>
  <c r="H14" i="30"/>
  <c r="AJ18" i="3" s="1"/>
  <c r="H13" i="30"/>
  <c r="AJ17" i="3" s="1"/>
  <c r="H12" i="30"/>
  <c r="AJ16" i="3" s="1"/>
  <c r="H11" i="30"/>
  <c r="AJ15" i="3" s="1"/>
  <c r="H10" i="30"/>
  <c r="AJ14" i="3" s="1"/>
  <c r="H9" i="30"/>
  <c r="AJ13" i="3" s="1"/>
  <c r="H8" i="30"/>
  <c r="H7" i="30"/>
  <c r="H6" i="30"/>
  <c r="H5" i="30"/>
  <c r="H4" i="30"/>
  <c r="AJ8" i="3" s="1"/>
  <c r="H3" i="30"/>
  <c r="AJ7" i="3" s="1"/>
  <c r="I4" i="29" l="1"/>
  <c r="I9" i="29"/>
  <c r="I21" i="29"/>
  <c r="I27" i="29"/>
  <c r="I33" i="29"/>
  <c r="I39" i="29"/>
  <c r="I45" i="29"/>
  <c r="I51" i="29"/>
  <c r="I57" i="29"/>
  <c r="I63" i="29"/>
  <c r="I69" i="29"/>
  <c r="I75" i="29"/>
  <c r="I81" i="29"/>
  <c r="I87" i="29"/>
  <c r="I93" i="29"/>
  <c r="I99" i="29"/>
  <c r="I105" i="29"/>
  <c r="H1" i="30"/>
  <c r="K1" i="29"/>
  <c r="I15" i="29"/>
  <c r="D115" i="6" l="1"/>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39" i="43"/>
  <c r="E36" i="43"/>
  <c r="E35" i="43"/>
  <c r="E34" i="43"/>
  <c r="E33" i="43"/>
  <c r="E30" i="43"/>
  <c r="E29" i="43"/>
  <c r="E28" i="43"/>
  <c r="E27" i="43"/>
  <c r="E26" i="43"/>
  <c r="E25" i="43"/>
  <c r="E24" i="43"/>
  <c r="E23" i="43"/>
  <c r="E22" i="43"/>
  <c r="E21" i="43"/>
  <c r="E20" i="43"/>
  <c r="E18" i="43"/>
  <c r="E17" i="43"/>
  <c r="E16" i="43"/>
  <c r="E13" i="43"/>
  <c r="E12" i="43"/>
  <c r="E10" i="43"/>
  <c r="E9" i="43"/>
  <c r="E8"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7" i="6" l="1"/>
  <c r="D8" i="6"/>
  <c r="E8" i="6"/>
  <c r="D9" i="6"/>
  <c r="E9" i="6"/>
  <c r="D10" i="6"/>
  <c r="E10" i="6"/>
  <c r="D11" i="6"/>
  <c r="D12" i="6"/>
  <c r="E12" i="6"/>
  <c r="D13" i="6"/>
  <c r="E13" i="6"/>
  <c r="D14" i="6"/>
  <c r="D15" i="6"/>
  <c r="D16" i="6"/>
  <c r="E16" i="6"/>
  <c r="D17" i="6"/>
  <c r="E17" i="6"/>
  <c r="D18" i="6"/>
  <c r="E18" i="6"/>
  <c r="D19" i="6"/>
  <c r="D20" i="6"/>
  <c r="E20" i="6"/>
  <c r="D21" i="6"/>
  <c r="E21" i="6"/>
  <c r="D22" i="6"/>
  <c r="E22" i="6"/>
  <c r="D23" i="6"/>
  <c r="E23" i="6"/>
  <c r="D24" i="6"/>
  <c r="E24" i="6"/>
  <c r="D25" i="6"/>
  <c r="E25" i="6"/>
  <c r="D26" i="6"/>
  <c r="E26" i="6"/>
  <c r="D27" i="6"/>
  <c r="E27" i="6"/>
  <c r="D28" i="6"/>
  <c r="E28" i="6"/>
  <c r="D29" i="6"/>
  <c r="E29" i="6"/>
  <c r="D30" i="6"/>
  <c r="E30" i="6"/>
  <c r="D31" i="6"/>
  <c r="D32" i="6"/>
  <c r="D33" i="6"/>
  <c r="E33" i="6"/>
  <c r="D34" i="6"/>
  <c r="E34" i="6"/>
  <c r="D35" i="6"/>
  <c r="E35" i="6"/>
  <c r="D36" i="6"/>
  <c r="E36" i="6"/>
  <c r="D37" i="6"/>
  <c r="D38" i="6"/>
  <c r="D39" i="6"/>
  <c r="E39" i="6"/>
  <c r="D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F98" i="43"/>
  <c r="F98" i="6" s="1"/>
  <c r="F93" i="43"/>
  <c r="F93" i="6" s="1"/>
  <c r="F88" i="43"/>
  <c r="F88" i="6" s="1"/>
  <c r="F86" i="43"/>
  <c r="F86" i="6" s="1"/>
  <c r="F72" i="43"/>
  <c r="F72" i="6" s="1"/>
  <c r="F70" i="43"/>
  <c r="F70" i="6" s="1"/>
  <c r="F62" i="43"/>
  <c r="F62" i="6" s="1"/>
  <c r="F60" i="43"/>
  <c r="F60" i="6" s="1"/>
  <c r="F58" i="43"/>
  <c r="F58" i="6" s="1"/>
  <c r="F49" i="43"/>
  <c r="F49" i="6" s="1"/>
  <c r="F35" i="43"/>
  <c r="F35" i="6" s="1"/>
  <c r="F25" i="43"/>
  <c r="F25" i="6" s="1"/>
  <c r="F23" i="43"/>
  <c r="F23" i="6" s="1"/>
  <c r="F21" i="43"/>
  <c r="F21" i="6" s="1"/>
  <c r="F108" i="43"/>
  <c r="F108" i="6" s="1"/>
  <c r="F107" i="43"/>
  <c r="F107" i="6" s="1"/>
  <c r="F106" i="43"/>
  <c r="F106" i="6" s="1"/>
  <c r="F96" i="43"/>
  <c r="F96" i="6" s="1"/>
  <c r="F95" i="43"/>
  <c r="F95" i="6" s="1"/>
  <c r="F94" i="43"/>
  <c r="F94" i="6" s="1"/>
  <c r="F84" i="43"/>
  <c r="F84" i="6" s="1"/>
  <c r="F83" i="43"/>
  <c r="F83" i="6" s="1"/>
  <c r="F82" i="43"/>
  <c r="F82" i="6" s="1"/>
  <c r="F81" i="43"/>
  <c r="F81" i="6" s="1"/>
  <c r="F71" i="43"/>
  <c r="F71" i="6" s="1"/>
  <c r="F69" i="43"/>
  <c r="F69" i="6" s="1"/>
  <c r="F59" i="43"/>
  <c r="F59" i="6" s="1"/>
  <c r="F57" i="43"/>
  <c r="F57" i="6" s="1"/>
  <c r="F48" i="43"/>
  <c r="F48" i="6" s="1"/>
  <c r="F47" i="43"/>
  <c r="F47" i="6" s="1"/>
  <c r="F46" i="43"/>
  <c r="F46" i="6" s="1"/>
  <c r="F45" i="43"/>
  <c r="F45" i="6" s="1"/>
  <c r="F36" i="43"/>
  <c r="F36" i="6" s="1"/>
  <c r="F34" i="43"/>
  <c r="F34" i="6" s="1"/>
  <c r="F33" i="43"/>
  <c r="F33" i="6" s="1"/>
  <c r="F26" i="43"/>
  <c r="F26" i="6" s="1"/>
  <c r="F24" i="43"/>
  <c r="F24" i="6" s="1"/>
  <c r="F22" i="43"/>
  <c r="F22" i="6" s="1"/>
  <c r="F12" i="43"/>
  <c r="F12" i="6" s="1"/>
  <c r="F10" i="43"/>
  <c r="F10" i="6" s="1"/>
  <c r="F9" i="43"/>
  <c r="F9" i="6" s="1"/>
  <c r="F114" i="43"/>
  <c r="F114" i="6" s="1"/>
  <c r="F113" i="43"/>
  <c r="F113" i="6" s="1"/>
  <c r="F112" i="43"/>
  <c r="F112" i="6" s="1"/>
  <c r="F111" i="43"/>
  <c r="F111" i="6" s="1"/>
  <c r="F110" i="43"/>
  <c r="F110" i="6" s="1"/>
  <c r="F105" i="43"/>
  <c r="F105" i="6" s="1"/>
  <c r="F103" i="43"/>
  <c r="F103" i="6" s="1"/>
  <c r="F102" i="43"/>
  <c r="F102" i="6" s="1"/>
  <c r="F101" i="43"/>
  <c r="F101" i="6" s="1"/>
  <c r="F100" i="43"/>
  <c r="F100" i="6" s="1"/>
  <c r="F99" i="43"/>
  <c r="F99" i="6" s="1"/>
  <c r="F91" i="43"/>
  <c r="F91" i="6" s="1"/>
  <c r="F90" i="43"/>
  <c r="F90" i="6" s="1"/>
  <c r="F89" i="43"/>
  <c r="F89" i="6" s="1"/>
  <c r="F87" i="43"/>
  <c r="F87" i="6" s="1"/>
  <c r="F79" i="43"/>
  <c r="F79" i="6" s="1"/>
  <c r="F78" i="43"/>
  <c r="F78" i="6" s="1"/>
  <c r="F77" i="43"/>
  <c r="F77" i="6" s="1"/>
  <c r="F76" i="43"/>
  <c r="F76" i="6" s="1"/>
  <c r="F75" i="43"/>
  <c r="F75" i="6" s="1"/>
  <c r="F74" i="43"/>
  <c r="F74" i="6" s="1"/>
  <c r="F67" i="43"/>
  <c r="F67" i="6" s="1"/>
  <c r="F65" i="43"/>
  <c r="F65" i="6" s="1"/>
  <c r="F63" i="43"/>
  <c r="F63" i="6" s="1"/>
  <c r="F55" i="43"/>
  <c r="F55" i="6" s="1"/>
  <c r="F54" i="43"/>
  <c r="F54" i="6" s="1"/>
  <c r="F53" i="43"/>
  <c r="F53" i="6" s="1"/>
  <c r="F51" i="43"/>
  <c r="F51" i="6" s="1"/>
  <c r="F50" i="43"/>
  <c r="F50" i="6" s="1"/>
  <c r="F43" i="43"/>
  <c r="F43" i="6" s="1"/>
  <c r="F42" i="43"/>
  <c r="F42" i="6" s="1"/>
  <c r="F41" i="43"/>
  <c r="F41" i="6" s="1"/>
  <c r="F39" i="43"/>
  <c r="F39" i="6" s="1"/>
  <c r="F30" i="43"/>
  <c r="F30" i="6" s="1"/>
  <c r="F29" i="43"/>
  <c r="F29" i="6" s="1"/>
  <c r="F28" i="43"/>
  <c r="F28" i="6" s="1"/>
  <c r="F27" i="43"/>
  <c r="F27" i="6" s="1"/>
  <c r="F18" i="43"/>
  <c r="F18" i="6" s="1"/>
  <c r="F17" i="43"/>
  <c r="F17" i="6" s="1"/>
  <c r="F16" i="43"/>
  <c r="F16" i="6" s="1"/>
  <c r="F52" i="43" l="1"/>
  <c r="F52" i="6" s="1"/>
  <c r="F64" i="43"/>
  <c r="F64" i="6" s="1"/>
  <c r="F20" i="43"/>
  <c r="F20" i="6" s="1"/>
  <c r="F44" i="43"/>
  <c r="F44" i="6" s="1"/>
  <c r="F56" i="43"/>
  <c r="F56" i="6" s="1"/>
  <c r="F68" i="43"/>
  <c r="F68" i="6" s="1"/>
  <c r="F80" i="43"/>
  <c r="F80" i="6" s="1"/>
  <c r="F92" i="43"/>
  <c r="F92" i="6" s="1"/>
  <c r="F104" i="43"/>
  <c r="F104" i="6" s="1"/>
  <c r="F61" i="43"/>
  <c r="F61" i="6" s="1"/>
  <c r="F13" i="43"/>
  <c r="F13" i="6" s="1"/>
  <c r="F85" i="43"/>
  <c r="F85" i="6" s="1"/>
  <c r="F97" i="43"/>
  <c r="F97" i="6" s="1"/>
  <c r="F109" i="43"/>
  <c r="F109" i="6" s="1"/>
  <c r="F73" i="43"/>
  <c r="F73" i="6" s="1"/>
  <c r="D115" i="43"/>
  <c r="D4" i="27" s="1"/>
  <c r="F8" i="43"/>
  <c r="F8" i="6" s="1"/>
  <c r="S150" i="39" l="1"/>
  <c r="M150" i="39"/>
  <c r="S149" i="39"/>
  <c r="M149" i="39"/>
  <c r="S148" i="39"/>
  <c r="M148" i="39"/>
  <c r="S147" i="39"/>
  <c r="M147" i="39"/>
  <c r="S146" i="39"/>
  <c r="M146" i="39"/>
  <c r="S145" i="39"/>
  <c r="M145" i="39"/>
  <c r="S144" i="39"/>
  <c r="M144" i="39"/>
  <c r="S143" i="39"/>
  <c r="M143" i="39"/>
  <c r="S142" i="39"/>
  <c r="M142" i="39"/>
  <c r="S141" i="39"/>
  <c r="M141" i="39"/>
  <c r="S140" i="39"/>
  <c r="M140" i="39"/>
  <c r="S139" i="39"/>
  <c r="M139" i="39"/>
  <c r="S138" i="39"/>
  <c r="M138" i="39"/>
  <c r="S137" i="39"/>
  <c r="M137" i="39"/>
  <c r="S136" i="39"/>
  <c r="M136" i="39"/>
  <c r="S135" i="39"/>
  <c r="M135" i="39"/>
  <c r="S134" i="39"/>
  <c r="M134" i="39"/>
  <c r="S133" i="39"/>
  <c r="M133" i="39"/>
  <c r="S132" i="39"/>
  <c r="M132" i="39"/>
  <c r="S131" i="39"/>
  <c r="M131" i="39"/>
  <c r="S130" i="39"/>
  <c r="M130" i="39"/>
  <c r="S129" i="39"/>
  <c r="M129" i="39"/>
  <c r="M128" i="39"/>
  <c r="M127" i="39"/>
  <c r="M126" i="39"/>
  <c r="M125" i="39"/>
  <c r="M124" i="39"/>
  <c r="M123" i="39"/>
  <c r="M122" i="39"/>
  <c r="M121" i="39"/>
  <c r="M120" i="39"/>
  <c r="M119" i="39"/>
  <c r="M118" i="39"/>
  <c r="M117" i="39"/>
  <c r="M116" i="39"/>
  <c r="S115" i="39"/>
  <c r="M115" i="39"/>
  <c r="S114" i="39"/>
  <c r="M114" i="39"/>
  <c r="S113" i="39"/>
  <c r="M113" i="39"/>
  <c r="S112" i="39"/>
  <c r="M112" i="39"/>
  <c r="S111" i="39"/>
  <c r="M111" i="39"/>
  <c r="S110" i="39"/>
  <c r="M110" i="39"/>
  <c r="S109" i="39"/>
  <c r="M109" i="39"/>
  <c r="S108" i="39"/>
  <c r="M108" i="39"/>
  <c r="S107" i="39"/>
  <c r="M107" i="39"/>
  <c r="S106" i="39"/>
  <c r="M106" i="39"/>
  <c r="S105" i="39"/>
  <c r="M105" i="39"/>
  <c r="M103" i="39" s="1"/>
  <c r="J103" i="39"/>
  <c r="S99" i="39"/>
  <c r="M99" i="39"/>
  <c r="S98" i="39"/>
  <c r="M98" i="39"/>
  <c r="S97" i="39"/>
  <c r="M97" i="39"/>
  <c r="S96" i="39"/>
  <c r="M96" i="39"/>
  <c r="S95" i="39"/>
  <c r="M95" i="39"/>
  <c r="S94" i="39"/>
  <c r="M94" i="39"/>
  <c r="S93" i="39"/>
  <c r="M93" i="39"/>
  <c r="S92" i="39"/>
  <c r="M92" i="39"/>
  <c r="S91" i="39"/>
  <c r="M91" i="39"/>
  <c r="S90" i="39"/>
  <c r="M90" i="39"/>
  <c r="S89" i="39"/>
  <c r="M89" i="39"/>
  <c r="S88" i="39"/>
  <c r="M88" i="39"/>
  <c r="S87" i="39"/>
  <c r="M87" i="39"/>
  <c r="S86" i="39"/>
  <c r="M86" i="39"/>
  <c r="S85" i="39"/>
  <c r="M85" i="39"/>
  <c r="S84" i="39"/>
  <c r="M84" i="39"/>
  <c r="S83" i="39"/>
  <c r="M83" i="39"/>
  <c r="S82" i="39"/>
  <c r="M82" i="39"/>
  <c r="S81" i="39"/>
  <c r="M81" i="39"/>
  <c r="S80" i="39"/>
  <c r="M80" i="39"/>
  <c r="S79" i="39"/>
  <c r="M79" i="39"/>
  <c r="S78" i="39"/>
  <c r="M78" i="39"/>
  <c r="M77" i="39"/>
  <c r="M76" i="39"/>
  <c r="M75" i="39"/>
  <c r="M74" i="39"/>
  <c r="M73" i="39"/>
  <c r="M72" i="39"/>
  <c r="M71" i="39"/>
  <c r="M70" i="39"/>
  <c r="M69" i="39"/>
  <c r="M68" i="39"/>
  <c r="M67" i="39"/>
  <c r="M66" i="39"/>
  <c r="M65" i="39"/>
  <c r="S64" i="39"/>
  <c r="M64" i="39"/>
  <c r="S63" i="39"/>
  <c r="M63" i="39"/>
  <c r="S62" i="39"/>
  <c r="M62" i="39"/>
  <c r="S61" i="39"/>
  <c r="M61" i="39"/>
  <c r="S60" i="39"/>
  <c r="M60" i="39"/>
  <c r="S59" i="39"/>
  <c r="M59" i="39"/>
  <c r="S58" i="39"/>
  <c r="M58" i="39"/>
  <c r="S57" i="39"/>
  <c r="M57" i="39"/>
  <c r="S56" i="39"/>
  <c r="M56" i="39"/>
  <c r="S55" i="39"/>
  <c r="M55" i="39"/>
  <c r="M53" i="39" s="1"/>
  <c r="J53" i="39"/>
  <c r="T49" i="39"/>
  <c r="S49" i="39"/>
  <c r="N49" i="39"/>
  <c r="S48" i="39"/>
  <c r="T48" i="39" s="1"/>
  <c r="N48" i="39"/>
  <c r="S47" i="39"/>
  <c r="T47" i="39" s="1"/>
  <c r="N47" i="39"/>
  <c r="S46" i="39"/>
  <c r="N46" i="39"/>
  <c r="T46" i="39" s="1"/>
  <c r="T45" i="39"/>
  <c r="S45" i="39"/>
  <c r="N45" i="39"/>
  <c r="S44" i="39"/>
  <c r="M44" i="39"/>
  <c r="N44" i="39" s="1"/>
  <c r="T43" i="39"/>
  <c r="S43" i="39"/>
  <c r="N43" i="39"/>
  <c r="M43" i="39"/>
  <c r="S42" i="39"/>
  <c r="M42" i="39"/>
  <c r="N42" i="39" s="1"/>
  <c r="S41" i="39"/>
  <c r="T41" i="39" s="1"/>
  <c r="M41" i="39"/>
  <c r="N41" i="39" s="1"/>
  <c r="T40" i="39"/>
  <c r="S40" i="39"/>
  <c r="N40" i="39"/>
  <c r="M40" i="39"/>
  <c r="S39" i="39"/>
  <c r="M39" i="39"/>
  <c r="N39" i="39" s="1"/>
  <c r="S38" i="39"/>
  <c r="T38" i="39" s="1"/>
  <c r="M38" i="39"/>
  <c r="N38" i="39" s="1"/>
  <c r="T37" i="39"/>
  <c r="S37" i="39"/>
  <c r="N37" i="39"/>
  <c r="M37" i="39"/>
  <c r="S36" i="39"/>
  <c r="T36" i="39" s="1"/>
  <c r="M36" i="39"/>
  <c r="N36" i="39" s="1"/>
  <c r="S35" i="39"/>
  <c r="M35" i="39"/>
  <c r="N35" i="39" s="1"/>
  <c r="T34" i="39"/>
  <c r="S34" i="39"/>
  <c r="N34" i="39"/>
  <c r="M34" i="39"/>
  <c r="S33" i="39"/>
  <c r="M33" i="39"/>
  <c r="N33" i="39" s="1"/>
  <c r="S32" i="39"/>
  <c r="T32" i="39" s="1"/>
  <c r="M32" i="39"/>
  <c r="N32" i="39" s="1"/>
  <c r="T31" i="39"/>
  <c r="S31" i="39"/>
  <c r="N31" i="39"/>
  <c r="M31" i="39"/>
  <c r="S30" i="39"/>
  <c r="M30" i="39"/>
  <c r="N30" i="39" s="1"/>
  <c r="S29" i="39"/>
  <c r="T29" i="39" s="1"/>
  <c r="M29" i="39"/>
  <c r="N29" i="39" s="1"/>
  <c r="D29" i="39"/>
  <c r="M28" i="39"/>
  <c r="N28" i="39" s="1"/>
  <c r="D28" i="39"/>
  <c r="N148" i="39" s="1"/>
  <c r="T148" i="39" s="1"/>
  <c r="M27" i="39"/>
  <c r="N27" i="39" s="1"/>
  <c r="D27" i="39"/>
  <c r="N150" i="39" s="1"/>
  <c r="T150" i="39" s="1"/>
  <c r="M26" i="39"/>
  <c r="N26" i="39" s="1"/>
  <c r="N25" i="39"/>
  <c r="M25" i="39"/>
  <c r="N24" i="39"/>
  <c r="M24" i="39"/>
  <c r="M23" i="39"/>
  <c r="N23" i="39" s="1"/>
  <c r="N22" i="39"/>
  <c r="M22" i="39"/>
  <c r="N21" i="39"/>
  <c r="M21" i="39"/>
  <c r="M20" i="39"/>
  <c r="N20" i="39" s="1"/>
  <c r="N19" i="39"/>
  <c r="M19" i="39"/>
  <c r="N18" i="39"/>
  <c r="M18" i="39"/>
  <c r="M17" i="39"/>
  <c r="N17" i="39" s="1"/>
  <c r="D17" i="39"/>
  <c r="M16" i="39"/>
  <c r="N16" i="39" s="1"/>
  <c r="D16" i="39"/>
  <c r="N99" i="39" s="1"/>
  <c r="T99" i="39" s="1"/>
  <c r="S15" i="39"/>
  <c r="M15" i="39"/>
  <c r="N15" i="39" s="1"/>
  <c r="T15" i="39" s="1"/>
  <c r="D15" i="39"/>
  <c r="N98" i="39" s="1"/>
  <c r="T98" i="39" s="1"/>
  <c r="S14" i="39"/>
  <c r="M14" i="39"/>
  <c r="N14" i="39" s="1"/>
  <c r="T14" i="39" s="1"/>
  <c r="S13" i="39"/>
  <c r="M13" i="39"/>
  <c r="N13" i="39" s="1"/>
  <c r="S12" i="39"/>
  <c r="T12" i="39" s="1"/>
  <c r="N12" i="39"/>
  <c r="M12" i="39"/>
  <c r="S11" i="39"/>
  <c r="M11" i="39"/>
  <c r="N11" i="39" s="1"/>
  <c r="S10" i="39"/>
  <c r="T10" i="39" s="1"/>
  <c r="M10" i="39"/>
  <c r="N10" i="39" s="1"/>
  <c r="S9" i="39"/>
  <c r="T9" i="39" s="1"/>
  <c r="N9" i="39"/>
  <c r="M9" i="39"/>
  <c r="S8" i="39"/>
  <c r="M8" i="39"/>
  <c r="N8" i="39" s="1"/>
  <c r="S7" i="39"/>
  <c r="M7" i="39"/>
  <c r="N7" i="39" s="1"/>
  <c r="S6" i="39"/>
  <c r="T6" i="39" s="1"/>
  <c r="N6" i="39"/>
  <c r="M6" i="39"/>
  <c r="J4" i="39"/>
  <c r="D3" i="39"/>
  <c r="K3" i="40"/>
  <c r="J3" i="40"/>
  <c r="E3" i="40"/>
  <c r="T33" i="39" l="1"/>
  <c r="T42" i="39"/>
  <c r="T11" i="39"/>
  <c r="T13" i="39"/>
  <c r="T30" i="39"/>
  <c r="T44" i="39"/>
  <c r="T7" i="39"/>
  <c r="T39" i="39"/>
  <c r="T8" i="39"/>
  <c r="T35" i="39"/>
  <c r="N106" i="39"/>
  <c r="T106" i="39" s="1"/>
  <c r="N109" i="39"/>
  <c r="T109" i="39" s="1"/>
  <c r="N112" i="39"/>
  <c r="T112" i="39" s="1"/>
  <c r="N115" i="39"/>
  <c r="T115" i="39" s="1"/>
  <c r="N118" i="39"/>
  <c r="N121" i="39"/>
  <c r="N124" i="39"/>
  <c r="N127" i="39"/>
  <c r="N130" i="39"/>
  <c r="T130" i="39" s="1"/>
  <c r="N133" i="39"/>
  <c r="T133" i="39" s="1"/>
  <c r="N136" i="39"/>
  <c r="T136" i="39" s="1"/>
  <c r="N139" i="39"/>
  <c r="T139" i="39" s="1"/>
  <c r="N142" i="39"/>
  <c r="T142" i="39" s="1"/>
  <c r="N145" i="39"/>
  <c r="T145" i="39" s="1"/>
  <c r="N57" i="39"/>
  <c r="T57" i="39" s="1"/>
  <c r="N66" i="39"/>
  <c r="N75" i="39"/>
  <c r="N84" i="39"/>
  <c r="T84" i="39" s="1"/>
  <c r="N93" i="39"/>
  <c r="T93" i="39" s="1"/>
  <c r="N107" i="39"/>
  <c r="T107" i="39" s="1"/>
  <c r="N110" i="39"/>
  <c r="T110" i="39" s="1"/>
  <c r="N113" i="39"/>
  <c r="T113" i="39" s="1"/>
  <c r="N116" i="39"/>
  <c r="N119" i="39"/>
  <c r="N122" i="39"/>
  <c r="N125" i="39"/>
  <c r="N128" i="39"/>
  <c r="N131" i="39"/>
  <c r="T131" i="39" s="1"/>
  <c r="N134" i="39"/>
  <c r="T134" i="39" s="1"/>
  <c r="N137" i="39"/>
  <c r="T137" i="39" s="1"/>
  <c r="N140" i="39"/>
  <c r="T140" i="39" s="1"/>
  <c r="N143" i="39"/>
  <c r="T143" i="39" s="1"/>
  <c r="N146" i="39"/>
  <c r="T146" i="39" s="1"/>
  <c r="N149" i="39"/>
  <c r="T149" i="39" s="1"/>
  <c r="N60" i="39"/>
  <c r="T60" i="39" s="1"/>
  <c r="N69" i="39"/>
  <c r="N78" i="39"/>
  <c r="T78" i="39" s="1"/>
  <c r="N87" i="39"/>
  <c r="T87" i="39" s="1"/>
  <c r="N96" i="39"/>
  <c r="T96" i="39" s="1"/>
  <c r="M4" i="39"/>
  <c r="N63" i="39"/>
  <c r="T63" i="39" s="1"/>
  <c r="N72" i="39"/>
  <c r="N81" i="39"/>
  <c r="T81" i="39" s="1"/>
  <c r="N90" i="39"/>
  <c r="T90" i="39" s="1"/>
  <c r="N55" i="39"/>
  <c r="T55" i="39" s="1"/>
  <c r="N58" i="39"/>
  <c r="T58" i="39" s="1"/>
  <c r="N61" i="39"/>
  <c r="T61" i="39" s="1"/>
  <c r="N64" i="39"/>
  <c r="T64" i="39" s="1"/>
  <c r="N67" i="39"/>
  <c r="N70" i="39"/>
  <c r="N73" i="39"/>
  <c r="N76" i="39"/>
  <c r="N79" i="39"/>
  <c r="T79" i="39" s="1"/>
  <c r="N82" i="39"/>
  <c r="T82" i="39" s="1"/>
  <c r="N85" i="39"/>
  <c r="T85" i="39" s="1"/>
  <c r="N88" i="39"/>
  <c r="T88" i="39" s="1"/>
  <c r="N91" i="39"/>
  <c r="T91" i="39" s="1"/>
  <c r="N94" i="39"/>
  <c r="T94" i="39" s="1"/>
  <c r="N97" i="39"/>
  <c r="T97" i="39" s="1"/>
  <c r="N105" i="39"/>
  <c r="T105" i="39" s="1"/>
  <c r="N108" i="39"/>
  <c r="T108" i="39" s="1"/>
  <c r="N111" i="39"/>
  <c r="T111" i="39" s="1"/>
  <c r="N114" i="39"/>
  <c r="T114" i="39" s="1"/>
  <c r="N117" i="39"/>
  <c r="N120" i="39"/>
  <c r="N123" i="39"/>
  <c r="N126" i="39"/>
  <c r="N129" i="39"/>
  <c r="T129" i="39" s="1"/>
  <c r="N132" i="39"/>
  <c r="T132" i="39" s="1"/>
  <c r="N135" i="39"/>
  <c r="T135" i="39" s="1"/>
  <c r="N138" i="39"/>
  <c r="T138" i="39" s="1"/>
  <c r="N141" i="39"/>
  <c r="T141" i="39" s="1"/>
  <c r="N144" i="39"/>
  <c r="T144" i="39" s="1"/>
  <c r="N147" i="39"/>
  <c r="T147" i="39" s="1"/>
  <c r="N56" i="39"/>
  <c r="T56" i="39" s="1"/>
  <c r="N59" i="39"/>
  <c r="T59" i="39" s="1"/>
  <c r="N62" i="39"/>
  <c r="T62" i="39" s="1"/>
  <c r="N65" i="39"/>
  <c r="N68" i="39"/>
  <c r="N71" i="39"/>
  <c r="N74" i="39"/>
  <c r="N77" i="39"/>
  <c r="N80" i="39"/>
  <c r="T80" i="39" s="1"/>
  <c r="N83" i="39"/>
  <c r="T83" i="39" s="1"/>
  <c r="N86" i="39"/>
  <c r="T86" i="39" s="1"/>
  <c r="N89" i="39"/>
  <c r="T89" i="39" s="1"/>
  <c r="N92" i="39"/>
  <c r="T92" i="39" s="1"/>
  <c r="N95" i="39"/>
  <c r="T95" i="39" s="1"/>
  <c r="C12" i="9"/>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N2" i="39" l="1"/>
  <c r="N3" i="39" s="1"/>
  <c r="X3" i="35"/>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AG7" i="3" l="1"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O83" i="22"/>
  <c r="O82" i="22"/>
  <c r="O80" i="22"/>
  <c r="O79" i="22"/>
  <c r="DT63" i="15"/>
  <c r="DY63"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T17" i="15" s="1"/>
  <c r="DY17" i="15" s="1"/>
  <c r="DO18" i="15"/>
  <c r="DT18" i="15" s="1"/>
  <c r="DY18" i="15" s="1"/>
  <c r="DO19" i="15"/>
  <c r="DO20" i="15"/>
  <c r="DO21" i="15"/>
  <c r="DO22" i="15"/>
  <c r="DO23" i="15"/>
  <c r="DO24" i="15"/>
  <c r="DT24" i="15" s="1"/>
  <c r="DY24" i="15" s="1"/>
  <c r="DO25" i="15"/>
  <c r="DO26" i="15"/>
  <c r="DO27" i="15"/>
  <c r="DO28" i="15"/>
  <c r="DO29" i="15"/>
  <c r="DO30" i="15"/>
  <c r="DT30" i="15" s="1"/>
  <c r="DY30" i="15" s="1"/>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O50" i="15"/>
  <c r="DO51" i="15"/>
  <c r="DO52" i="15"/>
  <c r="DO53" i="15"/>
  <c r="DT53" i="15" s="1"/>
  <c r="DY53" i="15" s="1"/>
  <c r="DO54" i="15"/>
  <c r="DT54" i="15" s="1"/>
  <c r="DY54" i="15" s="1"/>
  <c r="DO55" i="15"/>
  <c r="DO56" i="15"/>
  <c r="DO57" i="15"/>
  <c r="DO58" i="15"/>
  <c r="DO59" i="15"/>
  <c r="DO60" i="15"/>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O74" i="15"/>
  <c r="DO75" i="15"/>
  <c r="DO76" i="15"/>
  <c r="DO77" i="15"/>
  <c r="DO78" i="15"/>
  <c r="DT78" i="15" s="1"/>
  <c r="DY78" i="15" s="1"/>
  <c r="DO79" i="15"/>
  <c r="DO80" i="15"/>
  <c r="DO81" i="15"/>
  <c r="DO82" i="15"/>
  <c r="DO83" i="15"/>
  <c r="DO84" i="15"/>
  <c r="DT84" i="15" s="1"/>
  <c r="DY84" i="15" s="1"/>
  <c r="DO85" i="15"/>
  <c r="DT85" i="15" s="1"/>
  <c r="DY85" i="15" s="1"/>
  <c r="DO86" i="15"/>
  <c r="DO87" i="15"/>
  <c r="DT87" i="15" s="1"/>
  <c r="DO88" i="15"/>
  <c r="DO89" i="15"/>
  <c r="DO90" i="15"/>
  <c r="DO91" i="15"/>
  <c r="DO92" i="15"/>
  <c r="DO93" i="15"/>
  <c r="DO94" i="15"/>
  <c r="DT94" i="15" s="1"/>
  <c r="DY94" i="15" s="1"/>
  <c r="DO95" i="15"/>
  <c r="DO96" i="15"/>
  <c r="DO97" i="15"/>
  <c r="DO98" i="15"/>
  <c r="DO99" i="15"/>
  <c r="DO100" i="15"/>
  <c r="DO101" i="15"/>
  <c r="DT101" i="15" s="1"/>
  <c r="DY101" i="15" s="1"/>
  <c r="DO102" i="15"/>
  <c r="DT102" i="15" s="1"/>
  <c r="DY102" i="15" s="1"/>
  <c r="DO103" i="15"/>
  <c r="DO104" i="15"/>
  <c r="DO105" i="15"/>
  <c r="DO106" i="15"/>
  <c r="DT106" i="15" s="1"/>
  <c r="DY106" i="15" s="1"/>
  <c r="DO107" i="15"/>
  <c r="DO108" i="15"/>
  <c r="DO109" i="15"/>
  <c r="DT109" i="15" s="1"/>
  <c r="DY109" i="15" s="1"/>
  <c r="DO110" i="15"/>
  <c r="DO111" i="15"/>
  <c r="DT111" i="15" s="1"/>
  <c r="DY111" i="15" s="1"/>
  <c r="DO112" i="15"/>
  <c r="DO113" i="15"/>
  <c r="DO114" i="15"/>
  <c r="DO7" i="15"/>
  <c r="DH122" i="15"/>
  <c r="DH121" i="15"/>
  <c r="DH120"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H31" i="15"/>
  <c r="DH32" i="15"/>
  <c r="DH33" i="15"/>
  <c r="DH34" i="15"/>
  <c r="DH35" i="15"/>
  <c r="DH36" i="15"/>
  <c r="DH37" i="15"/>
  <c r="DH38" i="15"/>
  <c r="DH39" i="15"/>
  <c r="DH40" i="15"/>
  <c r="DH41" i="15"/>
  <c r="DH42" i="15"/>
  <c r="DH43" i="15"/>
  <c r="DH44" i="15"/>
  <c r="DH45" i="15"/>
  <c r="DH46" i="15"/>
  <c r="DP46" i="15" s="1"/>
  <c r="DH47" i="15"/>
  <c r="DH48" i="15"/>
  <c r="DH49" i="15"/>
  <c r="DH50" i="15"/>
  <c r="DH51" i="15"/>
  <c r="DH52" i="15"/>
  <c r="DH53" i="15"/>
  <c r="DH54" i="15"/>
  <c r="DH55" i="15"/>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H79" i="15"/>
  <c r="DH80" i="15"/>
  <c r="DH81" i="15"/>
  <c r="DH82" i="15"/>
  <c r="DH83" i="15"/>
  <c r="DH84" i="15"/>
  <c r="DH85" i="15"/>
  <c r="DH86" i="15"/>
  <c r="DH87" i="15"/>
  <c r="DH88" i="15"/>
  <c r="DH89" i="15"/>
  <c r="DH90" i="15"/>
  <c r="DH91" i="15"/>
  <c r="DH92" i="15"/>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7"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B123" i="16" l="1"/>
  <c r="AR123" i="16"/>
  <c r="AF123" i="16"/>
  <c r="T123" i="16"/>
  <c r="H123" i="16"/>
  <c r="S115" i="16"/>
  <c r="G115" i="16"/>
  <c r="CA123" i="16"/>
  <c r="G123" i="16"/>
  <c r="AS123" i="16"/>
  <c r="T115" i="16"/>
  <c r="R124" i="15"/>
  <c r="R115" i="16"/>
  <c r="CJ115" i="16"/>
  <c r="BX115" i="16"/>
  <c r="BL115" i="16"/>
  <c r="AZ115" i="16"/>
  <c r="AN115" i="16"/>
  <c r="BX123" i="16"/>
  <c r="AZ123" i="16"/>
  <c r="AN123" i="16"/>
  <c r="AB123" i="16"/>
  <c r="P123" i="16"/>
  <c r="CP115" i="16"/>
  <c r="BP115" i="16"/>
  <c r="CL124" i="15"/>
  <c r="CL115" i="16"/>
  <c r="BB115" i="16"/>
  <c r="CX123" i="16"/>
  <c r="BB123" i="16"/>
  <c r="CU115" i="16"/>
  <c r="BW115" i="16"/>
  <c r="BK124" i="15"/>
  <c r="BK123" i="16" s="1"/>
  <c r="BK115" i="16"/>
  <c r="AY115" i="16"/>
  <c r="AM115" i="16"/>
  <c r="BW123" i="16"/>
  <c r="AY123" i="16"/>
  <c r="AM123" i="16"/>
  <c r="AA123" i="16"/>
  <c r="O123" i="16"/>
  <c r="AC123" i="16"/>
  <c r="DF115" i="16"/>
  <c r="CT115" i="16"/>
  <c r="CH123" i="16"/>
  <c r="BV123" i="16"/>
  <c r="BJ123" i="16"/>
  <c r="AX123" i="16"/>
  <c r="CB115" i="16"/>
  <c r="BZ115" i="16"/>
  <c r="R123" i="16"/>
  <c r="DE115" i="16"/>
  <c r="CG115" i="16"/>
  <c r="BI115" i="16"/>
  <c r="AW115" i="16"/>
  <c r="AK115" i="16"/>
  <c r="AK123" i="16"/>
  <c r="DB115" i="16"/>
  <c r="DD115" i="16"/>
  <c r="L115" i="16"/>
  <c r="DD123" i="16"/>
  <c r="CR123" i="16"/>
  <c r="CF123" i="16"/>
  <c r="BT123" i="16"/>
  <c r="BF123" i="16"/>
  <c r="CO115" i="16"/>
  <c r="AG115" i="16"/>
  <c r="BQ123" i="16"/>
  <c r="CN115" i="16"/>
  <c r="CQ124" i="15"/>
  <c r="CQ115" i="16"/>
  <c r="AU115" i="16"/>
  <c r="AU123" i="16"/>
  <c r="AI123" i="16"/>
  <c r="W123" i="16"/>
  <c r="K123" i="16"/>
  <c r="DP25" i="15"/>
  <c r="O25" i="3" s="1"/>
  <c r="DP97" i="15"/>
  <c r="O97" i="3" s="1"/>
  <c r="DP49" i="15"/>
  <c r="O49" i="3" s="1"/>
  <c r="AR124" i="15"/>
  <c r="DP73" i="15"/>
  <c r="O73" i="3" s="1"/>
  <c r="DY87" i="15"/>
  <c r="DP92" i="15"/>
  <c r="DP44" i="15"/>
  <c r="O44" i="3" s="1"/>
  <c r="Q44" i="3" s="1"/>
  <c r="DP15" i="15"/>
  <c r="O15" i="3" s="1"/>
  <c r="DT92" i="15"/>
  <c r="DY92" i="15" s="1"/>
  <c r="J124" i="15"/>
  <c r="J115" i="16" s="1"/>
  <c r="I124" i="15"/>
  <c r="DT98" i="15"/>
  <c r="DY98" i="15" s="1"/>
  <c r="DT74" i="15"/>
  <c r="DY74" i="15" s="1"/>
  <c r="DT50" i="15"/>
  <c r="DY50" i="15" s="1"/>
  <c r="DP31" i="15"/>
  <c r="DP102" i="15"/>
  <c r="DU102" i="15" s="1"/>
  <c r="DZ102" i="15" s="1"/>
  <c r="DP78" i="15"/>
  <c r="DU78" i="15" s="1"/>
  <c r="DZ78" i="15" s="1"/>
  <c r="DP54" i="15"/>
  <c r="DU54" i="15" s="1"/>
  <c r="DZ54" i="15" s="1"/>
  <c r="DP30" i="15"/>
  <c r="DU30" i="15" s="1"/>
  <c r="DZ30" i="15" s="1"/>
  <c r="DP55" i="15"/>
  <c r="DU55" i="15" s="1"/>
  <c r="DZ55" i="15" s="1"/>
  <c r="DP79" i="15"/>
  <c r="DU79" i="15" s="1"/>
  <c r="DZ79" i="15" s="1"/>
  <c r="DP87" i="15"/>
  <c r="DU87" i="15" s="1"/>
  <c r="DZ87" i="15" s="1"/>
  <c r="DP63" i="15"/>
  <c r="DU63" i="15" s="1"/>
  <c r="DZ63" i="15" s="1"/>
  <c r="DP39" i="15"/>
  <c r="O39" i="3" s="1"/>
  <c r="Q39" i="3" s="1"/>
  <c r="DT58" i="15"/>
  <c r="DY58" i="15" s="1"/>
  <c r="DT103" i="15"/>
  <c r="DY103" i="15" s="1"/>
  <c r="DP110" i="15"/>
  <c r="DU110" i="15" s="1"/>
  <c r="DZ110" i="15" s="1"/>
  <c r="DP86" i="15"/>
  <c r="DU86" i="15" s="1"/>
  <c r="DZ86" i="15" s="1"/>
  <c r="DP62" i="15"/>
  <c r="DU62" i="15" s="1"/>
  <c r="DZ62" i="15" s="1"/>
  <c r="DP38" i="15"/>
  <c r="DU38" i="15" s="1"/>
  <c r="DZ38" i="15" s="1"/>
  <c r="DP14" i="15"/>
  <c r="O14" i="3" s="1"/>
  <c r="Q14" i="3" s="1"/>
  <c r="CA124" i="15"/>
  <c r="DP60" i="15"/>
  <c r="DU60" i="15" s="1"/>
  <c r="DZ60" i="15" s="1"/>
  <c r="DP106" i="15"/>
  <c r="DU106" i="15" s="1"/>
  <c r="DZ106" i="15" s="1"/>
  <c r="DP12" i="15"/>
  <c r="DU12" i="15" s="1"/>
  <c r="DZ12" i="15" s="1"/>
  <c r="DP108" i="15"/>
  <c r="O108" i="3" s="1"/>
  <c r="Q108" i="3" s="1"/>
  <c r="DP48" i="15"/>
  <c r="O48" i="3" s="1"/>
  <c r="Q48" i="3" s="1"/>
  <c r="DP103" i="15"/>
  <c r="DU103" i="15" s="1"/>
  <c r="DZ103" i="15" s="1"/>
  <c r="DU31" i="15"/>
  <c r="DZ31" i="15" s="1"/>
  <c r="O31" i="3"/>
  <c r="Q31" i="3" s="1"/>
  <c r="DU92" i="15"/>
  <c r="DZ92" i="15" s="1"/>
  <c r="O92" i="3"/>
  <c r="Q92" i="3" s="1"/>
  <c r="CR124" i="15"/>
  <c r="BU124" i="15"/>
  <c r="Y124" i="15"/>
  <c r="M124" i="15"/>
  <c r="BN124" i="15"/>
  <c r="DP99" i="15"/>
  <c r="O99" i="3" s="1"/>
  <c r="Q99" i="3" s="1"/>
  <c r="DT44" i="15"/>
  <c r="DY44" i="15" s="1"/>
  <c r="R104" i="3"/>
  <c r="R92" i="3"/>
  <c r="R80" i="3"/>
  <c r="R68" i="3"/>
  <c r="R56" i="3"/>
  <c r="R44" i="3"/>
  <c r="S44" i="3" s="1"/>
  <c r="R32" i="3"/>
  <c r="R20" i="3"/>
  <c r="X124" i="15"/>
  <c r="X123" i="16" s="1"/>
  <c r="CW124" i="15"/>
  <c r="CW123" i="16" s="1"/>
  <c r="BF124" i="15"/>
  <c r="BF115" i="16" s="1"/>
  <c r="CU124" i="15"/>
  <c r="CU123" i="16" s="1"/>
  <c r="CI124" i="15"/>
  <c r="CI123" i="16" s="1"/>
  <c r="BW124" i="15"/>
  <c r="AY124" i="15"/>
  <c r="AM124" i="15"/>
  <c r="DP96" i="15"/>
  <c r="O96" i="3" s="1"/>
  <c r="Q96" i="3" s="1"/>
  <c r="AV124" i="15"/>
  <c r="AV115" i="16" s="1"/>
  <c r="CT124" i="15"/>
  <c r="CT123" i="16" s="1"/>
  <c r="AX124" i="15"/>
  <c r="AX115" i="16" s="1"/>
  <c r="DP107" i="15"/>
  <c r="O107" i="3" s="1"/>
  <c r="DP95" i="15"/>
  <c r="DT95" i="15"/>
  <c r="DY95" i="15" s="1"/>
  <c r="DP83" i="15"/>
  <c r="O83" i="3" s="1"/>
  <c r="Q83" i="3" s="1"/>
  <c r="DT71" i="15"/>
  <c r="DY71" i="15" s="1"/>
  <c r="DP71" i="15"/>
  <c r="DP59" i="15"/>
  <c r="O59" i="3" s="1"/>
  <c r="Q59" i="3" s="1"/>
  <c r="DP47" i="15"/>
  <c r="DT47" i="15"/>
  <c r="DY47" i="15" s="1"/>
  <c r="DP35" i="15"/>
  <c r="O35" i="3" s="1"/>
  <c r="Q35" i="3" s="1"/>
  <c r="DP23" i="15"/>
  <c r="DP11" i="15"/>
  <c r="O11" i="3" s="1"/>
  <c r="Q11" i="3" s="1"/>
  <c r="DP61" i="15"/>
  <c r="DT76" i="15"/>
  <c r="DY76" i="15" s="1"/>
  <c r="DT28" i="15"/>
  <c r="DY28" i="15" s="1"/>
  <c r="R112" i="3"/>
  <c r="R100" i="3"/>
  <c r="R88" i="3"/>
  <c r="R76" i="3"/>
  <c r="R64" i="3"/>
  <c r="R52" i="3"/>
  <c r="R40" i="3"/>
  <c r="R28" i="3"/>
  <c r="R16" i="3"/>
  <c r="X83" i="3"/>
  <c r="X82" i="3"/>
  <c r="AF124" i="15"/>
  <c r="AF115" i="16" s="1"/>
  <c r="H124" i="15"/>
  <c r="H115" i="16" s="1"/>
  <c r="BI124" i="15"/>
  <c r="BI123" i="16" s="1"/>
  <c r="DE124" i="15"/>
  <c r="CG124" i="15"/>
  <c r="AK124" i="15"/>
  <c r="DP82" i="15"/>
  <c r="DT82" i="15"/>
  <c r="DY82" i="15" s="1"/>
  <c r="R111" i="3"/>
  <c r="R99" i="3"/>
  <c r="R87" i="3"/>
  <c r="R75" i="3"/>
  <c r="R63" i="3"/>
  <c r="R51" i="3"/>
  <c r="R39" i="3"/>
  <c r="R27" i="3"/>
  <c r="R15" i="3"/>
  <c r="DT23" i="15"/>
  <c r="DY23" i="15" s="1"/>
  <c r="L124" i="15"/>
  <c r="AC124" i="15"/>
  <c r="E124" i="15"/>
  <c r="E123" i="16" s="1"/>
  <c r="CZ124" i="15"/>
  <c r="BD124" i="15"/>
  <c r="BD123" i="16" s="1"/>
  <c r="AE124" i="15"/>
  <c r="DD124" i="15"/>
  <c r="BH124" i="15"/>
  <c r="BH115" i="16" s="1"/>
  <c r="DP105" i="15"/>
  <c r="O105" i="3" s="1"/>
  <c r="Q105" i="3" s="1"/>
  <c r="DT93" i="15"/>
  <c r="DY93" i="15" s="1"/>
  <c r="DP93" i="15"/>
  <c r="O93" i="3" s="1"/>
  <c r="Q93" i="3" s="1"/>
  <c r="DP81" i="15"/>
  <c r="O81" i="3" s="1"/>
  <c r="Q81" i="3" s="1"/>
  <c r="CB124" i="15"/>
  <c r="AQ124" i="15"/>
  <c r="DC124" i="15"/>
  <c r="CE124" i="15"/>
  <c r="CE123" i="16" s="1"/>
  <c r="BS124" i="15"/>
  <c r="BG124" i="15"/>
  <c r="BG123" i="16" s="1"/>
  <c r="AI124" i="15"/>
  <c r="W124" i="15"/>
  <c r="K124" i="15"/>
  <c r="DT104" i="15"/>
  <c r="DY104" i="15" s="1"/>
  <c r="DP80" i="15"/>
  <c r="O80" i="3" s="1"/>
  <c r="Q80" i="3" s="1"/>
  <c r="DT68" i="15"/>
  <c r="DY68" i="15" s="1"/>
  <c r="CO124" i="15"/>
  <c r="BE124" i="15"/>
  <c r="BY124" i="15"/>
  <c r="BY123" i="16" s="1"/>
  <c r="AO124" i="15"/>
  <c r="AP124" i="15"/>
  <c r="AP123" i="16" s="1"/>
  <c r="CD124" i="15"/>
  <c r="AH124" i="15"/>
  <c r="AH123" i="16" s="1"/>
  <c r="DP7" i="15"/>
  <c r="DU7" i="15" s="1"/>
  <c r="DZ7" i="15" s="1"/>
  <c r="DP91" i="15"/>
  <c r="O91" i="3" s="1"/>
  <c r="Q91" i="3" s="1"/>
  <c r="DT79" i="15"/>
  <c r="DY79" i="15" s="1"/>
  <c r="DP67" i="15"/>
  <c r="O67" i="3" s="1"/>
  <c r="Q67" i="3" s="1"/>
  <c r="DT55" i="15"/>
  <c r="DY55" i="15" s="1"/>
  <c r="DP43" i="15"/>
  <c r="O43" i="3" s="1"/>
  <c r="Q43" i="3" s="1"/>
  <c r="DT31" i="15"/>
  <c r="DY31" i="15" s="1"/>
  <c r="DP19" i="15"/>
  <c r="DP111" i="15"/>
  <c r="BT124" i="15"/>
  <c r="BA124" i="15"/>
  <c r="CJ124" i="15"/>
  <c r="CJ123" i="16" s="1"/>
  <c r="BX124" i="15"/>
  <c r="BL124" i="15"/>
  <c r="BL123" i="16" s="1"/>
  <c r="AB124" i="15"/>
  <c r="D124" i="15"/>
  <c r="AC7" i="3" a="1"/>
  <c r="AC56" i="3" s="1"/>
  <c r="AN124" i="15"/>
  <c r="BQ124" i="15"/>
  <c r="BQ115" i="16" s="1"/>
  <c r="AS124" i="15"/>
  <c r="U124" i="15"/>
  <c r="DP114" i="15"/>
  <c r="DT114" i="15"/>
  <c r="DY114" i="15" s="1"/>
  <c r="DP90" i="15"/>
  <c r="DT90" i="15"/>
  <c r="DY90" i="15" s="1"/>
  <c r="DP66" i="15"/>
  <c r="DT66" i="15"/>
  <c r="DY66" i="15" s="1"/>
  <c r="DP42" i="15"/>
  <c r="DT42" i="15"/>
  <c r="DY42" i="15" s="1"/>
  <c r="DP18" i="15"/>
  <c r="DP109" i="15"/>
  <c r="O109" i="3" s="1"/>
  <c r="Q109" i="3" s="1"/>
  <c r="DG124" i="15"/>
  <c r="DP113" i="15"/>
  <c r="DP89" i="15"/>
  <c r="O89" i="3" s="1"/>
  <c r="Q89" i="3" s="1"/>
  <c r="DT77" i="15"/>
  <c r="DY77" i="15" s="1"/>
  <c r="DP77" i="15"/>
  <c r="O77" i="3" s="1"/>
  <c r="Q77" i="3" s="1"/>
  <c r="DP41" i="15"/>
  <c r="O41" i="3" s="1"/>
  <c r="DT29" i="15"/>
  <c r="DY29" i="15" s="1"/>
  <c r="DP29" i="15"/>
  <c r="O29" i="3" s="1"/>
  <c r="Q29" i="3" s="1"/>
  <c r="R106" i="3"/>
  <c r="R94" i="3"/>
  <c r="R82" i="3"/>
  <c r="R70" i="3"/>
  <c r="R58" i="3"/>
  <c r="R46" i="3"/>
  <c r="R34" i="3"/>
  <c r="R22" i="3"/>
  <c r="AU124" i="15"/>
  <c r="CK124" i="15"/>
  <c r="DB124" i="15"/>
  <c r="AA124" i="15"/>
  <c r="CN124" i="15"/>
  <c r="BV124" i="15"/>
  <c r="DA124" i="15"/>
  <c r="Z124" i="15"/>
  <c r="Z115" i="16" s="1"/>
  <c r="CY124" i="15"/>
  <c r="CY123" i="16" s="1"/>
  <c r="CM124" i="15"/>
  <c r="CM115" i="16" s="1"/>
  <c r="BO124" i="15"/>
  <c r="BO115" i="16" s="1"/>
  <c r="BC124" i="15"/>
  <c r="BC115" i="16" s="1"/>
  <c r="S124" i="15"/>
  <c r="S123" i="16" s="1"/>
  <c r="G124" i="15"/>
  <c r="DP94" i="15"/>
  <c r="DP70" i="15"/>
  <c r="DU46" i="15"/>
  <c r="DZ46" i="15" s="1"/>
  <c r="O46" i="3"/>
  <c r="Q46" i="3" s="1"/>
  <c r="DU22" i="15"/>
  <c r="DZ22" i="15" s="1"/>
  <c r="O22" i="3"/>
  <c r="Q22" i="3" s="1"/>
  <c r="DP112" i="15"/>
  <c r="O112" i="3" s="1"/>
  <c r="DT100" i="15"/>
  <c r="DY100" i="15" s="1"/>
  <c r="DT88" i="15"/>
  <c r="DY88" i="15" s="1"/>
  <c r="DP76" i="15"/>
  <c r="O76" i="3" s="1"/>
  <c r="Q76" i="3" s="1"/>
  <c r="DP64" i="15"/>
  <c r="O64" i="3" s="1"/>
  <c r="Q64" i="3" s="1"/>
  <c r="DT52" i="15"/>
  <c r="DY52" i="15" s="1"/>
  <c r="DT40" i="15"/>
  <c r="DY40" i="15" s="1"/>
  <c r="DP28" i="15"/>
  <c r="DP16" i="15"/>
  <c r="DP13" i="15"/>
  <c r="O13" i="3" s="1"/>
  <c r="Q13" i="3" s="1"/>
  <c r="R105" i="3"/>
  <c r="R93" i="3"/>
  <c r="R81" i="3"/>
  <c r="R69" i="3"/>
  <c r="R57" i="3"/>
  <c r="R45" i="3"/>
  <c r="R33" i="3"/>
  <c r="R21" i="3"/>
  <c r="R110" i="3"/>
  <c r="R98" i="3"/>
  <c r="R86" i="3"/>
  <c r="R74" i="3"/>
  <c r="R62" i="3"/>
  <c r="R50" i="3"/>
  <c r="R38" i="3"/>
  <c r="R26" i="3"/>
  <c r="R14" i="3"/>
  <c r="DP58" i="15"/>
  <c r="DT46" i="15"/>
  <c r="DY46" i="15" s="1"/>
  <c r="DP34" i="15"/>
  <c r="DT22" i="15"/>
  <c r="DY22" i="15" s="1"/>
  <c r="DP10" i="15"/>
  <c r="DU97" i="15"/>
  <c r="DZ97" i="15" s="1"/>
  <c r="DU49" i="15"/>
  <c r="DZ49" i="15" s="1"/>
  <c r="R109" i="3"/>
  <c r="R97" i="3"/>
  <c r="S97" i="3" s="1"/>
  <c r="R85" i="3"/>
  <c r="R73" i="3"/>
  <c r="S73" i="3" s="1"/>
  <c r="T73" i="3" s="1"/>
  <c r="AB72" i="39" s="1"/>
  <c r="R61" i="3"/>
  <c r="R49" i="3"/>
  <c r="S49" i="3" s="1"/>
  <c r="R37" i="3"/>
  <c r="R25" i="3"/>
  <c r="S25" i="3" s="1"/>
  <c r="T25" i="3" s="1"/>
  <c r="AB24" i="39" s="1"/>
  <c r="R13" i="3"/>
  <c r="DT10" i="15"/>
  <c r="DY10" i="15" s="1"/>
  <c r="DP57" i="15"/>
  <c r="O57" i="3" s="1"/>
  <c r="Q57" i="3" s="1"/>
  <c r="DT45" i="15"/>
  <c r="DY45" i="15" s="1"/>
  <c r="DP33" i="15"/>
  <c r="DT21" i="15"/>
  <c r="DY21" i="15" s="1"/>
  <c r="DP9" i="15"/>
  <c r="O9" i="3" s="1"/>
  <c r="Q9" i="3" s="1"/>
  <c r="DT108" i="15"/>
  <c r="DY108" i="15" s="1"/>
  <c r="DT60" i="15"/>
  <c r="DY60" i="15" s="1"/>
  <c r="DT12" i="15"/>
  <c r="DY12" i="15" s="1"/>
  <c r="R108" i="3"/>
  <c r="R96" i="3"/>
  <c r="R84" i="3"/>
  <c r="R72" i="3"/>
  <c r="R60" i="3"/>
  <c r="R48" i="3"/>
  <c r="R36" i="3"/>
  <c r="R24" i="3"/>
  <c r="R12" i="3"/>
  <c r="DT56" i="15"/>
  <c r="DY56" i="15" s="1"/>
  <c r="DP32" i="15"/>
  <c r="O32" i="3" s="1"/>
  <c r="Q32" i="3" s="1"/>
  <c r="DT20" i="15"/>
  <c r="DY20" i="15" s="1"/>
  <c r="DT8" i="15"/>
  <c r="DY8" i="15" s="1"/>
  <c r="R107" i="3"/>
  <c r="R95" i="3"/>
  <c r="R83" i="3"/>
  <c r="R71" i="3"/>
  <c r="R59" i="3"/>
  <c r="R47" i="3"/>
  <c r="R35" i="3"/>
  <c r="R23" i="3"/>
  <c r="R11" i="3"/>
  <c r="R10" i="3"/>
  <c r="R9" i="3"/>
  <c r="X79" i="3"/>
  <c r="DT34" i="15"/>
  <c r="DY34" i="15" s="1"/>
  <c r="R103" i="3"/>
  <c r="R91" i="3"/>
  <c r="R79" i="3"/>
  <c r="R67" i="3"/>
  <c r="R55" i="3"/>
  <c r="R43" i="3"/>
  <c r="R31" i="3"/>
  <c r="R19" i="3"/>
  <c r="DP75" i="15"/>
  <c r="O75" i="3" s="1"/>
  <c r="Q75" i="3" s="1"/>
  <c r="DP51" i="15"/>
  <c r="O51" i="3" s="1"/>
  <c r="DP27" i="15"/>
  <c r="O27" i="3" s="1"/>
  <c r="Q27" i="3" s="1"/>
  <c r="R114" i="3"/>
  <c r="R102" i="3"/>
  <c r="R90" i="3"/>
  <c r="R78" i="3"/>
  <c r="R66" i="3"/>
  <c r="R54" i="3"/>
  <c r="R42" i="3"/>
  <c r="R30" i="3"/>
  <c r="R18" i="3"/>
  <c r="W83" i="3"/>
  <c r="W82" i="3"/>
  <c r="DT110" i="15"/>
  <c r="DY110" i="15" s="1"/>
  <c r="DP98" i="15"/>
  <c r="DT86" i="15"/>
  <c r="DY86" i="15" s="1"/>
  <c r="DP74" i="15"/>
  <c r="DT62" i="15"/>
  <c r="DY62" i="15" s="1"/>
  <c r="DP50" i="15"/>
  <c r="DT38" i="15"/>
  <c r="DY38" i="15" s="1"/>
  <c r="DP26" i="15"/>
  <c r="DT14" i="15"/>
  <c r="DY14" i="15" s="1"/>
  <c r="DP45" i="15"/>
  <c r="O45" i="3" s="1"/>
  <c r="Q45" i="3" s="1"/>
  <c r="R113" i="3"/>
  <c r="R101" i="3"/>
  <c r="R89" i="3"/>
  <c r="R77" i="3"/>
  <c r="R65" i="3"/>
  <c r="R53" i="3"/>
  <c r="R41" i="3"/>
  <c r="R29" i="3"/>
  <c r="R17" i="3"/>
  <c r="DT26" i="15"/>
  <c r="DY26" i="15" s="1"/>
  <c r="Q49" i="3"/>
  <c r="AG102" i="3"/>
  <c r="AG98" i="3"/>
  <c r="AG70" i="3"/>
  <c r="AG66" i="3"/>
  <c r="AG38" i="3"/>
  <c r="Q97" i="3"/>
  <c r="AG34" i="3"/>
  <c r="AG100" i="3"/>
  <c r="AG68" i="3"/>
  <c r="AG36" i="3"/>
  <c r="AG97" i="3"/>
  <c r="AG65" i="3"/>
  <c r="AG33" i="3"/>
  <c r="AG96" i="3"/>
  <c r="AG64" i="3"/>
  <c r="AG32" i="3"/>
  <c r="AG90" i="3"/>
  <c r="AG58" i="3"/>
  <c r="AG26" i="3"/>
  <c r="AG89" i="3"/>
  <c r="AG57" i="3"/>
  <c r="AG25" i="3"/>
  <c r="AG88" i="3"/>
  <c r="AG56" i="3"/>
  <c r="AG24" i="3"/>
  <c r="AG86" i="3"/>
  <c r="AG54" i="3"/>
  <c r="AG22" i="3"/>
  <c r="Q73" i="3"/>
  <c r="Q25" i="3"/>
  <c r="AG84" i="3"/>
  <c r="AG52" i="3"/>
  <c r="AG20" i="3"/>
  <c r="AG114" i="3"/>
  <c r="AG82" i="3"/>
  <c r="AG50" i="3"/>
  <c r="AG18" i="3"/>
  <c r="AG113" i="3"/>
  <c r="AG81" i="3"/>
  <c r="AG49" i="3"/>
  <c r="AG17" i="3"/>
  <c r="AG112" i="3"/>
  <c r="AG80" i="3"/>
  <c r="AG48" i="3"/>
  <c r="AG16" i="3"/>
  <c r="AG106" i="3"/>
  <c r="AG74" i="3"/>
  <c r="AG42" i="3"/>
  <c r="AG10" i="3"/>
  <c r="AG105" i="3"/>
  <c r="AG73" i="3"/>
  <c r="AG41" i="3"/>
  <c r="AG9" i="3"/>
  <c r="AG104" i="3"/>
  <c r="AG72" i="3"/>
  <c r="AG40" i="3"/>
  <c r="AG8"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E115" i="22"/>
  <c r="F115" i="22"/>
  <c r="M115" i="22"/>
  <c r="I115" i="22"/>
  <c r="H115" i="22"/>
  <c r="K115" i="22"/>
  <c r="L115" i="22"/>
  <c r="X80" i="3"/>
  <c r="DU73" i="15"/>
  <c r="DZ73" i="15" s="1"/>
  <c r="DU25" i="15"/>
  <c r="DZ25" i="15" s="1"/>
  <c r="DP65" i="15"/>
  <c r="O65" i="3" s="1"/>
  <c r="Q65" i="3" s="1"/>
  <c r="DP17" i="15"/>
  <c r="DU17" i="15" s="1"/>
  <c r="DZ17" i="15" s="1"/>
  <c r="CV124" i="15"/>
  <c r="CV123" i="16" s="1"/>
  <c r="CF124" i="15"/>
  <c r="BP124" i="15"/>
  <c r="BP123" i="16" s="1"/>
  <c r="AZ124" i="15"/>
  <c r="AJ124" i="15"/>
  <c r="AJ123" i="16" s="1"/>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S123" i="16" s="1"/>
  <c r="CC124" i="15"/>
  <c r="CC115" i="16" s="1"/>
  <c r="BM124" i="15"/>
  <c r="AW124" i="15"/>
  <c r="AW123" i="16" s="1"/>
  <c r="AG124" i="15"/>
  <c r="AG123" i="16" s="1"/>
  <c r="Q124" i="15"/>
  <c r="Q123" i="16" s="1"/>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DF123" i="16" s="1"/>
  <c r="CP124" i="15"/>
  <c r="BZ124" i="15"/>
  <c r="BJ124" i="15"/>
  <c r="AT124" i="15"/>
  <c r="AT115" i="16" s="1"/>
  <c r="AD124" i="15"/>
  <c r="AD123" i="16" s="1"/>
  <c r="N124" i="15"/>
  <c r="DP104" i="15"/>
  <c r="O104" i="3" s="1"/>
  <c r="Q104" i="3" s="1"/>
  <c r="DP88" i="15"/>
  <c r="DP72" i="15"/>
  <c r="DP56" i="15"/>
  <c r="DP40" i="15"/>
  <c r="DP24" i="15"/>
  <c r="DP8" i="15"/>
  <c r="DU8" i="15" s="1"/>
  <c r="DZ8" i="1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X115" i="16" s="1"/>
  <c r="CH124" i="15"/>
  <c r="BR124" i="15"/>
  <c r="BB124" i="15"/>
  <c r="AL124" i="15"/>
  <c r="V124" i="15"/>
  <c r="V123" i="16" s="1"/>
  <c r="F124" i="15"/>
  <c r="F123" i="16" s="1"/>
  <c r="DX115" i="15"/>
  <c r="DS115" i="15"/>
  <c r="DH115" i="15"/>
  <c r="BA117" i="16" l="1"/>
  <c r="BA124" i="16"/>
  <c r="BA118" i="16"/>
  <c r="BA116" i="16"/>
  <c r="BA120" i="16"/>
  <c r="BA110" i="16"/>
  <c r="BA119" i="16"/>
  <c r="BA106" i="16"/>
  <c r="BA114" i="16"/>
  <c r="BA113" i="16"/>
  <c r="BA111" i="16"/>
  <c r="BA108" i="16"/>
  <c r="BA112" i="16"/>
  <c r="BA101" i="16"/>
  <c r="BA121" i="16"/>
  <c r="BA109" i="16"/>
  <c r="BA104" i="16"/>
  <c r="BA102" i="16"/>
  <c r="BA105" i="16"/>
  <c r="BA122" i="16"/>
  <c r="BA107" i="16"/>
  <c r="BA94" i="16"/>
  <c r="BA103" i="16"/>
  <c r="BA99" i="16"/>
  <c r="BA96" i="16"/>
  <c r="BA88" i="16"/>
  <c r="BA100" i="16"/>
  <c r="BA89" i="16"/>
  <c r="BA95" i="16"/>
  <c r="BA90" i="16"/>
  <c r="BA93" i="16"/>
  <c r="BA92" i="16"/>
  <c r="BA85" i="16"/>
  <c r="BA91" i="16"/>
  <c r="BA98" i="16"/>
  <c r="BA97" i="16"/>
  <c r="BA87" i="16"/>
  <c r="BA77" i="16"/>
  <c r="BA71" i="16"/>
  <c r="BA86" i="16"/>
  <c r="BA72" i="16"/>
  <c r="BA83" i="16"/>
  <c r="BA80" i="16"/>
  <c r="BA78" i="16"/>
  <c r="BA73" i="16"/>
  <c r="BA74" i="16"/>
  <c r="BA84" i="16"/>
  <c r="BA63" i="16"/>
  <c r="BA76" i="16"/>
  <c r="BA64" i="16"/>
  <c r="BA81" i="16"/>
  <c r="BA65" i="16"/>
  <c r="BA82" i="16"/>
  <c r="BA79" i="16"/>
  <c r="BA62" i="16"/>
  <c r="BA56" i="16"/>
  <c r="BA66" i="16"/>
  <c r="BA57" i="16"/>
  <c r="BA51" i="16"/>
  <c r="BA75" i="16"/>
  <c r="BA69" i="16"/>
  <c r="BA58" i="16"/>
  <c r="BA67" i="16"/>
  <c r="BA60" i="16"/>
  <c r="BA59" i="16"/>
  <c r="BA53" i="16"/>
  <c r="BA61" i="16"/>
  <c r="BA49" i="16"/>
  <c r="BA70" i="16"/>
  <c r="BA68" i="16"/>
  <c r="BA52" i="16"/>
  <c r="BA48" i="16"/>
  <c r="BA46" i="16"/>
  <c r="BA40" i="16"/>
  <c r="BA47" i="16"/>
  <c r="BA41" i="16"/>
  <c r="BA35" i="16"/>
  <c r="BA42" i="16"/>
  <c r="BA50" i="16"/>
  <c r="BA29" i="16"/>
  <c r="BA45" i="16"/>
  <c r="BA55" i="16"/>
  <c r="BA39" i="16"/>
  <c r="BA38" i="16"/>
  <c r="BA37" i="16"/>
  <c r="BA54" i="16"/>
  <c r="BA23" i="16"/>
  <c r="BA34" i="16"/>
  <c r="BA32" i="16"/>
  <c r="BA24" i="16"/>
  <c r="BA18" i="16"/>
  <c r="BA12" i="16"/>
  <c r="BA33" i="16"/>
  <c r="BA25" i="16"/>
  <c r="BA44" i="16"/>
  <c r="BA36" i="16"/>
  <c r="BA43" i="16"/>
  <c r="BA8" i="16"/>
  <c r="BA28" i="16"/>
  <c r="BA27" i="16"/>
  <c r="BA26" i="16"/>
  <c r="BA22" i="16"/>
  <c r="BA21" i="16"/>
  <c r="BA15" i="16"/>
  <c r="BA9" i="16"/>
  <c r="BA19" i="16"/>
  <c r="BA10" i="16"/>
  <c r="BA14" i="16"/>
  <c r="BA11" i="16"/>
  <c r="BA17" i="16"/>
  <c r="BA20" i="16"/>
  <c r="BA16" i="16"/>
  <c r="BA30" i="16"/>
  <c r="BA13" i="16"/>
  <c r="BA7" i="16"/>
  <c r="BA31" i="16"/>
  <c r="AE124" i="16"/>
  <c r="AE118" i="16"/>
  <c r="AE119" i="16"/>
  <c r="AE116" i="16"/>
  <c r="AE111" i="16"/>
  <c r="AE121" i="16"/>
  <c r="AE107" i="16"/>
  <c r="AE122" i="16"/>
  <c r="AE106" i="16"/>
  <c r="AE112" i="16"/>
  <c r="AE110" i="16"/>
  <c r="AE104" i="16"/>
  <c r="AE102" i="16"/>
  <c r="AE113" i="16"/>
  <c r="AE117" i="16"/>
  <c r="AE108" i="16"/>
  <c r="AE114" i="16"/>
  <c r="AE103" i="16"/>
  <c r="AE101" i="16"/>
  <c r="AE95" i="16"/>
  <c r="AE109" i="16"/>
  <c r="AE97" i="16"/>
  <c r="AE105" i="16"/>
  <c r="AE94" i="16"/>
  <c r="AE89" i="16"/>
  <c r="AE90" i="16"/>
  <c r="AE93" i="16"/>
  <c r="AE91" i="16"/>
  <c r="AE99" i="16"/>
  <c r="AE86" i="16"/>
  <c r="AE96" i="16"/>
  <c r="AE92" i="16"/>
  <c r="AE78" i="16"/>
  <c r="AE72" i="16"/>
  <c r="AE87" i="16"/>
  <c r="AE85" i="16"/>
  <c r="AE82" i="16"/>
  <c r="AE73" i="16"/>
  <c r="AE100" i="16"/>
  <c r="AE79" i="16"/>
  <c r="AE88" i="16"/>
  <c r="AE74" i="16"/>
  <c r="AE98" i="16"/>
  <c r="AE75" i="16"/>
  <c r="AE76" i="16"/>
  <c r="AE64" i="16"/>
  <c r="AE69" i="16"/>
  <c r="AE65" i="16"/>
  <c r="AE120" i="16"/>
  <c r="AE66" i="16"/>
  <c r="AE84" i="16"/>
  <c r="AE71" i="16"/>
  <c r="AE57" i="16"/>
  <c r="AE63" i="16"/>
  <c r="AE67" i="16"/>
  <c r="AE58" i="16"/>
  <c r="AE52" i="16"/>
  <c r="AE83" i="16"/>
  <c r="AE61" i="16"/>
  <c r="AE70" i="16"/>
  <c r="AE59" i="16"/>
  <c r="AE54" i="16"/>
  <c r="AE55" i="16"/>
  <c r="AE51" i="16"/>
  <c r="AE50" i="16"/>
  <c r="AE80" i="16"/>
  <c r="AE56" i="16"/>
  <c r="AE68" i="16"/>
  <c r="AE62" i="16"/>
  <c r="AE49" i="16"/>
  <c r="AE47" i="16"/>
  <c r="AE41" i="16"/>
  <c r="AE60" i="16"/>
  <c r="AE42" i="16"/>
  <c r="AE36" i="16"/>
  <c r="AE48" i="16"/>
  <c r="AE77" i="16"/>
  <c r="AE43" i="16"/>
  <c r="AE45" i="16"/>
  <c r="AE37" i="16"/>
  <c r="AE34" i="16"/>
  <c r="AE39" i="16"/>
  <c r="AE38" i="16"/>
  <c r="AE30" i="16"/>
  <c r="AE46" i="16"/>
  <c r="AE24" i="16"/>
  <c r="AE31" i="16"/>
  <c r="AE28" i="16"/>
  <c r="AE25" i="16"/>
  <c r="AE19" i="16"/>
  <c r="AE13" i="16"/>
  <c r="AE32" i="16"/>
  <c r="AE29" i="16"/>
  <c r="AE26" i="16"/>
  <c r="AE33" i="16"/>
  <c r="AE40" i="16"/>
  <c r="AE27" i="16"/>
  <c r="AE20" i="16"/>
  <c r="AE17" i="16"/>
  <c r="AE14" i="16"/>
  <c r="AE9" i="16"/>
  <c r="AE10" i="16"/>
  <c r="AE22" i="16"/>
  <c r="AE16" i="16"/>
  <c r="AE11" i="16"/>
  <c r="AE44" i="16"/>
  <c r="AE23" i="16"/>
  <c r="AE21" i="16"/>
  <c r="AE18" i="16"/>
  <c r="AE35" i="16"/>
  <c r="AE12" i="16"/>
  <c r="AE81" i="16"/>
  <c r="AE7" i="16"/>
  <c r="AE15" i="16"/>
  <c r="AE53" i="16"/>
  <c r="AE8" i="16"/>
  <c r="BN124" i="16"/>
  <c r="BN118" i="16"/>
  <c r="BN119" i="16"/>
  <c r="BN120" i="16"/>
  <c r="BN121" i="16"/>
  <c r="BN117" i="16"/>
  <c r="BN116" i="16"/>
  <c r="BN122" i="16"/>
  <c r="BN114" i="16"/>
  <c r="BN113" i="16"/>
  <c r="BN106" i="16"/>
  <c r="BN101" i="16"/>
  <c r="BN107" i="16"/>
  <c r="BN108" i="16"/>
  <c r="BN102" i="16"/>
  <c r="BN112" i="16"/>
  <c r="BN105" i="16"/>
  <c r="BN103" i="16"/>
  <c r="BN99" i="16"/>
  <c r="BN109" i="16"/>
  <c r="BN94" i="16"/>
  <c r="BN111" i="16"/>
  <c r="BN95" i="16"/>
  <c r="BN98" i="16"/>
  <c r="BN110" i="16"/>
  <c r="BN88" i="16"/>
  <c r="BN97" i="16"/>
  <c r="BN89" i="16"/>
  <c r="BN104" i="16"/>
  <c r="BN85" i="16"/>
  <c r="BN79" i="16"/>
  <c r="BN90" i="16"/>
  <c r="BN86" i="16"/>
  <c r="BN80" i="16"/>
  <c r="BN100" i="16"/>
  <c r="BN84" i="16"/>
  <c r="BN81" i="16"/>
  <c r="BN93" i="16"/>
  <c r="BN92" i="16"/>
  <c r="BN78" i="16"/>
  <c r="BN73" i="16"/>
  <c r="BN83" i="16"/>
  <c r="BN91" i="16"/>
  <c r="BN87" i="16"/>
  <c r="BN71" i="16"/>
  <c r="BN63" i="16"/>
  <c r="BN82" i="16"/>
  <c r="BN75" i="16"/>
  <c r="BN72" i="16"/>
  <c r="BN64" i="16"/>
  <c r="BN74" i="16"/>
  <c r="BN77" i="16"/>
  <c r="BN65" i="16"/>
  <c r="BN66" i="16"/>
  <c r="BN69" i="16"/>
  <c r="BN67" i="16"/>
  <c r="BN76" i="16"/>
  <c r="BN61" i="16"/>
  <c r="BN57" i="16"/>
  <c r="BN58" i="16"/>
  <c r="BN52" i="16"/>
  <c r="BN96" i="16"/>
  <c r="BN62" i="16"/>
  <c r="BN70" i="16"/>
  <c r="BN54" i="16"/>
  <c r="BN51" i="16"/>
  <c r="BN55" i="16"/>
  <c r="BN49" i="16"/>
  <c r="BN46" i="16"/>
  <c r="BN40" i="16"/>
  <c r="BN53" i="16"/>
  <c r="BN41" i="16"/>
  <c r="BN35" i="16"/>
  <c r="BN59" i="16"/>
  <c r="BN48" i="16"/>
  <c r="BN47" i="16"/>
  <c r="BN42" i="16"/>
  <c r="BN36" i="16"/>
  <c r="BN50" i="16"/>
  <c r="BN68" i="16"/>
  <c r="BN44" i="16"/>
  <c r="BN43" i="16"/>
  <c r="BN37" i="16"/>
  <c r="BN29" i="16"/>
  <c r="BN30" i="16"/>
  <c r="BN45" i="16"/>
  <c r="BN38" i="16"/>
  <c r="BN34" i="16"/>
  <c r="BN39" i="16"/>
  <c r="BN24" i="16"/>
  <c r="BN18" i="16"/>
  <c r="BN56" i="16"/>
  <c r="BN31" i="16"/>
  <c r="BN25" i="16"/>
  <c r="BN19" i="16"/>
  <c r="BN13" i="16"/>
  <c r="BN32" i="16"/>
  <c r="BN33" i="16"/>
  <c r="BN9" i="16"/>
  <c r="BN21" i="16"/>
  <c r="BN15" i="16"/>
  <c r="BN10" i="16"/>
  <c r="BN22" i="16"/>
  <c r="BN26" i="16"/>
  <c r="BN12" i="16"/>
  <c r="BN11" i="16"/>
  <c r="BN27" i="16"/>
  <c r="BN23" i="16"/>
  <c r="BN60" i="16"/>
  <c r="BN16" i="16"/>
  <c r="BN17" i="16"/>
  <c r="BN28" i="16"/>
  <c r="BN20" i="16"/>
  <c r="BN8" i="16"/>
  <c r="BN7" i="16"/>
  <c r="BN14" i="16"/>
  <c r="BS120" i="16"/>
  <c r="BS121" i="16"/>
  <c r="BS122" i="16"/>
  <c r="BS113" i="16"/>
  <c r="BS119" i="16"/>
  <c r="BS114" i="16"/>
  <c r="BS124" i="16"/>
  <c r="BS109" i="16"/>
  <c r="BS118" i="16"/>
  <c r="BS111" i="16"/>
  <c r="BS103" i="16"/>
  <c r="BS117" i="16"/>
  <c r="BS108" i="16"/>
  <c r="BS116" i="16"/>
  <c r="BS104" i="16"/>
  <c r="BS112" i="16"/>
  <c r="BS99" i="16"/>
  <c r="BS110" i="16"/>
  <c r="BS105" i="16"/>
  <c r="BS102" i="16"/>
  <c r="BS101" i="16"/>
  <c r="BS107" i="16"/>
  <c r="BS98" i="16"/>
  <c r="BS90" i="16"/>
  <c r="BS91" i="16"/>
  <c r="BS93" i="16"/>
  <c r="BS95" i="16"/>
  <c r="BS92" i="16"/>
  <c r="BS88" i="16"/>
  <c r="BS97" i="16"/>
  <c r="BS94" i="16"/>
  <c r="BS96" i="16"/>
  <c r="BS84" i="16"/>
  <c r="BS89" i="16"/>
  <c r="BS74" i="16"/>
  <c r="BS80" i="16"/>
  <c r="BS75" i="16"/>
  <c r="BS69" i="16"/>
  <c r="BS106" i="16"/>
  <c r="BS87" i="16"/>
  <c r="BS82" i="16"/>
  <c r="BS76" i="16"/>
  <c r="BS70" i="16"/>
  <c r="BS86" i="16"/>
  <c r="BS77" i="16"/>
  <c r="BS66" i="16"/>
  <c r="BS60" i="16"/>
  <c r="BS85" i="16"/>
  <c r="BS73" i="16"/>
  <c r="BS67" i="16"/>
  <c r="BS61" i="16"/>
  <c r="BS83" i="16"/>
  <c r="BS68" i="16"/>
  <c r="BS62" i="16"/>
  <c r="BS59" i="16"/>
  <c r="BS54" i="16"/>
  <c r="BS65" i="16"/>
  <c r="BS72" i="16"/>
  <c r="BS63" i="16"/>
  <c r="BS56" i="16"/>
  <c r="BS57" i="16"/>
  <c r="BS81" i="16"/>
  <c r="BS64" i="16"/>
  <c r="BS48" i="16"/>
  <c r="BS52" i="16"/>
  <c r="BS51" i="16"/>
  <c r="BS55" i="16"/>
  <c r="BS58" i="16"/>
  <c r="BS50" i="16"/>
  <c r="BS43" i="16"/>
  <c r="BS44" i="16"/>
  <c r="BS38" i="16"/>
  <c r="BS49" i="16"/>
  <c r="BS45" i="16"/>
  <c r="BS39" i="16"/>
  <c r="BS40" i="16"/>
  <c r="BS71" i="16"/>
  <c r="BS32" i="16"/>
  <c r="BS47" i="16"/>
  <c r="BS41" i="16"/>
  <c r="BS53" i="16"/>
  <c r="BS78" i="16"/>
  <c r="BS36" i="16"/>
  <c r="BS35" i="16"/>
  <c r="BS37" i="16"/>
  <c r="BS31" i="16"/>
  <c r="BS26" i="16"/>
  <c r="BS79" i="16"/>
  <c r="BS33" i="16"/>
  <c r="BS46" i="16"/>
  <c r="BS27" i="16"/>
  <c r="BS21" i="16"/>
  <c r="BS15" i="16"/>
  <c r="BS34" i="16"/>
  <c r="BS42" i="16"/>
  <c r="BS28" i="16"/>
  <c r="BS100" i="16"/>
  <c r="BS12" i="16"/>
  <c r="BS11" i="16"/>
  <c r="BS23" i="16"/>
  <c r="BS29" i="16"/>
  <c r="BS19" i="16"/>
  <c r="BS30" i="16"/>
  <c r="BS14" i="16"/>
  <c r="BS17" i="16"/>
  <c r="BS25" i="16"/>
  <c r="BS16" i="16"/>
  <c r="BS8" i="16"/>
  <c r="BS7" i="16"/>
  <c r="BS22" i="16"/>
  <c r="BS13" i="16"/>
  <c r="BS18" i="16"/>
  <c r="BS24" i="16"/>
  <c r="BS10" i="16"/>
  <c r="BS20" i="16"/>
  <c r="BS9" i="16"/>
  <c r="BG115" i="16"/>
  <c r="U119" i="16"/>
  <c r="U120" i="16"/>
  <c r="U117" i="16"/>
  <c r="U112" i="16"/>
  <c r="U113" i="16"/>
  <c r="U124" i="16"/>
  <c r="U118" i="16"/>
  <c r="U116" i="16"/>
  <c r="U114" i="16"/>
  <c r="U108" i="16"/>
  <c r="U121" i="16"/>
  <c r="U109" i="16"/>
  <c r="U110" i="16"/>
  <c r="U122" i="16"/>
  <c r="U111" i="16"/>
  <c r="U105" i="16"/>
  <c r="U104" i="16"/>
  <c r="U106" i="16"/>
  <c r="U103" i="16"/>
  <c r="U96" i="16"/>
  <c r="U99" i="16"/>
  <c r="U100" i="16"/>
  <c r="U90" i="16"/>
  <c r="U107" i="16"/>
  <c r="U102" i="16"/>
  <c r="U98" i="16"/>
  <c r="U93" i="16"/>
  <c r="U95" i="16"/>
  <c r="U91" i="16"/>
  <c r="U101" i="16"/>
  <c r="U97" i="16"/>
  <c r="U92" i="16"/>
  <c r="U87" i="16"/>
  <c r="U88" i="16"/>
  <c r="U73" i="16"/>
  <c r="U81" i="16"/>
  <c r="U74" i="16"/>
  <c r="U75" i="16"/>
  <c r="U89" i="16"/>
  <c r="U84" i="16"/>
  <c r="U76" i="16"/>
  <c r="U86" i="16"/>
  <c r="U80" i="16"/>
  <c r="U77" i="16"/>
  <c r="U65" i="16"/>
  <c r="U85" i="16"/>
  <c r="U70" i="16"/>
  <c r="U66" i="16"/>
  <c r="U60" i="16"/>
  <c r="U71" i="16"/>
  <c r="U67" i="16"/>
  <c r="U61" i="16"/>
  <c r="U58" i="16"/>
  <c r="U59" i="16"/>
  <c r="U53" i="16"/>
  <c r="U78" i="16"/>
  <c r="U63" i="16"/>
  <c r="U83" i="16"/>
  <c r="U55" i="16"/>
  <c r="U72" i="16"/>
  <c r="U79" i="16"/>
  <c r="U64" i="16"/>
  <c r="U94" i="16"/>
  <c r="U57" i="16"/>
  <c r="U49" i="16"/>
  <c r="U54" i="16"/>
  <c r="U48" i="16"/>
  <c r="U42" i="16"/>
  <c r="U51" i="16"/>
  <c r="U69" i="16"/>
  <c r="U50" i="16"/>
  <c r="U43" i="16"/>
  <c r="U37" i="16"/>
  <c r="U44" i="16"/>
  <c r="U38" i="16"/>
  <c r="U56" i="16"/>
  <c r="U35" i="16"/>
  <c r="U68" i="16"/>
  <c r="U47" i="16"/>
  <c r="U41" i="16"/>
  <c r="U31" i="16"/>
  <c r="U45" i="16"/>
  <c r="U82" i="16"/>
  <c r="U39" i="16"/>
  <c r="U25" i="16"/>
  <c r="U52" i="16"/>
  <c r="U40" i="16"/>
  <c r="U26" i="16"/>
  <c r="U20" i="16"/>
  <c r="U14" i="16"/>
  <c r="U34" i="16"/>
  <c r="U27" i="16"/>
  <c r="U32" i="16"/>
  <c r="U21" i="16"/>
  <c r="U18" i="16"/>
  <c r="U16" i="16"/>
  <c r="U10" i="16"/>
  <c r="U24" i="16"/>
  <c r="U13" i="16"/>
  <c r="U11" i="16"/>
  <c r="U46" i="16"/>
  <c r="U28" i="16"/>
  <c r="U15" i="16"/>
  <c r="U19" i="16"/>
  <c r="U62" i="16"/>
  <c r="U12" i="16"/>
  <c r="U33" i="16"/>
  <c r="U36" i="16"/>
  <c r="U17" i="16"/>
  <c r="U30" i="16"/>
  <c r="U22" i="16"/>
  <c r="U7" i="16"/>
  <c r="U9" i="16"/>
  <c r="U29" i="16"/>
  <c r="U23" i="16"/>
  <c r="U8" i="16"/>
  <c r="CZ124" i="16"/>
  <c r="CZ118" i="16"/>
  <c r="CZ119" i="16"/>
  <c r="CZ120" i="16"/>
  <c r="CZ121" i="16"/>
  <c r="CZ122" i="16"/>
  <c r="CZ116" i="16"/>
  <c r="CZ111" i="16"/>
  <c r="CZ112" i="16"/>
  <c r="CZ106" i="16"/>
  <c r="CZ114" i="16"/>
  <c r="CZ110" i="16"/>
  <c r="CZ107" i="16"/>
  <c r="CZ117" i="16"/>
  <c r="CZ113" i="16"/>
  <c r="CZ108" i="16"/>
  <c r="CZ102" i="16"/>
  <c r="CZ97" i="16"/>
  <c r="CZ103" i="16"/>
  <c r="CZ104" i="16"/>
  <c r="CZ100" i="16"/>
  <c r="CZ98" i="16"/>
  <c r="CZ105" i="16"/>
  <c r="CZ95" i="16"/>
  <c r="CZ96" i="16"/>
  <c r="CZ101" i="16"/>
  <c r="CZ92" i="16"/>
  <c r="CZ89" i="16"/>
  <c r="CZ93" i="16"/>
  <c r="CZ90" i="16"/>
  <c r="CZ109" i="16"/>
  <c r="CZ86" i="16"/>
  <c r="CZ80" i="16"/>
  <c r="CZ99" i="16"/>
  <c r="CZ88" i="16"/>
  <c r="CZ91" i="16"/>
  <c r="CZ87" i="16"/>
  <c r="CZ81" i="16"/>
  <c r="CZ85" i="16"/>
  <c r="CZ82" i="16"/>
  <c r="CZ79" i="16"/>
  <c r="CZ74" i="16"/>
  <c r="CZ94" i="16"/>
  <c r="CZ78" i="16"/>
  <c r="CZ76" i="16"/>
  <c r="CZ72" i="16"/>
  <c r="CZ64" i="16"/>
  <c r="CZ65" i="16"/>
  <c r="CZ83" i="16"/>
  <c r="CZ66" i="16"/>
  <c r="CZ60" i="16"/>
  <c r="CZ75" i="16"/>
  <c r="CZ69" i="16"/>
  <c r="CZ67" i="16"/>
  <c r="CZ61" i="16"/>
  <c r="CZ68" i="16"/>
  <c r="CZ62" i="16"/>
  <c r="CZ58" i="16"/>
  <c r="CZ52" i="16"/>
  <c r="CZ71" i="16"/>
  <c r="CZ59" i="16"/>
  <c r="CZ53" i="16"/>
  <c r="CZ73" i="16"/>
  <c r="CZ63" i="16"/>
  <c r="CZ77" i="16"/>
  <c r="CZ55" i="16"/>
  <c r="CZ56" i="16"/>
  <c r="CZ50" i="16"/>
  <c r="CZ70" i="16"/>
  <c r="CZ49" i="16"/>
  <c r="CZ84" i="16"/>
  <c r="CZ51" i="16"/>
  <c r="CZ41" i="16"/>
  <c r="CZ35" i="16"/>
  <c r="CZ42" i="16"/>
  <c r="CZ36" i="16"/>
  <c r="CZ43" i="16"/>
  <c r="CZ37" i="16"/>
  <c r="CZ57" i="16"/>
  <c r="CZ48" i="16"/>
  <c r="CZ45" i="16"/>
  <c r="CZ39" i="16"/>
  <c r="CZ54" i="16"/>
  <c r="CZ29" i="16"/>
  <c r="CZ44" i="16"/>
  <c r="CZ38" i="16"/>
  <c r="CZ30" i="16"/>
  <c r="CZ47" i="16"/>
  <c r="CZ31" i="16"/>
  <c r="CZ46" i="16"/>
  <c r="CZ34" i="16"/>
  <c r="CZ25" i="16"/>
  <c r="CZ19" i="16"/>
  <c r="CZ32" i="16"/>
  <c r="CZ26" i="16"/>
  <c r="CZ20" i="16"/>
  <c r="CZ14" i="16"/>
  <c r="CZ28" i="16"/>
  <c r="CZ33" i="16"/>
  <c r="CZ27" i="16"/>
  <c r="CZ21" i="16"/>
  <c r="CZ24" i="16"/>
  <c r="CZ10" i="16"/>
  <c r="CZ22" i="16"/>
  <c r="CZ16" i="16"/>
  <c r="CZ11" i="16"/>
  <c r="CZ23" i="16"/>
  <c r="CZ17" i="16"/>
  <c r="CZ13" i="16"/>
  <c r="CZ18" i="16"/>
  <c r="CZ8" i="16"/>
  <c r="CZ7" i="16"/>
  <c r="CZ40" i="16"/>
  <c r="CZ12" i="16"/>
  <c r="CZ9" i="16"/>
  <c r="CZ15" i="16"/>
  <c r="AS119" i="16"/>
  <c r="AS120" i="16"/>
  <c r="AS117" i="16"/>
  <c r="AS122" i="16"/>
  <c r="AS112" i="16"/>
  <c r="AS116" i="16"/>
  <c r="AS113" i="16"/>
  <c r="AS121" i="16"/>
  <c r="AS114" i="16"/>
  <c r="AS108" i="16"/>
  <c r="AS124" i="16"/>
  <c r="AS109" i="16"/>
  <c r="AS105" i="16"/>
  <c r="AS111" i="16"/>
  <c r="AS106" i="16"/>
  <c r="AS110" i="16"/>
  <c r="AS104" i="16"/>
  <c r="AS102" i="16"/>
  <c r="AS101" i="16"/>
  <c r="AS96" i="16"/>
  <c r="AS107" i="16"/>
  <c r="AS118" i="16"/>
  <c r="AS95" i="16"/>
  <c r="AS103" i="16"/>
  <c r="AS97" i="16"/>
  <c r="AS90" i="16"/>
  <c r="AS99" i="16"/>
  <c r="AS98" i="16"/>
  <c r="AS94" i="16"/>
  <c r="AS91" i="16"/>
  <c r="AS100" i="16"/>
  <c r="AS92" i="16"/>
  <c r="AS87" i="16"/>
  <c r="AS93" i="16"/>
  <c r="AS89" i="16"/>
  <c r="AS73" i="16"/>
  <c r="AS84" i="16"/>
  <c r="AS82" i="16"/>
  <c r="AS74" i="16"/>
  <c r="AS85" i="16"/>
  <c r="AS79" i="16"/>
  <c r="AS75" i="16"/>
  <c r="AS81" i="16"/>
  <c r="AS76" i="16"/>
  <c r="AS77" i="16"/>
  <c r="AS71" i="16"/>
  <c r="AS65" i="16"/>
  <c r="AS83" i="16"/>
  <c r="AS69" i="16"/>
  <c r="AS72" i="16"/>
  <c r="AS66" i="16"/>
  <c r="AS60" i="16"/>
  <c r="AS80" i="16"/>
  <c r="AS86" i="16"/>
  <c r="AS67" i="16"/>
  <c r="AS61" i="16"/>
  <c r="AS88" i="16"/>
  <c r="AS68" i="16"/>
  <c r="AS58" i="16"/>
  <c r="AS70" i="16"/>
  <c r="AS62" i="16"/>
  <c r="AS59" i="16"/>
  <c r="AS53" i="16"/>
  <c r="AS63" i="16"/>
  <c r="AS55" i="16"/>
  <c r="AS52" i="16"/>
  <c r="AS54" i="16"/>
  <c r="AS57" i="16"/>
  <c r="AS51" i="16"/>
  <c r="AS50" i="16"/>
  <c r="AS56" i="16"/>
  <c r="AS42" i="16"/>
  <c r="AS43" i="16"/>
  <c r="AS37" i="16"/>
  <c r="AS49" i="16"/>
  <c r="AS48" i="16"/>
  <c r="AS44" i="16"/>
  <c r="AS38" i="16"/>
  <c r="AS78" i="16"/>
  <c r="AS47" i="16"/>
  <c r="AS36" i="16"/>
  <c r="AS31" i="16"/>
  <c r="AS64" i="16"/>
  <c r="AS41" i="16"/>
  <c r="AS46" i="16"/>
  <c r="AS25" i="16"/>
  <c r="AS39" i="16"/>
  <c r="AS28" i="16"/>
  <c r="AS26" i="16"/>
  <c r="AS20" i="16"/>
  <c r="AS14" i="16"/>
  <c r="AS34" i="16"/>
  <c r="AS30" i="16"/>
  <c r="AS27" i="16"/>
  <c r="AS35" i="16"/>
  <c r="AS32" i="16"/>
  <c r="AS29" i="16"/>
  <c r="AS10" i="16"/>
  <c r="AS17" i="16"/>
  <c r="AS11" i="16"/>
  <c r="AS16" i="16"/>
  <c r="AS22" i="16"/>
  <c r="AS21" i="16"/>
  <c r="AS18" i="16"/>
  <c r="AS13" i="16"/>
  <c r="AS24" i="16"/>
  <c r="AS40" i="16"/>
  <c r="AS8" i="16"/>
  <c r="AS23" i="16"/>
  <c r="AS45" i="16"/>
  <c r="AS7" i="16"/>
  <c r="AS15" i="16"/>
  <c r="AS33" i="16"/>
  <c r="AS19" i="16"/>
  <c r="AS9" i="16"/>
  <c r="AS12" i="16"/>
  <c r="DC120" i="16"/>
  <c r="DC121" i="16"/>
  <c r="DC119" i="16"/>
  <c r="DC116" i="16"/>
  <c r="DC113" i="16"/>
  <c r="DC117" i="16"/>
  <c r="DC114" i="16"/>
  <c r="DC118" i="16"/>
  <c r="DC109" i="16"/>
  <c r="DC106" i="16"/>
  <c r="DC103" i="16"/>
  <c r="DC108" i="16"/>
  <c r="DC112" i="16"/>
  <c r="DC102" i="16"/>
  <c r="DC104" i="16"/>
  <c r="DC99" i="16"/>
  <c r="DC110" i="16"/>
  <c r="DC105" i="16"/>
  <c r="DC122" i="16"/>
  <c r="DC111" i="16"/>
  <c r="DC97" i="16"/>
  <c r="DC124" i="16"/>
  <c r="DC100" i="16"/>
  <c r="DC93" i="16"/>
  <c r="DC90" i="16"/>
  <c r="DC91" i="16"/>
  <c r="DC94" i="16"/>
  <c r="DC101" i="16"/>
  <c r="DC95" i="16"/>
  <c r="DC107" i="16"/>
  <c r="DC89" i="16"/>
  <c r="DC98" i="16"/>
  <c r="DC84" i="16"/>
  <c r="DC88" i="16"/>
  <c r="DC74" i="16"/>
  <c r="DC75" i="16"/>
  <c r="DC69" i="16"/>
  <c r="DC81" i="16"/>
  <c r="DC78" i="16"/>
  <c r="DC76" i="16"/>
  <c r="DC70" i="16"/>
  <c r="DC96" i="16"/>
  <c r="DC92" i="16"/>
  <c r="DC87" i="16"/>
  <c r="DC83" i="16"/>
  <c r="DC77" i="16"/>
  <c r="DC80" i="16"/>
  <c r="DC66" i="16"/>
  <c r="DC60" i="16"/>
  <c r="DC86" i="16"/>
  <c r="DC67" i="16"/>
  <c r="DC61" i="16"/>
  <c r="DC85" i="16"/>
  <c r="DC62" i="16"/>
  <c r="DC73" i="16"/>
  <c r="DC68" i="16"/>
  <c r="DC71" i="16"/>
  <c r="DC65" i="16"/>
  <c r="DC59" i="16"/>
  <c r="DC54" i="16"/>
  <c r="DC48" i="16"/>
  <c r="DC63" i="16"/>
  <c r="DC56" i="16"/>
  <c r="DC50" i="16"/>
  <c r="DC72" i="16"/>
  <c r="DC82" i="16"/>
  <c r="DC58" i="16"/>
  <c r="DC49" i="16"/>
  <c r="DC64" i="16"/>
  <c r="DC57" i="16"/>
  <c r="DC52" i="16"/>
  <c r="DC53" i="16"/>
  <c r="DC43" i="16"/>
  <c r="DC55" i="16"/>
  <c r="DC44" i="16"/>
  <c r="DC38" i="16"/>
  <c r="DC79" i="16"/>
  <c r="DC47" i="16"/>
  <c r="DC45" i="16"/>
  <c r="DC39" i="16"/>
  <c r="DC51" i="16"/>
  <c r="DC41" i="16"/>
  <c r="DC34" i="16"/>
  <c r="DC32" i="16"/>
  <c r="DC36" i="16"/>
  <c r="DC37" i="16"/>
  <c r="DC31" i="16"/>
  <c r="DC26" i="16"/>
  <c r="DC28" i="16"/>
  <c r="DC33" i="16"/>
  <c r="DC27" i="16"/>
  <c r="DC21" i="16"/>
  <c r="DC15" i="16"/>
  <c r="DC35" i="16"/>
  <c r="DC19" i="16"/>
  <c r="DC16" i="16"/>
  <c r="DC11" i="16"/>
  <c r="DC23" i="16"/>
  <c r="DC42" i="16"/>
  <c r="DC29" i="16"/>
  <c r="DC17" i="16"/>
  <c r="DC13" i="16"/>
  <c r="DC30" i="16"/>
  <c r="DC20" i="16"/>
  <c r="DC12" i="16"/>
  <c r="DC8" i="16"/>
  <c r="DC46" i="16"/>
  <c r="DC24" i="16"/>
  <c r="DC40" i="16"/>
  <c r="DC9" i="16"/>
  <c r="DC22" i="16"/>
  <c r="DC14" i="16"/>
  <c r="DC25" i="16"/>
  <c r="DC10" i="16"/>
  <c r="DC18" i="16"/>
  <c r="DC7" i="16"/>
  <c r="BV121" i="16"/>
  <c r="BV122" i="16"/>
  <c r="BV116" i="16"/>
  <c r="BV124" i="16"/>
  <c r="BV118" i="16"/>
  <c r="BV119" i="16"/>
  <c r="BV114" i="16"/>
  <c r="BV109" i="16"/>
  <c r="BV120" i="16"/>
  <c r="BV112" i="16"/>
  <c r="BV111" i="16"/>
  <c r="BV108" i="16"/>
  <c r="BV106" i="16"/>
  <c r="BV104" i="16"/>
  <c r="BV117" i="16"/>
  <c r="BV105" i="16"/>
  <c r="BV113" i="16"/>
  <c r="BV99" i="16"/>
  <c r="BV110" i="16"/>
  <c r="BV100" i="16"/>
  <c r="BV103" i="16"/>
  <c r="BV107" i="16"/>
  <c r="BV92" i="16"/>
  <c r="BV98" i="16"/>
  <c r="BV101" i="16"/>
  <c r="BV93" i="16"/>
  <c r="BV102" i="16"/>
  <c r="BV95" i="16"/>
  <c r="BV96" i="16"/>
  <c r="BV94" i="16"/>
  <c r="BV97" i="16"/>
  <c r="BV83" i="16"/>
  <c r="BV84" i="16"/>
  <c r="BV78" i="16"/>
  <c r="BV88" i="16"/>
  <c r="BV87" i="16"/>
  <c r="BV76" i="16"/>
  <c r="BV86" i="16"/>
  <c r="BV82" i="16"/>
  <c r="BV79" i="16"/>
  <c r="BV91" i="16"/>
  <c r="BV77" i="16"/>
  <c r="BV71" i="16"/>
  <c r="BV90" i="16"/>
  <c r="BV81" i="16"/>
  <c r="BV85" i="16"/>
  <c r="BV73" i="16"/>
  <c r="BV67" i="16"/>
  <c r="BV61" i="16"/>
  <c r="BV68" i="16"/>
  <c r="BV62" i="16"/>
  <c r="BV80" i="16"/>
  <c r="BV69" i="16"/>
  <c r="BV63" i="16"/>
  <c r="BV70" i="16"/>
  <c r="BV72" i="16"/>
  <c r="BV64" i="16"/>
  <c r="BV74" i="16"/>
  <c r="BV65" i="16"/>
  <c r="BV55" i="16"/>
  <c r="BV56" i="16"/>
  <c r="BV50" i="16"/>
  <c r="BV89" i="16"/>
  <c r="BV66" i="16"/>
  <c r="BV59" i="16"/>
  <c r="BV48" i="16"/>
  <c r="BV75" i="16"/>
  <c r="BV52" i="16"/>
  <c r="BV58" i="16"/>
  <c r="BV53" i="16"/>
  <c r="BV44" i="16"/>
  <c r="BV38" i="16"/>
  <c r="BV45" i="16"/>
  <c r="BV39" i="16"/>
  <c r="BV54" i="16"/>
  <c r="BV49" i="16"/>
  <c r="BV46" i="16"/>
  <c r="BV40" i="16"/>
  <c r="BV34" i="16"/>
  <c r="BV60" i="16"/>
  <c r="BV42" i="16"/>
  <c r="BV32" i="16"/>
  <c r="BV41" i="16"/>
  <c r="BV33" i="16"/>
  <c r="BV47" i="16"/>
  <c r="BV51" i="16"/>
  <c r="BV28" i="16"/>
  <c r="BV22" i="16"/>
  <c r="BV23" i="16"/>
  <c r="BV17" i="16"/>
  <c r="BV35" i="16"/>
  <c r="BV57" i="16"/>
  <c r="BV19" i="16"/>
  <c r="BV30" i="16"/>
  <c r="BV14" i="16"/>
  <c r="BV7" i="16"/>
  <c r="BV37" i="16"/>
  <c r="BV26" i="16"/>
  <c r="BV25" i="16"/>
  <c r="BV8" i="16"/>
  <c r="BV36" i="16"/>
  <c r="BV31" i="16"/>
  <c r="BV27" i="16"/>
  <c r="BV24" i="16"/>
  <c r="BV20" i="16"/>
  <c r="BV16" i="16"/>
  <c r="BV13" i="16"/>
  <c r="BV9" i="16"/>
  <c r="BV29" i="16"/>
  <c r="BV11" i="16"/>
  <c r="BV43" i="16"/>
  <c r="BV21" i="16"/>
  <c r="BV10" i="16"/>
  <c r="BV15" i="16"/>
  <c r="BV18" i="16"/>
  <c r="BV12" i="16"/>
  <c r="AC117" i="16"/>
  <c r="AC124" i="16"/>
  <c r="AC118" i="16"/>
  <c r="AC120" i="16"/>
  <c r="AC121" i="16"/>
  <c r="AC116" i="16"/>
  <c r="AC119" i="16"/>
  <c r="AC113" i="16"/>
  <c r="AC112" i="16"/>
  <c r="AC122" i="16"/>
  <c r="AC106" i="16"/>
  <c r="AC107" i="16"/>
  <c r="AC111" i="16"/>
  <c r="AC109" i="16"/>
  <c r="AC108" i="16"/>
  <c r="AC103" i="16"/>
  <c r="AC101" i="16"/>
  <c r="AC102" i="16"/>
  <c r="AC110" i="16"/>
  <c r="AC105" i="16"/>
  <c r="AC98" i="16"/>
  <c r="AC100" i="16"/>
  <c r="AC94" i="16"/>
  <c r="AC104" i="16"/>
  <c r="AC96" i="16"/>
  <c r="AC97" i="16"/>
  <c r="AC88" i="16"/>
  <c r="AC89" i="16"/>
  <c r="AC90" i="16"/>
  <c r="AC114" i="16"/>
  <c r="AC92" i="16"/>
  <c r="AC99" i="16"/>
  <c r="AC85" i="16"/>
  <c r="AC91" i="16"/>
  <c r="AC87" i="16"/>
  <c r="AC95" i="16"/>
  <c r="AC93" i="16"/>
  <c r="AC77" i="16"/>
  <c r="AC71" i="16"/>
  <c r="AC84" i="16"/>
  <c r="AC78" i="16"/>
  <c r="AC72" i="16"/>
  <c r="AC82" i="16"/>
  <c r="AC86" i="16"/>
  <c r="AC79" i="16"/>
  <c r="AC73" i="16"/>
  <c r="AC74" i="16"/>
  <c r="AC81" i="16"/>
  <c r="AC63" i="16"/>
  <c r="AC76" i="16"/>
  <c r="AC64" i="16"/>
  <c r="AC69" i="16"/>
  <c r="AC65" i="16"/>
  <c r="AC80" i="16"/>
  <c r="AC60" i="16"/>
  <c r="AC56" i="16"/>
  <c r="AC57" i="16"/>
  <c r="AC51" i="16"/>
  <c r="AC67" i="16"/>
  <c r="AC58" i="16"/>
  <c r="AC70" i="16"/>
  <c r="AC59" i="16"/>
  <c r="AC53" i="16"/>
  <c r="AC54" i="16"/>
  <c r="AC55" i="16"/>
  <c r="AC66" i="16"/>
  <c r="AC46" i="16"/>
  <c r="AC40" i="16"/>
  <c r="AC75" i="16"/>
  <c r="AC61" i="16"/>
  <c r="AC49" i="16"/>
  <c r="AC47" i="16"/>
  <c r="AC41" i="16"/>
  <c r="AC35" i="16"/>
  <c r="AC52" i="16"/>
  <c r="AC83" i="16"/>
  <c r="AC42" i="16"/>
  <c r="AC68" i="16"/>
  <c r="AC36" i="16"/>
  <c r="AC45" i="16"/>
  <c r="AC37" i="16"/>
  <c r="AC34" i="16"/>
  <c r="AC39" i="16"/>
  <c r="AC29" i="16"/>
  <c r="AC48" i="16"/>
  <c r="AC43" i="16"/>
  <c r="AC38" i="16"/>
  <c r="AC62" i="16"/>
  <c r="AC23" i="16"/>
  <c r="AC50" i="16"/>
  <c r="AC30" i="16"/>
  <c r="AC24" i="16"/>
  <c r="AC18" i="16"/>
  <c r="AC12" i="16"/>
  <c r="AC31" i="16"/>
  <c r="AC28" i="16"/>
  <c r="AC25" i="16"/>
  <c r="AC32" i="16"/>
  <c r="AC8" i="16"/>
  <c r="AC27" i="16"/>
  <c r="AC20" i="16"/>
  <c r="AC17" i="16"/>
  <c r="AC14" i="16"/>
  <c r="AC9" i="16"/>
  <c r="AC26" i="16"/>
  <c r="AC33" i="16"/>
  <c r="AC10" i="16"/>
  <c r="AC22" i="16"/>
  <c r="AC44" i="16"/>
  <c r="AC16" i="16"/>
  <c r="AC13" i="16"/>
  <c r="AC11" i="16"/>
  <c r="AC19" i="16"/>
  <c r="AC7" i="16"/>
  <c r="AC21" i="16"/>
  <c r="AC15" i="16"/>
  <c r="CC123" i="16"/>
  <c r="AC115" i="16"/>
  <c r="CL117" i="16"/>
  <c r="CL124" i="16"/>
  <c r="CL118" i="16"/>
  <c r="CL119" i="16"/>
  <c r="CL120" i="16"/>
  <c r="CL121" i="16"/>
  <c r="CL116" i="16"/>
  <c r="CL113" i="16"/>
  <c r="CL111" i="16"/>
  <c r="CL106" i="16"/>
  <c r="CL110" i="16"/>
  <c r="CL112" i="16"/>
  <c r="CL108" i="16"/>
  <c r="CL114" i="16"/>
  <c r="CL109" i="16"/>
  <c r="CL101" i="16"/>
  <c r="CL107" i="16"/>
  <c r="CL104" i="16"/>
  <c r="CL103" i="16"/>
  <c r="CL102" i="16"/>
  <c r="CL105" i="16"/>
  <c r="CL99" i="16"/>
  <c r="CL98" i="16"/>
  <c r="CL94" i="16"/>
  <c r="CL100" i="16"/>
  <c r="CL97" i="16"/>
  <c r="CL95" i="16"/>
  <c r="CL93" i="16"/>
  <c r="CL92" i="16"/>
  <c r="CL88" i="16"/>
  <c r="CL89" i="16"/>
  <c r="CL96" i="16"/>
  <c r="CL85" i="16"/>
  <c r="CL79" i="16"/>
  <c r="CL90" i="16"/>
  <c r="CL86" i="16"/>
  <c r="CL80" i="16"/>
  <c r="CL82" i="16"/>
  <c r="CL87" i="16"/>
  <c r="CL73" i="16"/>
  <c r="CL81" i="16"/>
  <c r="CL122" i="16"/>
  <c r="CL78" i="16"/>
  <c r="CL75" i="16"/>
  <c r="CL63" i="16"/>
  <c r="CL74" i="16"/>
  <c r="CL84" i="16"/>
  <c r="CL64" i="16"/>
  <c r="CL77" i="16"/>
  <c r="CL69" i="16"/>
  <c r="CL65" i="16"/>
  <c r="CL70" i="16"/>
  <c r="CL66" i="16"/>
  <c r="CL72" i="16"/>
  <c r="CL57" i="16"/>
  <c r="CL67" i="16"/>
  <c r="CL61" i="16"/>
  <c r="CL58" i="16"/>
  <c r="CL52" i="16"/>
  <c r="CL71" i="16"/>
  <c r="CL76" i="16"/>
  <c r="CL50" i="16"/>
  <c r="CL60" i="16"/>
  <c r="CL68" i="16"/>
  <c r="CL51" i="16"/>
  <c r="CL49" i="16"/>
  <c r="CL91" i="16"/>
  <c r="CL62" i="16"/>
  <c r="CL53" i="16"/>
  <c r="CL46" i="16"/>
  <c r="CL40" i="16"/>
  <c r="CL83" i="16"/>
  <c r="CL48" i="16"/>
  <c r="CL41" i="16"/>
  <c r="CL35" i="16"/>
  <c r="CL42" i="16"/>
  <c r="CL36" i="16"/>
  <c r="CL44" i="16"/>
  <c r="CL45" i="16"/>
  <c r="CL28" i="16"/>
  <c r="CL55" i="16"/>
  <c r="CL39" i="16"/>
  <c r="CL56" i="16"/>
  <c r="CL54" i="16"/>
  <c r="CL29" i="16"/>
  <c r="CL43" i="16"/>
  <c r="CL34" i="16"/>
  <c r="CL30" i="16"/>
  <c r="CL38" i="16"/>
  <c r="CL32" i="16"/>
  <c r="CL24" i="16"/>
  <c r="CL18" i="16"/>
  <c r="CL33" i="16"/>
  <c r="CL59" i="16"/>
  <c r="CL25" i="16"/>
  <c r="CL19" i="16"/>
  <c r="CL13" i="16"/>
  <c r="CL47" i="16"/>
  <c r="CL37" i="16"/>
  <c r="CL22" i="16"/>
  <c r="CL9" i="16"/>
  <c r="CL23" i="16"/>
  <c r="CL26" i="16"/>
  <c r="CL16" i="16"/>
  <c r="CL10" i="16"/>
  <c r="CL20" i="16"/>
  <c r="CL17" i="16"/>
  <c r="CL11" i="16"/>
  <c r="CL27" i="16"/>
  <c r="CL15" i="16"/>
  <c r="CL7" i="16"/>
  <c r="CL21" i="16"/>
  <c r="CL14" i="16"/>
  <c r="CL8" i="16"/>
  <c r="CL12" i="16"/>
  <c r="CL31" i="16"/>
  <c r="BR119" i="16"/>
  <c r="BR120" i="16"/>
  <c r="BR121" i="16"/>
  <c r="BR122" i="16"/>
  <c r="BR116" i="16"/>
  <c r="BR117" i="16"/>
  <c r="BR118" i="16"/>
  <c r="BR112" i="16"/>
  <c r="BR113" i="16"/>
  <c r="BR107" i="16"/>
  <c r="BR124" i="16"/>
  <c r="BR108" i="16"/>
  <c r="BR109" i="16"/>
  <c r="BR111" i="16"/>
  <c r="BR103" i="16"/>
  <c r="BR110" i="16"/>
  <c r="BR97" i="16"/>
  <c r="BR114" i="16"/>
  <c r="BR98" i="16"/>
  <c r="BR104" i="16"/>
  <c r="BR105" i="16"/>
  <c r="BR101" i="16"/>
  <c r="BR100" i="16"/>
  <c r="BR96" i="16"/>
  <c r="BR99" i="16"/>
  <c r="BR90" i="16"/>
  <c r="BR91" i="16"/>
  <c r="BR102" i="16"/>
  <c r="BR93" i="16"/>
  <c r="BR89" i="16"/>
  <c r="BR87" i="16"/>
  <c r="BR81" i="16"/>
  <c r="BR88" i="16"/>
  <c r="BR82" i="16"/>
  <c r="BR94" i="16"/>
  <c r="BR95" i="16"/>
  <c r="BR86" i="16"/>
  <c r="BR83" i="16"/>
  <c r="BR92" i="16"/>
  <c r="BR80" i="16"/>
  <c r="BR75" i="16"/>
  <c r="BR106" i="16"/>
  <c r="BR79" i="16"/>
  <c r="BR77" i="16"/>
  <c r="BR65" i="16"/>
  <c r="BR74" i="16"/>
  <c r="BR66" i="16"/>
  <c r="BR60" i="16"/>
  <c r="BR85" i="16"/>
  <c r="BR73" i="16"/>
  <c r="BR67" i="16"/>
  <c r="BR61" i="16"/>
  <c r="BR76" i="16"/>
  <c r="BR70" i="16"/>
  <c r="BR69" i="16"/>
  <c r="BR68" i="16"/>
  <c r="BR62" i="16"/>
  <c r="BR64" i="16"/>
  <c r="BR59" i="16"/>
  <c r="BR53" i="16"/>
  <c r="BR54" i="16"/>
  <c r="BR84" i="16"/>
  <c r="BR78" i="16"/>
  <c r="BR63" i="16"/>
  <c r="BR57" i="16"/>
  <c r="BR72" i="16"/>
  <c r="BR56" i="16"/>
  <c r="BR50" i="16"/>
  <c r="BR42" i="16"/>
  <c r="BR36" i="16"/>
  <c r="BR55" i="16"/>
  <c r="BR58" i="16"/>
  <c r="BR43" i="16"/>
  <c r="BR37" i="16"/>
  <c r="BR52" i="16"/>
  <c r="BR44" i="16"/>
  <c r="BR38" i="16"/>
  <c r="BR46" i="16"/>
  <c r="BR40" i="16"/>
  <c r="BR30" i="16"/>
  <c r="BR31" i="16"/>
  <c r="BR71" i="16"/>
  <c r="BR32" i="16"/>
  <c r="BR51" i="16"/>
  <c r="BR47" i="16"/>
  <c r="BR41" i="16"/>
  <c r="BR26" i="16"/>
  <c r="BR20" i="16"/>
  <c r="BR33" i="16"/>
  <c r="BR27" i="16"/>
  <c r="BR21" i="16"/>
  <c r="BR15" i="16"/>
  <c r="BR48" i="16"/>
  <c r="BR34" i="16"/>
  <c r="BR28" i="16"/>
  <c r="BR49" i="16"/>
  <c r="BR22" i="16"/>
  <c r="BR12" i="16"/>
  <c r="BR11" i="16"/>
  <c r="BR23" i="16"/>
  <c r="BR29" i="16"/>
  <c r="BR19" i="16"/>
  <c r="BR45" i="16"/>
  <c r="BR39" i="16"/>
  <c r="BR14" i="16"/>
  <c r="BR17" i="16"/>
  <c r="BR35" i="16"/>
  <c r="BR18" i="16"/>
  <c r="BR10" i="16"/>
  <c r="BR7" i="16"/>
  <c r="BR13" i="16"/>
  <c r="BR25" i="16"/>
  <c r="BR8" i="16"/>
  <c r="BR24" i="16"/>
  <c r="BR16" i="16"/>
  <c r="BR9" i="16"/>
  <c r="CP119" i="16"/>
  <c r="CP120" i="16"/>
  <c r="CP121" i="16"/>
  <c r="CP122" i="16"/>
  <c r="CP116" i="16"/>
  <c r="CP117" i="16"/>
  <c r="CP124" i="16"/>
  <c r="CP112" i="16"/>
  <c r="CP118" i="16"/>
  <c r="CP113" i="16"/>
  <c r="CP111" i="16"/>
  <c r="CP107" i="16"/>
  <c r="CP108" i="16"/>
  <c r="CP109" i="16"/>
  <c r="CP103" i="16"/>
  <c r="CP106" i="16"/>
  <c r="CP102" i="16"/>
  <c r="CP97" i="16"/>
  <c r="CP105" i="16"/>
  <c r="CP98" i="16"/>
  <c r="CP110" i="16"/>
  <c r="CP101" i="16"/>
  <c r="CP104" i="16"/>
  <c r="CP114" i="16"/>
  <c r="CP100" i="16"/>
  <c r="CP96" i="16"/>
  <c r="CP90" i="16"/>
  <c r="CP94" i="16"/>
  <c r="CP95" i="16"/>
  <c r="CP91" i="16"/>
  <c r="CP87" i="16"/>
  <c r="CP81" i="16"/>
  <c r="CP82" i="16"/>
  <c r="CP99" i="16"/>
  <c r="CP92" i="16"/>
  <c r="CP89" i="16"/>
  <c r="CP86" i="16"/>
  <c r="CP78" i="16"/>
  <c r="CP75" i="16"/>
  <c r="CP69" i="16"/>
  <c r="CP88" i="16"/>
  <c r="CP84" i="16"/>
  <c r="CP83" i="16"/>
  <c r="CP85" i="16"/>
  <c r="CP80" i="16"/>
  <c r="CP93" i="16"/>
  <c r="CP77" i="16"/>
  <c r="CP74" i="16"/>
  <c r="CP65" i="16"/>
  <c r="CP73" i="16"/>
  <c r="CP70" i="16"/>
  <c r="CP66" i="16"/>
  <c r="CP60" i="16"/>
  <c r="CP79" i="16"/>
  <c r="CP71" i="16"/>
  <c r="CP67" i="16"/>
  <c r="CP61" i="16"/>
  <c r="CP76" i="16"/>
  <c r="CP72" i="16"/>
  <c r="CP68" i="16"/>
  <c r="CP62" i="16"/>
  <c r="CP59" i="16"/>
  <c r="CP53" i="16"/>
  <c r="CP64" i="16"/>
  <c r="CP54" i="16"/>
  <c r="CP57" i="16"/>
  <c r="CP51" i="16"/>
  <c r="CP49" i="16"/>
  <c r="CP52" i="16"/>
  <c r="CP56" i="16"/>
  <c r="CP55" i="16"/>
  <c r="CP42" i="16"/>
  <c r="CP36" i="16"/>
  <c r="CP63" i="16"/>
  <c r="CP43" i="16"/>
  <c r="CP37" i="16"/>
  <c r="CP50" i="16"/>
  <c r="CP47" i="16"/>
  <c r="CP44" i="16"/>
  <c r="CP38" i="16"/>
  <c r="CP46" i="16"/>
  <c r="CP40" i="16"/>
  <c r="CP34" i="16"/>
  <c r="CP30" i="16"/>
  <c r="CP31" i="16"/>
  <c r="CP32" i="16"/>
  <c r="CP39" i="16"/>
  <c r="CP26" i="16"/>
  <c r="CP20" i="16"/>
  <c r="CP48" i="16"/>
  <c r="CP27" i="16"/>
  <c r="CP21" i="16"/>
  <c r="CP15" i="16"/>
  <c r="CP45" i="16"/>
  <c r="CP41" i="16"/>
  <c r="CP58" i="16"/>
  <c r="CP17" i="16"/>
  <c r="CP13" i="16"/>
  <c r="CP11" i="16"/>
  <c r="CP35" i="16"/>
  <c r="CP29" i="16"/>
  <c r="CP25" i="16"/>
  <c r="CP18" i="16"/>
  <c r="CP12" i="16"/>
  <c r="CP24" i="16"/>
  <c r="CP16" i="16"/>
  <c r="CP14" i="16"/>
  <c r="CP28" i="16"/>
  <c r="CP23" i="16"/>
  <c r="CP10" i="16"/>
  <c r="CP8" i="16"/>
  <c r="CP7" i="16"/>
  <c r="CP9" i="16"/>
  <c r="CP33" i="16"/>
  <c r="CP19" i="16"/>
  <c r="CP22" i="16"/>
  <c r="T124" i="16"/>
  <c r="T118" i="16"/>
  <c r="T119" i="16"/>
  <c r="T120" i="16"/>
  <c r="T121" i="16"/>
  <c r="T122" i="16"/>
  <c r="T117" i="16"/>
  <c r="T116" i="16"/>
  <c r="T107" i="16"/>
  <c r="T114" i="16"/>
  <c r="T113" i="16"/>
  <c r="T109" i="16"/>
  <c r="T108" i="16"/>
  <c r="T110" i="16"/>
  <c r="T112" i="16"/>
  <c r="T102" i="16"/>
  <c r="T104" i="16"/>
  <c r="T105" i="16"/>
  <c r="T106" i="16"/>
  <c r="T111" i="16"/>
  <c r="T100" i="16"/>
  <c r="T95" i="16"/>
  <c r="T103" i="16"/>
  <c r="T96" i="16"/>
  <c r="T89" i="16"/>
  <c r="T90" i="16"/>
  <c r="T98" i="16"/>
  <c r="T93" i="16"/>
  <c r="T101" i="16"/>
  <c r="T97" i="16"/>
  <c r="T86" i="16"/>
  <c r="T80" i="16"/>
  <c r="T87" i="16"/>
  <c r="T81" i="16"/>
  <c r="T99" i="16"/>
  <c r="T88" i="16"/>
  <c r="T94" i="16"/>
  <c r="T79" i="16"/>
  <c r="T92" i="16"/>
  <c r="T74" i="16"/>
  <c r="T91" i="16"/>
  <c r="T84" i="16"/>
  <c r="T83" i="16"/>
  <c r="T69" i="16"/>
  <c r="T64" i="16"/>
  <c r="T77" i="16"/>
  <c r="T65" i="16"/>
  <c r="T85" i="16"/>
  <c r="T75" i="16"/>
  <c r="T70" i="16"/>
  <c r="T66" i="16"/>
  <c r="T76" i="16"/>
  <c r="T71" i="16"/>
  <c r="T67" i="16"/>
  <c r="T61" i="16"/>
  <c r="T82" i="16"/>
  <c r="T62" i="16"/>
  <c r="T58" i="16"/>
  <c r="T52" i="16"/>
  <c r="T73" i="16"/>
  <c r="T59" i="16"/>
  <c r="T53" i="16"/>
  <c r="T78" i="16"/>
  <c r="T60" i="16"/>
  <c r="T50" i="16"/>
  <c r="T72" i="16"/>
  <c r="T57" i="16"/>
  <c r="T54" i="16"/>
  <c r="T68" i="16"/>
  <c r="T47" i="16"/>
  <c r="T41" i="16"/>
  <c r="T55" i="16"/>
  <c r="T48" i="16"/>
  <c r="T42" i="16"/>
  <c r="T36" i="16"/>
  <c r="T51" i="16"/>
  <c r="T43" i="16"/>
  <c r="T37" i="16"/>
  <c r="T49" i="16"/>
  <c r="T45" i="16"/>
  <c r="T39" i="16"/>
  <c r="T44" i="16"/>
  <c r="T29" i="16"/>
  <c r="T30" i="16"/>
  <c r="T31" i="16"/>
  <c r="T40" i="16"/>
  <c r="T34" i="16"/>
  <c r="T33" i="16"/>
  <c r="T25" i="16"/>
  <c r="T19" i="16"/>
  <c r="T26" i="16"/>
  <c r="T20" i="16"/>
  <c r="T14" i="16"/>
  <c r="T56" i="16"/>
  <c r="T38" i="16"/>
  <c r="T35" i="16"/>
  <c r="T23" i="16"/>
  <c r="T32" i="16"/>
  <c r="T21" i="16"/>
  <c r="T18" i="16"/>
  <c r="T16" i="16"/>
  <c r="T10" i="16"/>
  <c r="T24" i="16"/>
  <c r="T13" i="16"/>
  <c r="T11" i="16"/>
  <c r="T63" i="16"/>
  <c r="T46" i="16"/>
  <c r="T28" i="16"/>
  <c r="T15" i="16"/>
  <c r="T27" i="16"/>
  <c r="T17" i="16"/>
  <c r="T8" i="16"/>
  <c r="T7" i="16"/>
  <c r="T12" i="16"/>
  <c r="T22" i="16"/>
  <c r="T9" i="16"/>
  <c r="CN124" i="16"/>
  <c r="CN118" i="16"/>
  <c r="CN119" i="16"/>
  <c r="CN120" i="16"/>
  <c r="CN121" i="16"/>
  <c r="CN122" i="16"/>
  <c r="CN116" i="16"/>
  <c r="CN111" i="16"/>
  <c r="CN112" i="16"/>
  <c r="CN106" i="16"/>
  <c r="CN107" i="16"/>
  <c r="CN108" i="16"/>
  <c r="CN117" i="16"/>
  <c r="CN114" i="16"/>
  <c r="CN113" i="16"/>
  <c r="CN109" i="16"/>
  <c r="CN102" i="16"/>
  <c r="CN103" i="16"/>
  <c r="CN104" i="16"/>
  <c r="CN105" i="16"/>
  <c r="CN97" i="16"/>
  <c r="CN100" i="16"/>
  <c r="CN101" i="16"/>
  <c r="CN95" i="16"/>
  <c r="CN99" i="16"/>
  <c r="CN110" i="16"/>
  <c r="CN96" i="16"/>
  <c r="CN89" i="16"/>
  <c r="CN98" i="16"/>
  <c r="CN90" i="16"/>
  <c r="CN94" i="16"/>
  <c r="CN86" i="16"/>
  <c r="CN80" i="16"/>
  <c r="CN87" i="16"/>
  <c r="CN81" i="16"/>
  <c r="CN88" i="16"/>
  <c r="CN93" i="16"/>
  <c r="CN79" i="16"/>
  <c r="CN74" i="16"/>
  <c r="CN78" i="16"/>
  <c r="CN84" i="16"/>
  <c r="CN83" i="16"/>
  <c r="CN64" i="16"/>
  <c r="CN77" i="16"/>
  <c r="CN69" i="16"/>
  <c r="CN65" i="16"/>
  <c r="CN82" i="16"/>
  <c r="CN73" i="16"/>
  <c r="CN70" i="16"/>
  <c r="CN66" i="16"/>
  <c r="CN60" i="16"/>
  <c r="CN76" i="16"/>
  <c r="CN71" i="16"/>
  <c r="CN67" i="16"/>
  <c r="CN61" i="16"/>
  <c r="CN72" i="16"/>
  <c r="CN58" i="16"/>
  <c r="CN52" i="16"/>
  <c r="CN92" i="16"/>
  <c r="CN59" i="16"/>
  <c r="CN53" i="16"/>
  <c r="CN85" i="16"/>
  <c r="CN62" i="16"/>
  <c r="CN75" i="16"/>
  <c r="CN50" i="16"/>
  <c r="CN57" i="16"/>
  <c r="CN51" i="16"/>
  <c r="CN91" i="16"/>
  <c r="CN54" i="16"/>
  <c r="CN41" i="16"/>
  <c r="CN42" i="16"/>
  <c r="CN36" i="16"/>
  <c r="CN68" i="16"/>
  <c r="CN63" i="16"/>
  <c r="CN56" i="16"/>
  <c r="CN43" i="16"/>
  <c r="CN37" i="16"/>
  <c r="CN55" i="16"/>
  <c r="CN47" i="16"/>
  <c r="CN45" i="16"/>
  <c r="CN39" i="16"/>
  <c r="CN29" i="16"/>
  <c r="CN49" i="16"/>
  <c r="CN48" i="16"/>
  <c r="CN34" i="16"/>
  <c r="CN30" i="16"/>
  <c r="CN46" i="16"/>
  <c r="CN40" i="16"/>
  <c r="CN31" i="16"/>
  <c r="CN33" i="16"/>
  <c r="CN38" i="16"/>
  <c r="CN28" i="16"/>
  <c r="CN25" i="16"/>
  <c r="CN19" i="16"/>
  <c r="CN26" i="16"/>
  <c r="CN20" i="16"/>
  <c r="CN14" i="16"/>
  <c r="CN27" i="16"/>
  <c r="CN44" i="16"/>
  <c r="CN23" i="16"/>
  <c r="CN16" i="16"/>
  <c r="CN10" i="16"/>
  <c r="CN17" i="16"/>
  <c r="CN13" i="16"/>
  <c r="CN11" i="16"/>
  <c r="CN32" i="16"/>
  <c r="CN15" i="16"/>
  <c r="CN35" i="16"/>
  <c r="CN21" i="16"/>
  <c r="CN9" i="16"/>
  <c r="CN12" i="16"/>
  <c r="CN22" i="16"/>
  <c r="CN18" i="16"/>
  <c r="CN7" i="16"/>
  <c r="CN24" i="16"/>
  <c r="CN8" i="16"/>
  <c r="AN122" i="16"/>
  <c r="AN117" i="16"/>
  <c r="AN124" i="16"/>
  <c r="AN118" i="16"/>
  <c r="AN119" i="16"/>
  <c r="AN120" i="16"/>
  <c r="AN121" i="16"/>
  <c r="AN110" i="16"/>
  <c r="AN112" i="16"/>
  <c r="AN108" i="16"/>
  <c r="AN109" i="16"/>
  <c r="AN105" i="16"/>
  <c r="AN116" i="16"/>
  <c r="AN107" i="16"/>
  <c r="AN104" i="16"/>
  <c r="AN100" i="16"/>
  <c r="AN106" i="16"/>
  <c r="AN101" i="16"/>
  <c r="AN111" i="16"/>
  <c r="AN103" i="16"/>
  <c r="AN102" i="16"/>
  <c r="AN114" i="16"/>
  <c r="AN113" i="16"/>
  <c r="AN99" i="16"/>
  <c r="AN93" i="16"/>
  <c r="AN95" i="16"/>
  <c r="AN96" i="16"/>
  <c r="AN88" i="16"/>
  <c r="AN98" i="16"/>
  <c r="AN97" i="16"/>
  <c r="AN94" i="16"/>
  <c r="AN84" i="16"/>
  <c r="AN85" i="16"/>
  <c r="AN79" i="16"/>
  <c r="AN91" i="16"/>
  <c r="AN90" i="16"/>
  <c r="AN77" i="16"/>
  <c r="AN83" i="16"/>
  <c r="AN80" i="16"/>
  <c r="AN78" i="16"/>
  <c r="AN72" i="16"/>
  <c r="AN82" i="16"/>
  <c r="AN89" i="16"/>
  <c r="AN68" i="16"/>
  <c r="AN62" i="16"/>
  <c r="AN92" i="16"/>
  <c r="AN63" i="16"/>
  <c r="AN87" i="16"/>
  <c r="AN70" i="16"/>
  <c r="AN64" i="16"/>
  <c r="AN75" i="16"/>
  <c r="AN71" i="16"/>
  <c r="AN74" i="16"/>
  <c r="AN65" i="16"/>
  <c r="AN67" i="16"/>
  <c r="AN61" i="16"/>
  <c r="AN56" i="16"/>
  <c r="AN81" i="16"/>
  <c r="AN57" i="16"/>
  <c r="AN51" i="16"/>
  <c r="AN60" i="16"/>
  <c r="AN66" i="16"/>
  <c r="AN49" i="16"/>
  <c r="AN48" i="16"/>
  <c r="AN86" i="16"/>
  <c r="AN52" i="16"/>
  <c r="AN53" i="16"/>
  <c r="AN59" i="16"/>
  <c r="AN54" i="16"/>
  <c r="AN76" i="16"/>
  <c r="AN69" i="16"/>
  <c r="AN45" i="16"/>
  <c r="AN39" i="16"/>
  <c r="AN46" i="16"/>
  <c r="AN40" i="16"/>
  <c r="AN34" i="16"/>
  <c r="AN47" i="16"/>
  <c r="AN41" i="16"/>
  <c r="AN35" i="16"/>
  <c r="AN50" i="16"/>
  <c r="AN58" i="16"/>
  <c r="AN55" i="16"/>
  <c r="AN43" i="16"/>
  <c r="AN38" i="16"/>
  <c r="AN33" i="16"/>
  <c r="AN28" i="16"/>
  <c r="AN44" i="16"/>
  <c r="AN73" i="16"/>
  <c r="AN23" i="16"/>
  <c r="AN17" i="16"/>
  <c r="AN24" i="16"/>
  <c r="AN18" i="16"/>
  <c r="AN12" i="16"/>
  <c r="AN29" i="16"/>
  <c r="AN31" i="16"/>
  <c r="AN19" i="16"/>
  <c r="AN15" i="16"/>
  <c r="AN8" i="16"/>
  <c r="AN9" i="16"/>
  <c r="AN37" i="16"/>
  <c r="AN14" i="16"/>
  <c r="AN10" i="16"/>
  <c r="AN20" i="16"/>
  <c r="AN36" i="16"/>
  <c r="AN26" i="16"/>
  <c r="AN7" i="16"/>
  <c r="AN30" i="16"/>
  <c r="AN11" i="16"/>
  <c r="AN32" i="16"/>
  <c r="AN25" i="16"/>
  <c r="AN22" i="16"/>
  <c r="AN42" i="16"/>
  <c r="AN13" i="16"/>
  <c r="AN27" i="16"/>
  <c r="AN21" i="16"/>
  <c r="AN16" i="16"/>
  <c r="CO119" i="16"/>
  <c r="CO120" i="16"/>
  <c r="CO121" i="16"/>
  <c r="CO124" i="16"/>
  <c r="CO112" i="16"/>
  <c r="CO118" i="16"/>
  <c r="CO113" i="16"/>
  <c r="CO122" i="16"/>
  <c r="CO110" i="16"/>
  <c r="CO108" i="16"/>
  <c r="CO109" i="16"/>
  <c r="CO111" i="16"/>
  <c r="CO105" i="16"/>
  <c r="CO107" i="16"/>
  <c r="CO104" i="16"/>
  <c r="CO106" i="16"/>
  <c r="CO102" i="16"/>
  <c r="CO101" i="16"/>
  <c r="CO116" i="16"/>
  <c r="CO114" i="16"/>
  <c r="CO99" i="16"/>
  <c r="CO96" i="16"/>
  <c r="CO97" i="16"/>
  <c r="CO98" i="16"/>
  <c r="CO117" i="16"/>
  <c r="CO90" i="16"/>
  <c r="CO94" i="16"/>
  <c r="CO100" i="16"/>
  <c r="CO95" i="16"/>
  <c r="CO91" i="16"/>
  <c r="CO103" i="16"/>
  <c r="CO87" i="16"/>
  <c r="CO73" i="16"/>
  <c r="CO81" i="16"/>
  <c r="CO74" i="16"/>
  <c r="CO78" i="16"/>
  <c r="CO86" i="16"/>
  <c r="CO75" i="16"/>
  <c r="CO69" i="16"/>
  <c r="CO88" i="16"/>
  <c r="CO84" i="16"/>
  <c r="CO83" i="16"/>
  <c r="CO89" i="16"/>
  <c r="CO76" i="16"/>
  <c r="CO93" i="16"/>
  <c r="CO77" i="16"/>
  <c r="CO65" i="16"/>
  <c r="CO82" i="16"/>
  <c r="CO70" i="16"/>
  <c r="CO66" i="16"/>
  <c r="CO60" i="16"/>
  <c r="CO79" i="16"/>
  <c r="CO71" i="16"/>
  <c r="CO67" i="16"/>
  <c r="CO61" i="16"/>
  <c r="CO80" i="16"/>
  <c r="CO58" i="16"/>
  <c r="CO92" i="16"/>
  <c r="CO59" i="16"/>
  <c r="CO53" i="16"/>
  <c r="CO85" i="16"/>
  <c r="CO64" i="16"/>
  <c r="CO68" i="16"/>
  <c r="CO55" i="16"/>
  <c r="CO57" i="16"/>
  <c r="CO51" i="16"/>
  <c r="CO49" i="16"/>
  <c r="CO72" i="16"/>
  <c r="CO54" i="16"/>
  <c r="CO56" i="16"/>
  <c r="CO42" i="16"/>
  <c r="CO63" i="16"/>
  <c r="CO43" i="16"/>
  <c r="CO37" i="16"/>
  <c r="CO50" i="16"/>
  <c r="CO47" i="16"/>
  <c r="CO44" i="16"/>
  <c r="CO38" i="16"/>
  <c r="CO48" i="16"/>
  <c r="CO52" i="16"/>
  <c r="CO46" i="16"/>
  <c r="CO40" i="16"/>
  <c r="CO31" i="16"/>
  <c r="CO45" i="16"/>
  <c r="CO28" i="16"/>
  <c r="CO25" i="16"/>
  <c r="CO26" i="16"/>
  <c r="CO20" i="16"/>
  <c r="CO14" i="16"/>
  <c r="CO36" i="16"/>
  <c r="CO27" i="16"/>
  <c r="CO41" i="16"/>
  <c r="CO34" i="16"/>
  <c r="CO33" i="16"/>
  <c r="CO16" i="16"/>
  <c r="CO10" i="16"/>
  <c r="CO17" i="16"/>
  <c r="CO39" i="16"/>
  <c r="CO13" i="16"/>
  <c r="CO11" i="16"/>
  <c r="CO32" i="16"/>
  <c r="CO15" i="16"/>
  <c r="CO62" i="16"/>
  <c r="CO35" i="16"/>
  <c r="CO29" i="16"/>
  <c r="CO18" i="16"/>
  <c r="CO12" i="16"/>
  <c r="CO9" i="16"/>
  <c r="CO24" i="16"/>
  <c r="CO23" i="16"/>
  <c r="CO19" i="16"/>
  <c r="CO21" i="16"/>
  <c r="CO30" i="16"/>
  <c r="CO8" i="16"/>
  <c r="CO7" i="16"/>
  <c r="CO22" i="16"/>
  <c r="CB124" i="16"/>
  <c r="CB118" i="16"/>
  <c r="CB119" i="16"/>
  <c r="CB120" i="16"/>
  <c r="CB121" i="16"/>
  <c r="CB122" i="16"/>
  <c r="CB116" i="16"/>
  <c r="CB111" i="16"/>
  <c r="CB112" i="16"/>
  <c r="CB117" i="16"/>
  <c r="CB110" i="16"/>
  <c r="CB106" i="16"/>
  <c r="CB107" i="16"/>
  <c r="CB114" i="16"/>
  <c r="CB108" i="16"/>
  <c r="CB113" i="16"/>
  <c r="CB102" i="16"/>
  <c r="CB97" i="16"/>
  <c r="CB109" i="16"/>
  <c r="CB100" i="16"/>
  <c r="CB104" i="16"/>
  <c r="CB95" i="16"/>
  <c r="CB96" i="16"/>
  <c r="CB101" i="16"/>
  <c r="CB98" i="16"/>
  <c r="CB94" i="16"/>
  <c r="CB89" i="16"/>
  <c r="CB99" i="16"/>
  <c r="CB90" i="16"/>
  <c r="CB105" i="16"/>
  <c r="CB93" i="16"/>
  <c r="CB92" i="16"/>
  <c r="CB86" i="16"/>
  <c r="CB80" i="16"/>
  <c r="CB91" i="16"/>
  <c r="CB87" i="16"/>
  <c r="CB81" i="16"/>
  <c r="CB84" i="16"/>
  <c r="CB78" i="16"/>
  <c r="CB74" i="16"/>
  <c r="CB85" i="16"/>
  <c r="CB83" i="16"/>
  <c r="CB76" i="16"/>
  <c r="CB70" i="16"/>
  <c r="CB64" i="16"/>
  <c r="CB103" i="16"/>
  <c r="CB71" i="16"/>
  <c r="CB65" i="16"/>
  <c r="CB72" i="16"/>
  <c r="CB66" i="16"/>
  <c r="CB60" i="16"/>
  <c r="CB75" i="16"/>
  <c r="CB67" i="16"/>
  <c r="CB61" i="16"/>
  <c r="CB82" i="16"/>
  <c r="CB77" i="16"/>
  <c r="CB88" i="16"/>
  <c r="CB73" i="16"/>
  <c r="CB58" i="16"/>
  <c r="CB52" i="16"/>
  <c r="CB59" i="16"/>
  <c r="CB53" i="16"/>
  <c r="CB63" i="16"/>
  <c r="CB69" i="16"/>
  <c r="CB51" i="16"/>
  <c r="CB56" i="16"/>
  <c r="CB49" i="16"/>
  <c r="CB54" i="16"/>
  <c r="CB55" i="16"/>
  <c r="CB41" i="16"/>
  <c r="CB62" i="16"/>
  <c r="CB42" i="16"/>
  <c r="CB36" i="16"/>
  <c r="CB47" i="16"/>
  <c r="CB43" i="16"/>
  <c r="CB37" i="16"/>
  <c r="CB79" i="16"/>
  <c r="CB45" i="16"/>
  <c r="CB39" i="16"/>
  <c r="CB29" i="16"/>
  <c r="CB48" i="16"/>
  <c r="CB38" i="16"/>
  <c r="CB30" i="16"/>
  <c r="CB35" i="16"/>
  <c r="CB31" i="16"/>
  <c r="CB46" i="16"/>
  <c r="CB44" i="16"/>
  <c r="CB34" i="16"/>
  <c r="CB25" i="16"/>
  <c r="CB19" i="16"/>
  <c r="CB40" i="16"/>
  <c r="CB26" i="16"/>
  <c r="CB20" i="16"/>
  <c r="CB14" i="16"/>
  <c r="CB27" i="16"/>
  <c r="CB32" i="16"/>
  <c r="CB13" i="16"/>
  <c r="CB10" i="16"/>
  <c r="CB68" i="16"/>
  <c r="CB50" i="16"/>
  <c r="CB33" i="16"/>
  <c r="CB28" i="16"/>
  <c r="CB24" i="16"/>
  <c r="CB15" i="16"/>
  <c r="CB11" i="16"/>
  <c r="CB21" i="16"/>
  <c r="CB18" i="16"/>
  <c r="CB12" i="16"/>
  <c r="CB22" i="16"/>
  <c r="CB57" i="16"/>
  <c r="CB7" i="16"/>
  <c r="CB9" i="16"/>
  <c r="CB8" i="16"/>
  <c r="CB23" i="16"/>
  <c r="CB16" i="16"/>
  <c r="CB17" i="16"/>
  <c r="L121" i="16"/>
  <c r="L122" i="16"/>
  <c r="L116" i="16"/>
  <c r="L114" i="16"/>
  <c r="L119" i="16"/>
  <c r="L120" i="16"/>
  <c r="L111" i="16"/>
  <c r="L118" i="16"/>
  <c r="L117" i="16"/>
  <c r="L112" i="16"/>
  <c r="L110" i="16"/>
  <c r="L104" i="16"/>
  <c r="L124" i="16"/>
  <c r="L108" i="16"/>
  <c r="L103" i="16"/>
  <c r="L100" i="16"/>
  <c r="L113" i="16"/>
  <c r="L106" i="16"/>
  <c r="L107" i="16"/>
  <c r="L99" i="16"/>
  <c r="L102" i="16"/>
  <c r="L105" i="16"/>
  <c r="L98" i="16"/>
  <c r="L94" i="16"/>
  <c r="L109" i="16"/>
  <c r="L97" i="16"/>
  <c r="L91" i="16"/>
  <c r="L92" i="16"/>
  <c r="L89" i="16"/>
  <c r="L95" i="16"/>
  <c r="L85" i="16"/>
  <c r="L96" i="16"/>
  <c r="L88" i="16"/>
  <c r="L83" i="16"/>
  <c r="L75" i="16"/>
  <c r="L87" i="16"/>
  <c r="L80" i="16"/>
  <c r="L93" i="16"/>
  <c r="L86" i="16"/>
  <c r="L76" i="16"/>
  <c r="L70" i="16"/>
  <c r="L77" i="16"/>
  <c r="L71" i="16"/>
  <c r="L78" i="16"/>
  <c r="L84" i="16"/>
  <c r="L73" i="16"/>
  <c r="L67" i="16"/>
  <c r="L61" i="16"/>
  <c r="L90" i="16"/>
  <c r="L68" i="16"/>
  <c r="L62" i="16"/>
  <c r="L63" i="16"/>
  <c r="L101" i="16"/>
  <c r="L82" i="16"/>
  <c r="L60" i="16"/>
  <c r="L55" i="16"/>
  <c r="L49" i="16"/>
  <c r="L65" i="16"/>
  <c r="L74" i="16"/>
  <c r="L69" i="16"/>
  <c r="L57" i="16"/>
  <c r="L51" i="16"/>
  <c r="L58" i="16"/>
  <c r="L54" i="16"/>
  <c r="L79" i="16"/>
  <c r="L56" i="16"/>
  <c r="L64" i="16"/>
  <c r="L72" i="16"/>
  <c r="L81" i="16"/>
  <c r="L66" i="16"/>
  <c r="L44" i="16"/>
  <c r="L59" i="16"/>
  <c r="L45" i="16"/>
  <c r="L39" i="16"/>
  <c r="L53" i="16"/>
  <c r="L50" i="16"/>
  <c r="L46" i="16"/>
  <c r="L40" i="16"/>
  <c r="L52" i="16"/>
  <c r="L36" i="16"/>
  <c r="L43" i="16"/>
  <c r="L37" i="16"/>
  <c r="L47" i="16"/>
  <c r="L38" i="16"/>
  <c r="L33" i="16"/>
  <c r="L41" i="16"/>
  <c r="L48" i="16"/>
  <c r="L27" i="16"/>
  <c r="L42" i="16"/>
  <c r="L30" i="16"/>
  <c r="L22" i="16"/>
  <c r="L16" i="16"/>
  <c r="L31" i="16"/>
  <c r="L32" i="16"/>
  <c r="L29" i="16"/>
  <c r="L28" i="16"/>
  <c r="L35" i="16"/>
  <c r="L15" i="16"/>
  <c r="L12" i="16"/>
  <c r="L7" i="16"/>
  <c r="L26" i="16"/>
  <c r="L17" i="16"/>
  <c r="L34" i="16"/>
  <c r="L25" i="16"/>
  <c r="L23" i="16"/>
  <c r="L20" i="16"/>
  <c r="L14" i="16"/>
  <c r="L8" i="16"/>
  <c r="L24" i="16"/>
  <c r="L18" i="16"/>
  <c r="L9" i="16"/>
  <c r="L21" i="16"/>
  <c r="L10" i="16"/>
  <c r="L19" i="16"/>
  <c r="L11" i="16"/>
  <c r="L13" i="16"/>
  <c r="BS123" i="16"/>
  <c r="CQ120" i="16"/>
  <c r="CQ121" i="16"/>
  <c r="CQ124" i="16"/>
  <c r="CQ118" i="16"/>
  <c r="CQ113" i="16"/>
  <c r="CQ122" i="16"/>
  <c r="CQ114" i="16"/>
  <c r="CQ112" i="16"/>
  <c r="CQ109" i="16"/>
  <c r="CQ119" i="16"/>
  <c r="CQ111" i="16"/>
  <c r="CQ103" i="16"/>
  <c r="CQ107" i="16"/>
  <c r="CQ105" i="16"/>
  <c r="CQ99" i="16"/>
  <c r="CQ116" i="16"/>
  <c r="CQ108" i="16"/>
  <c r="CQ100" i="16"/>
  <c r="CQ110" i="16"/>
  <c r="CQ106" i="16"/>
  <c r="CQ102" i="16"/>
  <c r="CQ98" i="16"/>
  <c r="CQ93" i="16"/>
  <c r="CQ90" i="16"/>
  <c r="CQ117" i="16"/>
  <c r="CQ94" i="16"/>
  <c r="CQ95" i="16"/>
  <c r="CQ91" i="16"/>
  <c r="CQ96" i="16"/>
  <c r="CQ104" i="16"/>
  <c r="CQ101" i="16"/>
  <c r="CQ92" i="16"/>
  <c r="CQ84" i="16"/>
  <c r="CQ74" i="16"/>
  <c r="CQ87" i="16"/>
  <c r="CQ81" i="16"/>
  <c r="CQ78" i="16"/>
  <c r="CQ75" i="16"/>
  <c r="CQ69" i="16"/>
  <c r="CQ88" i="16"/>
  <c r="CQ86" i="16"/>
  <c r="CQ83" i="16"/>
  <c r="CQ76" i="16"/>
  <c r="CQ70" i="16"/>
  <c r="CQ89" i="16"/>
  <c r="CQ85" i="16"/>
  <c r="CQ77" i="16"/>
  <c r="CQ82" i="16"/>
  <c r="CQ73" i="16"/>
  <c r="CQ66" i="16"/>
  <c r="CQ60" i="16"/>
  <c r="CQ79" i="16"/>
  <c r="CQ71" i="16"/>
  <c r="CQ67" i="16"/>
  <c r="CQ61" i="16"/>
  <c r="CQ97" i="16"/>
  <c r="CQ80" i="16"/>
  <c r="CQ72" i="16"/>
  <c r="CQ68" i="16"/>
  <c r="CQ62" i="16"/>
  <c r="CQ59" i="16"/>
  <c r="CQ64" i="16"/>
  <c r="CQ54" i="16"/>
  <c r="CQ48" i="16"/>
  <c r="CQ65" i="16"/>
  <c r="CQ56" i="16"/>
  <c r="CQ57" i="16"/>
  <c r="CQ51" i="16"/>
  <c r="CQ49" i="16"/>
  <c r="CQ52" i="16"/>
  <c r="CQ55" i="16"/>
  <c r="CQ63" i="16"/>
  <c r="CQ43" i="16"/>
  <c r="CQ50" i="16"/>
  <c r="CQ47" i="16"/>
  <c r="CQ44" i="16"/>
  <c r="CQ38" i="16"/>
  <c r="CQ53" i="16"/>
  <c r="CQ45" i="16"/>
  <c r="CQ39" i="16"/>
  <c r="CQ58" i="16"/>
  <c r="CQ46" i="16"/>
  <c r="CQ40" i="16"/>
  <c r="CQ32" i="16"/>
  <c r="CQ35" i="16"/>
  <c r="CQ42" i="16"/>
  <c r="CQ26" i="16"/>
  <c r="CQ36" i="16"/>
  <c r="CQ27" i="16"/>
  <c r="CQ21" i="16"/>
  <c r="CQ15" i="16"/>
  <c r="CQ37" i="16"/>
  <c r="CQ41" i="16"/>
  <c r="CQ29" i="16"/>
  <c r="CQ34" i="16"/>
  <c r="CQ13" i="16"/>
  <c r="CQ11" i="16"/>
  <c r="CQ20" i="16"/>
  <c r="CQ25" i="16"/>
  <c r="CQ18" i="16"/>
  <c r="CQ12" i="16"/>
  <c r="CQ24" i="16"/>
  <c r="CQ30" i="16"/>
  <c r="CQ8" i="16"/>
  <c r="CQ14" i="16"/>
  <c r="CQ28" i="16"/>
  <c r="CQ23" i="16"/>
  <c r="CQ17" i="16"/>
  <c r="CQ10" i="16"/>
  <c r="CQ7" i="16"/>
  <c r="CQ33" i="16"/>
  <c r="CQ31" i="16"/>
  <c r="CQ16" i="16"/>
  <c r="CQ22" i="16"/>
  <c r="CQ9" i="16"/>
  <c r="CQ19" i="16"/>
  <c r="X115" i="16"/>
  <c r="CS115" i="16"/>
  <c r="U115" i="16"/>
  <c r="CI115" i="16"/>
  <c r="CV115" i="16"/>
  <c r="BR115" i="16"/>
  <c r="AE115" i="16"/>
  <c r="CD119" i="16"/>
  <c r="CD120" i="16"/>
  <c r="CD121" i="16"/>
  <c r="CD122" i="16"/>
  <c r="CD116" i="16"/>
  <c r="CD117" i="16"/>
  <c r="CD112" i="16"/>
  <c r="CD113" i="16"/>
  <c r="CD107" i="16"/>
  <c r="CD118" i="16"/>
  <c r="CD114" i="16"/>
  <c r="CD108" i="16"/>
  <c r="CD109" i="16"/>
  <c r="CD110" i="16"/>
  <c r="CD103" i="16"/>
  <c r="CD106" i="16"/>
  <c r="CD97" i="16"/>
  <c r="CD111" i="16"/>
  <c r="CD98" i="16"/>
  <c r="CD101" i="16"/>
  <c r="CD104" i="16"/>
  <c r="CD96" i="16"/>
  <c r="CD100" i="16"/>
  <c r="CD99" i="16"/>
  <c r="CD90" i="16"/>
  <c r="CD102" i="16"/>
  <c r="CD91" i="16"/>
  <c r="CD105" i="16"/>
  <c r="CD124" i="16"/>
  <c r="CD87" i="16"/>
  <c r="CD81" i="16"/>
  <c r="CD82" i="16"/>
  <c r="CD94" i="16"/>
  <c r="CD89" i="16"/>
  <c r="CD88" i="16"/>
  <c r="CD93" i="16"/>
  <c r="CD92" i="16"/>
  <c r="CD86" i="16"/>
  <c r="CD84" i="16"/>
  <c r="CD78" i="16"/>
  <c r="CD85" i="16"/>
  <c r="CD83" i="16"/>
  <c r="CD75" i="16"/>
  <c r="CD69" i="16"/>
  <c r="CD80" i="16"/>
  <c r="CD71" i="16"/>
  <c r="CD65" i="16"/>
  <c r="CD72" i="16"/>
  <c r="CD66" i="16"/>
  <c r="CD60" i="16"/>
  <c r="CD95" i="16"/>
  <c r="CD67" i="16"/>
  <c r="CD61" i="16"/>
  <c r="CD77" i="16"/>
  <c r="CD68" i="16"/>
  <c r="CD62" i="16"/>
  <c r="CD73" i="16"/>
  <c r="CD59" i="16"/>
  <c r="CD53" i="16"/>
  <c r="CD70" i="16"/>
  <c r="CD63" i="16"/>
  <c r="CD54" i="16"/>
  <c r="CD64" i="16"/>
  <c r="CD56" i="16"/>
  <c r="CD52" i="16"/>
  <c r="CD49" i="16"/>
  <c r="CD74" i="16"/>
  <c r="CD55" i="16"/>
  <c r="CD76" i="16"/>
  <c r="CD58" i="16"/>
  <c r="CD79" i="16"/>
  <c r="CD42" i="16"/>
  <c r="CD36" i="16"/>
  <c r="CD47" i="16"/>
  <c r="CD43" i="16"/>
  <c r="CD37" i="16"/>
  <c r="CD48" i="16"/>
  <c r="CD44" i="16"/>
  <c r="CD38" i="16"/>
  <c r="CD57" i="16"/>
  <c r="CD51" i="16"/>
  <c r="CD50" i="16"/>
  <c r="CD46" i="16"/>
  <c r="CD40" i="16"/>
  <c r="CD41" i="16"/>
  <c r="CD30" i="16"/>
  <c r="CD45" i="16"/>
  <c r="CD35" i="16"/>
  <c r="CD31" i="16"/>
  <c r="CD39" i="16"/>
  <c r="CD32" i="16"/>
  <c r="CD34" i="16"/>
  <c r="CD26" i="16"/>
  <c r="CD20" i="16"/>
  <c r="CD29" i="16"/>
  <c r="CD27" i="16"/>
  <c r="CD21" i="16"/>
  <c r="CD15" i="16"/>
  <c r="CD33" i="16"/>
  <c r="CD25" i="16"/>
  <c r="CD28" i="16"/>
  <c r="CD24" i="16"/>
  <c r="CD11" i="16"/>
  <c r="CD18" i="16"/>
  <c r="CD12" i="16"/>
  <c r="CD22" i="16"/>
  <c r="CD23" i="16"/>
  <c r="CD9" i="16"/>
  <c r="CD13" i="16"/>
  <c r="CD16" i="16"/>
  <c r="CD8" i="16"/>
  <c r="CD17" i="16"/>
  <c r="CD14" i="16"/>
  <c r="CD7" i="16"/>
  <c r="CD10" i="16"/>
  <c r="CD19" i="16"/>
  <c r="AD124" i="16"/>
  <c r="AD118" i="16"/>
  <c r="AD119" i="16"/>
  <c r="AD120" i="16"/>
  <c r="AD121" i="16"/>
  <c r="AD116" i="16"/>
  <c r="AD122" i="16"/>
  <c r="AD112" i="16"/>
  <c r="AD106" i="16"/>
  <c r="AD107" i="16"/>
  <c r="AD111" i="16"/>
  <c r="AD109" i="16"/>
  <c r="AD101" i="16"/>
  <c r="AD102" i="16"/>
  <c r="AD113" i="16"/>
  <c r="AD117" i="16"/>
  <c r="AD105" i="16"/>
  <c r="AD99" i="16"/>
  <c r="AD108" i="16"/>
  <c r="AD110" i="16"/>
  <c r="AD100" i="16"/>
  <c r="AD94" i="16"/>
  <c r="AD104" i="16"/>
  <c r="AD95" i="16"/>
  <c r="AD98" i="16"/>
  <c r="AD89" i="16"/>
  <c r="AD103" i="16"/>
  <c r="AD97" i="16"/>
  <c r="AD85" i="16"/>
  <c r="AD79" i="16"/>
  <c r="AD86" i="16"/>
  <c r="AD80" i="16"/>
  <c r="AD96" i="16"/>
  <c r="AD92" i="16"/>
  <c r="AD84" i="16"/>
  <c r="AD91" i="16"/>
  <c r="AD78" i="16"/>
  <c r="AD87" i="16"/>
  <c r="AD82" i="16"/>
  <c r="AD73" i="16"/>
  <c r="AD90" i="16"/>
  <c r="AD88" i="16"/>
  <c r="AD81" i="16"/>
  <c r="AD74" i="16"/>
  <c r="AD71" i="16"/>
  <c r="AD63" i="16"/>
  <c r="AD72" i="16"/>
  <c r="AD76" i="16"/>
  <c r="AD64" i="16"/>
  <c r="AD69" i="16"/>
  <c r="AD65" i="16"/>
  <c r="AD93" i="16"/>
  <c r="AD66" i="16"/>
  <c r="AD77" i="16"/>
  <c r="AD57" i="16"/>
  <c r="AD67" i="16"/>
  <c r="AD58" i="16"/>
  <c r="AD52" i="16"/>
  <c r="AD83" i="16"/>
  <c r="AD61" i="16"/>
  <c r="AD54" i="16"/>
  <c r="AD55" i="16"/>
  <c r="AD51" i="16"/>
  <c r="AD68" i="16"/>
  <c r="AD59" i="16"/>
  <c r="AD46" i="16"/>
  <c r="AD40" i="16"/>
  <c r="AD75" i="16"/>
  <c r="AD49" i="16"/>
  <c r="AD47" i="16"/>
  <c r="AD41" i="16"/>
  <c r="AD35" i="16"/>
  <c r="AD60" i="16"/>
  <c r="AD42" i="16"/>
  <c r="AD36" i="16"/>
  <c r="AD114" i="16"/>
  <c r="AD62" i="16"/>
  <c r="AD48" i="16"/>
  <c r="AD44" i="16"/>
  <c r="AD45" i="16"/>
  <c r="AD37" i="16"/>
  <c r="AD39" i="16"/>
  <c r="AD29" i="16"/>
  <c r="AD70" i="16"/>
  <c r="AD43" i="16"/>
  <c r="AD38" i="16"/>
  <c r="AD30" i="16"/>
  <c r="AD50" i="16"/>
  <c r="AD53" i="16"/>
  <c r="AD24" i="16"/>
  <c r="AD18" i="16"/>
  <c r="AD31" i="16"/>
  <c r="AD56" i="16"/>
  <c r="AD28" i="16"/>
  <c r="AD25" i="16"/>
  <c r="AD19" i="16"/>
  <c r="AD13" i="16"/>
  <c r="AD32" i="16"/>
  <c r="AD33" i="16"/>
  <c r="AD27" i="16"/>
  <c r="AD20" i="16"/>
  <c r="AD17" i="16"/>
  <c r="AD14" i="16"/>
  <c r="AD9" i="16"/>
  <c r="AD34" i="16"/>
  <c r="AD26" i="16"/>
  <c r="AD10" i="16"/>
  <c r="AD22" i="16"/>
  <c r="AD16" i="16"/>
  <c r="AD11" i="16"/>
  <c r="AD23" i="16"/>
  <c r="AD21" i="16"/>
  <c r="AD8" i="16"/>
  <c r="AD12" i="16"/>
  <c r="AD15" i="16"/>
  <c r="AD7" i="16"/>
  <c r="AP124" i="16"/>
  <c r="AP118" i="16"/>
  <c r="AP119" i="16"/>
  <c r="AP120" i="16"/>
  <c r="AP121" i="16"/>
  <c r="AP122" i="16"/>
  <c r="AP117" i="16"/>
  <c r="AP112" i="16"/>
  <c r="AP106" i="16"/>
  <c r="AP114" i="16"/>
  <c r="AP116" i="16"/>
  <c r="AP113" i="16"/>
  <c r="AP110" i="16"/>
  <c r="AP111" i="16"/>
  <c r="AP105" i="16"/>
  <c r="AP101" i="16"/>
  <c r="AP108" i="16"/>
  <c r="AP103" i="16"/>
  <c r="AP102" i="16"/>
  <c r="AP109" i="16"/>
  <c r="AP99" i="16"/>
  <c r="AP104" i="16"/>
  <c r="AP94" i="16"/>
  <c r="AP98" i="16"/>
  <c r="AP95" i="16"/>
  <c r="AP100" i="16"/>
  <c r="AP107" i="16"/>
  <c r="AP88" i="16"/>
  <c r="AP96" i="16"/>
  <c r="AP97" i="16"/>
  <c r="AP89" i="16"/>
  <c r="AP85" i="16"/>
  <c r="AP79" i="16"/>
  <c r="AP90" i="16"/>
  <c r="AP86" i="16"/>
  <c r="AP80" i="16"/>
  <c r="AP93" i="16"/>
  <c r="AP92" i="16"/>
  <c r="AP83" i="16"/>
  <c r="AP78" i="16"/>
  <c r="AP73" i="16"/>
  <c r="AP84" i="16"/>
  <c r="AP82" i="16"/>
  <c r="AP63" i="16"/>
  <c r="AP91" i="16"/>
  <c r="AP70" i="16"/>
  <c r="AP64" i="16"/>
  <c r="AP87" i="16"/>
  <c r="AP75" i="16"/>
  <c r="AP77" i="16"/>
  <c r="AP71" i="16"/>
  <c r="AP65" i="16"/>
  <c r="AP74" i="16"/>
  <c r="AP72" i="16"/>
  <c r="AP69" i="16"/>
  <c r="AP66" i="16"/>
  <c r="AP81" i="16"/>
  <c r="AP57" i="16"/>
  <c r="AP60" i="16"/>
  <c r="AP68" i="16"/>
  <c r="AP58" i="16"/>
  <c r="AP52" i="16"/>
  <c r="AP62" i="16"/>
  <c r="AP76" i="16"/>
  <c r="AP67" i="16"/>
  <c r="AP53" i="16"/>
  <c r="AP61" i="16"/>
  <c r="AP54" i="16"/>
  <c r="AP55" i="16"/>
  <c r="AP51" i="16"/>
  <c r="AP50" i="16"/>
  <c r="AP46" i="16"/>
  <c r="AP40" i="16"/>
  <c r="AP47" i="16"/>
  <c r="AP41" i="16"/>
  <c r="AP35" i="16"/>
  <c r="AP56" i="16"/>
  <c r="AP42" i="16"/>
  <c r="AP36" i="16"/>
  <c r="AP59" i="16"/>
  <c r="AP49" i="16"/>
  <c r="AP48" i="16"/>
  <c r="AP44" i="16"/>
  <c r="AP29" i="16"/>
  <c r="AP34" i="16"/>
  <c r="AP30" i="16"/>
  <c r="AP38" i="16"/>
  <c r="AP45" i="16"/>
  <c r="AP24" i="16"/>
  <c r="AP18" i="16"/>
  <c r="AP43" i="16"/>
  <c r="AP25" i="16"/>
  <c r="AP19" i="16"/>
  <c r="AP13" i="16"/>
  <c r="AP39" i="16"/>
  <c r="AP28" i="16"/>
  <c r="AP12" i="16"/>
  <c r="AP9" i="16"/>
  <c r="AP33" i="16"/>
  <c r="AP37" i="16"/>
  <c r="AP14" i="16"/>
  <c r="AP10" i="16"/>
  <c r="AP20" i="16"/>
  <c r="AP17" i="16"/>
  <c r="AP11" i="16"/>
  <c r="AP32" i="16"/>
  <c r="AP27" i="16"/>
  <c r="AP7" i="16"/>
  <c r="AP21" i="16"/>
  <c r="AP16" i="16"/>
  <c r="AP8" i="16"/>
  <c r="AP23" i="16"/>
  <c r="AP15" i="16"/>
  <c r="AP31" i="16"/>
  <c r="AP26" i="16"/>
  <c r="AP22" i="16"/>
  <c r="BD124" i="16"/>
  <c r="BD118" i="16"/>
  <c r="BD119" i="16"/>
  <c r="BD120" i="16"/>
  <c r="BD121" i="16"/>
  <c r="BD122" i="16"/>
  <c r="BD112" i="16"/>
  <c r="BD106" i="16"/>
  <c r="BD117" i="16"/>
  <c r="BD107" i="16"/>
  <c r="BD108" i="16"/>
  <c r="BD111" i="16"/>
  <c r="BD116" i="16"/>
  <c r="BD109" i="16"/>
  <c r="BD102" i="16"/>
  <c r="BD104" i="16"/>
  <c r="BD105" i="16"/>
  <c r="BD97" i="16"/>
  <c r="BD103" i="16"/>
  <c r="BD114" i="16"/>
  <c r="BD100" i="16"/>
  <c r="BD113" i="16"/>
  <c r="BD99" i="16"/>
  <c r="BD95" i="16"/>
  <c r="BD98" i="16"/>
  <c r="BD96" i="16"/>
  <c r="BD89" i="16"/>
  <c r="BD110" i="16"/>
  <c r="BD90" i="16"/>
  <c r="BD86" i="16"/>
  <c r="BD80" i="16"/>
  <c r="BD88" i="16"/>
  <c r="BD91" i="16"/>
  <c r="BD87" i="16"/>
  <c r="BD81" i="16"/>
  <c r="BD92" i="16"/>
  <c r="BD83" i="16"/>
  <c r="BD78" i="16"/>
  <c r="BD94" i="16"/>
  <c r="BD74" i="16"/>
  <c r="BD82" i="16"/>
  <c r="BD93" i="16"/>
  <c r="BD101" i="16"/>
  <c r="BD84" i="16"/>
  <c r="BD79" i="16"/>
  <c r="BD76" i="16"/>
  <c r="BD73" i="16"/>
  <c r="BD64" i="16"/>
  <c r="BD65" i="16"/>
  <c r="BD70" i="16"/>
  <c r="BD66" i="16"/>
  <c r="BD60" i="16"/>
  <c r="BD69" i="16"/>
  <c r="BD85" i="16"/>
  <c r="BD71" i="16"/>
  <c r="BD67" i="16"/>
  <c r="BD61" i="16"/>
  <c r="BD75" i="16"/>
  <c r="BD58" i="16"/>
  <c r="BD52" i="16"/>
  <c r="BD63" i="16"/>
  <c r="BD59" i="16"/>
  <c r="BD53" i="16"/>
  <c r="BD68" i="16"/>
  <c r="BD62" i="16"/>
  <c r="BD56" i="16"/>
  <c r="BD50" i="16"/>
  <c r="BD54" i="16"/>
  <c r="BD51" i="16"/>
  <c r="BD47" i="16"/>
  <c r="BD41" i="16"/>
  <c r="BD49" i="16"/>
  <c r="BD77" i="16"/>
  <c r="BD42" i="16"/>
  <c r="BD36" i="16"/>
  <c r="BD57" i="16"/>
  <c r="BD55" i="16"/>
  <c r="BD43" i="16"/>
  <c r="BD37" i="16"/>
  <c r="BD72" i="16"/>
  <c r="BD45" i="16"/>
  <c r="BD39" i="16"/>
  <c r="BD29" i="16"/>
  <c r="BD38" i="16"/>
  <c r="BD30" i="16"/>
  <c r="BD31" i="16"/>
  <c r="BD35" i="16"/>
  <c r="BD33" i="16"/>
  <c r="BD25" i="16"/>
  <c r="BD19" i="16"/>
  <c r="BD46" i="16"/>
  <c r="BD26" i="16"/>
  <c r="BD20" i="16"/>
  <c r="BD14" i="16"/>
  <c r="BD44" i="16"/>
  <c r="BD28" i="16"/>
  <c r="BD27" i="16"/>
  <c r="BD40" i="16"/>
  <c r="BD23" i="16"/>
  <c r="BD12" i="16"/>
  <c r="BD10" i="16"/>
  <c r="BD32" i="16"/>
  <c r="BD11" i="16"/>
  <c r="BD24" i="16"/>
  <c r="BD17" i="16"/>
  <c r="BD21" i="16"/>
  <c r="BD8" i="16"/>
  <c r="BD7" i="16"/>
  <c r="BD34" i="16"/>
  <c r="BD15" i="16"/>
  <c r="BD9" i="16"/>
  <c r="BD13" i="16"/>
  <c r="BD18" i="16"/>
  <c r="BD48" i="16"/>
  <c r="BD16" i="16"/>
  <c r="BD22" i="16"/>
  <c r="M121" i="16"/>
  <c r="M122" i="16"/>
  <c r="M116" i="16"/>
  <c r="M124" i="16"/>
  <c r="M118" i="16"/>
  <c r="M119" i="16"/>
  <c r="M114" i="16"/>
  <c r="M120" i="16"/>
  <c r="M109" i="16"/>
  <c r="M117" i="16"/>
  <c r="M112" i="16"/>
  <c r="M110" i="16"/>
  <c r="M104" i="16"/>
  <c r="M111" i="16"/>
  <c r="M107" i="16"/>
  <c r="M105" i="16"/>
  <c r="M113" i="16"/>
  <c r="M108" i="16"/>
  <c r="M99" i="16"/>
  <c r="M103" i="16"/>
  <c r="M100" i="16"/>
  <c r="M102" i="16"/>
  <c r="M98" i="16"/>
  <c r="M106" i="16"/>
  <c r="M92" i="16"/>
  <c r="M94" i="16"/>
  <c r="M89" i="16"/>
  <c r="M83" i="16"/>
  <c r="M95" i="16"/>
  <c r="M91" i="16"/>
  <c r="M84" i="16"/>
  <c r="M97" i="16"/>
  <c r="M93" i="16"/>
  <c r="M101" i="16"/>
  <c r="M88" i="16"/>
  <c r="M87" i="16"/>
  <c r="M80" i="16"/>
  <c r="M86" i="16"/>
  <c r="M76" i="16"/>
  <c r="M77" i="16"/>
  <c r="M71" i="16"/>
  <c r="M82" i="16"/>
  <c r="M79" i="16"/>
  <c r="M96" i="16"/>
  <c r="M73" i="16"/>
  <c r="M67" i="16"/>
  <c r="M61" i="16"/>
  <c r="M90" i="16"/>
  <c r="M68" i="16"/>
  <c r="M62" i="16"/>
  <c r="M63" i="16"/>
  <c r="M69" i="16"/>
  <c r="M64" i="16"/>
  <c r="M85" i="16"/>
  <c r="M75" i="16"/>
  <c r="M60" i="16"/>
  <c r="M55" i="16"/>
  <c r="M65" i="16"/>
  <c r="M74" i="16"/>
  <c r="M56" i="16"/>
  <c r="M50" i="16"/>
  <c r="M81" i="16"/>
  <c r="M58" i="16"/>
  <c r="M54" i="16"/>
  <c r="M51" i="16"/>
  <c r="M72" i="16"/>
  <c r="M48" i="16"/>
  <c r="M66" i="16"/>
  <c r="M44" i="16"/>
  <c r="M38" i="16"/>
  <c r="M78" i="16"/>
  <c r="M59" i="16"/>
  <c r="M45" i="16"/>
  <c r="M39" i="16"/>
  <c r="M53" i="16"/>
  <c r="M46" i="16"/>
  <c r="M40" i="16"/>
  <c r="M42" i="16"/>
  <c r="M57" i="16"/>
  <c r="M43" i="16"/>
  <c r="M32" i="16"/>
  <c r="M37" i="16"/>
  <c r="M47" i="16"/>
  <c r="M33" i="16"/>
  <c r="M41" i="16"/>
  <c r="M35" i="16"/>
  <c r="M34" i="16"/>
  <c r="M70" i="16"/>
  <c r="M52" i="16"/>
  <c r="M49" i="16"/>
  <c r="M30" i="16"/>
  <c r="M22" i="16"/>
  <c r="M31" i="16"/>
  <c r="M29" i="16"/>
  <c r="M28" i="16"/>
  <c r="M23" i="16"/>
  <c r="M17" i="16"/>
  <c r="M27" i="16"/>
  <c r="M26" i="16"/>
  <c r="M7" i="16"/>
  <c r="M36" i="16"/>
  <c r="M25" i="16"/>
  <c r="M20" i="16"/>
  <c r="M14" i="16"/>
  <c r="M8" i="16"/>
  <c r="M24" i="16"/>
  <c r="M18" i="16"/>
  <c r="M9" i="16"/>
  <c r="M21" i="16"/>
  <c r="M16" i="16"/>
  <c r="M11" i="16"/>
  <c r="M19" i="16"/>
  <c r="M10" i="16"/>
  <c r="M13" i="16"/>
  <c r="M15" i="16"/>
  <c r="M12" i="16"/>
  <c r="M123" i="16"/>
  <c r="AT119" i="16"/>
  <c r="AT120" i="16"/>
  <c r="AT121" i="16"/>
  <c r="AT122" i="16"/>
  <c r="AT116" i="16"/>
  <c r="AT117" i="16"/>
  <c r="AT112" i="16"/>
  <c r="AT113" i="16"/>
  <c r="AT107" i="16"/>
  <c r="AT108" i="16"/>
  <c r="AT109" i="16"/>
  <c r="AT124" i="16"/>
  <c r="AT103" i="16"/>
  <c r="AT114" i="16"/>
  <c r="AT106" i="16"/>
  <c r="AT110" i="16"/>
  <c r="AT98" i="16"/>
  <c r="AT101" i="16"/>
  <c r="AT104" i="16"/>
  <c r="AT102" i="16"/>
  <c r="AT96" i="16"/>
  <c r="AT100" i="16"/>
  <c r="AT118" i="16"/>
  <c r="AT97" i="16"/>
  <c r="AT90" i="16"/>
  <c r="AT99" i="16"/>
  <c r="AT94" i="16"/>
  <c r="AT91" i="16"/>
  <c r="AT93" i="16"/>
  <c r="AT87" i="16"/>
  <c r="AT81" i="16"/>
  <c r="AT105" i="16"/>
  <c r="AT92" i="16"/>
  <c r="AT82" i="16"/>
  <c r="AT111" i="16"/>
  <c r="AT89" i="16"/>
  <c r="AT86" i="16"/>
  <c r="AT84" i="16"/>
  <c r="AT95" i="16"/>
  <c r="AT85" i="16"/>
  <c r="AT79" i="16"/>
  <c r="AT75" i="16"/>
  <c r="AT77" i="16"/>
  <c r="AT71" i="16"/>
  <c r="AT65" i="16"/>
  <c r="AT83" i="16"/>
  <c r="AT69" i="16"/>
  <c r="AT72" i="16"/>
  <c r="AT66" i="16"/>
  <c r="AT60" i="16"/>
  <c r="AT80" i="16"/>
  <c r="AT74" i="16"/>
  <c r="AT67" i="16"/>
  <c r="AT61" i="16"/>
  <c r="AT88" i="16"/>
  <c r="AT76" i="16"/>
  <c r="AT73" i="16"/>
  <c r="AT68" i="16"/>
  <c r="AT62" i="16"/>
  <c r="AT70" i="16"/>
  <c r="AT59" i="16"/>
  <c r="AT53" i="16"/>
  <c r="AT54" i="16"/>
  <c r="AT52" i="16"/>
  <c r="AT57" i="16"/>
  <c r="AT51" i="16"/>
  <c r="AT50" i="16"/>
  <c r="AT55" i="16"/>
  <c r="AT56" i="16"/>
  <c r="AT49" i="16"/>
  <c r="AT42" i="16"/>
  <c r="AT36" i="16"/>
  <c r="AT43" i="16"/>
  <c r="AT37" i="16"/>
  <c r="AT48" i="16"/>
  <c r="AT44" i="16"/>
  <c r="AT38" i="16"/>
  <c r="AT46" i="16"/>
  <c r="AT40" i="16"/>
  <c r="AT58" i="16"/>
  <c r="AT34" i="16"/>
  <c r="AT30" i="16"/>
  <c r="AT47" i="16"/>
  <c r="AT31" i="16"/>
  <c r="AT64" i="16"/>
  <c r="AT41" i="16"/>
  <c r="AT32" i="16"/>
  <c r="AT63" i="16"/>
  <c r="AT45" i="16"/>
  <c r="AT39" i="16"/>
  <c r="AT28" i="16"/>
  <c r="AT26" i="16"/>
  <c r="AT20" i="16"/>
  <c r="AT78" i="16"/>
  <c r="AT27" i="16"/>
  <c r="AT21" i="16"/>
  <c r="AT15" i="16"/>
  <c r="AT35" i="16"/>
  <c r="AT29" i="16"/>
  <c r="AT33" i="16"/>
  <c r="AT17" i="16"/>
  <c r="AT14" i="16"/>
  <c r="AT11" i="16"/>
  <c r="AT16" i="16"/>
  <c r="AT22" i="16"/>
  <c r="AT18" i="16"/>
  <c r="AT13" i="16"/>
  <c r="AT23" i="16"/>
  <c r="AT8" i="16"/>
  <c r="AT12" i="16"/>
  <c r="AT7" i="16"/>
  <c r="AT19" i="16"/>
  <c r="AT25" i="16"/>
  <c r="AT10" i="16"/>
  <c r="AT24" i="16"/>
  <c r="AT9" i="16"/>
  <c r="Y121" i="16"/>
  <c r="Y122" i="16"/>
  <c r="Y116" i="16"/>
  <c r="Y117" i="16"/>
  <c r="Y113" i="16"/>
  <c r="Y114" i="16"/>
  <c r="Y120" i="16"/>
  <c r="Y124" i="16"/>
  <c r="Y110" i="16"/>
  <c r="Y108" i="16"/>
  <c r="Y104" i="16"/>
  <c r="Y119" i="16"/>
  <c r="Y118" i="16"/>
  <c r="Y106" i="16"/>
  <c r="Y109" i="16"/>
  <c r="Y100" i="16"/>
  <c r="Y103" i="16"/>
  <c r="Y105" i="16"/>
  <c r="Y101" i="16"/>
  <c r="Y102" i="16"/>
  <c r="Y94" i="16"/>
  <c r="Y95" i="16"/>
  <c r="Y91" i="16"/>
  <c r="Y107" i="16"/>
  <c r="Y98" i="16"/>
  <c r="Y96" i="16"/>
  <c r="Y92" i="16"/>
  <c r="Y97" i="16"/>
  <c r="Y112" i="16"/>
  <c r="Y90" i="16"/>
  <c r="Y88" i="16"/>
  <c r="Y93" i="16"/>
  <c r="Y99" i="16"/>
  <c r="Y89" i="16"/>
  <c r="Y85" i="16"/>
  <c r="Y75" i="16"/>
  <c r="Y84" i="16"/>
  <c r="Y83" i="16"/>
  <c r="Y76" i="16"/>
  <c r="Y70" i="16"/>
  <c r="Y80" i="16"/>
  <c r="Y77" i="16"/>
  <c r="Y71" i="16"/>
  <c r="Y87" i="16"/>
  <c r="Y78" i="16"/>
  <c r="Y67" i="16"/>
  <c r="Y61" i="16"/>
  <c r="Y72" i="16"/>
  <c r="Y68" i="16"/>
  <c r="Y62" i="16"/>
  <c r="Y81" i="16"/>
  <c r="Y74" i="16"/>
  <c r="Y73" i="16"/>
  <c r="Y63" i="16"/>
  <c r="Y82" i="16"/>
  <c r="Y79" i="16"/>
  <c r="Y86" i="16"/>
  <c r="Y69" i="16"/>
  <c r="Y55" i="16"/>
  <c r="Y49" i="16"/>
  <c r="Y66" i="16"/>
  <c r="Y60" i="16"/>
  <c r="Y111" i="16"/>
  <c r="Y57" i="16"/>
  <c r="Y51" i="16"/>
  <c r="Y52" i="16"/>
  <c r="Y65" i="16"/>
  <c r="Y59" i="16"/>
  <c r="Y53" i="16"/>
  <c r="Y56" i="16"/>
  <c r="Y58" i="16"/>
  <c r="Y64" i="16"/>
  <c r="Y44" i="16"/>
  <c r="Y45" i="16"/>
  <c r="Y39" i="16"/>
  <c r="Y46" i="16"/>
  <c r="Y40" i="16"/>
  <c r="Y48" i="16"/>
  <c r="Y42" i="16"/>
  <c r="Y33" i="16"/>
  <c r="Y36" i="16"/>
  <c r="Y47" i="16"/>
  <c r="Y34" i="16"/>
  <c r="Y27" i="16"/>
  <c r="Y54" i="16"/>
  <c r="Y50" i="16"/>
  <c r="Y37" i="16"/>
  <c r="Y35" i="16"/>
  <c r="Y22" i="16"/>
  <c r="Y16" i="16"/>
  <c r="Y38" i="16"/>
  <c r="Y43" i="16"/>
  <c r="Y30" i="16"/>
  <c r="Y41" i="16"/>
  <c r="Y7" i="16"/>
  <c r="Y19" i="16"/>
  <c r="Y15" i="16"/>
  <c r="Y12" i="16"/>
  <c r="Y17" i="16"/>
  <c r="Y8" i="16"/>
  <c r="Y31" i="16"/>
  <c r="Y29" i="16"/>
  <c r="Y20" i="16"/>
  <c r="Y14" i="16"/>
  <c r="Y9" i="16"/>
  <c r="Y18" i="16"/>
  <c r="Y26" i="16"/>
  <c r="Y21" i="16"/>
  <c r="Y32" i="16"/>
  <c r="Y28" i="16"/>
  <c r="Y25" i="16"/>
  <c r="Y13" i="16"/>
  <c r="Y24" i="16"/>
  <c r="Y10" i="16"/>
  <c r="Y23" i="16"/>
  <c r="Y11" i="16"/>
  <c r="BS115" i="16"/>
  <c r="AL121" i="16"/>
  <c r="AL122" i="16"/>
  <c r="AL116" i="16"/>
  <c r="AL124" i="16"/>
  <c r="AL118" i="16"/>
  <c r="AL119" i="16"/>
  <c r="AL114" i="16"/>
  <c r="AL117" i="16"/>
  <c r="AL109" i="16"/>
  <c r="AL110" i="16"/>
  <c r="AL104" i="16"/>
  <c r="AL108" i="16"/>
  <c r="AL105" i="16"/>
  <c r="AL99" i="16"/>
  <c r="AL113" i="16"/>
  <c r="AL107" i="16"/>
  <c r="AL100" i="16"/>
  <c r="AL111" i="16"/>
  <c r="AL106" i="16"/>
  <c r="AL120" i="16"/>
  <c r="AL98" i="16"/>
  <c r="AL101" i="16"/>
  <c r="AL92" i="16"/>
  <c r="AL103" i="16"/>
  <c r="AL95" i="16"/>
  <c r="AL112" i="16"/>
  <c r="AL96" i="16"/>
  <c r="AL83" i="16"/>
  <c r="AL91" i="16"/>
  <c r="AL88" i="16"/>
  <c r="AL84" i="16"/>
  <c r="AL94" i="16"/>
  <c r="AL90" i="16"/>
  <c r="AL102" i="16"/>
  <c r="AL81" i="16"/>
  <c r="AL76" i="16"/>
  <c r="AL97" i="16"/>
  <c r="AL77" i="16"/>
  <c r="AL71" i="16"/>
  <c r="AL80" i="16"/>
  <c r="AL67" i="16"/>
  <c r="AL61" i="16"/>
  <c r="AL82" i="16"/>
  <c r="AL79" i="16"/>
  <c r="AL89" i="16"/>
  <c r="AL68" i="16"/>
  <c r="AL62" i="16"/>
  <c r="AL93" i="16"/>
  <c r="AL63" i="16"/>
  <c r="AL70" i="16"/>
  <c r="AL87" i="16"/>
  <c r="AL72" i="16"/>
  <c r="AL64" i="16"/>
  <c r="AL78" i="16"/>
  <c r="AL55" i="16"/>
  <c r="AL56" i="16"/>
  <c r="AL50" i="16"/>
  <c r="AL65" i="16"/>
  <c r="AL75" i="16"/>
  <c r="AL60" i="16"/>
  <c r="AL58" i="16"/>
  <c r="AL66" i="16"/>
  <c r="AL49" i="16"/>
  <c r="AL48" i="16"/>
  <c r="AL86" i="16"/>
  <c r="AL52" i="16"/>
  <c r="AL53" i="16"/>
  <c r="AL74" i="16"/>
  <c r="AL73" i="16"/>
  <c r="AL44" i="16"/>
  <c r="AL38" i="16"/>
  <c r="AL69" i="16"/>
  <c r="AL54" i="16"/>
  <c r="AL45" i="16"/>
  <c r="AL39" i="16"/>
  <c r="AL46" i="16"/>
  <c r="AL40" i="16"/>
  <c r="AL34" i="16"/>
  <c r="AL57" i="16"/>
  <c r="AL51" i="16"/>
  <c r="AL42" i="16"/>
  <c r="AL32" i="16"/>
  <c r="AL85" i="16"/>
  <c r="AL43" i="16"/>
  <c r="AL33" i="16"/>
  <c r="AL59" i="16"/>
  <c r="AL47" i="16"/>
  <c r="AL41" i="16"/>
  <c r="AL35" i="16"/>
  <c r="AL36" i="16"/>
  <c r="AL22" i="16"/>
  <c r="AL23" i="16"/>
  <c r="AL17" i="16"/>
  <c r="AL25" i="16"/>
  <c r="AL30" i="16"/>
  <c r="AL24" i="16"/>
  <c r="AL21" i="16"/>
  <c r="AL7" i="16"/>
  <c r="AL29" i="16"/>
  <c r="AL31" i="16"/>
  <c r="AL19" i="16"/>
  <c r="AL15" i="16"/>
  <c r="AL12" i="16"/>
  <c r="AL8" i="16"/>
  <c r="AL9" i="16"/>
  <c r="AL28" i="16"/>
  <c r="AL37" i="16"/>
  <c r="AL20" i="16"/>
  <c r="AL10" i="16"/>
  <c r="AL14" i="16"/>
  <c r="AL18" i="16"/>
  <c r="AL11" i="16"/>
  <c r="AL16" i="16"/>
  <c r="AL26" i="16"/>
  <c r="AL27" i="16"/>
  <c r="AL13" i="16"/>
  <c r="DG122" i="16"/>
  <c r="DG116" i="16"/>
  <c r="DG117" i="16"/>
  <c r="DG114" i="16"/>
  <c r="DG120" i="16"/>
  <c r="DG124" i="16"/>
  <c r="DG121" i="16"/>
  <c r="DG113" i="16"/>
  <c r="DG119" i="16"/>
  <c r="DG112" i="16"/>
  <c r="DG108" i="16"/>
  <c r="DG109" i="16"/>
  <c r="DG107" i="16"/>
  <c r="DG105" i="16"/>
  <c r="DG111" i="16"/>
  <c r="DG110" i="16"/>
  <c r="DG104" i="16"/>
  <c r="DG100" i="16"/>
  <c r="DG118" i="16"/>
  <c r="DG106" i="16"/>
  <c r="DG101" i="16"/>
  <c r="DG102" i="16"/>
  <c r="DG103" i="16"/>
  <c r="DG93" i="16"/>
  <c r="DG95" i="16"/>
  <c r="DG97" i="16"/>
  <c r="DG94" i="16"/>
  <c r="DG96" i="16"/>
  <c r="DG99" i="16"/>
  <c r="DG98" i="16"/>
  <c r="DG92" i="16"/>
  <c r="DG89" i="16"/>
  <c r="DG91" i="16"/>
  <c r="DG84" i="16"/>
  <c r="DG90" i="16"/>
  <c r="DG86" i="16"/>
  <c r="DG78" i="16"/>
  <c r="DG76" i="16"/>
  <c r="DG70" i="16"/>
  <c r="DG77" i="16"/>
  <c r="DG71" i="16"/>
  <c r="DG87" i="16"/>
  <c r="DG80" i="16"/>
  <c r="DG72" i="16"/>
  <c r="DG83" i="16"/>
  <c r="DG85" i="16"/>
  <c r="DG73" i="16"/>
  <c r="DG74" i="16"/>
  <c r="DG62" i="16"/>
  <c r="DG68" i="16"/>
  <c r="DG75" i="16"/>
  <c r="DG69" i="16"/>
  <c r="DG63" i="16"/>
  <c r="DG81" i="16"/>
  <c r="DG88" i="16"/>
  <c r="DG64" i="16"/>
  <c r="DG82" i="16"/>
  <c r="DG79" i="16"/>
  <c r="DG66" i="16"/>
  <c r="DG56" i="16"/>
  <c r="DG50" i="16"/>
  <c r="DG60" i="16"/>
  <c r="DG57" i="16"/>
  <c r="DG58" i="16"/>
  <c r="DG52" i="16"/>
  <c r="DG67" i="16"/>
  <c r="DG61" i="16"/>
  <c r="DG49" i="16"/>
  <c r="DG51" i="16"/>
  <c r="DG54" i="16"/>
  <c r="DG55" i="16"/>
  <c r="DG48" i="16"/>
  <c r="DG45" i="16"/>
  <c r="DG39" i="16"/>
  <c r="DG47" i="16"/>
  <c r="DG46" i="16"/>
  <c r="DG40" i="16"/>
  <c r="DG34" i="16"/>
  <c r="DG41" i="16"/>
  <c r="DG53" i="16"/>
  <c r="DG44" i="16"/>
  <c r="DG38" i="16"/>
  <c r="DG42" i="16"/>
  <c r="DG28" i="16"/>
  <c r="DG35" i="16"/>
  <c r="DG27" i="16"/>
  <c r="DG22" i="16"/>
  <c r="DG59" i="16"/>
  <c r="DG43" i="16"/>
  <c r="DG33" i="16"/>
  <c r="DG65" i="16"/>
  <c r="DG23" i="16"/>
  <c r="DG17" i="16"/>
  <c r="DG24" i="16"/>
  <c r="DG29" i="16"/>
  <c r="DG30" i="16"/>
  <c r="DG7" i="16"/>
  <c r="DG32" i="16"/>
  <c r="DG20" i="16"/>
  <c r="DG15" i="16"/>
  <c r="DG12" i="16"/>
  <c r="DG8" i="16"/>
  <c r="DG18" i="16"/>
  <c r="DG26" i="16"/>
  <c r="DG9" i="16"/>
  <c r="DG31" i="16"/>
  <c r="DG25" i="16"/>
  <c r="DG14" i="16"/>
  <c r="DG10" i="16"/>
  <c r="DG19" i="16"/>
  <c r="DG11" i="16"/>
  <c r="DG36" i="16"/>
  <c r="DG37" i="16"/>
  <c r="DG13" i="16"/>
  <c r="DG16" i="16"/>
  <c r="DG21" i="16"/>
  <c r="BU121" i="16"/>
  <c r="BU122" i="16"/>
  <c r="BU116" i="16"/>
  <c r="BU113" i="16"/>
  <c r="BU119" i="16"/>
  <c r="BU114" i="16"/>
  <c r="BU117" i="16"/>
  <c r="BU124" i="16"/>
  <c r="BU120" i="16"/>
  <c r="BU118" i="16"/>
  <c r="BU111" i="16"/>
  <c r="BU108" i="16"/>
  <c r="BU106" i="16"/>
  <c r="BU104" i="16"/>
  <c r="BU109" i="16"/>
  <c r="BU112" i="16"/>
  <c r="BU99" i="16"/>
  <c r="BU110" i="16"/>
  <c r="BU105" i="16"/>
  <c r="BU100" i="16"/>
  <c r="BU103" i="16"/>
  <c r="BU102" i="16"/>
  <c r="BU107" i="16"/>
  <c r="BU98" i="16"/>
  <c r="BU94" i="16"/>
  <c r="BU91" i="16"/>
  <c r="BU101" i="16"/>
  <c r="BU93" i="16"/>
  <c r="BU95" i="16"/>
  <c r="BU92" i="16"/>
  <c r="BU96" i="16"/>
  <c r="BU90" i="16"/>
  <c r="BU97" i="16"/>
  <c r="BU85" i="16"/>
  <c r="BU88" i="16"/>
  <c r="BU75" i="16"/>
  <c r="BU69" i="16"/>
  <c r="BU87" i="16"/>
  <c r="BU76" i="16"/>
  <c r="BU70" i="16"/>
  <c r="BU86" i="16"/>
  <c r="BU82" i="16"/>
  <c r="BU79" i="16"/>
  <c r="BU77" i="16"/>
  <c r="BU71" i="16"/>
  <c r="BU84" i="16"/>
  <c r="BU74" i="16"/>
  <c r="BU73" i="16"/>
  <c r="BU67" i="16"/>
  <c r="BU61" i="16"/>
  <c r="BU83" i="16"/>
  <c r="BU68" i="16"/>
  <c r="BU62" i="16"/>
  <c r="BU80" i="16"/>
  <c r="BU63" i="16"/>
  <c r="BU81" i="16"/>
  <c r="BU65" i="16"/>
  <c r="BU55" i="16"/>
  <c r="BU49" i="16"/>
  <c r="BU78" i="16"/>
  <c r="BU72" i="16"/>
  <c r="BU56" i="16"/>
  <c r="BU57" i="16"/>
  <c r="BU51" i="16"/>
  <c r="BU89" i="16"/>
  <c r="BU64" i="16"/>
  <c r="BU47" i="16"/>
  <c r="BU59" i="16"/>
  <c r="BU50" i="16"/>
  <c r="BU66" i="16"/>
  <c r="BU58" i="16"/>
  <c r="BU53" i="16"/>
  <c r="BU44" i="16"/>
  <c r="BU38" i="16"/>
  <c r="BU52" i="16"/>
  <c r="BU45" i="16"/>
  <c r="BU39" i="16"/>
  <c r="BU54" i="16"/>
  <c r="BU46" i="16"/>
  <c r="BU40" i="16"/>
  <c r="BU43" i="16"/>
  <c r="BU41" i="16"/>
  <c r="BU34" i="16"/>
  <c r="BU33" i="16"/>
  <c r="BU48" i="16"/>
  <c r="BU60" i="16"/>
  <c r="BU37" i="16"/>
  <c r="BU32" i="16"/>
  <c r="BU27" i="16"/>
  <c r="BU42" i="16"/>
  <c r="BU28" i="16"/>
  <c r="BU22" i="16"/>
  <c r="BU16" i="16"/>
  <c r="BU35" i="16"/>
  <c r="BU29" i="16"/>
  <c r="BU19" i="16"/>
  <c r="BU30" i="16"/>
  <c r="BU14" i="16"/>
  <c r="BU7" i="16"/>
  <c r="BU26" i="16"/>
  <c r="BU17" i="16"/>
  <c r="BU25" i="16"/>
  <c r="BU8" i="16"/>
  <c r="BU36" i="16"/>
  <c r="BU31" i="16"/>
  <c r="BU24" i="16"/>
  <c r="BU20" i="16"/>
  <c r="BU13" i="16"/>
  <c r="BU9" i="16"/>
  <c r="BU11" i="16"/>
  <c r="BU23" i="16"/>
  <c r="BU21" i="16"/>
  <c r="BU15" i="16"/>
  <c r="BU12" i="16"/>
  <c r="BU18" i="16"/>
  <c r="BU10" i="16"/>
  <c r="BB124" i="16"/>
  <c r="BB118" i="16"/>
  <c r="BB119" i="16"/>
  <c r="BB120" i="16"/>
  <c r="BB121" i="16"/>
  <c r="BB117" i="16"/>
  <c r="BB110" i="16"/>
  <c r="BB116" i="16"/>
  <c r="BB106" i="16"/>
  <c r="BB112" i="16"/>
  <c r="BB114" i="16"/>
  <c r="BB113" i="16"/>
  <c r="BB111" i="16"/>
  <c r="BB108" i="16"/>
  <c r="BB109" i="16"/>
  <c r="BB107" i="16"/>
  <c r="BB101" i="16"/>
  <c r="BB104" i="16"/>
  <c r="BB102" i="16"/>
  <c r="BB105" i="16"/>
  <c r="BB103" i="16"/>
  <c r="BB122" i="16"/>
  <c r="BB99" i="16"/>
  <c r="BB100" i="16"/>
  <c r="BB94" i="16"/>
  <c r="BB95" i="16"/>
  <c r="BB88" i="16"/>
  <c r="BB89" i="16"/>
  <c r="BB96" i="16"/>
  <c r="BB92" i="16"/>
  <c r="BB85" i="16"/>
  <c r="BB79" i="16"/>
  <c r="BB86" i="16"/>
  <c r="BB80" i="16"/>
  <c r="BB98" i="16"/>
  <c r="BB97" i="16"/>
  <c r="BB87" i="16"/>
  <c r="BB83" i="16"/>
  <c r="BB78" i="16"/>
  <c r="BB73" i="16"/>
  <c r="BB93" i="16"/>
  <c r="BB82" i="16"/>
  <c r="BB84" i="16"/>
  <c r="BB63" i="16"/>
  <c r="BB76" i="16"/>
  <c r="BB64" i="16"/>
  <c r="BB81" i="16"/>
  <c r="BB65" i="16"/>
  <c r="BB70" i="16"/>
  <c r="BB66" i="16"/>
  <c r="BB57" i="16"/>
  <c r="BB75" i="16"/>
  <c r="BB90" i="16"/>
  <c r="BB69" i="16"/>
  <c r="BB58" i="16"/>
  <c r="BB52" i="16"/>
  <c r="BB71" i="16"/>
  <c r="BB61" i="16"/>
  <c r="BB49" i="16"/>
  <c r="BB68" i="16"/>
  <c r="BB62" i="16"/>
  <c r="BB56" i="16"/>
  <c r="BB77" i="16"/>
  <c r="BB53" i="16"/>
  <c r="BB46" i="16"/>
  <c r="BB40" i="16"/>
  <c r="BB47" i="16"/>
  <c r="BB41" i="16"/>
  <c r="BB35" i="16"/>
  <c r="BB51" i="16"/>
  <c r="BB42" i="16"/>
  <c r="BB36" i="16"/>
  <c r="BB74" i="16"/>
  <c r="BB55" i="16"/>
  <c r="BB44" i="16"/>
  <c r="BB50" i="16"/>
  <c r="BB67" i="16"/>
  <c r="BB59" i="16"/>
  <c r="BB29" i="16"/>
  <c r="BB45" i="16"/>
  <c r="BB39" i="16"/>
  <c r="BB38" i="16"/>
  <c r="BB30" i="16"/>
  <c r="BB54" i="16"/>
  <c r="BB60" i="16"/>
  <c r="BB34" i="16"/>
  <c r="BB32" i="16"/>
  <c r="BB24" i="16"/>
  <c r="BB18" i="16"/>
  <c r="BB33" i="16"/>
  <c r="BB25" i="16"/>
  <c r="BB19" i="16"/>
  <c r="BB13" i="16"/>
  <c r="BB37" i="16"/>
  <c r="BB28" i="16"/>
  <c r="BB27" i="16"/>
  <c r="BB26" i="16"/>
  <c r="BB22" i="16"/>
  <c r="BB21" i="16"/>
  <c r="BB15" i="16"/>
  <c r="BB9" i="16"/>
  <c r="BB23" i="16"/>
  <c r="BB12" i="16"/>
  <c r="BB10" i="16"/>
  <c r="BB14" i="16"/>
  <c r="BB11" i="16"/>
  <c r="BB91" i="16"/>
  <c r="BB17" i="16"/>
  <c r="BB16" i="16"/>
  <c r="BB31" i="16"/>
  <c r="BB8" i="16"/>
  <c r="BB43" i="16"/>
  <c r="BB7" i="16"/>
  <c r="BB20" i="16"/>
  <c r="BB48" i="16"/>
  <c r="BB72" i="16"/>
  <c r="AM122" i="16"/>
  <c r="AM116" i="16"/>
  <c r="AM117" i="16"/>
  <c r="AM118" i="16"/>
  <c r="AM114" i="16"/>
  <c r="AM121" i="16"/>
  <c r="AM119" i="16"/>
  <c r="AM120" i="16"/>
  <c r="AM111" i="16"/>
  <c r="AM108" i="16"/>
  <c r="AM124" i="16"/>
  <c r="AM109" i="16"/>
  <c r="AM105" i="16"/>
  <c r="AM110" i="16"/>
  <c r="AM107" i="16"/>
  <c r="AM113" i="16"/>
  <c r="AM104" i="16"/>
  <c r="AM100" i="16"/>
  <c r="AM106" i="16"/>
  <c r="AM101" i="16"/>
  <c r="AM103" i="16"/>
  <c r="AM102" i="16"/>
  <c r="AM99" i="16"/>
  <c r="AM95" i="16"/>
  <c r="AM92" i="16"/>
  <c r="AM112" i="16"/>
  <c r="AM96" i="16"/>
  <c r="AM98" i="16"/>
  <c r="AM97" i="16"/>
  <c r="AM91" i="16"/>
  <c r="AM88" i="16"/>
  <c r="AM84" i="16"/>
  <c r="AM94" i="16"/>
  <c r="AM90" i="16"/>
  <c r="AM86" i="16"/>
  <c r="AM76" i="16"/>
  <c r="AM70" i="16"/>
  <c r="AM77" i="16"/>
  <c r="AM71" i="16"/>
  <c r="AM83" i="16"/>
  <c r="AM80" i="16"/>
  <c r="AM78" i="16"/>
  <c r="AM72" i="16"/>
  <c r="AM85" i="16"/>
  <c r="AM73" i="16"/>
  <c r="AM82" i="16"/>
  <c r="AM79" i="16"/>
  <c r="AM89" i="16"/>
  <c r="AM68" i="16"/>
  <c r="AM62" i="16"/>
  <c r="AM93" i="16"/>
  <c r="AM63" i="16"/>
  <c r="AM87" i="16"/>
  <c r="AM64" i="16"/>
  <c r="AM75" i="16"/>
  <c r="AM67" i="16"/>
  <c r="AM61" i="16"/>
  <c r="AM56" i="16"/>
  <c r="AM50" i="16"/>
  <c r="AM65" i="16"/>
  <c r="AM81" i="16"/>
  <c r="AM57" i="16"/>
  <c r="AM58" i="16"/>
  <c r="AM52" i="16"/>
  <c r="AM66" i="16"/>
  <c r="AM49" i="16"/>
  <c r="AM48" i="16"/>
  <c r="AM74" i="16"/>
  <c r="AM59" i="16"/>
  <c r="AM54" i="16"/>
  <c r="AM51" i="16"/>
  <c r="AM69" i="16"/>
  <c r="AM60" i="16"/>
  <c r="AM45" i="16"/>
  <c r="AM39" i="16"/>
  <c r="AM46" i="16"/>
  <c r="AM40" i="16"/>
  <c r="AM34" i="16"/>
  <c r="AM47" i="16"/>
  <c r="AM41" i="16"/>
  <c r="AM43" i="16"/>
  <c r="AM38" i="16"/>
  <c r="AM28" i="16"/>
  <c r="AM33" i="16"/>
  <c r="AM22" i="16"/>
  <c r="AM23" i="16"/>
  <c r="AM17" i="16"/>
  <c r="AM24" i="16"/>
  <c r="AM53" i="16"/>
  <c r="AM30" i="16"/>
  <c r="AM21" i="16"/>
  <c r="AM7" i="16"/>
  <c r="AM29" i="16"/>
  <c r="AM55" i="16"/>
  <c r="AM31" i="16"/>
  <c r="AM19" i="16"/>
  <c r="AM15" i="16"/>
  <c r="AM12" i="16"/>
  <c r="AM8" i="16"/>
  <c r="AM44" i="16"/>
  <c r="AM35" i="16"/>
  <c r="AM9" i="16"/>
  <c r="AM37" i="16"/>
  <c r="AM14" i="16"/>
  <c r="AM10" i="16"/>
  <c r="AM20" i="16"/>
  <c r="AM27" i="16"/>
  <c r="AM11" i="16"/>
  <c r="AM18" i="16"/>
  <c r="AM26" i="16"/>
  <c r="AM13" i="16"/>
  <c r="AM32" i="16"/>
  <c r="AM42" i="16"/>
  <c r="AM16" i="16"/>
  <c r="AM36" i="16"/>
  <c r="AM25" i="16"/>
  <c r="CD115" i="16"/>
  <c r="BU123" i="16"/>
  <c r="BA123" i="16"/>
  <c r="CX117" i="16"/>
  <c r="CX124" i="16"/>
  <c r="CX118" i="16"/>
  <c r="CX119" i="16"/>
  <c r="CX120" i="16"/>
  <c r="CX121" i="16"/>
  <c r="CX122" i="16"/>
  <c r="CX106" i="16"/>
  <c r="CX114" i="16"/>
  <c r="CX111" i="16"/>
  <c r="CX110" i="16"/>
  <c r="CX116" i="16"/>
  <c r="CX107" i="16"/>
  <c r="CX108" i="16"/>
  <c r="CX101" i="16"/>
  <c r="CX113" i="16"/>
  <c r="CX102" i="16"/>
  <c r="CX103" i="16"/>
  <c r="CX112" i="16"/>
  <c r="CX109" i="16"/>
  <c r="CX105" i="16"/>
  <c r="CX99" i="16"/>
  <c r="CX94" i="16"/>
  <c r="CX95" i="16"/>
  <c r="CX104" i="16"/>
  <c r="CX100" i="16"/>
  <c r="CX88" i="16"/>
  <c r="CX92" i="16"/>
  <c r="CX89" i="16"/>
  <c r="CX93" i="16"/>
  <c r="CX97" i="16"/>
  <c r="CX85" i="16"/>
  <c r="CX79" i="16"/>
  <c r="CX86" i="16"/>
  <c r="CX80" i="16"/>
  <c r="CX84" i="16"/>
  <c r="CX82" i="16"/>
  <c r="CX73" i="16"/>
  <c r="CX81" i="16"/>
  <c r="CX71" i="16"/>
  <c r="CX63" i="16"/>
  <c r="CX87" i="16"/>
  <c r="CX72" i="16"/>
  <c r="CX76" i="16"/>
  <c r="CX64" i="16"/>
  <c r="CX65" i="16"/>
  <c r="CX91" i="16"/>
  <c r="CX90" i="16"/>
  <c r="CX83" i="16"/>
  <c r="CX75" i="16"/>
  <c r="CX74" i="16"/>
  <c r="CX66" i="16"/>
  <c r="CX60" i="16"/>
  <c r="CX69" i="16"/>
  <c r="CX57" i="16"/>
  <c r="CX51" i="16"/>
  <c r="CX98" i="16"/>
  <c r="CX68" i="16"/>
  <c r="CX96" i="16"/>
  <c r="CX62" i="16"/>
  <c r="CX58" i="16"/>
  <c r="CX52" i="16"/>
  <c r="CX54" i="16"/>
  <c r="CX48" i="16"/>
  <c r="CX77" i="16"/>
  <c r="CX67" i="16"/>
  <c r="CX55" i="16"/>
  <c r="CX78" i="16"/>
  <c r="CX61" i="16"/>
  <c r="CX56" i="16"/>
  <c r="CX46" i="16"/>
  <c r="CX40" i="16"/>
  <c r="CX70" i="16"/>
  <c r="CX49" i="16"/>
  <c r="CX41" i="16"/>
  <c r="CX35" i="16"/>
  <c r="CX53" i="16"/>
  <c r="CX42" i="16"/>
  <c r="CX36" i="16"/>
  <c r="CX44" i="16"/>
  <c r="CX28" i="16"/>
  <c r="CX37" i="16"/>
  <c r="CX29" i="16"/>
  <c r="CX50" i="16"/>
  <c r="CX38" i="16"/>
  <c r="CX30" i="16"/>
  <c r="CX47" i="16"/>
  <c r="CX59" i="16"/>
  <c r="CX43" i="16"/>
  <c r="CX33" i="16"/>
  <c r="CX24" i="16"/>
  <c r="CX18" i="16"/>
  <c r="CX45" i="16"/>
  <c r="CX31" i="16"/>
  <c r="CX34" i="16"/>
  <c r="CX25" i="16"/>
  <c r="CX19" i="16"/>
  <c r="CX13" i="16"/>
  <c r="CX32" i="16"/>
  <c r="CX39" i="16"/>
  <c r="CX27" i="16"/>
  <c r="CX14" i="16"/>
  <c r="CX9" i="16"/>
  <c r="CX21" i="16"/>
  <c r="CX10" i="16"/>
  <c r="CX22" i="16"/>
  <c r="CX16" i="16"/>
  <c r="CX11" i="16"/>
  <c r="CX23" i="16"/>
  <c r="CX12" i="16"/>
  <c r="CX8" i="16"/>
  <c r="CX7" i="16"/>
  <c r="CX15" i="16"/>
  <c r="CX26" i="16"/>
  <c r="CX20" i="16"/>
  <c r="CX17" i="16"/>
  <c r="O122" i="16"/>
  <c r="O116" i="16"/>
  <c r="O117" i="16"/>
  <c r="O114" i="16"/>
  <c r="O119" i="16"/>
  <c r="O118" i="16"/>
  <c r="O112" i="16"/>
  <c r="O120" i="16"/>
  <c r="O121" i="16"/>
  <c r="O111" i="16"/>
  <c r="O107" i="16"/>
  <c r="O105" i="16"/>
  <c r="O113" i="16"/>
  <c r="O103" i="16"/>
  <c r="O110" i="16"/>
  <c r="O108" i="16"/>
  <c r="O100" i="16"/>
  <c r="O101" i="16"/>
  <c r="O104" i="16"/>
  <c r="O102" i="16"/>
  <c r="O98" i="16"/>
  <c r="O95" i="16"/>
  <c r="O106" i="16"/>
  <c r="O92" i="16"/>
  <c r="O94" i="16"/>
  <c r="O99" i="16"/>
  <c r="O109" i="16"/>
  <c r="O91" i="16"/>
  <c r="O84" i="16"/>
  <c r="O97" i="16"/>
  <c r="O93" i="16"/>
  <c r="O124" i="16"/>
  <c r="O90" i="16"/>
  <c r="O86" i="16"/>
  <c r="O76" i="16"/>
  <c r="O70" i="16"/>
  <c r="O77" i="16"/>
  <c r="O71" i="16"/>
  <c r="O82" i="16"/>
  <c r="O79" i="16"/>
  <c r="O78" i="16"/>
  <c r="O72" i="16"/>
  <c r="O96" i="16"/>
  <c r="O89" i="16"/>
  <c r="O87" i="16"/>
  <c r="O68" i="16"/>
  <c r="O62" i="16"/>
  <c r="O63" i="16"/>
  <c r="O83" i="16"/>
  <c r="O80" i="16"/>
  <c r="O69" i="16"/>
  <c r="O64" i="16"/>
  <c r="O85" i="16"/>
  <c r="O81" i="16"/>
  <c r="O75" i="16"/>
  <c r="O61" i="16"/>
  <c r="O60" i="16"/>
  <c r="O65" i="16"/>
  <c r="O74" i="16"/>
  <c r="O56" i="16"/>
  <c r="O50" i="16"/>
  <c r="O57" i="16"/>
  <c r="O88" i="16"/>
  <c r="O66" i="16"/>
  <c r="O58" i="16"/>
  <c r="O52" i="16"/>
  <c r="O55" i="16"/>
  <c r="O51" i="16"/>
  <c r="O48" i="16"/>
  <c r="O59" i="16"/>
  <c r="O45" i="16"/>
  <c r="O39" i="16"/>
  <c r="O73" i="16"/>
  <c r="O53" i="16"/>
  <c r="O46" i="16"/>
  <c r="O40" i="16"/>
  <c r="O47" i="16"/>
  <c r="O41" i="16"/>
  <c r="O37" i="16"/>
  <c r="O38" i="16"/>
  <c r="O35" i="16"/>
  <c r="O34" i="16"/>
  <c r="O28" i="16"/>
  <c r="O44" i="16"/>
  <c r="O67" i="16"/>
  <c r="O36" i="16"/>
  <c r="O42" i="16"/>
  <c r="O22" i="16"/>
  <c r="O31" i="16"/>
  <c r="O29" i="16"/>
  <c r="O23" i="16"/>
  <c r="O17" i="16"/>
  <c r="O32" i="16"/>
  <c r="O54" i="16"/>
  <c r="O33" i="16"/>
  <c r="O26" i="16"/>
  <c r="O7" i="16"/>
  <c r="O43" i="16"/>
  <c r="O25" i="16"/>
  <c r="O20" i="16"/>
  <c r="O8" i="16"/>
  <c r="O14" i="16"/>
  <c r="O24" i="16"/>
  <c r="O18" i="16"/>
  <c r="O9" i="16"/>
  <c r="O21" i="16"/>
  <c r="O16" i="16"/>
  <c r="O13" i="16"/>
  <c r="O10" i="16"/>
  <c r="O11" i="16"/>
  <c r="O27" i="16"/>
  <c r="O15" i="16"/>
  <c r="O49" i="16"/>
  <c r="O30" i="16"/>
  <c r="O19" i="16"/>
  <c r="O12" i="16"/>
  <c r="AZ122" i="16"/>
  <c r="AZ117" i="16"/>
  <c r="AZ124" i="16"/>
  <c r="AZ118" i="16"/>
  <c r="AZ119" i="16"/>
  <c r="AZ120" i="16"/>
  <c r="AZ116" i="16"/>
  <c r="AZ111" i="16"/>
  <c r="AZ105" i="16"/>
  <c r="AZ114" i="16"/>
  <c r="AZ113" i="16"/>
  <c r="AZ108" i="16"/>
  <c r="AZ112" i="16"/>
  <c r="AZ100" i="16"/>
  <c r="AZ101" i="16"/>
  <c r="AZ121" i="16"/>
  <c r="AZ109" i="16"/>
  <c r="AZ104" i="16"/>
  <c r="AZ102" i="16"/>
  <c r="AZ110" i="16"/>
  <c r="AZ106" i="16"/>
  <c r="AZ93" i="16"/>
  <c r="AZ107" i="16"/>
  <c r="AZ98" i="16"/>
  <c r="AZ92" i="16"/>
  <c r="AZ88" i="16"/>
  <c r="AZ95" i="16"/>
  <c r="AZ84" i="16"/>
  <c r="AZ103" i="16"/>
  <c r="AZ85" i="16"/>
  <c r="AZ79" i="16"/>
  <c r="AZ91" i="16"/>
  <c r="AZ99" i="16"/>
  <c r="AZ89" i="16"/>
  <c r="AZ97" i="16"/>
  <c r="AZ81" i="16"/>
  <c r="AZ96" i="16"/>
  <c r="AZ87" i="16"/>
  <c r="AZ77" i="16"/>
  <c r="AZ94" i="16"/>
  <c r="AZ86" i="16"/>
  <c r="AZ72" i="16"/>
  <c r="AZ83" i="16"/>
  <c r="AZ80" i="16"/>
  <c r="AZ78" i="16"/>
  <c r="AZ90" i="16"/>
  <c r="AZ68" i="16"/>
  <c r="AZ62" i="16"/>
  <c r="AZ73" i="16"/>
  <c r="AZ63" i="16"/>
  <c r="AZ76" i="16"/>
  <c r="AZ64" i="16"/>
  <c r="AZ65" i="16"/>
  <c r="AZ56" i="16"/>
  <c r="AZ66" i="16"/>
  <c r="AZ57" i="16"/>
  <c r="AZ51" i="16"/>
  <c r="AZ75" i="16"/>
  <c r="AZ74" i="16"/>
  <c r="AZ67" i="16"/>
  <c r="AZ60" i="16"/>
  <c r="AZ59" i="16"/>
  <c r="AZ55" i="16"/>
  <c r="AZ61" i="16"/>
  <c r="AZ48" i="16"/>
  <c r="AZ49" i="16"/>
  <c r="AZ70" i="16"/>
  <c r="AZ52" i="16"/>
  <c r="AZ71" i="16"/>
  <c r="AZ50" i="16"/>
  <c r="AZ45" i="16"/>
  <c r="AZ39" i="16"/>
  <c r="AZ46" i="16"/>
  <c r="AZ40" i="16"/>
  <c r="AZ34" i="16"/>
  <c r="AZ53" i="16"/>
  <c r="AZ58" i="16"/>
  <c r="AZ47" i="16"/>
  <c r="AZ41" i="16"/>
  <c r="AZ35" i="16"/>
  <c r="AZ43" i="16"/>
  <c r="AZ44" i="16"/>
  <c r="AZ33" i="16"/>
  <c r="AZ28" i="16"/>
  <c r="AZ82" i="16"/>
  <c r="AZ42" i="16"/>
  <c r="AZ31" i="16"/>
  <c r="AZ54" i="16"/>
  <c r="AZ23" i="16"/>
  <c r="AZ17" i="16"/>
  <c r="AZ32" i="16"/>
  <c r="AZ24" i="16"/>
  <c r="AZ18" i="16"/>
  <c r="AZ12" i="16"/>
  <c r="AZ37" i="16"/>
  <c r="AZ69" i="16"/>
  <c r="AZ8" i="16"/>
  <c r="AZ38" i="16"/>
  <c r="AZ27" i="16"/>
  <c r="AZ26" i="16"/>
  <c r="AZ22" i="16"/>
  <c r="AZ21" i="16"/>
  <c r="AZ25" i="16"/>
  <c r="AZ15" i="16"/>
  <c r="AZ9" i="16"/>
  <c r="AZ19" i="16"/>
  <c r="AZ10" i="16"/>
  <c r="AZ36" i="16"/>
  <c r="AZ30" i="16"/>
  <c r="AZ20" i="16"/>
  <c r="AZ14" i="16"/>
  <c r="AZ29" i="16"/>
  <c r="AZ16" i="16"/>
  <c r="AZ11" i="16"/>
  <c r="AZ13" i="16"/>
  <c r="AZ7" i="16"/>
  <c r="DB119" i="16"/>
  <c r="DB120" i="16"/>
  <c r="DB121" i="16"/>
  <c r="DB122" i="16"/>
  <c r="DB116" i="16"/>
  <c r="DB117" i="16"/>
  <c r="DB112" i="16"/>
  <c r="DB113" i="16"/>
  <c r="DB124" i="16"/>
  <c r="DB114" i="16"/>
  <c r="DB110" i="16"/>
  <c r="DB107" i="16"/>
  <c r="DB111" i="16"/>
  <c r="DB108" i="16"/>
  <c r="DB109" i="16"/>
  <c r="DB118" i="16"/>
  <c r="DB106" i="16"/>
  <c r="DB103" i="16"/>
  <c r="DB97" i="16"/>
  <c r="DB102" i="16"/>
  <c r="DB98" i="16"/>
  <c r="DB104" i="16"/>
  <c r="DB105" i="16"/>
  <c r="DB101" i="16"/>
  <c r="DB96" i="16"/>
  <c r="DB93" i="16"/>
  <c r="DB90" i="16"/>
  <c r="DB91" i="16"/>
  <c r="DB94" i="16"/>
  <c r="DB99" i="16"/>
  <c r="DB95" i="16"/>
  <c r="DB92" i="16"/>
  <c r="DB87" i="16"/>
  <c r="DB81" i="16"/>
  <c r="DB100" i="16"/>
  <c r="DB82" i="16"/>
  <c r="DB86" i="16"/>
  <c r="DB88" i="16"/>
  <c r="DB79" i="16"/>
  <c r="DB89" i="16"/>
  <c r="DB75" i="16"/>
  <c r="DB69" i="16"/>
  <c r="DB78" i="16"/>
  <c r="DB65" i="16"/>
  <c r="DB59" i="16"/>
  <c r="DB80" i="16"/>
  <c r="DB83" i="16"/>
  <c r="DB66" i="16"/>
  <c r="DB60" i="16"/>
  <c r="DB67" i="16"/>
  <c r="DB61" i="16"/>
  <c r="DB85" i="16"/>
  <c r="DB74" i="16"/>
  <c r="DB77" i="16"/>
  <c r="DB70" i="16"/>
  <c r="DB62" i="16"/>
  <c r="DB71" i="16"/>
  <c r="DB53" i="16"/>
  <c r="DB84" i="16"/>
  <c r="DB54" i="16"/>
  <c r="DB48" i="16"/>
  <c r="DB63" i="16"/>
  <c r="DB76" i="16"/>
  <c r="DB56" i="16"/>
  <c r="DB50" i="16"/>
  <c r="DB72" i="16"/>
  <c r="DB68" i="16"/>
  <c r="DB58" i="16"/>
  <c r="DB51" i="16"/>
  <c r="DB42" i="16"/>
  <c r="DB36" i="16"/>
  <c r="DB43" i="16"/>
  <c r="DB37" i="16"/>
  <c r="DB57" i="16"/>
  <c r="DB55" i="16"/>
  <c r="DB64" i="16"/>
  <c r="DB44" i="16"/>
  <c r="DB38" i="16"/>
  <c r="DB47" i="16"/>
  <c r="DB46" i="16"/>
  <c r="DB40" i="16"/>
  <c r="DB49" i="16"/>
  <c r="DB30" i="16"/>
  <c r="DB41" i="16"/>
  <c r="DB31" i="16"/>
  <c r="DB34" i="16"/>
  <c r="DB45" i="16"/>
  <c r="DB32" i="16"/>
  <c r="DB39" i="16"/>
  <c r="DB26" i="16"/>
  <c r="DB20" i="16"/>
  <c r="DB28" i="16"/>
  <c r="DB33" i="16"/>
  <c r="DB27" i="16"/>
  <c r="DB21" i="16"/>
  <c r="DB15" i="16"/>
  <c r="DB35" i="16"/>
  <c r="DB73" i="16"/>
  <c r="DB22" i="16"/>
  <c r="DB19" i="16"/>
  <c r="DB16" i="16"/>
  <c r="DB11" i="16"/>
  <c r="DB23" i="16"/>
  <c r="DB29" i="16"/>
  <c r="DB17" i="16"/>
  <c r="DB13" i="16"/>
  <c r="DB14" i="16"/>
  <c r="DB8" i="16"/>
  <c r="DB52" i="16"/>
  <c r="DB9" i="16"/>
  <c r="DB18" i="16"/>
  <c r="DB7" i="16"/>
  <c r="DB25" i="16"/>
  <c r="DB24" i="16"/>
  <c r="DB12" i="16"/>
  <c r="DB10" i="16"/>
  <c r="DU15" i="15"/>
  <c r="DZ15" i="15" s="1"/>
  <c r="D124" i="16"/>
  <c r="D118" i="16"/>
  <c r="D119" i="16"/>
  <c r="D120" i="16"/>
  <c r="D121" i="16"/>
  <c r="D117" i="16"/>
  <c r="D122" i="16"/>
  <c r="D114" i="16"/>
  <c r="D113" i="16"/>
  <c r="D110" i="16"/>
  <c r="D108" i="16"/>
  <c r="D106" i="16"/>
  <c r="D112" i="16"/>
  <c r="D107" i="16"/>
  <c r="D111" i="16"/>
  <c r="D105" i="16"/>
  <c r="D101" i="16"/>
  <c r="D102" i="16"/>
  <c r="D116" i="16"/>
  <c r="D109" i="16"/>
  <c r="D104" i="16"/>
  <c r="D94" i="16"/>
  <c r="D100" i="16"/>
  <c r="D95" i="16"/>
  <c r="D98" i="16"/>
  <c r="D96" i="16"/>
  <c r="D97" i="16"/>
  <c r="D89" i="16"/>
  <c r="D99" i="16"/>
  <c r="D85" i="16"/>
  <c r="D79" i="16"/>
  <c r="D103" i="16"/>
  <c r="D86" i="16"/>
  <c r="D80" i="16"/>
  <c r="D90" i="16"/>
  <c r="D78" i="16"/>
  <c r="D88" i="16"/>
  <c r="D81" i="16"/>
  <c r="D73" i="16"/>
  <c r="D93" i="16"/>
  <c r="D87" i="16"/>
  <c r="D84" i="16"/>
  <c r="D92" i="16"/>
  <c r="D83" i="16"/>
  <c r="D75" i="16"/>
  <c r="D63" i="16"/>
  <c r="D69" i="16"/>
  <c r="D76" i="16"/>
  <c r="D74" i="16"/>
  <c r="D70" i="16"/>
  <c r="D64" i="16"/>
  <c r="D91" i="16"/>
  <c r="D82" i="16"/>
  <c r="D71" i="16"/>
  <c r="D65" i="16"/>
  <c r="D72" i="16"/>
  <c r="D66" i="16"/>
  <c r="D67" i="16"/>
  <c r="D57" i="16"/>
  <c r="D61" i="16"/>
  <c r="D58" i="16"/>
  <c r="D52" i="16"/>
  <c r="D68" i="16"/>
  <c r="D62" i="16"/>
  <c r="D50" i="16"/>
  <c r="D53" i="16"/>
  <c r="D54" i="16"/>
  <c r="D55" i="16"/>
  <c r="D60" i="16"/>
  <c r="D56" i="16"/>
  <c r="D49" i="16"/>
  <c r="D46" i="16"/>
  <c r="D40" i="16"/>
  <c r="D48" i="16"/>
  <c r="D47" i="16"/>
  <c r="D41" i="16"/>
  <c r="D35" i="16"/>
  <c r="D42" i="16"/>
  <c r="D36" i="16"/>
  <c r="D59" i="16"/>
  <c r="D44" i="16"/>
  <c r="D39" i="16"/>
  <c r="D34" i="16"/>
  <c r="D77" i="16"/>
  <c r="D51" i="16"/>
  <c r="D43" i="16"/>
  <c r="D29" i="16"/>
  <c r="D30" i="16"/>
  <c r="D24" i="16"/>
  <c r="D18" i="16"/>
  <c r="D25" i="16"/>
  <c r="D19" i="16"/>
  <c r="D13" i="16"/>
  <c r="D33" i="16"/>
  <c r="D21" i="16"/>
  <c r="D16" i="16"/>
  <c r="D9" i="16"/>
  <c r="D27" i="16"/>
  <c r="D10" i="16"/>
  <c r="D32" i="16"/>
  <c r="D26" i="16"/>
  <c r="D15" i="16"/>
  <c r="D11" i="16"/>
  <c r="D7" i="16"/>
  <c r="D37" i="16"/>
  <c r="D23" i="16"/>
  <c r="D31" i="16"/>
  <c r="D12" i="16"/>
  <c r="D8" i="16"/>
  <c r="D28" i="16"/>
  <c r="D17" i="16"/>
  <c r="D22" i="16"/>
  <c r="D14" i="16"/>
  <c r="D38" i="16"/>
  <c r="D45" i="16"/>
  <c r="D20" i="16"/>
  <c r="CG121" i="16"/>
  <c r="CG122" i="16"/>
  <c r="CG116" i="16"/>
  <c r="CG113" i="16"/>
  <c r="CG120" i="16"/>
  <c r="CG117" i="16"/>
  <c r="CG114" i="16"/>
  <c r="CG124" i="16"/>
  <c r="CG118" i="16"/>
  <c r="CG119" i="16"/>
  <c r="CG104" i="16"/>
  <c r="CG111" i="16"/>
  <c r="CG99" i="16"/>
  <c r="CG109" i="16"/>
  <c r="CG106" i="16"/>
  <c r="CG100" i="16"/>
  <c r="CG107" i="16"/>
  <c r="CG108" i="16"/>
  <c r="CG102" i="16"/>
  <c r="CG101" i="16"/>
  <c r="CG98" i="16"/>
  <c r="CG103" i="16"/>
  <c r="CG94" i="16"/>
  <c r="CG110" i="16"/>
  <c r="CG91" i="16"/>
  <c r="CG112" i="16"/>
  <c r="CG97" i="16"/>
  <c r="CG105" i="16"/>
  <c r="CG93" i="16"/>
  <c r="CG96" i="16"/>
  <c r="CG89" i="16"/>
  <c r="CG88" i="16"/>
  <c r="CG85" i="16"/>
  <c r="CG83" i="16"/>
  <c r="CG75" i="16"/>
  <c r="CG69" i="16"/>
  <c r="CG80" i="16"/>
  <c r="CG90" i="16"/>
  <c r="CG76" i="16"/>
  <c r="CG70" i="16"/>
  <c r="CG77" i="16"/>
  <c r="CG71" i="16"/>
  <c r="CG95" i="16"/>
  <c r="CG67" i="16"/>
  <c r="CG61" i="16"/>
  <c r="CG81" i="16"/>
  <c r="CG78" i="16"/>
  <c r="CG68" i="16"/>
  <c r="CG62" i="16"/>
  <c r="CG84" i="16"/>
  <c r="CG87" i="16"/>
  <c r="CG82" i="16"/>
  <c r="CG79" i="16"/>
  <c r="CG74" i="16"/>
  <c r="CG63" i="16"/>
  <c r="CG73" i="16"/>
  <c r="CG66" i="16"/>
  <c r="CG55" i="16"/>
  <c r="CG49" i="16"/>
  <c r="CG72" i="16"/>
  <c r="CG92" i="16"/>
  <c r="CG64" i="16"/>
  <c r="CG60" i="16"/>
  <c r="CG56" i="16"/>
  <c r="CG57" i="16"/>
  <c r="CG51" i="16"/>
  <c r="CG58" i="16"/>
  <c r="CG54" i="16"/>
  <c r="CG65" i="16"/>
  <c r="CG47" i="16"/>
  <c r="CG59" i="16"/>
  <c r="CG52" i="16"/>
  <c r="CG44" i="16"/>
  <c r="CG38" i="16"/>
  <c r="CG48" i="16"/>
  <c r="CG45" i="16"/>
  <c r="CG39" i="16"/>
  <c r="CG46" i="16"/>
  <c r="CG40" i="16"/>
  <c r="CG53" i="16"/>
  <c r="CG36" i="16"/>
  <c r="CG42" i="16"/>
  <c r="CG37" i="16"/>
  <c r="CG33" i="16"/>
  <c r="CG50" i="16"/>
  <c r="CG41" i="16"/>
  <c r="CG35" i="16"/>
  <c r="CG27" i="16"/>
  <c r="CG21" i="16"/>
  <c r="CG30" i="16"/>
  <c r="CG22" i="16"/>
  <c r="CG16" i="16"/>
  <c r="CG31" i="16"/>
  <c r="CG32" i="16"/>
  <c r="CG28" i="16"/>
  <c r="CG43" i="16"/>
  <c r="CG15" i="16"/>
  <c r="CG12" i="16"/>
  <c r="CG7" i="16"/>
  <c r="CG34" i="16"/>
  <c r="CG23" i="16"/>
  <c r="CG19" i="16"/>
  <c r="CG14" i="16"/>
  <c r="CG8" i="16"/>
  <c r="CG17" i="16"/>
  <c r="CG9" i="16"/>
  <c r="CG20" i="16"/>
  <c r="CG24" i="16"/>
  <c r="CG26" i="16"/>
  <c r="CG11" i="16"/>
  <c r="CG25" i="16"/>
  <c r="CG18" i="16"/>
  <c r="CG13" i="16"/>
  <c r="CG10" i="16"/>
  <c r="CG86" i="16"/>
  <c r="CG29" i="16"/>
  <c r="AY122" i="16"/>
  <c r="AY116" i="16"/>
  <c r="AY117" i="16"/>
  <c r="AY114" i="16"/>
  <c r="AY120" i="16"/>
  <c r="AY121" i="16"/>
  <c r="AY113" i="16"/>
  <c r="AY119" i="16"/>
  <c r="AY110" i="16"/>
  <c r="AY124" i="16"/>
  <c r="AY105" i="16"/>
  <c r="AY111" i="16"/>
  <c r="AY118" i="16"/>
  <c r="AY100" i="16"/>
  <c r="AY101" i="16"/>
  <c r="AY109" i="16"/>
  <c r="AY112" i="16"/>
  <c r="AY104" i="16"/>
  <c r="AY102" i="16"/>
  <c r="AY108" i="16"/>
  <c r="AY107" i="16"/>
  <c r="AY106" i="16"/>
  <c r="AY103" i="16"/>
  <c r="AY95" i="16"/>
  <c r="AY99" i="16"/>
  <c r="AY92" i="16"/>
  <c r="AY94" i="16"/>
  <c r="AY93" i="16"/>
  <c r="AY84" i="16"/>
  <c r="AY86" i="16"/>
  <c r="AY96" i="16"/>
  <c r="AY90" i="16"/>
  <c r="AY76" i="16"/>
  <c r="AY70" i="16"/>
  <c r="AY97" i="16"/>
  <c r="AY81" i="16"/>
  <c r="AY98" i="16"/>
  <c r="AY87" i="16"/>
  <c r="AY77" i="16"/>
  <c r="AY71" i="16"/>
  <c r="AY72" i="16"/>
  <c r="AY89" i="16"/>
  <c r="AY73" i="16"/>
  <c r="AY74" i="16"/>
  <c r="AY68" i="16"/>
  <c r="AY62" i="16"/>
  <c r="AY88" i="16"/>
  <c r="AY63" i="16"/>
  <c r="AY78" i="16"/>
  <c r="AY64" i="16"/>
  <c r="AY83" i="16"/>
  <c r="AY79" i="16"/>
  <c r="AY56" i="16"/>
  <c r="AY50" i="16"/>
  <c r="AY66" i="16"/>
  <c r="AY57" i="16"/>
  <c r="AY82" i="16"/>
  <c r="AY69" i="16"/>
  <c r="AY58" i="16"/>
  <c r="AY52" i="16"/>
  <c r="AY80" i="16"/>
  <c r="AY67" i="16"/>
  <c r="AY60" i="16"/>
  <c r="AY59" i="16"/>
  <c r="AY55" i="16"/>
  <c r="AY61" i="16"/>
  <c r="AY48" i="16"/>
  <c r="AY49" i="16"/>
  <c r="AY91" i="16"/>
  <c r="AY75" i="16"/>
  <c r="AY65" i="16"/>
  <c r="AY54" i="16"/>
  <c r="AY45" i="16"/>
  <c r="AY39" i="16"/>
  <c r="AY46" i="16"/>
  <c r="AY40" i="16"/>
  <c r="AY34" i="16"/>
  <c r="AY53" i="16"/>
  <c r="AY51" i="16"/>
  <c r="AY47" i="16"/>
  <c r="AY41" i="16"/>
  <c r="AY85" i="16"/>
  <c r="AY37" i="16"/>
  <c r="AY35" i="16"/>
  <c r="AY44" i="16"/>
  <c r="AY28" i="16"/>
  <c r="AY42" i="16"/>
  <c r="AY36" i="16"/>
  <c r="AY43" i="16"/>
  <c r="AY22" i="16"/>
  <c r="AY31" i="16"/>
  <c r="AY23" i="16"/>
  <c r="AY17" i="16"/>
  <c r="AY32" i="16"/>
  <c r="AY33" i="16"/>
  <c r="AY24" i="16"/>
  <c r="AY18" i="16"/>
  <c r="AY16" i="16"/>
  <c r="AY13" i="16"/>
  <c r="AY7" i="16"/>
  <c r="AY8" i="16"/>
  <c r="AY38" i="16"/>
  <c r="AY27" i="16"/>
  <c r="AY26" i="16"/>
  <c r="AY21" i="16"/>
  <c r="AY25" i="16"/>
  <c r="AY15" i="16"/>
  <c r="AY12" i="16"/>
  <c r="AY9" i="16"/>
  <c r="AY19" i="16"/>
  <c r="AY10" i="16"/>
  <c r="AY30" i="16"/>
  <c r="AY11" i="16"/>
  <c r="AY20" i="16"/>
  <c r="AY14" i="16"/>
  <c r="AY29" i="16"/>
  <c r="CQ123" i="16"/>
  <c r="BA115" i="16"/>
  <c r="L123" i="16"/>
  <c r="CG123" i="16"/>
  <c r="D115" i="16"/>
  <c r="AL115" i="16"/>
  <c r="AD115" i="16"/>
  <c r="DG115" i="16"/>
  <c r="U123" i="16"/>
  <c r="E115" i="16"/>
  <c r="CN123" i="16"/>
  <c r="AO117" i="16"/>
  <c r="AO124" i="16"/>
  <c r="AO118" i="16"/>
  <c r="AO110" i="16"/>
  <c r="AO119" i="16"/>
  <c r="AO122" i="16"/>
  <c r="AO121" i="16"/>
  <c r="AO112" i="16"/>
  <c r="AO114" i="16"/>
  <c r="AO109" i="16"/>
  <c r="AO116" i="16"/>
  <c r="AO106" i="16"/>
  <c r="AO113" i="16"/>
  <c r="AO120" i="16"/>
  <c r="AO105" i="16"/>
  <c r="AO101" i="16"/>
  <c r="AO111" i="16"/>
  <c r="AO108" i="16"/>
  <c r="AO103" i="16"/>
  <c r="AO102" i="16"/>
  <c r="AO104" i="16"/>
  <c r="AO94" i="16"/>
  <c r="AO98" i="16"/>
  <c r="AO96" i="16"/>
  <c r="AO107" i="16"/>
  <c r="AO95" i="16"/>
  <c r="AO88" i="16"/>
  <c r="AO99" i="16"/>
  <c r="AO97" i="16"/>
  <c r="AO89" i="16"/>
  <c r="AO90" i="16"/>
  <c r="AO85" i="16"/>
  <c r="AO93" i="16"/>
  <c r="AO87" i="16"/>
  <c r="AO91" i="16"/>
  <c r="AO77" i="16"/>
  <c r="AO71" i="16"/>
  <c r="AO100" i="16"/>
  <c r="AO83" i="16"/>
  <c r="AO80" i="16"/>
  <c r="AO78" i="16"/>
  <c r="AO72" i="16"/>
  <c r="AO73" i="16"/>
  <c r="AO84" i="16"/>
  <c r="AO79" i="16"/>
  <c r="AO74" i="16"/>
  <c r="AO92" i="16"/>
  <c r="AO63" i="16"/>
  <c r="AO70" i="16"/>
  <c r="AO64" i="16"/>
  <c r="AO75" i="16"/>
  <c r="AO65" i="16"/>
  <c r="AO86" i="16"/>
  <c r="AO69" i="16"/>
  <c r="AO61" i="16"/>
  <c r="AO56" i="16"/>
  <c r="AO81" i="16"/>
  <c r="AO57" i="16"/>
  <c r="AO51" i="16"/>
  <c r="AO60" i="16"/>
  <c r="AO68" i="16"/>
  <c r="AO58" i="16"/>
  <c r="AO66" i="16"/>
  <c r="AO59" i="16"/>
  <c r="AO53" i="16"/>
  <c r="AO52" i="16"/>
  <c r="AO67" i="16"/>
  <c r="AO76" i="16"/>
  <c r="AO55" i="16"/>
  <c r="AO54" i="16"/>
  <c r="AO46" i="16"/>
  <c r="AO40" i="16"/>
  <c r="AO47" i="16"/>
  <c r="AO41" i="16"/>
  <c r="AO35" i="16"/>
  <c r="AO62" i="16"/>
  <c r="AO50" i="16"/>
  <c r="AO42" i="16"/>
  <c r="AO43" i="16"/>
  <c r="AO49" i="16"/>
  <c r="AO48" i="16"/>
  <c r="AO29" i="16"/>
  <c r="AO82" i="16"/>
  <c r="AO44" i="16"/>
  <c r="AO36" i="16"/>
  <c r="AO39" i="16"/>
  <c r="AO23" i="16"/>
  <c r="AO38" i="16"/>
  <c r="AO45" i="16"/>
  <c r="AO24" i="16"/>
  <c r="AO18" i="16"/>
  <c r="AO12" i="16"/>
  <c r="AO25" i="16"/>
  <c r="AO34" i="16"/>
  <c r="AO30" i="16"/>
  <c r="AO31" i="16"/>
  <c r="AO19" i="16"/>
  <c r="AO15" i="16"/>
  <c r="AO8" i="16"/>
  <c r="AO9" i="16"/>
  <c r="AO33" i="16"/>
  <c r="AO37" i="16"/>
  <c r="AO14" i="16"/>
  <c r="AO10" i="16"/>
  <c r="AO28" i="16"/>
  <c r="AO20" i="16"/>
  <c r="AO17" i="16"/>
  <c r="AO11" i="16"/>
  <c r="AO7" i="16"/>
  <c r="AO22" i="16"/>
  <c r="AO26" i="16"/>
  <c r="AO32" i="16"/>
  <c r="AO27" i="16"/>
  <c r="AO21" i="16"/>
  <c r="AO16" i="16"/>
  <c r="AO13" i="16"/>
  <c r="BJ121" i="16"/>
  <c r="BJ122" i="16"/>
  <c r="BJ116" i="16"/>
  <c r="BJ124" i="16"/>
  <c r="BJ118" i="16"/>
  <c r="BJ119" i="16"/>
  <c r="BJ114" i="16"/>
  <c r="BJ117" i="16"/>
  <c r="BJ112" i="16"/>
  <c r="BJ109" i="16"/>
  <c r="BJ111" i="16"/>
  <c r="BJ110" i="16"/>
  <c r="BJ104" i="16"/>
  <c r="BJ107" i="16"/>
  <c r="BJ105" i="16"/>
  <c r="BJ103" i="16"/>
  <c r="BJ99" i="16"/>
  <c r="BJ100" i="16"/>
  <c r="BJ106" i="16"/>
  <c r="BJ108" i="16"/>
  <c r="BJ120" i="16"/>
  <c r="BJ92" i="16"/>
  <c r="BJ102" i="16"/>
  <c r="BJ97" i="16"/>
  <c r="BJ101" i="16"/>
  <c r="BJ113" i="16"/>
  <c r="BJ96" i="16"/>
  <c r="BJ93" i="16"/>
  <c r="BJ94" i="16"/>
  <c r="BJ98" i="16"/>
  <c r="BJ83" i="16"/>
  <c r="BJ91" i="16"/>
  <c r="BJ95" i="16"/>
  <c r="BJ84" i="16"/>
  <c r="BJ78" i="16"/>
  <c r="BJ89" i="16"/>
  <c r="BJ90" i="16"/>
  <c r="BJ82" i="16"/>
  <c r="BJ79" i="16"/>
  <c r="BJ76" i="16"/>
  <c r="BJ88" i="16"/>
  <c r="BJ85" i="16"/>
  <c r="BJ77" i="16"/>
  <c r="BJ71" i="16"/>
  <c r="BJ81" i="16"/>
  <c r="BJ67" i="16"/>
  <c r="BJ61" i="16"/>
  <c r="BJ86" i="16"/>
  <c r="BJ70" i="16"/>
  <c r="BJ69" i="16"/>
  <c r="BJ72" i="16"/>
  <c r="BJ68" i="16"/>
  <c r="BJ62" i="16"/>
  <c r="BJ63" i="16"/>
  <c r="BJ75" i="16"/>
  <c r="BJ74" i="16"/>
  <c r="BJ64" i="16"/>
  <c r="BJ55" i="16"/>
  <c r="BJ73" i="16"/>
  <c r="BJ60" i="16"/>
  <c r="BJ56" i="16"/>
  <c r="BJ50" i="16"/>
  <c r="BJ80" i="16"/>
  <c r="BJ65" i="16"/>
  <c r="BJ58" i="16"/>
  <c r="BJ52" i="16"/>
  <c r="BJ53" i="16"/>
  <c r="BJ51" i="16"/>
  <c r="BJ48" i="16"/>
  <c r="BJ54" i="16"/>
  <c r="BJ49" i="16"/>
  <c r="BJ57" i="16"/>
  <c r="BJ44" i="16"/>
  <c r="BJ38" i="16"/>
  <c r="BJ45" i="16"/>
  <c r="BJ39" i="16"/>
  <c r="BJ66" i="16"/>
  <c r="BJ59" i="16"/>
  <c r="BJ46" i="16"/>
  <c r="BJ40" i="16"/>
  <c r="BJ34" i="16"/>
  <c r="BJ42" i="16"/>
  <c r="BJ32" i="16"/>
  <c r="BJ33" i="16"/>
  <c r="BJ36" i="16"/>
  <c r="BJ43" i="16"/>
  <c r="BJ35" i="16"/>
  <c r="BJ87" i="16"/>
  <c r="BJ37" i="16"/>
  <c r="BJ22" i="16"/>
  <c r="BJ29" i="16"/>
  <c r="BJ23" i="16"/>
  <c r="BJ17" i="16"/>
  <c r="BJ30" i="16"/>
  <c r="BJ31" i="16"/>
  <c r="BJ7" i="16"/>
  <c r="BJ41" i="16"/>
  <c r="BJ20" i="16"/>
  <c r="BJ47" i="16"/>
  <c r="BJ16" i="16"/>
  <c r="BJ13" i="16"/>
  <c r="BJ8" i="16"/>
  <c r="BJ18" i="16"/>
  <c r="BJ9" i="16"/>
  <c r="BJ12" i="16"/>
  <c r="BJ14" i="16"/>
  <c r="BJ10" i="16"/>
  <c r="BJ27" i="16"/>
  <c r="BJ26" i="16"/>
  <c r="BJ24" i="16"/>
  <c r="BJ21" i="16"/>
  <c r="BJ19" i="16"/>
  <c r="BJ25" i="16"/>
  <c r="BJ28" i="16"/>
  <c r="BJ15" i="16"/>
  <c r="BJ11" i="16"/>
  <c r="DA119" i="16"/>
  <c r="DA120" i="16"/>
  <c r="DA122" i="16"/>
  <c r="DA112" i="16"/>
  <c r="DA116" i="16"/>
  <c r="DA113" i="16"/>
  <c r="DA117" i="16"/>
  <c r="DA121" i="16"/>
  <c r="DA114" i="16"/>
  <c r="DA111" i="16"/>
  <c r="DA108" i="16"/>
  <c r="DA118" i="16"/>
  <c r="DA106" i="16"/>
  <c r="DA105" i="16"/>
  <c r="DA103" i="16"/>
  <c r="DA102" i="16"/>
  <c r="DA104" i="16"/>
  <c r="DA110" i="16"/>
  <c r="DA109" i="16"/>
  <c r="DA107" i="16"/>
  <c r="DA97" i="16"/>
  <c r="DA96" i="16"/>
  <c r="DA99" i="16"/>
  <c r="DA100" i="16"/>
  <c r="DA93" i="16"/>
  <c r="DA90" i="16"/>
  <c r="DA91" i="16"/>
  <c r="DA124" i="16"/>
  <c r="DA101" i="16"/>
  <c r="DA94" i="16"/>
  <c r="DA88" i="16"/>
  <c r="DA95" i="16"/>
  <c r="DA92" i="16"/>
  <c r="DA87" i="16"/>
  <c r="DA89" i="16"/>
  <c r="DA73" i="16"/>
  <c r="DA79" i="16"/>
  <c r="DA74" i="16"/>
  <c r="DA68" i="16"/>
  <c r="DA81" i="16"/>
  <c r="DA75" i="16"/>
  <c r="DA69" i="16"/>
  <c r="DA76" i="16"/>
  <c r="DA65" i="16"/>
  <c r="DA80" i="16"/>
  <c r="DA86" i="16"/>
  <c r="DA83" i="16"/>
  <c r="DA66" i="16"/>
  <c r="DA60" i="16"/>
  <c r="DA78" i="16"/>
  <c r="DA67" i="16"/>
  <c r="DA61" i="16"/>
  <c r="DA85" i="16"/>
  <c r="DA62" i="16"/>
  <c r="DA58" i="16"/>
  <c r="DA98" i="16"/>
  <c r="DA71" i="16"/>
  <c r="DA59" i="16"/>
  <c r="DA53" i="16"/>
  <c r="DA84" i="16"/>
  <c r="DA77" i="16"/>
  <c r="DA70" i="16"/>
  <c r="DA55" i="16"/>
  <c r="DA56" i="16"/>
  <c r="DA50" i="16"/>
  <c r="DA82" i="16"/>
  <c r="DA72" i="16"/>
  <c r="DA51" i="16"/>
  <c r="DA49" i="16"/>
  <c r="DA63" i="16"/>
  <c r="DA42" i="16"/>
  <c r="DA43" i="16"/>
  <c r="DA37" i="16"/>
  <c r="DA57" i="16"/>
  <c r="DA48" i="16"/>
  <c r="DA64" i="16"/>
  <c r="DA44" i="16"/>
  <c r="DA38" i="16"/>
  <c r="DA54" i="16"/>
  <c r="DA52" i="16"/>
  <c r="DA47" i="16"/>
  <c r="DA41" i="16"/>
  <c r="DA31" i="16"/>
  <c r="DA34" i="16"/>
  <c r="DA45" i="16"/>
  <c r="DA40" i="16"/>
  <c r="DA35" i="16"/>
  <c r="DA36" i="16"/>
  <c r="DA30" i="16"/>
  <c r="DA25" i="16"/>
  <c r="DA32" i="16"/>
  <c r="DA26" i="16"/>
  <c r="DA20" i="16"/>
  <c r="DA14" i="16"/>
  <c r="DA39" i="16"/>
  <c r="DA28" i="16"/>
  <c r="DA33" i="16"/>
  <c r="DA27" i="16"/>
  <c r="DA24" i="16"/>
  <c r="DA10" i="16"/>
  <c r="DA22" i="16"/>
  <c r="DA19" i="16"/>
  <c r="DA16" i="16"/>
  <c r="DA11" i="16"/>
  <c r="DA23" i="16"/>
  <c r="DA29" i="16"/>
  <c r="DA17" i="16"/>
  <c r="DA13" i="16"/>
  <c r="DA15" i="16"/>
  <c r="DA18" i="16"/>
  <c r="DA8" i="16"/>
  <c r="DA7" i="16"/>
  <c r="DA46" i="16"/>
  <c r="DA12" i="16"/>
  <c r="DA9" i="16"/>
  <c r="DA21" i="16"/>
  <c r="CT121" i="16"/>
  <c r="CT122" i="16"/>
  <c r="CT116" i="16"/>
  <c r="CT117" i="16"/>
  <c r="CT124" i="16"/>
  <c r="CT118" i="16"/>
  <c r="CT119" i="16"/>
  <c r="CT114" i="16"/>
  <c r="CT120" i="16"/>
  <c r="CT112" i="16"/>
  <c r="CT109" i="16"/>
  <c r="CT107" i="16"/>
  <c r="CT104" i="16"/>
  <c r="CT110" i="16"/>
  <c r="CT105" i="16"/>
  <c r="CT99" i="16"/>
  <c r="CT100" i="16"/>
  <c r="CT108" i="16"/>
  <c r="CT113" i="16"/>
  <c r="CT101" i="16"/>
  <c r="CT102" i="16"/>
  <c r="CT111" i="16"/>
  <c r="CT106" i="16"/>
  <c r="CT92" i="16"/>
  <c r="CT103" i="16"/>
  <c r="CT96" i="16"/>
  <c r="CT93" i="16"/>
  <c r="CT83" i="16"/>
  <c r="CT84" i="16"/>
  <c r="CT78" i="16"/>
  <c r="CT95" i="16"/>
  <c r="CT88" i="16"/>
  <c r="CT94" i="16"/>
  <c r="CT90" i="16"/>
  <c r="CT86" i="16"/>
  <c r="CT76" i="16"/>
  <c r="CT89" i="16"/>
  <c r="CT80" i="16"/>
  <c r="CT85" i="16"/>
  <c r="CT77" i="16"/>
  <c r="CT71" i="16"/>
  <c r="CT82" i="16"/>
  <c r="CT79" i="16"/>
  <c r="CT98" i="16"/>
  <c r="CT69" i="16"/>
  <c r="CT67" i="16"/>
  <c r="CT61" i="16"/>
  <c r="CT97" i="16"/>
  <c r="CT70" i="16"/>
  <c r="CT72" i="16"/>
  <c r="CT68" i="16"/>
  <c r="CT62" i="16"/>
  <c r="CT87" i="16"/>
  <c r="CT63" i="16"/>
  <c r="CT64" i="16"/>
  <c r="CT55" i="16"/>
  <c r="CT65" i="16"/>
  <c r="CT56" i="16"/>
  <c r="CT50" i="16"/>
  <c r="CT91" i="16"/>
  <c r="CT75" i="16"/>
  <c r="CT74" i="16"/>
  <c r="CT52" i="16"/>
  <c r="CT49" i="16"/>
  <c r="CT73" i="16"/>
  <c r="CT66" i="16"/>
  <c r="CT60" i="16"/>
  <c r="CT59" i="16"/>
  <c r="CT53" i="16"/>
  <c r="CT54" i="16"/>
  <c r="CT58" i="16"/>
  <c r="CT44" i="16"/>
  <c r="CT38" i="16"/>
  <c r="CT47" i="16"/>
  <c r="CT45" i="16"/>
  <c r="CT39" i="16"/>
  <c r="CT51" i="16"/>
  <c r="CT46" i="16"/>
  <c r="CT40" i="16"/>
  <c r="CT34" i="16"/>
  <c r="CT42" i="16"/>
  <c r="CT32" i="16"/>
  <c r="CT43" i="16"/>
  <c r="CT33" i="16"/>
  <c r="CT36" i="16"/>
  <c r="CT57" i="16"/>
  <c r="CT41" i="16"/>
  <c r="CT48" i="16"/>
  <c r="CT37" i="16"/>
  <c r="CT22" i="16"/>
  <c r="CT29" i="16"/>
  <c r="CT23" i="16"/>
  <c r="CT17" i="16"/>
  <c r="CT30" i="16"/>
  <c r="CT35" i="16"/>
  <c r="CT31" i="16"/>
  <c r="CT26" i="16"/>
  <c r="CT25" i="16"/>
  <c r="CT18" i="16"/>
  <c r="CT15" i="16"/>
  <c r="CT12" i="16"/>
  <c r="CT7" i="16"/>
  <c r="CT24" i="16"/>
  <c r="CT8" i="16"/>
  <c r="CT27" i="16"/>
  <c r="CT14" i="16"/>
  <c r="CT9" i="16"/>
  <c r="CT28" i="16"/>
  <c r="CT21" i="16"/>
  <c r="CT19" i="16"/>
  <c r="CT13" i="16"/>
  <c r="CT16" i="16"/>
  <c r="CT11" i="16"/>
  <c r="CT20" i="16"/>
  <c r="CT10" i="16"/>
  <c r="CT81" i="16"/>
  <c r="CA124" i="16"/>
  <c r="CA118" i="16"/>
  <c r="CA119" i="16"/>
  <c r="CA111" i="16"/>
  <c r="CA120" i="16"/>
  <c r="CA112" i="16"/>
  <c r="CA122" i="16"/>
  <c r="CA116" i="16"/>
  <c r="CA107" i="16"/>
  <c r="CA117" i="16"/>
  <c r="CA114" i="16"/>
  <c r="CA113" i="16"/>
  <c r="CA110" i="16"/>
  <c r="CA108" i="16"/>
  <c r="CA104" i="16"/>
  <c r="CA102" i="16"/>
  <c r="CA109" i="16"/>
  <c r="CA99" i="16"/>
  <c r="CA121" i="16"/>
  <c r="CA95" i="16"/>
  <c r="CA101" i="16"/>
  <c r="CA96" i="16"/>
  <c r="CA94" i="16"/>
  <c r="CA89" i="16"/>
  <c r="CA90" i="16"/>
  <c r="CA106" i="16"/>
  <c r="CA91" i="16"/>
  <c r="CA93" i="16"/>
  <c r="CA92" i="16"/>
  <c r="CA86" i="16"/>
  <c r="CA100" i="16"/>
  <c r="CA103" i="16"/>
  <c r="CA97" i="16"/>
  <c r="CA98" i="16"/>
  <c r="CA72" i="16"/>
  <c r="CA81" i="16"/>
  <c r="CA73" i="16"/>
  <c r="CA84" i="16"/>
  <c r="CA78" i="16"/>
  <c r="CA74" i="16"/>
  <c r="CA85" i="16"/>
  <c r="CA83" i="16"/>
  <c r="CA80" i="16"/>
  <c r="CA75" i="16"/>
  <c r="CA88" i="16"/>
  <c r="CA76" i="16"/>
  <c r="CA70" i="16"/>
  <c r="CA64" i="16"/>
  <c r="CA71" i="16"/>
  <c r="CA65" i="16"/>
  <c r="CA66" i="16"/>
  <c r="CA60" i="16"/>
  <c r="CA62" i="16"/>
  <c r="CA57" i="16"/>
  <c r="CA82" i="16"/>
  <c r="CA77" i="16"/>
  <c r="CA58" i="16"/>
  <c r="CA52" i="16"/>
  <c r="CA59" i="16"/>
  <c r="CA67" i="16"/>
  <c r="CA54" i="16"/>
  <c r="CA69" i="16"/>
  <c r="CA53" i="16"/>
  <c r="CA51" i="16"/>
  <c r="CA56" i="16"/>
  <c r="CA49" i="16"/>
  <c r="CA87" i="16"/>
  <c r="CA61" i="16"/>
  <c r="CA105" i="16"/>
  <c r="CA41" i="16"/>
  <c r="CA42" i="16"/>
  <c r="CA36" i="16"/>
  <c r="CA47" i="16"/>
  <c r="CA63" i="16"/>
  <c r="CA43" i="16"/>
  <c r="CA44" i="16"/>
  <c r="CA34" i="16"/>
  <c r="CA55" i="16"/>
  <c r="CA48" i="16"/>
  <c r="CA38" i="16"/>
  <c r="CA30" i="16"/>
  <c r="CA45" i="16"/>
  <c r="CA37" i="16"/>
  <c r="CA39" i="16"/>
  <c r="CA68" i="16"/>
  <c r="CA40" i="16"/>
  <c r="CA79" i="16"/>
  <c r="CA24" i="16"/>
  <c r="CA46" i="16"/>
  <c r="CA35" i="16"/>
  <c r="CA25" i="16"/>
  <c r="CA19" i="16"/>
  <c r="CA13" i="16"/>
  <c r="CA29" i="16"/>
  <c r="CA26" i="16"/>
  <c r="CA31" i="16"/>
  <c r="CA20" i="16"/>
  <c r="CA17" i="16"/>
  <c r="CA16" i="16"/>
  <c r="CA9" i="16"/>
  <c r="CA10" i="16"/>
  <c r="CA50" i="16"/>
  <c r="CA33" i="16"/>
  <c r="CA28" i="16"/>
  <c r="CA15" i="16"/>
  <c r="CA11" i="16"/>
  <c r="CA21" i="16"/>
  <c r="CA18" i="16"/>
  <c r="CA12" i="16"/>
  <c r="CA8" i="16"/>
  <c r="CA7" i="16"/>
  <c r="CA32" i="16"/>
  <c r="CA22" i="16"/>
  <c r="CA14" i="16"/>
  <c r="CA27" i="16"/>
  <c r="CA23" i="16"/>
  <c r="CE115" i="16"/>
  <c r="BU115" i="16"/>
  <c r="BK122" i="16"/>
  <c r="BK116" i="16"/>
  <c r="BK117" i="16"/>
  <c r="BK114" i="16"/>
  <c r="BK124" i="16"/>
  <c r="BK118" i="16"/>
  <c r="BK121" i="16"/>
  <c r="BK111" i="16"/>
  <c r="BK110" i="16"/>
  <c r="BK120" i="16"/>
  <c r="BK112" i="16"/>
  <c r="BK107" i="16"/>
  <c r="BK105" i="16"/>
  <c r="BK108" i="16"/>
  <c r="BK109" i="16"/>
  <c r="BK100" i="16"/>
  <c r="BK106" i="16"/>
  <c r="BK101" i="16"/>
  <c r="BK102" i="16"/>
  <c r="BK113" i="16"/>
  <c r="BK97" i="16"/>
  <c r="BK103" i="16"/>
  <c r="BK104" i="16"/>
  <c r="BK95" i="16"/>
  <c r="BK96" i="16"/>
  <c r="BK93" i="16"/>
  <c r="BK94" i="16"/>
  <c r="BK92" i="16"/>
  <c r="BK98" i="16"/>
  <c r="BK91" i="16"/>
  <c r="BK84" i="16"/>
  <c r="BK90" i="16"/>
  <c r="BK86" i="16"/>
  <c r="BK76" i="16"/>
  <c r="BK70" i="16"/>
  <c r="BK89" i="16"/>
  <c r="BK88" i="16"/>
  <c r="BK85" i="16"/>
  <c r="BK77" i="16"/>
  <c r="BK71" i="16"/>
  <c r="BK81" i="16"/>
  <c r="BK72" i="16"/>
  <c r="BK99" i="16"/>
  <c r="BK78" i="16"/>
  <c r="BK73" i="16"/>
  <c r="BK69" i="16"/>
  <c r="BK68" i="16"/>
  <c r="BK62" i="16"/>
  <c r="BK63" i="16"/>
  <c r="BK82" i="16"/>
  <c r="BK79" i="16"/>
  <c r="BK75" i="16"/>
  <c r="BK74" i="16"/>
  <c r="BK64" i="16"/>
  <c r="BK119" i="16"/>
  <c r="BK83" i="16"/>
  <c r="BK80" i="16"/>
  <c r="BK60" i="16"/>
  <c r="BK56" i="16"/>
  <c r="BK50" i="16"/>
  <c r="BK67" i="16"/>
  <c r="BK61" i="16"/>
  <c r="BK57" i="16"/>
  <c r="BK58" i="16"/>
  <c r="BK52" i="16"/>
  <c r="BK53" i="16"/>
  <c r="BK51" i="16"/>
  <c r="BK48" i="16"/>
  <c r="BK54" i="16"/>
  <c r="BK59" i="16"/>
  <c r="BK45" i="16"/>
  <c r="BK39" i="16"/>
  <c r="BK66" i="16"/>
  <c r="BK55" i="16"/>
  <c r="BK46" i="16"/>
  <c r="BK40" i="16"/>
  <c r="BK34" i="16"/>
  <c r="BK87" i="16"/>
  <c r="BK41" i="16"/>
  <c r="BK38" i="16"/>
  <c r="BK36" i="16"/>
  <c r="BK43" i="16"/>
  <c r="BK35" i="16"/>
  <c r="BK28" i="16"/>
  <c r="BK37" i="16"/>
  <c r="BK65" i="16"/>
  <c r="BK22" i="16"/>
  <c r="BK29" i="16"/>
  <c r="BK23" i="16"/>
  <c r="BK17" i="16"/>
  <c r="BK30" i="16"/>
  <c r="BK44" i="16"/>
  <c r="BK24" i="16"/>
  <c r="BK42" i="16"/>
  <c r="BK31" i="16"/>
  <c r="BK32" i="16"/>
  <c r="BK7" i="16"/>
  <c r="BK20" i="16"/>
  <c r="BK47" i="16"/>
  <c r="BK16" i="16"/>
  <c r="BK13" i="16"/>
  <c r="BK8" i="16"/>
  <c r="BK18" i="16"/>
  <c r="BK9" i="16"/>
  <c r="BK49" i="16"/>
  <c r="BK21" i="16"/>
  <c r="BK15" i="16"/>
  <c r="BK12" i="16"/>
  <c r="BK10" i="16"/>
  <c r="BK14" i="16"/>
  <c r="BK27" i="16"/>
  <c r="BK26" i="16"/>
  <c r="BK19" i="16"/>
  <c r="BK25" i="16"/>
  <c r="BK11" i="16"/>
  <c r="BK33" i="16"/>
  <c r="BZ117" i="16"/>
  <c r="BZ124" i="16"/>
  <c r="BZ118" i="16"/>
  <c r="BZ119" i="16"/>
  <c r="BZ120" i="16"/>
  <c r="BZ121" i="16"/>
  <c r="BZ122" i="16"/>
  <c r="BZ112" i="16"/>
  <c r="BZ111" i="16"/>
  <c r="BZ110" i="16"/>
  <c r="BZ106" i="16"/>
  <c r="BZ116" i="16"/>
  <c r="BZ107" i="16"/>
  <c r="BZ114" i="16"/>
  <c r="BZ113" i="16"/>
  <c r="BZ105" i="16"/>
  <c r="BZ101" i="16"/>
  <c r="BZ102" i="16"/>
  <c r="BZ99" i="16"/>
  <c r="BZ94" i="16"/>
  <c r="BZ104" i="16"/>
  <c r="BZ108" i="16"/>
  <c r="BZ95" i="16"/>
  <c r="BZ92" i="16"/>
  <c r="BZ88" i="16"/>
  <c r="BZ96" i="16"/>
  <c r="BZ89" i="16"/>
  <c r="BZ85" i="16"/>
  <c r="BZ79" i="16"/>
  <c r="BZ93" i="16"/>
  <c r="BZ86" i="16"/>
  <c r="BZ80" i="16"/>
  <c r="BZ100" i="16"/>
  <c r="BZ98" i="16"/>
  <c r="BZ103" i="16"/>
  <c r="BZ109" i="16"/>
  <c r="BZ91" i="16"/>
  <c r="BZ81" i="16"/>
  <c r="BZ73" i="16"/>
  <c r="BZ90" i="16"/>
  <c r="BZ84" i="16"/>
  <c r="BZ78" i="16"/>
  <c r="BZ83" i="16"/>
  <c r="BZ69" i="16"/>
  <c r="BZ63" i="16"/>
  <c r="BZ76" i="16"/>
  <c r="BZ70" i="16"/>
  <c r="BZ64" i="16"/>
  <c r="BZ71" i="16"/>
  <c r="BZ65" i="16"/>
  <c r="BZ97" i="16"/>
  <c r="BZ72" i="16"/>
  <c r="BZ75" i="16"/>
  <c r="BZ66" i="16"/>
  <c r="BZ68" i="16"/>
  <c r="BZ62" i="16"/>
  <c r="BZ57" i="16"/>
  <c r="BZ82" i="16"/>
  <c r="BZ77" i="16"/>
  <c r="BZ58" i="16"/>
  <c r="BZ52" i="16"/>
  <c r="BZ50" i="16"/>
  <c r="BZ74" i="16"/>
  <c r="BZ53" i="16"/>
  <c r="BZ51" i="16"/>
  <c r="BZ56" i="16"/>
  <c r="BZ54" i="16"/>
  <c r="BZ67" i="16"/>
  <c r="BZ55" i="16"/>
  <c r="BZ87" i="16"/>
  <c r="BZ61" i="16"/>
  <c r="BZ46" i="16"/>
  <c r="BZ40" i="16"/>
  <c r="BZ49" i="16"/>
  <c r="BZ59" i="16"/>
  <c r="BZ41" i="16"/>
  <c r="BZ35" i="16"/>
  <c r="BZ42" i="16"/>
  <c r="BZ36" i="16"/>
  <c r="BZ47" i="16"/>
  <c r="BZ48" i="16"/>
  <c r="BZ44" i="16"/>
  <c r="BZ28" i="16"/>
  <c r="BZ29" i="16"/>
  <c r="BZ60" i="16"/>
  <c r="BZ38" i="16"/>
  <c r="BZ30" i="16"/>
  <c r="BZ45" i="16"/>
  <c r="BZ24" i="16"/>
  <c r="BZ18" i="16"/>
  <c r="BZ34" i="16"/>
  <c r="BZ25" i="16"/>
  <c r="BZ19" i="16"/>
  <c r="BZ13" i="16"/>
  <c r="BZ31" i="16"/>
  <c r="BZ27" i="16"/>
  <c r="BZ20" i="16"/>
  <c r="BZ17" i="16"/>
  <c r="BZ16" i="16"/>
  <c r="BZ9" i="16"/>
  <c r="BZ39" i="16"/>
  <c r="BZ10" i="16"/>
  <c r="BZ33" i="16"/>
  <c r="BZ15" i="16"/>
  <c r="BZ11" i="16"/>
  <c r="BZ21" i="16"/>
  <c r="BZ43" i="16"/>
  <c r="BZ8" i="16"/>
  <c r="BZ26" i="16"/>
  <c r="BZ23" i="16"/>
  <c r="BZ7" i="16"/>
  <c r="BZ37" i="16"/>
  <c r="BZ32" i="16"/>
  <c r="BZ12" i="16"/>
  <c r="BZ14" i="16"/>
  <c r="BZ22" i="16"/>
  <c r="BE119" i="16"/>
  <c r="BE120" i="16"/>
  <c r="BE112" i="16"/>
  <c r="BE121" i="16"/>
  <c r="BE113" i="16"/>
  <c r="BE124" i="16"/>
  <c r="BE122" i="16"/>
  <c r="BE117" i="16"/>
  <c r="BE108" i="16"/>
  <c r="BE116" i="16"/>
  <c r="BE109" i="16"/>
  <c r="BE118" i="16"/>
  <c r="BE106" i="16"/>
  <c r="BE105" i="16"/>
  <c r="BE104" i="16"/>
  <c r="BE103" i="16"/>
  <c r="BE114" i="16"/>
  <c r="BE107" i="16"/>
  <c r="BE110" i="16"/>
  <c r="BE98" i="16"/>
  <c r="BE96" i="16"/>
  <c r="BE111" i="16"/>
  <c r="BE102" i="16"/>
  <c r="BE97" i="16"/>
  <c r="BE90" i="16"/>
  <c r="BE100" i="16"/>
  <c r="BE95" i="16"/>
  <c r="BE91" i="16"/>
  <c r="BE94" i="16"/>
  <c r="BE93" i="16"/>
  <c r="BE88" i="16"/>
  <c r="BE87" i="16"/>
  <c r="BE101" i="16"/>
  <c r="BE73" i="16"/>
  <c r="BE86" i="16"/>
  <c r="BE80" i="16"/>
  <c r="BE74" i="16"/>
  <c r="BE82" i="16"/>
  <c r="BE75" i="16"/>
  <c r="BE92" i="16"/>
  <c r="BE89" i="16"/>
  <c r="BE84" i="16"/>
  <c r="BE76" i="16"/>
  <c r="BE81" i="16"/>
  <c r="BE65" i="16"/>
  <c r="BE70" i="16"/>
  <c r="BE66" i="16"/>
  <c r="BE60" i="16"/>
  <c r="BE78" i="16"/>
  <c r="BE69" i="16"/>
  <c r="BE85" i="16"/>
  <c r="BE79" i="16"/>
  <c r="BE71" i="16"/>
  <c r="BE67" i="16"/>
  <c r="BE61" i="16"/>
  <c r="BE83" i="16"/>
  <c r="BE58" i="16"/>
  <c r="BE63" i="16"/>
  <c r="BE59" i="16"/>
  <c r="BE53" i="16"/>
  <c r="BE77" i="16"/>
  <c r="BE64" i="16"/>
  <c r="BE55" i="16"/>
  <c r="BE68" i="16"/>
  <c r="BE62" i="16"/>
  <c r="BE56" i="16"/>
  <c r="BE54" i="16"/>
  <c r="BE51" i="16"/>
  <c r="BE49" i="16"/>
  <c r="BE42" i="16"/>
  <c r="BE57" i="16"/>
  <c r="BE43" i="16"/>
  <c r="BE37" i="16"/>
  <c r="BE72" i="16"/>
  <c r="BE44" i="16"/>
  <c r="BE38" i="16"/>
  <c r="BE99" i="16"/>
  <c r="BE52" i="16"/>
  <c r="BE50" i="16"/>
  <c r="BE48" i="16"/>
  <c r="BE45" i="16"/>
  <c r="BE39" i="16"/>
  <c r="BE31" i="16"/>
  <c r="BE34" i="16"/>
  <c r="BE46" i="16"/>
  <c r="BE47" i="16"/>
  <c r="BE25" i="16"/>
  <c r="BE41" i="16"/>
  <c r="BE35" i="16"/>
  <c r="BE26" i="16"/>
  <c r="BE20" i="16"/>
  <c r="BE14" i="16"/>
  <c r="BE28" i="16"/>
  <c r="BE27" i="16"/>
  <c r="BE40" i="16"/>
  <c r="BE36" i="16"/>
  <c r="BE12" i="16"/>
  <c r="BE10" i="16"/>
  <c r="BE32" i="16"/>
  <c r="BE19" i="16"/>
  <c r="BE11" i="16"/>
  <c r="BE24" i="16"/>
  <c r="BE17" i="16"/>
  <c r="BE16" i="16"/>
  <c r="BE7" i="16"/>
  <c r="BE29" i="16"/>
  <c r="BE23" i="16"/>
  <c r="BE15" i="16"/>
  <c r="BE9" i="16"/>
  <c r="BE21" i="16"/>
  <c r="BE13" i="16"/>
  <c r="BE8" i="16"/>
  <c r="BE18" i="16"/>
  <c r="BE22" i="16"/>
  <c r="BE33" i="16"/>
  <c r="BE30" i="16"/>
  <c r="AA122" i="16"/>
  <c r="AA116" i="16"/>
  <c r="AA117" i="16"/>
  <c r="AA114" i="16"/>
  <c r="AA120" i="16"/>
  <c r="AA124" i="16"/>
  <c r="AA118" i="16"/>
  <c r="AA113" i="16"/>
  <c r="AA121" i="16"/>
  <c r="AA112" i="16"/>
  <c r="AA119" i="16"/>
  <c r="AA105" i="16"/>
  <c r="AA100" i="16"/>
  <c r="AA109" i="16"/>
  <c r="AA103" i="16"/>
  <c r="AA101" i="16"/>
  <c r="AA107" i="16"/>
  <c r="AA102" i="16"/>
  <c r="AA108" i="16"/>
  <c r="AA99" i="16"/>
  <c r="AA110" i="16"/>
  <c r="AA98" i="16"/>
  <c r="AA95" i="16"/>
  <c r="AA96" i="16"/>
  <c r="AA92" i="16"/>
  <c r="AA97" i="16"/>
  <c r="AA94" i="16"/>
  <c r="AA84" i="16"/>
  <c r="AA111" i="16"/>
  <c r="AA86" i="16"/>
  <c r="AA106" i="16"/>
  <c r="AA90" i="16"/>
  <c r="AA88" i="16"/>
  <c r="AA93" i="16"/>
  <c r="AA76" i="16"/>
  <c r="AA70" i="16"/>
  <c r="AA89" i="16"/>
  <c r="AA83" i="16"/>
  <c r="AA80" i="16"/>
  <c r="AA91" i="16"/>
  <c r="AA85" i="16"/>
  <c r="AA77" i="16"/>
  <c r="AA71" i="16"/>
  <c r="AA87" i="16"/>
  <c r="AA78" i="16"/>
  <c r="AA72" i="16"/>
  <c r="AA73" i="16"/>
  <c r="AA104" i="16"/>
  <c r="AA75" i="16"/>
  <c r="AA68" i="16"/>
  <c r="AA62" i="16"/>
  <c r="AA81" i="16"/>
  <c r="AA74" i="16"/>
  <c r="AA63" i="16"/>
  <c r="AA82" i="16"/>
  <c r="AA79" i="16"/>
  <c r="AA64" i="16"/>
  <c r="AA69" i="16"/>
  <c r="AA66" i="16"/>
  <c r="AA60" i="16"/>
  <c r="AA56" i="16"/>
  <c r="AA50" i="16"/>
  <c r="AA57" i="16"/>
  <c r="AA67" i="16"/>
  <c r="AA58" i="16"/>
  <c r="AA52" i="16"/>
  <c r="AA65" i="16"/>
  <c r="AA59" i="16"/>
  <c r="AA53" i="16"/>
  <c r="AA48" i="16"/>
  <c r="AA54" i="16"/>
  <c r="AA51" i="16"/>
  <c r="AA61" i="16"/>
  <c r="AA55" i="16"/>
  <c r="AA45" i="16"/>
  <c r="AA39" i="16"/>
  <c r="AA46" i="16"/>
  <c r="AA40" i="16"/>
  <c r="AA34" i="16"/>
  <c r="AA49" i="16"/>
  <c r="AA47" i="16"/>
  <c r="AA41" i="16"/>
  <c r="AA42" i="16"/>
  <c r="AA36" i="16"/>
  <c r="AA28" i="16"/>
  <c r="AA37" i="16"/>
  <c r="AA35" i="16"/>
  <c r="AA22" i="16"/>
  <c r="AA23" i="16"/>
  <c r="AA17" i="16"/>
  <c r="AA43" i="16"/>
  <c r="AA38" i="16"/>
  <c r="AA30" i="16"/>
  <c r="AA24" i="16"/>
  <c r="AA31" i="16"/>
  <c r="AA29" i="16"/>
  <c r="AA15" i="16"/>
  <c r="AA12" i="16"/>
  <c r="AA7" i="16"/>
  <c r="AA8" i="16"/>
  <c r="AA27" i="16"/>
  <c r="AA20" i="16"/>
  <c r="AA14" i="16"/>
  <c r="AA9" i="16"/>
  <c r="AA33" i="16"/>
  <c r="AA26" i="16"/>
  <c r="AA25" i="16"/>
  <c r="AA18" i="16"/>
  <c r="AA10" i="16"/>
  <c r="AA32" i="16"/>
  <c r="AA13" i="16"/>
  <c r="AA11" i="16"/>
  <c r="AA44" i="16"/>
  <c r="AA19" i="16"/>
  <c r="AA16" i="16"/>
  <c r="AA21" i="16"/>
  <c r="DC115" i="16"/>
  <c r="P122" i="16"/>
  <c r="P117" i="16"/>
  <c r="P124" i="16"/>
  <c r="P118" i="16"/>
  <c r="P119" i="16"/>
  <c r="P120" i="16"/>
  <c r="P116" i="16"/>
  <c r="P112" i="16"/>
  <c r="P110" i="16"/>
  <c r="P121" i="16"/>
  <c r="P111" i="16"/>
  <c r="P107" i="16"/>
  <c r="P105" i="16"/>
  <c r="P114" i="16"/>
  <c r="P113" i="16"/>
  <c r="P106" i="16"/>
  <c r="P108" i="16"/>
  <c r="P100" i="16"/>
  <c r="P101" i="16"/>
  <c r="P104" i="16"/>
  <c r="P102" i="16"/>
  <c r="P109" i="16"/>
  <c r="P93" i="16"/>
  <c r="P94" i="16"/>
  <c r="P99" i="16"/>
  <c r="P88" i="16"/>
  <c r="P103" i="16"/>
  <c r="P95" i="16"/>
  <c r="P84" i="16"/>
  <c r="P98" i="16"/>
  <c r="P85" i="16"/>
  <c r="P79" i="16"/>
  <c r="P97" i="16"/>
  <c r="P90" i="16"/>
  <c r="P89" i="16"/>
  <c r="P86" i="16"/>
  <c r="P77" i="16"/>
  <c r="P82" i="16"/>
  <c r="P92" i="16"/>
  <c r="P78" i="16"/>
  <c r="P72" i="16"/>
  <c r="P96" i="16"/>
  <c r="P91" i="16"/>
  <c r="P81" i="16"/>
  <c r="P68" i="16"/>
  <c r="P62" i="16"/>
  <c r="P63" i="16"/>
  <c r="P83" i="16"/>
  <c r="P80" i="16"/>
  <c r="P69" i="16"/>
  <c r="P64" i="16"/>
  <c r="P65" i="16"/>
  <c r="P76" i="16"/>
  <c r="P74" i="16"/>
  <c r="P56" i="16"/>
  <c r="P71" i="16"/>
  <c r="P57" i="16"/>
  <c r="P51" i="16"/>
  <c r="P87" i="16"/>
  <c r="P73" i="16"/>
  <c r="P55" i="16"/>
  <c r="P60" i="16"/>
  <c r="P59" i="16"/>
  <c r="P70" i="16"/>
  <c r="P52" i="16"/>
  <c r="P45" i="16"/>
  <c r="P39" i="16"/>
  <c r="P58" i="16"/>
  <c r="P53" i="16"/>
  <c r="P46" i="16"/>
  <c r="P40" i="16"/>
  <c r="P75" i="16"/>
  <c r="P50" i="16"/>
  <c r="P47" i="16"/>
  <c r="P41" i="16"/>
  <c r="P35" i="16"/>
  <c r="P66" i="16"/>
  <c r="P61" i="16"/>
  <c r="P48" i="16"/>
  <c r="P49" i="16"/>
  <c r="P43" i="16"/>
  <c r="P33" i="16"/>
  <c r="P38" i="16"/>
  <c r="P34" i="16"/>
  <c r="P28" i="16"/>
  <c r="P44" i="16"/>
  <c r="P67" i="16"/>
  <c r="P54" i="16"/>
  <c r="P31" i="16"/>
  <c r="P29" i="16"/>
  <c r="P23" i="16"/>
  <c r="P32" i="16"/>
  <c r="P24" i="16"/>
  <c r="P18" i="16"/>
  <c r="P12" i="16"/>
  <c r="P37" i="16"/>
  <c r="P25" i="16"/>
  <c r="P20" i="16"/>
  <c r="P36" i="16"/>
  <c r="P17" i="16"/>
  <c r="P14" i="16"/>
  <c r="P8" i="16"/>
  <c r="P22" i="16"/>
  <c r="P9" i="16"/>
  <c r="P21" i="16"/>
  <c r="P16" i="16"/>
  <c r="P13" i="16"/>
  <c r="P10" i="16"/>
  <c r="P11" i="16"/>
  <c r="P27" i="16"/>
  <c r="P26" i="16"/>
  <c r="P15" i="16"/>
  <c r="P30" i="16"/>
  <c r="P19" i="16"/>
  <c r="P42" i="16"/>
  <c r="P7" i="16"/>
  <c r="BP124" i="16"/>
  <c r="BP118" i="16"/>
  <c r="BP119" i="16"/>
  <c r="BP120" i="16"/>
  <c r="BP121" i="16"/>
  <c r="BP122" i="16"/>
  <c r="BP116" i="16"/>
  <c r="BP112" i="16"/>
  <c r="BP117" i="16"/>
  <c r="BP113" i="16"/>
  <c r="BP106" i="16"/>
  <c r="BP107" i="16"/>
  <c r="BP108" i="16"/>
  <c r="BP102" i="16"/>
  <c r="BP114" i="16"/>
  <c r="BP97" i="16"/>
  <c r="BP111" i="16"/>
  <c r="BP104" i="16"/>
  <c r="BP109" i="16"/>
  <c r="BP100" i="16"/>
  <c r="BP105" i="16"/>
  <c r="BP103" i="16"/>
  <c r="BP101" i="16"/>
  <c r="BP95" i="16"/>
  <c r="BP96" i="16"/>
  <c r="BP110" i="16"/>
  <c r="BP98" i="16"/>
  <c r="BP89" i="16"/>
  <c r="BP90" i="16"/>
  <c r="BP99" i="16"/>
  <c r="BP86" i="16"/>
  <c r="BP80" i="16"/>
  <c r="BP87" i="16"/>
  <c r="BP81" i="16"/>
  <c r="BP93" i="16"/>
  <c r="BP88" i="16"/>
  <c r="BP92" i="16"/>
  <c r="BP94" i="16"/>
  <c r="BP85" i="16"/>
  <c r="BP78" i="16"/>
  <c r="BP83" i="16"/>
  <c r="BP74" i="16"/>
  <c r="BP91" i="16"/>
  <c r="BP82" i="16"/>
  <c r="BP75" i="16"/>
  <c r="BP72" i="16"/>
  <c r="BP64" i="16"/>
  <c r="BP79" i="16"/>
  <c r="BP77" i="16"/>
  <c r="BP65" i="16"/>
  <c r="BP66" i="16"/>
  <c r="BP60" i="16"/>
  <c r="BP73" i="16"/>
  <c r="BP76" i="16"/>
  <c r="BP67" i="16"/>
  <c r="BP61" i="16"/>
  <c r="BP71" i="16"/>
  <c r="BP58" i="16"/>
  <c r="BP52" i="16"/>
  <c r="BP68" i="16"/>
  <c r="BP59" i="16"/>
  <c r="BP53" i="16"/>
  <c r="BP62" i="16"/>
  <c r="BP55" i="16"/>
  <c r="BP49" i="16"/>
  <c r="BP84" i="16"/>
  <c r="BP63" i="16"/>
  <c r="BP69" i="16"/>
  <c r="BP57" i="16"/>
  <c r="BP51" i="16"/>
  <c r="BP41" i="16"/>
  <c r="BP48" i="16"/>
  <c r="BP47" i="16"/>
  <c r="BP42" i="16"/>
  <c r="BP36" i="16"/>
  <c r="BP50" i="16"/>
  <c r="BP43" i="16"/>
  <c r="BP37" i="16"/>
  <c r="BP70" i="16"/>
  <c r="BP45" i="16"/>
  <c r="BP39" i="16"/>
  <c r="BP29" i="16"/>
  <c r="BP46" i="16"/>
  <c r="BP40" i="16"/>
  <c r="BP30" i="16"/>
  <c r="BP56" i="16"/>
  <c r="BP54" i="16"/>
  <c r="BP44" i="16"/>
  <c r="BP31" i="16"/>
  <c r="BP25" i="16"/>
  <c r="BP19" i="16"/>
  <c r="BP32" i="16"/>
  <c r="BP26" i="16"/>
  <c r="BP20" i="16"/>
  <c r="BP14" i="16"/>
  <c r="BP33" i="16"/>
  <c r="BP27" i="16"/>
  <c r="BP38" i="16"/>
  <c r="BP34" i="16"/>
  <c r="BP21" i="16"/>
  <c r="BP18" i="16"/>
  <c r="BP15" i="16"/>
  <c r="BP10" i="16"/>
  <c r="BP22" i="16"/>
  <c r="BP12" i="16"/>
  <c r="BP11" i="16"/>
  <c r="BP23" i="16"/>
  <c r="BP28" i="16"/>
  <c r="BP13" i="16"/>
  <c r="BP35" i="16"/>
  <c r="BP17" i="16"/>
  <c r="BP16" i="16"/>
  <c r="BP8" i="16"/>
  <c r="BP7" i="16"/>
  <c r="BP9" i="16"/>
  <c r="BP24" i="16"/>
  <c r="G119" i="16"/>
  <c r="G120" i="16"/>
  <c r="G121" i="16"/>
  <c r="G124" i="16"/>
  <c r="G118" i="16"/>
  <c r="G112" i="16"/>
  <c r="G122" i="16"/>
  <c r="G116" i="16"/>
  <c r="G113" i="16"/>
  <c r="G108" i="16"/>
  <c r="G117" i="16"/>
  <c r="G111" i="16"/>
  <c r="G114" i="16"/>
  <c r="G109" i="16"/>
  <c r="G105" i="16"/>
  <c r="G107" i="16"/>
  <c r="G110" i="16"/>
  <c r="G103" i="16"/>
  <c r="G104" i="16"/>
  <c r="G106" i="16"/>
  <c r="G101" i="16"/>
  <c r="G100" i="16"/>
  <c r="G99" i="16"/>
  <c r="G102" i="16"/>
  <c r="G96" i="16"/>
  <c r="G95" i="16"/>
  <c r="G97" i="16"/>
  <c r="G93" i="16"/>
  <c r="G90" i="16"/>
  <c r="G91" i="16"/>
  <c r="G94" i="16"/>
  <c r="G92" i="16"/>
  <c r="G87" i="16"/>
  <c r="G98" i="16"/>
  <c r="G89" i="16"/>
  <c r="G81" i="16"/>
  <c r="G73" i="16"/>
  <c r="G88" i="16"/>
  <c r="G84" i="16"/>
  <c r="G74" i="16"/>
  <c r="G85" i="16"/>
  <c r="G83" i="16"/>
  <c r="G75" i="16"/>
  <c r="G86" i="16"/>
  <c r="G76" i="16"/>
  <c r="G82" i="16"/>
  <c r="G71" i="16"/>
  <c r="G65" i="16"/>
  <c r="G79" i="16"/>
  <c r="G78" i="16"/>
  <c r="G72" i="16"/>
  <c r="G66" i="16"/>
  <c r="G80" i="16"/>
  <c r="G67" i="16"/>
  <c r="G61" i="16"/>
  <c r="G58" i="16"/>
  <c r="G77" i="16"/>
  <c r="G64" i="16"/>
  <c r="G59" i="16"/>
  <c r="G53" i="16"/>
  <c r="G68" i="16"/>
  <c r="G62" i="16"/>
  <c r="G55" i="16"/>
  <c r="G52" i="16"/>
  <c r="G49" i="16"/>
  <c r="G69" i="16"/>
  <c r="G63" i="16"/>
  <c r="G54" i="16"/>
  <c r="G51" i="16"/>
  <c r="G57" i="16"/>
  <c r="G42" i="16"/>
  <c r="G43" i="16"/>
  <c r="G37" i="16"/>
  <c r="G60" i="16"/>
  <c r="G44" i="16"/>
  <c r="G50" i="16"/>
  <c r="G48" i="16"/>
  <c r="G46" i="16"/>
  <c r="G40" i="16"/>
  <c r="G36" i="16"/>
  <c r="G31" i="16"/>
  <c r="G38" i="16"/>
  <c r="G39" i="16"/>
  <c r="G25" i="16"/>
  <c r="G26" i="16"/>
  <c r="G20" i="16"/>
  <c r="G14" i="16"/>
  <c r="G30" i="16"/>
  <c r="G27" i="16"/>
  <c r="G47" i="16"/>
  <c r="G32" i="16"/>
  <c r="G56" i="16"/>
  <c r="G13" i="16"/>
  <c r="G10" i="16"/>
  <c r="G29" i="16"/>
  <c r="G19" i="16"/>
  <c r="G15" i="16"/>
  <c r="G11" i="16"/>
  <c r="G12" i="16"/>
  <c r="G41" i="16"/>
  <c r="G22" i="16"/>
  <c r="G17" i="16"/>
  <c r="G23" i="16"/>
  <c r="G7" i="16"/>
  <c r="G34" i="16"/>
  <c r="G33" i="16"/>
  <c r="G28" i="16"/>
  <c r="G21" i="16"/>
  <c r="G9" i="16"/>
  <c r="G70" i="16"/>
  <c r="G16" i="16"/>
  <c r="G35" i="16"/>
  <c r="G18" i="16"/>
  <c r="G8" i="16"/>
  <c r="G24" i="16"/>
  <c r="G45" i="16"/>
  <c r="CK117" i="16"/>
  <c r="CK124" i="16"/>
  <c r="CK118" i="16"/>
  <c r="CK116" i="16"/>
  <c r="CK110" i="16"/>
  <c r="CK121" i="16"/>
  <c r="CK122" i="16"/>
  <c r="CK120" i="16"/>
  <c r="CK114" i="16"/>
  <c r="CK113" i="16"/>
  <c r="CK111" i="16"/>
  <c r="CK106" i="16"/>
  <c r="CK119" i="16"/>
  <c r="CK112" i="16"/>
  <c r="CK108" i="16"/>
  <c r="CK109" i="16"/>
  <c r="CK101" i="16"/>
  <c r="CK107" i="16"/>
  <c r="CK104" i="16"/>
  <c r="CK103" i="16"/>
  <c r="CK102" i="16"/>
  <c r="CK105" i="16"/>
  <c r="CK98" i="16"/>
  <c r="CK94" i="16"/>
  <c r="CK100" i="16"/>
  <c r="CK97" i="16"/>
  <c r="CK96" i="16"/>
  <c r="CK93" i="16"/>
  <c r="CK92" i="16"/>
  <c r="CK88" i="16"/>
  <c r="CK89" i="16"/>
  <c r="CK95" i="16"/>
  <c r="CK90" i="16"/>
  <c r="CK85" i="16"/>
  <c r="CK99" i="16"/>
  <c r="CK87" i="16"/>
  <c r="CK91" i="16"/>
  <c r="CK77" i="16"/>
  <c r="CK71" i="16"/>
  <c r="CK82" i="16"/>
  <c r="CK79" i="16"/>
  <c r="CK72" i="16"/>
  <c r="CK73" i="16"/>
  <c r="CK86" i="16"/>
  <c r="CK74" i="16"/>
  <c r="CK78" i="16"/>
  <c r="CK75" i="16"/>
  <c r="CK63" i="16"/>
  <c r="CK84" i="16"/>
  <c r="CK64" i="16"/>
  <c r="CK69" i="16"/>
  <c r="CK65" i="16"/>
  <c r="CK80" i="16"/>
  <c r="CK60" i="16"/>
  <c r="CK56" i="16"/>
  <c r="CK57" i="16"/>
  <c r="CK51" i="16"/>
  <c r="CK67" i="16"/>
  <c r="CK61" i="16"/>
  <c r="CK58" i="16"/>
  <c r="CK83" i="16"/>
  <c r="CK59" i="16"/>
  <c r="CK53" i="16"/>
  <c r="CK81" i="16"/>
  <c r="CK48" i="16"/>
  <c r="CK76" i="16"/>
  <c r="CK66" i="16"/>
  <c r="CK50" i="16"/>
  <c r="CK52" i="16"/>
  <c r="CK68" i="16"/>
  <c r="CK62" i="16"/>
  <c r="CK54" i="16"/>
  <c r="CK46" i="16"/>
  <c r="CK40" i="16"/>
  <c r="CK41" i="16"/>
  <c r="CK35" i="16"/>
  <c r="CK70" i="16"/>
  <c r="CK42" i="16"/>
  <c r="CK55" i="16"/>
  <c r="CK49" i="16"/>
  <c r="CK47" i="16"/>
  <c r="CK45" i="16"/>
  <c r="CK39" i="16"/>
  <c r="CK29" i="16"/>
  <c r="CK43" i="16"/>
  <c r="CK37" i="16"/>
  <c r="CK23" i="16"/>
  <c r="CK32" i="16"/>
  <c r="CK24" i="16"/>
  <c r="CK18" i="16"/>
  <c r="CK12" i="16"/>
  <c r="CK38" i="16"/>
  <c r="CK33" i="16"/>
  <c r="CK28" i="16"/>
  <c r="CK36" i="16"/>
  <c r="CK25" i="16"/>
  <c r="CK31" i="16"/>
  <c r="CK19" i="16"/>
  <c r="CK14" i="16"/>
  <c r="CK8" i="16"/>
  <c r="CK34" i="16"/>
  <c r="CK22" i="16"/>
  <c r="CK44" i="16"/>
  <c r="CK9" i="16"/>
  <c r="CK26" i="16"/>
  <c r="CK16" i="16"/>
  <c r="CK13" i="16"/>
  <c r="CK10" i="16"/>
  <c r="CK20" i="16"/>
  <c r="CK17" i="16"/>
  <c r="CK11" i="16"/>
  <c r="CK15" i="16"/>
  <c r="CK7" i="16"/>
  <c r="CK21" i="16"/>
  <c r="CK30" i="16"/>
  <c r="CK27" i="16"/>
  <c r="AB122" i="16"/>
  <c r="AB117" i="16"/>
  <c r="AB124" i="16"/>
  <c r="AB118" i="16"/>
  <c r="AB119" i="16"/>
  <c r="AB120" i="16"/>
  <c r="AB121" i="16"/>
  <c r="AB114" i="16"/>
  <c r="AB110" i="16"/>
  <c r="AB113" i="16"/>
  <c r="AB112" i="16"/>
  <c r="AB105" i="16"/>
  <c r="AB106" i="16"/>
  <c r="AB116" i="16"/>
  <c r="AB100" i="16"/>
  <c r="AB109" i="16"/>
  <c r="AB103" i="16"/>
  <c r="AB101" i="16"/>
  <c r="AB107" i="16"/>
  <c r="AB102" i="16"/>
  <c r="AB111" i="16"/>
  <c r="AB104" i="16"/>
  <c r="AB99" i="16"/>
  <c r="AB108" i="16"/>
  <c r="AB93" i="16"/>
  <c r="AB98" i="16"/>
  <c r="AB97" i="16"/>
  <c r="AB94" i="16"/>
  <c r="AB88" i="16"/>
  <c r="AB84" i="16"/>
  <c r="AB92" i="16"/>
  <c r="AB89" i="16"/>
  <c r="AB85" i="16"/>
  <c r="AB79" i="16"/>
  <c r="AB91" i="16"/>
  <c r="AB83" i="16"/>
  <c r="AB80" i="16"/>
  <c r="AB77" i="16"/>
  <c r="AB96" i="16"/>
  <c r="AB87" i="16"/>
  <c r="AB78" i="16"/>
  <c r="AB72" i="16"/>
  <c r="AB82" i="16"/>
  <c r="AB95" i="16"/>
  <c r="AB90" i="16"/>
  <c r="AB86" i="16"/>
  <c r="AB75" i="16"/>
  <c r="AB70" i="16"/>
  <c r="AB68" i="16"/>
  <c r="AB62" i="16"/>
  <c r="AB81" i="16"/>
  <c r="AB74" i="16"/>
  <c r="AB71" i="16"/>
  <c r="AB63" i="16"/>
  <c r="AB73" i="16"/>
  <c r="AB76" i="16"/>
  <c r="AB64" i="16"/>
  <c r="AB69" i="16"/>
  <c r="AB65" i="16"/>
  <c r="AB66" i="16"/>
  <c r="AB60" i="16"/>
  <c r="AB56" i="16"/>
  <c r="AB57" i="16"/>
  <c r="AB51" i="16"/>
  <c r="AB61" i="16"/>
  <c r="AB59" i="16"/>
  <c r="AB53" i="16"/>
  <c r="AB54" i="16"/>
  <c r="AB55" i="16"/>
  <c r="AB50" i="16"/>
  <c r="AB45" i="16"/>
  <c r="AB39" i="16"/>
  <c r="AB46" i="16"/>
  <c r="AB40" i="16"/>
  <c r="AB49" i="16"/>
  <c r="AB47" i="16"/>
  <c r="AB41" i="16"/>
  <c r="AB35" i="16"/>
  <c r="AB52" i="16"/>
  <c r="AB43" i="16"/>
  <c r="AB33" i="16"/>
  <c r="AB58" i="16"/>
  <c r="AB42" i="16"/>
  <c r="AB28" i="16"/>
  <c r="AB67" i="16"/>
  <c r="AB37" i="16"/>
  <c r="AB34" i="16"/>
  <c r="AB44" i="16"/>
  <c r="AB23" i="16"/>
  <c r="AB38" i="16"/>
  <c r="AB30" i="16"/>
  <c r="AB24" i="16"/>
  <c r="AB18" i="16"/>
  <c r="AB12" i="16"/>
  <c r="AB36" i="16"/>
  <c r="AB31" i="16"/>
  <c r="AB29" i="16"/>
  <c r="AB32" i="16"/>
  <c r="AB8" i="16"/>
  <c r="AB27" i="16"/>
  <c r="AB20" i="16"/>
  <c r="AB17" i="16"/>
  <c r="AB14" i="16"/>
  <c r="AB9" i="16"/>
  <c r="AB26" i="16"/>
  <c r="AB25" i="16"/>
  <c r="AB10" i="16"/>
  <c r="AB22" i="16"/>
  <c r="AB48" i="16"/>
  <c r="AB15" i="16"/>
  <c r="AB7" i="16"/>
  <c r="AB16" i="16"/>
  <c r="AB13" i="16"/>
  <c r="AB11" i="16"/>
  <c r="AB21" i="16"/>
  <c r="AB19" i="16"/>
  <c r="DE121" i="16"/>
  <c r="DE122" i="16"/>
  <c r="DE116" i="16"/>
  <c r="DE113" i="16"/>
  <c r="DE114" i="16"/>
  <c r="DE117" i="16"/>
  <c r="DE120" i="16"/>
  <c r="DE119" i="16"/>
  <c r="DE108" i="16"/>
  <c r="DE104" i="16"/>
  <c r="DE109" i="16"/>
  <c r="DE110" i="16"/>
  <c r="DE103" i="16"/>
  <c r="DE99" i="16"/>
  <c r="DE105" i="16"/>
  <c r="DE100" i="16"/>
  <c r="DE118" i="16"/>
  <c r="DE124" i="16"/>
  <c r="DE107" i="16"/>
  <c r="DE106" i="16"/>
  <c r="DE101" i="16"/>
  <c r="DE111" i="16"/>
  <c r="DE112" i="16"/>
  <c r="DE94" i="16"/>
  <c r="DE91" i="16"/>
  <c r="DE97" i="16"/>
  <c r="DE95" i="16"/>
  <c r="DE96" i="16"/>
  <c r="DE89" i="16"/>
  <c r="DE83" i="16"/>
  <c r="DE93" i="16"/>
  <c r="DE102" i="16"/>
  <c r="DE98" i="16"/>
  <c r="DE85" i="16"/>
  <c r="DE75" i="16"/>
  <c r="DE69" i="16"/>
  <c r="DE81" i="16"/>
  <c r="DE78" i="16"/>
  <c r="DE76" i="16"/>
  <c r="DE70" i="16"/>
  <c r="DE77" i="16"/>
  <c r="DE71" i="16"/>
  <c r="DE92" i="16"/>
  <c r="DE87" i="16"/>
  <c r="DE86" i="16"/>
  <c r="DE84" i="16"/>
  <c r="DE67" i="16"/>
  <c r="DE61" i="16"/>
  <c r="DE74" i="16"/>
  <c r="DE62" i="16"/>
  <c r="DE90" i="16"/>
  <c r="DE73" i="16"/>
  <c r="DE68" i="16"/>
  <c r="DE63" i="16"/>
  <c r="DE55" i="16"/>
  <c r="DE49" i="16"/>
  <c r="DE79" i="16"/>
  <c r="DE66" i="16"/>
  <c r="DE56" i="16"/>
  <c r="DE72" i="16"/>
  <c r="DE64" i="16"/>
  <c r="DE57" i="16"/>
  <c r="DE51" i="16"/>
  <c r="DE82" i="16"/>
  <c r="DE58" i="16"/>
  <c r="DE88" i="16"/>
  <c r="DE47" i="16"/>
  <c r="DE53" i="16"/>
  <c r="DE80" i="16"/>
  <c r="DE44" i="16"/>
  <c r="DE38" i="16"/>
  <c r="DE48" i="16"/>
  <c r="DE45" i="16"/>
  <c r="DE39" i="16"/>
  <c r="DE52" i="16"/>
  <c r="DE46" i="16"/>
  <c r="DE40" i="16"/>
  <c r="DE65" i="16"/>
  <c r="DE59" i="16"/>
  <c r="DE50" i="16"/>
  <c r="DE41" i="16"/>
  <c r="DE34" i="16"/>
  <c r="DE60" i="16"/>
  <c r="DE33" i="16"/>
  <c r="DE27" i="16"/>
  <c r="DE42" i="16"/>
  <c r="DE37" i="16"/>
  <c r="DE32" i="16"/>
  <c r="DE21" i="16"/>
  <c r="DE35" i="16"/>
  <c r="DE22" i="16"/>
  <c r="DE16" i="16"/>
  <c r="DE43" i="16"/>
  <c r="DE29" i="16"/>
  <c r="DE17" i="16"/>
  <c r="DE13" i="16"/>
  <c r="DE30" i="16"/>
  <c r="DE7" i="16"/>
  <c r="DE20" i="16"/>
  <c r="DE28" i="16"/>
  <c r="DE15" i="16"/>
  <c r="DE12" i="16"/>
  <c r="DE8" i="16"/>
  <c r="DE54" i="16"/>
  <c r="DE18" i="16"/>
  <c r="DE26" i="16"/>
  <c r="DE9" i="16"/>
  <c r="DE31" i="16"/>
  <c r="DE19" i="16"/>
  <c r="DE14" i="16"/>
  <c r="DE23" i="16"/>
  <c r="DE11" i="16"/>
  <c r="DE36" i="16"/>
  <c r="DE25" i="16"/>
  <c r="DE24" i="16"/>
  <c r="DE10" i="16"/>
  <c r="BW122" i="16"/>
  <c r="BW116" i="16"/>
  <c r="BW117" i="16"/>
  <c r="BW114" i="16"/>
  <c r="BW119" i="16"/>
  <c r="BW120" i="16"/>
  <c r="BW124" i="16"/>
  <c r="BW118" i="16"/>
  <c r="BW112" i="16"/>
  <c r="BW111" i="16"/>
  <c r="BW110" i="16"/>
  <c r="BW108" i="16"/>
  <c r="BW109" i="16"/>
  <c r="BW105" i="16"/>
  <c r="BW121" i="16"/>
  <c r="BW104" i="16"/>
  <c r="BW100" i="16"/>
  <c r="BW103" i="16"/>
  <c r="BW101" i="16"/>
  <c r="BW102" i="16"/>
  <c r="BW107" i="16"/>
  <c r="BW99" i="16"/>
  <c r="BW97" i="16"/>
  <c r="BW106" i="16"/>
  <c r="BW95" i="16"/>
  <c r="BW93" i="16"/>
  <c r="BW92" i="16"/>
  <c r="BW96" i="16"/>
  <c r="BW94" i="16"/>
  <c r="BW89" i="16"/>
  <c r="BW98" i="16"/>
  <c r="BW84" i="16"/>
  <c r="BW113" i="16"/>
  <c r="BW86" i="16"/>
  <c r="BW90" i="16"/>
  <c r="BW87" i="16"/>
  <c r="BW76" i="16"/>
  <c r="BW70" i="16"/>
  <c r="BW82" i="16"/>
  <c r="BW79" i="16"/>
  <c r="BW91" i="16"/>
  <c r="BW77" i="16"/>
  <c r="BW71" i="16"/>
  <c r="BW72" i="16"/>
  <c r="BW85" i="16"/>
  <c r="BW73" i="16"/>
  <c r="BW88" i="16"/>
  <c r="BW68" i="16"/>
  <c r="BW62" i="16"/>
  <c r="BW83" i="16"/>
  <c r="BW80" i="16"/>
  <c r="BW69" i="16"/>
  <c r="BW63" i="16"/>
  <c r="BW81" i="16"/>
  <c r="BW64" i="16"/>
  <c r="BW78" i="16"/>
  <c r="BW74" i="16"/>
  <c r="BW65" i="16"/>
  <c r="BW56" i="16"/>
  <c r="BW50" i="16"/>
  <c r="BW57" i="16"/>
  <c r="BW58" i="16"/>
  <c r="BW52" i="16"/>
  <c r="BW59" i="16"/>
  <c r="BW48" i="16"/>
  <c r="BW75" i="16"/>
  <c r="BW51" i="16"/>
  <c r="BW60" i="16"/>
  <c r="BW54" i="16"/>
  <c r="BW66" i="16"/>
  <c r="BW61" i="16"/>
  <c r="BW45" i="16"/>
  <c r="BW39" i="16"/>
  <c r="BW49" i="16"/>
  <c r="BW46" i="16"/>
  <c r="BW40" i="16"/>
  <c r="BW34" i="16"/>
  <c r="BW67" i="16"/>
  <c r="BW41" i="16"/>
  <c r="BW47" i="16"/>
  <c r="BW53" i="16"/>
  <c r="BW44" i="16"/>
  <c r="BW28" i="16"/>
  <c r="BW55" i="16"/>
  <c r="BW43" i="16"/>
  <c r="BW33" i="16"/>
  <c r="BW22" i="16"/>
  <c r="BW42" i="16"/>
  <c r="BW23" i="16"/>
  <c r="BW17" i="16"/>
  <c r="BW35" i="16"/>
  <c r="BW24" i="16"/>
  <c r="BW38" i="16"/>
  <c r="BW29" i="16"/>
  <c r="BW30" i="16"/>
  <c r="BW14" i="16"/>
  <c r="BW7" i="16"/>
  <c r="BW37" i="16"/>
  <c r="BW26" i="16"/>
  <c r="BW25" i="16"/>
  <c r="BW8" i="16"/>
  <c r="BW36" i="16"/>
  <c r="BW31" i="16"/>
  <c r="BW27" i="16"/>
  <c r="BW20" i="16"/>
  <c r="BW16" i="16"/>
  <c r="BW13" i="16"/>
  <c r="BW9" i="16"/>
  <c r="BW18" i="16"/>
  <c r="BW10" i="16"/>
  <c r="BW11" i="16"/>
  <c r="BW19" i="16"/>
  <c r="BW12" i="16"/>
  <c r="BW21" i="16"/>
  <c r="BW15" i="16"/>
  <c r="BW32" i="16"/>
  <c r="AR124" i="16"/>
  <c r="AR118" i="16"/>
  <c r="AR119" i="16"/>
  <c r="AR120" i="16"/>
  <c r="AR121" i="16"/>
  <c r="AR122" i="16"/>
  <c r="AR117" i="16"/>
  <c r="AR112" i="16"/>
  <c r="AR114" i="16"/>
  <c r="AR116" i="16"/>
  <c r="AR113" i="16"/>
  <c r="AR107" i="16"/>
  <c r="AR110" i="16"/>
  <c r="AR106" i="16"/>
  <c r="AR108" i="16"/>
  <c r="AR103" i="16"/>
  <c r="AR102" i="16"/>
  <c r="AR111" i="16"/>
  <c r="AR97" i="16"/>
  <c r="AR100" i="16"/>
  <c r="AR99" i="16"/>
  <c r="AR104" i="16"/>
  <c r="AR95" i="16"/>
  <c r="AR109" i="16"/>
  <c r="AR101" i="16"/>
  <c r="AR96" i="16"/>
  <c r="AR105" i="16"/>
  <c r="AR89" i="16"/>
  <c r="AR90" i="16"/>
  <c r="AR98" i="16"/>
  <c r="AR94" i="16"/>
  <c r="AR93" i="16"/>
  <c r="AR86" i="16"/>
  <c r="AR80" i="16"/>
  <c r="AR87" i="16"/>
  <c r="AR81" i="16"/>
  <c r="AR88" i="16"/>
  <c r="AR84" i="16"/>
  <c r="AR82" i="16"/>
  <c r="AR74" i="16"/>
  <c r="AR85" i="16"/>
  <c r="AR79" i="16"/>
  <c r="AR92" i="16"/>
  <c r="AR70" i="16"/>
  <c r="AR64" i="16"/>
  <c r="AR91" i="16"/>
  <c r="AR77" i="16"/>
  <c r="AR75" i="16"/>
  <c r="AR71" i="16"/>
  <c r="AR65" i="16"/>
  <c r="AR83" i="16"/>
  <c r="AR69" i="16"/>
  <c r="AR72" i="16"/>
  <c r="AR66" i="16"/>
  <c r="AR76" i="16"/>
  <c r="AR67" i="16"/>
  <c r="AR61" i="16"/>
  <c r="AR60" i="16"/>
  <c r="AR68" i="16"/>
  <c r="AR58" i="16"/>
  <c r="AR52" i="16"/>
  <c r="AR62" i="16"/>
  <c r="AR59" i="16"/>
  <c r="AR53" i="16"/>
  <c r="AR54" i="16"/>
  <c r="AR57" i="16"/>
  <c r="AR55" i="16"/>
  <c r="AR51" i="16"/>
  <c r="AR63" i="16"/>
  <c r="AR73" i="16"/>
  <c r="AR78" i="16"/>
  <c r="AR47" i="16"/>
  <c r="AR41" i="16"/>
  <c r="AR56" i="16"/>
  <c r="AR50" i="16"/>
  <c r="AR42" i="16"/>
  <c r="AR36" i="16"/>
  <c r="AR43" i="16"/>
  <c r="AR37" i="16"/>
  <c r="AR45" i="16"/>
  <c r="AR39" i="16"/>
  <c r="AR48" i="16"/>
  <c r="AR40" i="16"/>
  <c r="AR29" i="16"/>
  <c r="AR44" i="16"/>
  <c r="AR34" i="16"/>
  <c r="AR30" i="16"/>
  <c r="AR31" i="16"/>
  <c r="AR25" i="16"/>
  <c r="AR19" i="16"/>
  <c r="AR28" i="16"/>
  <c r="AR26" i="16"/>
  <c r="AR20" i="16"/>
  <c r="AR14" i="16"/>
  <c r="AR27" i="16"/>
  <c r="AR35" i="16"/>
  <c r="AR32" i="16"/>
  <c r="AR46" i="16"/>
  <c r="AR33" i="16"/>
  <c r="AR24" i="16"/>
  <c r="AR10" i="16"/>
  <c r="AR17" i="16"/>
  <c r="AR11" i="16"/>
  <c r="AR38" i="16"/>
  <c r="AR16" i="16"/>
  <c r="AR22" i="16"/>
  <c r="AR12" i="16"/>
  <c r="AR8" i="16"/>
  <c r="AR7" i="16"/>
  <c r="AR21" i="16"/>
  <c r="AR23" i="16"/>
  <c r="AR9" i="16"/>
  <c r="AR15" i="16"/>
  <c r="AR49" i="16"/>
  <c r="AR18" i="16"/>
  <c r="AR13" i="16"/>
  <c r="DC123" i="16"/>
  <c r="BN123" i="16"/>
  <c r="AS115" i="16"/>
  <c r="DB123" i="16"/>
  <c r="CO123" i="16"/>
  <c r="CK115" i="16"/>
  <c r="AE123" i="16"/>
  <c r="CZ123" i="16"/>
  <c r="BM117" i="16"/>
  <c r="BM124" i="16"/>
  <c r="BM118" i="16"/>
  <c r="BM121" i="16"/>
  <c r="BM110" i="16"/>
  <c r="BM116" i="16"/>
  <c r="BM119" i="16"/>
  <c r="BM111" i="16"/>
  <c r="BM122" i="16"/>
  <c r="BM114" i="16"/>
  <c r="BM120" i="16"/>
  <c r="BM113" i="16"/>
  <c r="BM106" i="16"/>
  <c r="BM112" i="16"/>
  <c r="BM107" i="16"/>
  <c r="BM109" i="16"/>
  <c r="BM101" i="16"/>
  <c r="BM108" i="16"/>
  <c r="BM102" i="16"/>
  <c r="BM105" i="16"/>
  <c r="BM94" i="16"/>
  <c r="BM99" i="16"/>
  <c r="BM96" i="16"/>
  <c r="BM100" i="16"/>
  <c r="BM92" i="16"/>
  <c r="BM88" i="16"/>
  <c r="BM98" i="16"/>
  <c r="BM97" i="16"/>
  <c r="BM89" i="16"/>
  <c r="BM90" i="16"/>
  <c r="BM103" i="16"/>
  <c r="BM95" i="16"/>
  <c r="BM85" i="16"/>
  <c r="BM104" i="16"/>
  <c r="BM87" i="16"/>
  <c r="BM91" i="16"/>
  <c r="BM77" i="16"/>
  <c r="BM71" i="16"/>
  <c r="BM84" i="16"/>
  <c r="BM81" i="16"/>
  <c r="BM72" i="16"/>
  <c r="BM93" i="16"/>
  <c r="BM78" i="16"/>
  <c r="BM73" i="16"/>
  <c r="BM74" i="16"/>
  <c r="BM63" i="16"/>
  <c r="BM82" i="16"/>
  <c r="BM75" i="16"/>
  <c r="BM79" i="16"/>
  <c r="BM64" i="16"/>
  <c r="BM83" i="16"/>
  <c r="BM80" i="16"/>
  <c r="BM65" i="16"/>
  <c r="BM60" i="16"/>
  <c r="BM56" i="16"/>
  <c r="BM69" i="16"/>
  <c r="BM67" i="16"/>
  <c r="BM76" i="16"/>
  <c r="BM61" i="16"/>
  <c r="BM57" i="16"/>
  <c r="BM51" i="16"/>
  <c r="BM58" i="16"/>
  <c r="BM68" i="16"/>
  <c r="BM59" i="16"/>
  <c r="BM53" i="16"/>
  <c r="BM62" i="16"/>
  <c r="BM48" i="16"/>
  <c r="BM70" i="16"/>
  <c r="BM54" i="16"/>
  <c r="BM86" i="16"/>
  <c r="BM55" i="16"/>
  <c r="BM49" i="16"/>
  <c r="BM66" i="16"/>
  <c r="BM46" i="16"/>
  <c r="BM40" i="16"/>
  <c r="BM41" i="16"/>
  <c r="BM35" i="16"/>
  <c r="BM47" i="16"/>
  <c r="BM42" i="16"/>
  <c r="BM39" i="16"/>
  <c r="BM36" i="16"/>
  <c r="BM43" i="16"/>
  <c r="BM37" i="16"/>
  <c r="BM29" i="16"/>
  <c r="BM52" i="16"/>
  <c r="BM50" i="16"/>
  <c r="BM23" i="16"/>
  <c r="BM30" i="16"/>
  <c r="BM44" i="16"/>
  <c r="BM24" i="16"/>
  <c r="BM18" i="16"/>
  <c r="BM12" i="16"/>
  <c r="BM31" i="16"/>
  <c r="BM25" i="16"/>
  <c r="BM32" i="16"/>
  <c r="BM16" i="16"/>
  <c r="BM13" i="16"/>
  <c r="BM8" i="16"/>
  <c r="BM38" i="16"/>
  <c r="BM9" i="16"/>
  <c r="BM21" i="16"/>
  <c r="BM15" i="16"/>
  <c r="BM10" i="16"/>
  <c r="BM22" i="16"/>
  <c r="BM34" i="16"/>
  <c r="BM33" i="16"/>
  <c r="BM26" i="16"/>
  <c r="BM19" i="16"/>
  <c r="BM11" i="16"/>
  <c r="BM27" i="16"/>
  <c r="BM17" i="16"/>
  <c r="BM45" i="16"/>
  <c r="BM20" i="16"/>
  <c r="BM14" i="16"/>
  <c r="BM28" i="16"/>
  <c r="BM7" i="16"/>
  <c r="BT120" i="16"/>
  <c r="BT121" i="16"/>
  <c r="BT122" i="16"/>
  <c r="BT117" i="16"/>
  <c r="BT124" i="16"/>
  <c r="BT118" i="16"/>
  <c r="BT113" i="16"/>
  <c r="BT119" i="16"/>
  <c r="BT114" i="16"/>
  <c r="BT108" i="16"/>
  <c r="BT109" i="16"/>
  <c r="BT111" i="16"/>
  <c r="BT103" i="16"/>
  <c r="BT106" i="16"/>
  <c r="BT104" i="16"/>
  <c r="BT107" i="16"/>
  <c r="BT98" i="16"/>
  <c r="BT112" i="16"/>
  <c r="BT99" i="16"/>
  <c r="BT110" i="16"/>
  <c r="BT105" i="16"/>
  <c r="BT102" i="16"/>
  <c r="BT101" i="16"/>
  <c r="BT100" i="16"/>
  <c r="BT116" i="16"/>
  <c r="BT97" i="16"/>
  <c r="BT91" i="16"/>
  <c r="BT93" i="16"/>
  <c r="BT95" i="16"/>
  <c r="BT94" i="16"/>
  <c r="BT88" i="16"/>
  <c r="BT82" i="16"/>
  <c r="BT90" i="16"/>
  <c r="BT92" i="16"/>
  <c r="BT83" i="16"/>
  <c r="BT96" i="16"/>
  <c r="BT89" i="16"/>
  <c r="BT87" i="16"/>
  <c r="BT80" i="16"/>
  <c r="BT76" i="16"/>
  <c r="BT70" i="16"/>
  <c r="BT86" i="16"/>
  <c r="BT79" i="16"/>
  <c r="BT66" i="16"/>
  <c r="BT60" i="16"/>
  <c r="BT85" i="16"/>
  <c r="BT74" i="16"/>
  <c r="BT73" i="16"/>
  <c r="BT67" i="16"/>
  <c r="BT61" i="16"/>
  <c r="BT68" i="16"/>
  <c r="BT62" i="16"/>
  <c r="BT69" i="16"/>
  <c r="BT84" i="16"/>
  <c r="BT71" i="16"/>
  <c r="BT63" i="16"/>
  <c r="BT75" i="16"/>
  <c r="BT54" i="16"/>
  <c r="BT77" i="16"/>
  <c r="BT65" i="16"/>
  <c r="BT55" i="16"/>
  <c r="BT49" i="16"/>
  <c r="BT78" i="16"/>
  <c r="BT57" i="16"/>
  <c r="BT81" i="16"/>
  <c r="BT64" i="16"/>
  <c r="BT47" i="16"/>
  <c r="BT59" i="16"/>
  <c r="BT52" i="16"/>
  <c r="BT51" i="16"/>
  <c r="BT58" i="16"/>
  <c r="BT50" i="16"/>
  <c r="BT43" i="16"/>
  <c r="BT37" i="16"/>
  <c r="BT44" i="16"/>
  <c r="BT38" i="16"/>
  <c r="BT72" i="16"/>
  <c r="BT45" i="16"/>
  <c r="BT39" i="16"/>
  <c r="BT56" i="16"/>
  <c r="BT41" i="16"/>
  <c r="BT31" i="16"/>
  <c r="BT32" i="16"/>
  <c r="BT53" i="16"/>
  <c r="BT34" i="16"/>
  <c r="BT33" i="16"/>
  <c r="BT48" i="16"/>
  <c r="BT46" i="16"/>
  <c r="BT36" i="16"/>
  <c r="BT27" i="16"/>
  <c r="BT21" i="16"/>
  <c r="BT42" i="16"/>
  <c r="BT28" i="16"/>
  <c r="BT22" i="16"/>
  <c r="BT16" i="16"/>
  <c r="BT40" i="16"/>
  <c r="BT35" i="16"/>
  <c r="BT23" i="16"/>
  <c r="BT29" i="16"/>
  <c r="BT19" i="16"/>
  <c r="BT30" i="16"/>
  <c r="BT14" i="16"/>
  <c r="BT26" i="16"/>
  <c r="BT17" i="16"/>
  <c r="BT25" i="16"/>
  <c r="BT8" i="16"/>
  <c r="BT24" i="16"/>
  <c r="BT7" i="16"/>
  <c r="BT20" i="16"/>
  <c r="BT11" i="16"/>
  <c r="BT13" i="16"/>
  <c r="BT18" i="16"/>
  <c r="BT12" i="16"/>
  <c r="BT9" i="16"/>
  <c r="BT15" i="16"/>
  <c r="BT10" i="16"/>
  <c r="X120" i="16"/>
  <c r="X121" i="16"/>
  <c r="X122" i="16"/>
  <c r="X117" i="16"/>
  <c r="X124" i="16"/>
  <c r="X118" i="16"/>
  <c r="X113" i="16"/>
  <c r="X114" i="16"/>
  <c r="X108" i="16"/>
  <c r="X111" i="16"/>
  <c r="X109" i="16"/>
  <c r="X110" i="16"/>
  <c r="X103" i="16"/>
  <c r="X104" i="16"/>
  <c r="X107" i="16"/>
  <c r="X112" i="16"/>
  <c r="X98" i="16"/>
  <c r="X116" i="16"/>
  <c r="X106" i="16"/>
  <c r="X119" i="16"/>
  <c r="X99" i="16"/>
  <c r="X102" i="16"/>
  <c r="X105" i="16"/>
  <c r="X97" i="16"/>
  <c r="X101" i="16"/>
  <c r="X100" i="16"/>
  <c r="X93" i="16"/>
  <c r="X95" i="16"/>
  <c r="X91" i="16"/>
  <c r="X96" i="16"/>
  <c r="X92" i="16"/>
  <c r="X94" i="16"/>
  <c r="X82" i="16"/>
  <c r="X90" i="16"/>
  <c r="X88" i="16"/>
  <c r="X83" i="16"/>
  <c r="X87" i="16"/>
  <c r="X81" i="16"/>
  <c r="X89" i="16"/>
  <c r="X84" i="16"/>
  <c r="X76" i="16"/>
  <c r="X70" i="16"/>
  <c r="X85" i="16"/>
  <c r="X80" i="16"/>
  <c r="X66" i="16"/>
  <c r="X60" i="16"/>
  <c r="X71" i="16"/>
  <c r="X67" i="16"/>
  <c r="X61" i="16"/>
  <c r="X75" i="16"/>
  <c r="X72" i="16"/>
  <c r="X68" i="16"/>
  <c r="X62" i="16"/>
  <c r="X74" i="16"/>
  <c r="X78" i="16"/>
  <c r="X73" i="16"/>
  <c r="X63" i="16"/>
  <c r="X86" i="16"/>
  <c r="X77" i="16"/>
  <c r="X54" i="16"/>
  <c r="X69" i="16"/>
  <c r="X55" i="16"/>
  <c r="X49" i="16"/>
  <c r="X64" i="16"/>
  <c r="X57" i="16"/>
  <c r="X52" i="16"/>
  <c r="X65" i="16"/>
  <c r="X59" i="16"/>
  <c r="X53" i="16"/>
  <c r="X51" i="16"/>
  <c r="X56" i="16"/>
  <c r="X50" i="16"/>
  <c r="X43" i="16"/>
  <c r="X37" i="16"/>
  <c r="X44" i="16"/>
  <c r="X38" i="16"/>
  <c r="X45" i="16"/>
  <c r="X39" i="16"/>
  <c r="X79" i="16"/>
  <c r="X47" i="16"/>
  <c r="X41" i="16"/>
  <c r="X31" i="16"/>
  <c r="X58" i="16"/>
  <c r="X32" i="16"/>
  <c r="X42" i="16"/>
  <c r="X33" i="16"/>
  <c r="X34" i="16"/>
  <c r="X27" i="16"/>
  <c r="X21" i="16"/>
  <c r="X35" i="16"/>
  <c r="X22" i="16"/>
  <c r="X16" i="16"/>
  <c r="X36" i="16"/>
  <c r="X48" i="16"/>
  <c r="X28" i="16"/>
  <c r="X46" i="16"/>
  <c r="X40" i="16"/>
  <c r="X19" i="16"/>
  <c r="X15" i="16"/>
  <c r="X12" i="16"/>
  <c r="X30" i="16"/>
  <c r="X17" i="16"/>
  <c r="X8" i="16"/>
  <c r="X26" i="16"/>
  <c r="X14" i="16"/>
  <c r="X7" i="16"/>
  <c r="X18" i="16"/>
  <c r="X9" i="16"/>
  <c r="X25" i="16"/>
  <c r="X13" i="16"/>
  <c r="X24" i="16"/>
  <c r="X23" i="16"/>
  <c r="X11" i="16"/>
  <c r="X29" i="16"/>
  <c r="X20" i="16"/>
  <c r="X10" i="16"/>
  <c r="J120" i="16"/>
  <c r="J121" i="16"/>
  <c r="J118" i="16"/>
  <c r="J113" i="16"/>
  <c r="J122" i="16"/>
  <c r="J116" i="16"/>
  <c r="J114" i="16"/>
  <c r="J119" i="16"/>
  <c r="J117" i="16"/>
  <c r="J124" i="16"/>
  <c r="J111" i="16"/>
  <c r="J109" i="16"/>
  <c r="J112" i="16"/>
  <c r="J110" i="16"/>
  <c r="J106" i="16"/>
  <c r="J107" i="16"/>
  <c r="J108" i="16"/>
  <c r="J103" i="16"/>
  <c r="J105" i="16"/>
  <c r="J101" i="16"/>
  <c r="J100" i="16"/>
  <c r="J99" i="16"/>
  <c r="J97" i="16"/>
  <c r="J96" i="16"/>
  <c r="J93" i="16"/>
  <c r="J104" i="16"/>
  <c r="J91" i="16"/>
  <c r="J102" i="16"/>
  <c r="J94" i="16"/>
  <c r="J92" i="16"/>
  <c r="J88" i="16"/>
  <c r="J98" i="16"/>
  <c r="J95" i="16"/>
  <c r="J84" i="16"/>
  <c r="J74" i="16"/>
  <c r="J85" i="16"/>
  <c r="J83" i="16"/>
  <c r="J87" i="16"/>
  <c r="J75" i="16"/>
  <c r="J69" i="16"/>
  <c r="J80" i="16"/>
  <c r="J86" i="16"/>
  <c r="J76" i="16"/>
  <c r="J70" i="16"/>
  <c r="J82" i="16"/>
  <c r="J77" i="16"/>
  <c r="J79" i="16"/>
  <c r="J78" i="16"/>
  <c r="J72" i="16"/>
  <c r="J66" i="16"/>
  <c r="J73" i="16"/>
  <c r="J67" i="16"/>
  <c r="J61" i="16"/>
  <c r="J89" i="16"/>
  <c r="J90" i="16"/>
  <c r="J68" i="16"/>
  <c r="J62" i="16"/>
  <c r="J64" i="16"/>
  <c r="J59" i="16"/>
  <c r="J54" i="16"/>
  <c r="J60" i="16"/>
  <c r="J56" i="16"/>
  <c r="J63" i="16"/>
  <c r="J53" i="16"/>
  <c r="J55" i="16"/>
  <c r="J58" i="16"/>
  <c r="J51" i="16"/>
  <c r="J57" i="16"/>
  <c r="J81" i="16"/>
  <c r="J71" i="16"/>
  <c r="J43" i="16"/>
  <c r="J65" i="16"/>
  <c r="J44" i="16"/>
  <c r="J38" i="16"/>
  <c r="J45" i="16"/>
  <c r="J39" i="16"/>
  <c r="J48" i="16"/>
  <c r="J52" i="16"/>
  <c r="J46" i="16"/>
  <c r="J40" i="16"/>
  <c r="J36" i="16"/>
  <c r="J37" i="16"/>
  <c r="J32" i="16"/>
  <c r="J47" i="16"/>
  <c r="J41" i="16"/>
  <c r="J42" i="16"/>
  <c r="J26" i="16"/>
  <c r="J49" i="16"/>
  <c r="J27" i="16"/>
  <c r="J21" i="16"/>
  <c r="J15" i="16"/>
  <c r="J50" i="16"/>
  <c r="J30" i="16"/>
  <c r="J31" i="16"/>
  <c r="J33" i="16"/>
  <c r="J19" i="16"/>
  <c r="J11" i="16"/>
  <c r="J12" i="16"/>
  <c r="J22" i="16"/>
  <c r="J17" i="16"/>
  <c r="J34" i="16"/>
  <c r="J28" i="16"/>
  <c r="J25" i="16"/>
  <c r="J23" i="16"/>
  <c r="J20" i="16"/>
  <c r="J14" i="16"/>
  <c r="J10" i="16"/>
  <c r="J29" i="16"/>
  <c r="J7" i="16"/>
  <c r="J16" i="16"/>
  <c r="J13" i="16"/>
  <c r="J35" i="16"/>
  <c r="J18" i="16"/>
  <c r="J8" i="16"/>
  <c r="J9" i="16"/>
  <c r="J24" i="16"/>
  <c r="F115" i="16"/>
  <c r="CM123" i="16"/>
  <c r="V119" i="16"/>
  <c r="V120" i="16"/>
  <c r="V121" i="16"/>
  <c r="V122" i="16"/>
  <c r="V116" i="16"/>
  <c r="V117" i="16"/>
  <c r="V112" i="16"/>
  <c r="V113" i="16"/>
  <c r="V118" i="16"/>
  <c r="V107" i="16"/>
  <c r="V114" i="16"/>
  <c r="V108" i="16"/>
  <c r="V111" i="16"/>
  <c r="V109" i="16"/>
  <c r="V110" i="16"/>
  <c r="V103" i="16"/>
  <c r="V124" i="16"/>
  <c r="V105" i="16"/>
  <c r="V106" i="16"/>
  <c r="V98" i="16"/>
  <c r="V101" i="16"/>
  <c r="V96" i="16"/>
  <c r="V99" i="16"/>
  <c r="V97" i="16"/>
  <c r="V104" i="16"/>
  <c r="V100" i="16"/>
  <c r="V90" i="16"/>
  <c r="V102" i="16"/>
  <c r="V93" i="16"/>
  <c r="V95" i="16"/>
  <c r="V91" i="16"/>
  <c r="V87" i="16"/>
  <c r="V81" i="16"/>
  <c r="V92" i="16"/>
  <c r="V82" i="16"/>
  <c r="V86" i="16"/>
  <c r="V75" i="16"/>
  <c r="V89" i="16"/>
  <c r="V84" i="16"/>
  <c r="V83" i="16"/>
  <c r="V94" i="16"/>
  <c r="V85" i="16"/>
  <c r="V80" i="16"/>
  <c r="V77" i="16"/>
  <c r="V65" i="16"/>
  <c r="V70" i="16"/>
  <c r="V66" i="16"/>
  <c r="V71" i="16"/>
  <c r="V67" i="16"/>
  <c r="V61" i="16"/>
  <c r="V76" i="16"/>
  <c r="V74" i="16"/>
  <c r="V72" i="16"/>
  <c r="V68" i="16"/>
  <c r="V62" i="16"/>
  <c r="V59" i="16"/>
  <c r="V53" i="16"/>
  <c r="V88" i="16"/>
  <c r="V78" i="16"/>
  <c r="V73" i="16"/>
  <c r="V63" i="16"/>
  <c r="V54" i="16"/>
  <c r="V69" i="16"/>
  <c r="V60" i="16"/>
  <c r="V79" i="16"/>
  <c r="V64" i="16"/>
  <c r="V57" i="16"/>
  <c r="V49" i="16"/>
  <c r="V52" i="16"/>
  <c r="V55" i="16"/>
  <c r="V58" i="16"/>
  <c r="V42" i="16"/>
  <c r="V36" i="16"/>
  <c r="V51" i="16"/>
  <c r="V50" i="16"/>
  <c r="V43" i="16"/>
  <c r="V37" i="16"/>
  <c r="V44" i="16"/>
  <c r="V38" i="16"/>
  <c r="V46" i="16"/>
  <c r="V40" i="16"/>
  <c r="V47" i="16"/>
  <c r="V30" i="16"/>
  <c r="V41" i="16"/>
  <c r="V31" i="16"/>
  <c r="V45" i="16"/>
  <c r="V39" i="16"/>
  <c r="V32" i="16"/>
  <c r="V48" i="16"/>
  <c r="V26" i="16"/>
  <c r="V20" i="16"/>
  <c r="V34" i="16"/>
  <c r="V27" i="16"/>
  <c r="V21" i="16"/>
  <c r="V15" i="16"/>
  <c r="V56" i="16"/>
  <c r="V35" i="16"/>
  <c r="V24" i="16"/>
  <c r="V13" i="16"/>
  <c r="V11" i="16"/>
  <c r="V28" i="16"/>
  <c r="V19" i="16"/>
  <c r="V12" i="16"/>
  <c r="V7" i="16"/>
  <c r="V17" i="16"/>
  <c r="V16" i="16"/>
  <c r="V22" i="16"/>
  <c r="V14" i="16"/>
  <c r="V8" i="16"/>
  <c r="V33" i="16"/>
  <c r="V18" i="16"/>
  <c r="V9" i="16"/>
  <c r="V10" i="16"/>
  <c r="V25" i="16"/>
  <c r="V29" i="16"/>
  <c r="V23" i="16"/>
  <c r="BY117" i="16"/>
  <c r="BY124" i="16"/>
  <c r="BY118" i="16"/>
  <c r="BY119" i="16"/>
  <c r="BY122" i="16"/>
  <c r="BY110" i="16"/>
  <c r="BY120" i="16"/>
  <c r="BY121" i="16"/>
  <c r="BY116" i="16"/>
  <c r="BY112" i="16"/>
  <c r="BY106" i="16"/>
  <c r="BY109" i="16"/>
  <c r="BY107" i="16"/>
  <c r="BY103" i="16"/>
  <c r="BY105" i="16"/>
  <c r="BY101" i="16"/>
  <c r="BY102" i="16"/>
  <c r="BY111" i="16"/>
  <c r="BY113" i="16"/>
  <c r="BY100" i="16"/>
  <c r="BY99" i="16"/>
  <c r="BY114" i="16"/>
  <c r="BY97" i="16"/>
  <c r="BY94" i="16"/>
  <c r="BY104" i="16"/>
  <c r="BY96" i="16"/>
  <c r="BY93" i="16"/>
  <c r="BY95" i="16"/>
  <c r="BY92" i="16"/>
  <c r="BY108" i="16"/>
  <c r="BY88" i="16"/>
  <c r="BY89" i="16"/>
  <c r="BY90" i="16"/>
  <c r="BY85" i="16"/>
  <c r="BY91" i="16"/>
  <c r="BY87" i="16"/>
  <c r="BY86" i="16"/>
  <c r="BY79" i="16"/>
  <c r="BY77" i="16"/>
  <c r="BY71" i="16"/>
  <c r="BY98" i="16"/>
  <c r="BY72" i="16"/>
  <c r="BY81" i="16"/>
  <c r="BY73" i="16"/>
  <c r="BY84" i="16"/>
  <c r="BY74" i="16"/>
  <c r="BY83" i="16"/>
  <c r="BY80" i="16"/>
  <c r="BY69" i="16"/>
  <c r="BY63" i="16"/>
  <c r="BY76" i="16"/>
  <c r="BY70" i="16"/>
  <c r="BY64" i="16"/>
  <c r="BY78" i="16"/>
  <c r="BY65" i="16"/>
  <c r="BY56" i="16"/>
  <c r="BY68" i="16"/>
  <c r="BY62" i="16"/>
  <c r="BY57" i="16"/>
  <c r="BY51" i="16"/>
  <c r="BY82" i="16"/>
  <c r="BY66" i="16"/>
  <c r="BY58" i="16"/>
  <c r="BY60" i="16"/>
  <c r="BY59" i="16"/>
  <c r="BY53" i="16"/>
  <c r="BY48" i="16"/>
  <c r="BY75" i="16"/>
  <c r="BY50" i="16"/>
  <c r="BY52" i="16"/>
  <c r="BY67" i="16"/>
  <c r="BY55" i="16"/>
  <c r="BY46" i="16"/>
  <c r="BY40" i="16"/>
  <c r="BY49" i="16"/>
  <c r="BY54" i="16"/>
  <c r="BY41" i="16"/>
  <c r="BY35" i="16"/>
  <c r="BY42" i="16"/>
  <c r="BY61" i="16"/>
  <c r="BY47" i="16"/>
  <c r="BY44" i="16"/>
  <c r="BY34" i="16"/>
  <c r="BY29" i="16"/>
  <c r="BY36" i="16"/>
  <c r="BY38" i="16"/>
  <c r="BY28" i="16"/>
  <c r="BY23" i="16"/>
  <c r="BY24" i="16"/>
  <c r="BY18" i="16"/>
  <c r="BY12" i="16"/>
  <c r="BY25" i="16"/>
  <c r="BY30" i="16"/>
  <c r="BY45" i="16"/>
  <c r="BY8" i="16"/>
  <c r="BY31" i="16"/>
  <c r="BY27" i="16"/>
  <c r="BY20" i="16"/>
  <c r="BY17" i="16"/>
  <c r="BY16" i="16"/>
  <c r="BY13" i="16"/>
  <c r="BY9" i="16"/>
  <c r="BY39" i="16"/>
  <c r="BY10" i="16"/>
  <c r="BY33" i="16"/>
  <c r="BY15" i="16"/>
  <c r="BY11" i="16"/>
  <c r="BY26" i="16"/>
  <c r="BY22" i="16"/>
  <c r="BY43" i="16"/>
  <c r="BY7" i="16"/>
  <c r="BY19" i="16"/>
  <c r="BY21" i="16"/>
  <c r="BY37" i="16"/>
  <c r="BY32" i="16"/>
  <c r="BY14" i="16"/>
  <c r="AQ124" i="16"/>
  <c r="AQ118" i="16"/>
  <c r="AQ119" i="16"/>
  <c r="AQ122" i="16"/>
  <c r="AQ117" i="16"/>
  <c r="AQ111" i="16"/>
  <c r="AQ121" i="16"/>
  <c r="AQ112" i="16"/>
  <c r="AQ114" i="16"/>
  <c r="AQ116" i="16"/>
  <c r="AQ113" i="16"/>
  <c r="AQ107" i="16"/>
  <c r="AQ110" i="16"/>
  <c r="AQ106" i="16"/>
  <c r="AQ104" i="16"/>
  <c r="AQ108" i="16"/>
  <c r="AQ103" i="16"/>
  <c r="AQ102" i="16"/>
  <c r="AQ99" i="16"/>
  <c r="AQ98" i="16"/>
  <c r="AQ120" i="16"/>
  <c r="AQ95" i="16"/>
  <c r="AQ109" i="16"/>
  <c r="AQ97" i="16"/>
  <c r="AQ96" i="16"/>
  <c r="AQ89" i="16"/>
  <c r="AQ90" i="16"/>
  <c r="AQ94" i="16"/>
  <c r="AQ100" i="16"/>
  <c r="AQ91" i="16"/>
  <c r="AQ86" i="16"/>
  <c r="AQ105" i="16"/>
  <c r="AQ92" i="16"/>
  <c r="AQ88" i="16"/>
  <c r="AQ80" i="16"/>
  <c r="AQ78" i="16"/>
  <c r="AQ72" i="16"/>
  <c r="AQ73" i="16"/>
  <c r="AQ84" i="16"/>
  <c r="AQ82" i="16"/>
  <c r="AQ74" i="16"/>
  <c r="AQ85" i="16"/>
  <c r="AQ87" i="16"/>
  <c r="AQ75" i="16"/>
  <c r="AQ70" i="16"/>
  <c r="AQ64" i="16"/>
  <c r="AQ93" i="16"/>
  <c r="AQ77" i="16"/>
  <c r="AQ71" i="16"/>
  <c r="AQ65" i="16"/>
  <c r="AQ83" i="16"/>
  <c r="AQ69" i="16"/>
  <c r="AQ101" i="16"/>
  <c r="AQ66" i="16"/>
  <c r="AQ81" i="16"/>
  <c r="AQ57" i="16"/>
  <c r="AQ60" i="16"/>
  <c r="AQ68" i="16"/>
  <c r="AQ58" i="16"/>
  <c r="AQ52" i="16"/>
  <c r="AQ62" i="16"/>
  <c r="AQ79" i="16"/>
  <c r="AQ59" i="16"/>
  <c r="AQ54" i="16"/>
  <c r="AQ67" i="16"/>
  <c r="AQ53" i="16"/>
  <c r="AQ61" i="16"/>
  <c r="AQ63" i="16"/>
  <c r="AQ47" i="16"/>
  <c r="AQ41" i="16"/>
  <c r="AQ56" i="16"/>
  <c r="AQ50" i="16"/>
  <c r="AQ42" i="16"/>
  <c r="AQ36" i="16"/>
  <c r="AQ43" i="16"/>
  <c r="AQ49" i="16"/>
  <c r="AQ46" i="16"/>
  <c r="AQ48" i="16"/>
  <c r="AQ40" i="16"/>
  <c r="AQ76" i="16"/>
  <c r="AQ44" i="16"/>
  <c r="AQ34" i="16"/>
  <c r="AQ30" i="16"/>
  <c r="AQ37" i="16"/>
  <c r="AQ45" i="16"/>
  <c r="AQ38" i="16"/>
  <c r="AQ24" i="16"/>
  <c r="AQ25" i="16"/>
  <c r="AQ19" i="16"/>
  <c r="AQ13" i="16"/>
  <c r="AQ39" i="16"/>
  <c r="AQ28" i="16"/>
  <c r="AQ26" i="16"/>
  <c r="AQ51" i="16"/>
  <c r="AQ31" i="16"/>
  <c r="AQ12" i="16"/>
  <c r="AQ9" i="16"/>
  <c r="AQ55" i="16"/>
  <c r="AQ33" i="16"/>
  <c r="AQ35" i="16"/>
  <c r="AQ14" i="16"/>
  <c r="AQ10" i="16"/>
  <c r="AQ20" i="16"/>
  <c r="AQ17" i="16"/>
  <c r="AQ11" i="16"/>
  <c r="AQ32" i="16"/>
  <c r="AQ27" i="16"/>
  <c r="AQ16" i="16"/>
  <c r="AQ7" i="16"/>
  <c r="AQ21" i="16"/>
  <c r="AQ8" i="16"/>
  <c r="AQ23" i="16"/>
  <c r="AQ29" i="16"/>
  <c r="AQ18" i="16"/>
  <c r="AQ22" i="16"/>
  <c r="AQ15" i="16"/>
  <c r="AV120" i="16"/>
  <c r="AV121" i="16"/>
  <c r="AV122" i="16"/>
  <c r="AV117" i="16"/>
  <c r="AV124" i="16"/>
  <c r="AV118" i="16"/>
  <c r="AV119" i="16"/>
  <c r="AV113" i="16"/>
  <c r="AV116" i="16"/>
  <c r="AV114" i="16"/>
  <c r="AV108" i="16"/>
  <c r="AV109" i="16"/>
  <c r="AV111" i="16"/>
  <c r="AV103" i="16"/>
  <c r="AV107" i="16"/>
  <c r="AV104" i="16"/>
  <c r="AV112" i="16"/>
  <c r="AV110" i="16"/>
  <c r="AV98" i="16"/>
  <c r="AV99" i="16"/>
  <c r="AV102" i="16"/>
  <c r="AV106" i="16"/>
  <c r="AV100" i="16"/>
  <c r="AV97" i="16"/>
  <c r="AV94" i="16"/>
  <c r="AV91" i="16"/>
  <c r="AV93" i="16"/>
  <c r="AV92" i="16"/>
  <c r="AV105" i="16"/>
  <c r="AV82" i="16"/>
  <c r="AV96" i="16"/>
  <c r="AV90" i="16"/>
  <c r="AV89" i="16"/>
  <c r="AV83" i="16"/>
  <c r="AV95" i="16"/>
  <c r="AV87" i="16"/>
  <c r="AV85" i="16"/>
  <c r="AV79" i="16"/>
  <c r="AV76" i="16"/>
  <c r="AV70" i="16"/>
  <c r="AV81" i="16"/>
  <c r="AV86" i="16"/>
  <c r="AV72" i="16"/>
  <c r="AV69" i="16"/>
  <c r="AV66" i="16"/>
  <c r="AV60" i="16"/>
  <c r="AV80" i="16"/>
  <c r="AV75" i="16"/>
  <c r="AV67" i="16"/>
  <c r="AV61" i="16"/>
  <c r="AV88" i="16"/>
  <c r="AV84" i="16"/>
  <c r="AV74" i="16"/>
  <c r="AV101" i="16"/>
  <c r="AV73" i="16"/>
  <c r="AV68" i="16"/>
  <c r="AV62" i="16"/>
  <c r="AV78" i="16"/>
  <c r="AV63" i="16"/>
  <c r="AV65" i="16"/>
  <c r="AV54" i="16"/>
  <c r="AV55" i="16"/>
  <c r="AV49" i="16"/>
  <c r="AV71" i="16"/>
  <c r="AV57" i="16"/>
  <c r="AV53" i="16"/>
  <c r="AV51" i="16"/>
  <c r="AV50" i="16"/>
  <c r="AV59" i="16"/>
  <c r="AV77" i="16"/>
  <c r="AV64" i="16"/>
  <c r="AV43" i="16"/>
  <c r="AV37" i="16"/>
  <c r="AV56" i="16"/>
  <c r="AV48" i="16"/>
  <c r="AV44" i="16"/>
  <c r="AV38" i="16"/>
  <c r="AV45" i="16"/>
  <c r="AV39" i="16"/>
  <c r="AV58" i="16"/>
  <c r="AV47" i="16"/>
  <c r="AV41" i="16"/>
  <c r="AV31" i="16"/>
  <c r="AV32" i="16"/>
  <c r="AV35" i="16"/>
  <c r="AV33" i="16"/>
  <c r="AV34" i="16"/>
  <c r="AV52" i="16"/>
  <c r="AV27" i="16"/>
  <c r="AV21" i="16"/>
  <c r="AV30" i="16"/>
  <c r="AV29" i="16"/>
  <c r="AV22" i="16"/>
  <c r="AV16" i="16"/>
  <c r="AV46" i="16"/>
  <c r="AV42" i="16"/>
  <c r="AV20" i="16"/>
  <c r="AV18" i="16"/>
  <c r="AV13" i="16"/>
  <c r="AV28" i="16"/>
  <c r="AV23" i="16"/>
  <c r="AV8" i="16"/>
  <c r="AV26" i="16"/>
  <c r="AV40" i="16"/>
  <c r="AV19" i="16"/>
  <c r="AV11" i="16"/>
  <c r="AV24" i="16"/>
  <c r="AV25" i="16"/>
  <c r="AV17" i="16"/>
  <c r="AV15" i="16"/>
  <c r="AV9" i="16"/>
  <c r="AV10" i="16"/>
  <c r="AV12" i="16"/>
  <c r="AV36" i="16"/>
  <c r="AV14" i="16"/>
  <c r="AV7" i="16"/>
  <c r="CH121" i="16"/>
  <c r="CH122" i="16"/>
  <c r="CH116" i="16"/>
  <c r="CH124" i="16"/>
  <c r="CH118" i="16"/>
  <c r="CH119" i="16"/>
  <c r="CH120" i="16"/>
  <c r="CH117" i="16"/>
  <c r="CH114" i="16"/>
  <c r="CH109" i="16"/>
  <c r="CH113" i="16"/>
  <c r="CH104" i="16"/>
  <c r="CH105" i="16"/>
  <c r="CH112" i="16"/>
  <c r="CH99" i="16"/>
  <c r="CH106" i="16"/>
  <c r="CH100" i="16"/>
  <c r="CH107" i="16"/>
  <c r="CH108" i="16"/>
  <c r="CH101" i="16"/>
  <c r="CH92" i="16"/>
  <c r="CH111" i="16"/>
  <c r="CH98" i="16"/>
  <c r="CH97" i="16"/>
  <c r="CH102" i="16"/>
  <c r="CH93" i="16"/>
  <c r="CH103" i="16"/>
  <c r="CH94" i="16"/>
  <c r="CH83" i="16"/>
  <c r="CH96" i="16"/>
  <c r="CH91" i="16"/>
  <c r="CH89" i="16"/>
  <c r="CH88" i="16"/>
  <c r="CH84" i="16"/>
  <c r="CH78" i="16"/>
  <c r="CH95" i="16"/>
  <c r="CH90" i="16"/>
  <c r="CH80" i="16"/>
  <c r="CH76" i="16"/>
  <c r="CH77" i="16"/>
  <c r="CH71" i="16"/>
  <c r="CH82" i="16"/>
  <c r="CH79" i="16"/>
  <c r="CH87" i="16"/>
  <c r="CH67" i="16"/>
  <c r="CH61" i="16"/>
  <c r="CH81" i="16"/>
  <c r="CH68" i="16"/>
  <c r="CH62" i="16"/>
  <c r="CH75" i="16"/>
  <c r="CH74" i="16"/>
  <c r="CH63" i="16"/>
  <c r="CH73" i="16"/>
  <c r="CH86" i="16"/>
  <c r="CH64" i="16"/>
  <c r="CH70" i="16"/>
  <c r="CH66" i="16"/>
  <c r="CH55" i="16"/>
  <c r="CH72" i="16"/>
  <c r="CH60" i="16"/>
  <c r="CH56" i="16"/>
  <c r="CH50" i="16"/>
  <c r="CH69" i="16"/>
  <c r="CH58" i="16"/>
  <c r="CH54" i="16"/>
  <c r="CH65" i="16"/>
  <c r="CH48" i="16"/>
  <c r="CH110" i="16"/>
  <c r="CH85" i="16"/>
  <c r="CH44" i="16"/>
  <c r="CH38" i="16"/>
  <c r="CH45" i="16"/>
  <c r="CH39" i="16"/>
  <c r="CH46" i="16"/>
  <c r="CH40" i="16"/>
  <c r="CH34" i="16"/>
  <c r="CH51" i="16"/>
  <c r="CH42" i="16"/>
  <c r="CH59" i="16"/>
  <c r="CH47" i="16"/>
  <c r="CH32" i="16"/>
  <c r="CH37" i="16"/>
  <c r="CH53" i="16"/>
  <c r="CH33" i="16"/>
  <c r="CH52" i="16"/>
  <c r="CH57" i="16"/>
  <c r="CH49" i="16"/>
  <c r="CH35" i="16"/>
  <c r="CH30" i="16"/>
  <c r="CH22" i="16"/>
  <c r="CH31" i="16"/>
  <c r="CH23" i="16"/>
  <c r="CH17" i="16"/>
  <c r="CH28" i="16"/>
  <c r="CH43" i="16"/>
  <c r="CH36" i="16"/>
  <c r="CH7" i="16"/>
  <c r="CH21" i="16"/>
  <c r="CH19" i="16"/>
  <c r="CH14" i="16"/>
  <c r="CH8" i="16"/>
  <c r="CH9" i="16"/>
  <c r="CH24" i="16"/>
  <c r="CH16" i="16"/>
  <c r="CH13" i="16"/>
  <c r="CH10" i="16"/>
  <c r="CH41" i="16"/>
  <c r="CH11" i="16"/>
  <c r="CH29" i="16"/>
  <c r="CH15" i="16"/>
  <c r="CH27" i="16"/>
  <c r="CH25" i="16"/>
  <c r="CH26" i="16"/>
  <c r="CH20" i="16"/>
  <c r="CH18" i="16"/>
  <c r="CH12" i="16"/>
  <c r="CZ115" i="16"/>
  <c r="AQ115" i="16"/>
  <c r="CF120" i="16"/>
  <c r="CF121" i="16"/>
  <c r="CF122" i="16"/>
  <c r="CF117" i="16"/>
  <c r="CF124" i="16"/>
  <c r="CF118" i="16"/>
  <c r="CF113" i="16"/>
  <c r="CF116" i="16"/>
  <c r="CF114" i="16"/>
  <c r="CF108" i="16"/>
  <c r="CF109" i="16"/>
  <c r="CF103" i="16"/>
  <c r="CF119" i="16"/>
  <c r="CF104" i="16"/>
  <c r="CF112" i="16"/>
  <c r="CF110" i="16"/>
  <c r="CF98" i="16"/>
  <c r="CF111" i="16"/>
  <c r="CF99" i="16"/>
  <c r="CF106" i="16"/>
  <c r="CF101" i="16"/>
  <c r="CF105" i="16"/>
  <c r="CF102" i="16"/>
  <c r="CF91" i="16"/>
  <c r="CF97" i="16"/>
  <c r="CF100" i="16"/>
  <c r="CF93" i="16"/>
  <c r="CF92" i="16"/>
  <c r="CF82" i="16"/>
  <c r="CF94" i="16"/>
  <c r="CF83" i="16"/>
  <c r="CF96" i="16"/>
  <c r="CF107" i="16"/>
  <c r="CF87" i="16"/>
  <c r="CF85" i="16"/>
  <c r="CF75" i="16"/>
  <c r="CF80" i="16"/>
  <c r="CF90" i="16"/>
  <c r="CF76" i="16"/>
  <c r="CF70" i="16"/>
  <c r="CF79" i="16"/>
  <c r="CF72" i="16"/>
  <c r="CF66" i="16"/>
  <c r="CF60" i="16"/>
  <c r="CF95" i="16"/>
  <c r="CF67" i="16"/>
  <c r="CF61" i="16"/>
  <c r="CF81" i="16"/>
  <c r="CF78" i="16"/>
  <c r="CF68" i="16"/>
  <c r="CF62" i="16"/>
  <c r="CF84" i="16"/>
  <c r="CF77" i="16"/>
  <c r="CF89" i="16"/>
  <c r="CF74" i="16"/>
  <c r="CF63" i="16"/>
  <c r="CF54" i="16"/>
  <c r="CF55" i="16"/>
  <c r="CF49" i="16"/>
  <c r="CF86" i="16"/>
  <c r="CF69" i="16"/>
  <c r="CF53" i="16"/>
  <c r="CF58" i="16"/>
  <c r="CF73" i="16"/>
  <c r="CF65" i="16"/>
  <c r="CF47" i="16"/>
  <c r="CF88" i="16"/>
  <c r="CF57" i="16"/>
  <c r="CF50" i="16"/>
  <c r="CF71" i="16"/>
  <c r="CF43" i="16"/>
  <c r="CF37" i="16"/>
  <c r="CF59" i="16"/>
  <c r="CF52" i="16"/>
  <c r="CF44" i="16"/>
  <c r="CF38" i="16"/>
  <c r="CF48" i="16"/>
  <c r="CF45" i="16"/>
  <c r="CF39" i="16"/>
  <c r="CF41" i="16"/>
  <c r="CF35" i="16"/>
  <c r="CF31" i="16"/>
  <c r="CF64" i="16"/>
  <c r="CF51" i="16"/>
  <c r="CF32" i="16"/>
  <c r="CF56" i="16"/>
  <c r="CF42" i="16"/>
  <c r="CF33" i="16"/>
  <c r="CF46" i="16"/>
  <c r="CF40" i="16"/>
  <c r="CF29" i="16"/>
  <c r="CF27" i="16"/>
  <c r="CF21" i="16"/>
  <c r="CF30" i="16"/>
  <c r="CF22" i="16"/>
  <c r="CF16" i="16"/>
  <c r="CF18" i="16"/>
  <c r="CF36" i="16"/>
  <c r="CF15" i="16"/>
  <c r="CF12" i="16"/>
  <c r="CF34" i="16"/>
  <c r="CF23" i="16"/>
  <c r="CF19" i="16"/>
  <c r="CF14" i="16"/>
  <c r="CF8" i="16"/>
  <c r="CF25" i="16"/>
  <c r="CF9" i="16"/>
  <c r="CF20" i="16"/>
  <c r="CF24" i="16"/>
  <c r="CF17" i="16"/>
  <c r="CF28" i="16"/>
  <c r="CF7" i="16"/>
  <c r="CF11" i="16"/>
  <c r="CF13" i="16"/>
  <c r="CF10" i="16"/>
  <c r="CF26" i="16"/>
  <c r="S124" i="16"/>
  <c r="S118" i="16"/>
  <c r="S119" i="16"/>
  <c r="S122" i="16"/>
  <c r="S111" i="16"/>
  <c r="S120" i="16"/>
  <c r="S117" i="16"/>
  <c r="S121" i="16"/>
  <c r="S116" i="16"/>
  <c r="S107" i="16"/>
  <c r="S114" i="16"/>
  <c r="S109" i="16"/>
  <c r="S108" i="16"/>
  <c r="S104" i="16"/>
  <c r="S102" i="16"/>
  <c r="S112" i="16"/>
  <c r="S105" i="16"/>
  <c r="S113" i="16"/>
  <c r="S106" i="16"/>
  <c r="S103" i="16"/>
  <c r="S110" i="16"/>
  <c r="S95" i="16"/>
  <c r="S101" i="16"/>
  <c r="S97" i="16"/>
  <c r="S99" i="16"/>
  <c r="S100" i="16"/>
  <c r="S89" i="16"/>
  <c r="S90" i="16"/>
  <c r="S98" i="16"/>
  <c r="S96" i="16"/>
  <c r="S91" i="16"/>
  <c r="S86" i="16"/>
  <c r="S93" i="16"/>
  <c r="S92" i="16"/>
  <c r="S78" i="16"/>
  <c r="S72" i="16"/>
  <c r="S79" i="16"/>
  <c r="S73" i="16"/>
  <c r="S81" i="16"/>
  <c r="S74" i="16"/>
  <c r="S75" i="16"/>
  <c r="S83" i="16"/>
  <c r="S80" i="16"/>
  <c r="S69" i="16"/>
  <c r="S64" i="16"/>
  <c r="S77" i="16"/>
  <c r="S65" i="16"/>
  <c r="S85" i="16"/>
  <c r="S70" i="16"/>
  <c r="S66" i="16"/>
  <c r="S68" i="16"/>
  <c r="S57" i="16"/>
  <c r="S84" i="16"/>
  <c r="S82" i="16"/>
  <c r="S71" i="16"/>
  <c r="S62" i="16"/>
  <c r="S87" i="16"/>
  <c r="S58" i="16"/>
  <c r="S52" i="16"/>
  <c r="S88" i="16"/>
  <c r="S59" i="16"/>
  <c r="S63" i="16"/>
  <c r="S54" i="16"/>
  <c r="S60" i="16"/>
  <c r="S50" i="16"/>
  <c r="S94" i="16"/>
  <c r="S67" i="16"/>
  <c r="S53" i="16"/>
  <c r="S61" i="16"/>
  <c r="S47" i="16"/>
  <c r="S41" i="16"/>
  <c r="S55" i="16"/>
  <c r="S48" i="16"/>
  <c r="S42" i="16"/>
  <c r="S36" i="16"/>
  <c r="S51" i="16"/>
  <c r="S43" i="16"/>
  <c r="S44" i="16"/>
  <c r="S35" i="16"/>
  <c r="S76" i="16"/>
  <c r="S30" i="16"/>
  <c r="S49" i="16"/>
  <c r="S45" i="16"/>
  <c r="S56" i="16"/>
  <c r="S46" i="16"/>
  <c r="S38" i="16"/>
  <c r="S29" i="16"/>
  <c r="S28" i="16"/>
  <c r="S24" i="16"/>
  <c r="S33" i="16"/>
  <c r="S40" i="16"/>
  <c r="S25" i="16"/>
  <c r="S19" i="16"/>
  <c r="S13" i="16"/>
  <c r="S37" i="16"/>
  <c r="S26" i="16"/>
  <c r="S34" i="16"/>
  <c r="S39" i="16"/>
  <c r="S9" i="16"/>
  <c r="S23" i="16"/>
  <c r="S32" i="16"/>
  <c r="S21" i="16"/>
  <c r="S18" i="16"/>
  <c r="S16" i="16"/>
  <c r="S10" i="16"/>
  <c r="S11" i="16"/>
  <c r="S15" i="16"/>
  <c r="S31" i="16"/>
  <c r="S17" i="16"/>
  <c r="S8" i="16"/>
  <c r="S27" i="16"/>
  <c r="S14" i="16"/>
  <c r="S12" i="16"/>
  <c r="S22" i="16"/>
  <c r="S7" i="16"/>
  <c r="S20" i="16"/>
  <c r="AU120" i="16"/>
  <c r="AU121" i="16"/>
  <c r="AU122" i="16"/>
  <c r="AU119" i="16"/>
  <c r="AU113" i="16"/>
  <c r="AU116" i="16"/>
  <c r="AU114" i="16"/>
  <c r="AU124" i="16"/>
  <c r="AU109" i="16"/>
  <c r="AU103" i="16"/>
  <c r="AU107" i="16"/>
  <c r="AU111" i="16"/>
  <c r="AU117" i="16"/>
  <c r="AU110" i="16"/>
  <c r="AU118" i="16"/>
  <c r="AU112" i="16"/>
  <c r="AU105" i="16"/>
  <c r="AU106" i="16"/>
  <c r="AU101" i="16"/>
  <c r="AU100" i="16"/>
  <c r="AU97" i="16"/>
  <c r="AU96" i="16"/>
  <c r="AU90" i="16"/>
  <c r="AU99" i="16"/>
  <c r="AU94" i="16"/>
  <c r="AU98" i="16"/>
  <c r="AU91" i="16"/>
  <c r="AU93" i="16"/>
  <c r="AU92" i="16"/>
  <c r="AU108" i="16"/>
  <c r="AU84" i="16"/>
  <c r="AU82" i="16"/>
  <c r="AU74" i="16"/>
  <c r="AU95" i="16"/>
  <c r="AU85" i="16"/>
  <c r="AU79" i="16"/>
  <c r="AU75" i="16"/>
  <c r="AU69" i="16"/>
  <c r="AU102" i="16"/>
  <c r="AU76" i="16"/>
  <c r="AU70" i="16"/>
  <c r="AU87" i="16"/>
  <c r="AU77" i="16"/>
  <c r="AU104" i="16"/>
  <c r="AU83" i="16"/>
  <c r="AU72" i="16"/>
  <c r="AU66" i="16"/>
  <c r="AU80" i="16"/>
  <c r="AU67" i="16"/>
  <c r="AU61" i="16"/>
  <c r="AU88" i="16"/>
  <c r="AU86" i="16"/>
  <c r="AU81" i="16"/>
  <c r="AU73" i="16"/>
  <c r="AU68" i="16"/>
  <c r="AU62" i="16"/>
  <c r="AU59" i="16"/>
  <c r="AU65" i="16"/>
  <c r="AU54" i="16"/>
  <c r="AU63" i="16"/>
  <c r="AU56" i="16"/>
  <c r="AU71" i="16"/>
  <c r="AU89" i="16"/>
  <c r="AU57" i="16"/>
  <c r="AU53" i="16"/>
  <c r="AU51" i="16"/>
  <c r="AU50" i="16"/>
  <c r="AU55" i="16"/>
  <c r="AU60" i="16"/>
  <c r="AU78" i="16"/>
  <c r="AU52" i="16"/>
  <c r="AU43" i="16"/>
  <c r="AU48" i="16"/>
  <c r="AU44" i="16"/>
  <c r="AU38" i="16"/>
  <c r="AU49" i="16"/>
  <c r="AU45" i="16"/>
  <c r="AU39" i="16"/>
  <c r="AU47" i="16"/>
  <c r="AU64" i="16"/>
  <c r="AU41" i="16"/>
  <c r="AU36" i="16"/>
  <c r="AU37" i="16"/>
  <c r="AU32" i="16"/>
  <c r="AU35" i="16"/>
  <c r="AU40" i="16"/>
  <c r="AU28" i="16"/>
  <c r="AU26" i="16"/>
  <c r="AU27" i="16"/>
  <c r="AU21" i="16"/>
  <c r="AU15" i="16"/>
  <c r="AU34" i="16"/>
  <c r="AU30" i="16"/>
  <c r="AU29" i="16"/>
  <c r="AU31" i="16"/>
  <c r="AU33" i="16"/>
  <c r="AU46" i="16"/>
  <c r="AU14" i="16"/>
  <c r="AU11" i="16"/>
  <c r="AU20" i="16"/>
  <c r="AU16" i="16"/>
  <c r="AU22" i="16"/>
  <c r="AU18" i="16"/>
  <c r="AU13" i="16"/>
  <c r="AU23" i="16"/>
  <c r="AU42" i="16"/>
  <c r="AU8" i="16"/>
  <c r="AU58" i="16"/>
  <c r="AU24" i="16"/>
  <c r="AU19" i="16"/>
  <c r="AU10" i="16"/>
  <c r="AU17" i="16"/>
  <c r="AU9" i="16"/>
  <c r="AU25" i="16"/>
  <c r="AU7" i="16"/>
  <c r="AU12" i="16"/>
  <c r="BL122" i="16"/>
  <c r="BL117" i="16"/>
  <c r="BL124" i="16"/>
  <c r="BL118" i="16"/>
  <c r="BL119" i="16"/>
  <c r="BL120" i="16"/>
  <c r="BL121" i="16"/>
  <c r="BL110" i="16"/>
  <c r="BL114" i="16"/>
  <c r="BL113" i="16"/>
  <c r="BL112" i="16"/>
  <c r="BL107" i="16"/>
  <c r="BL105" i="16"/>
  <c r="BL106" i="16"/>
  <c r="BL100" i="16"/>
  <c r="BL101" i="16"/>
  <c r="BL108" i="16"/>
  <c r="BL102" i="16"/>
  <c r="BL116" i="16"/>
  <c r="BL104" i="16"/>
  <c r="BL109" i="16"/>
  <c r="BL103" i="16"/>
  <c r="BL93" i="16"/>
  <c r="BL94" i="16"/>
  <c r="BL92" i="16"/>
  <c r="BL88" i="16"/>
  <c r="BL98" i="16"/>
  <c r="BL97" i="16"/>
  <c r="BL111" i="16"/>
  <c r="BL84" i="16"/>
  <c r="BL95" i="16"/>
  <c r="BL89" i="16"/>
  <c r="BL85" i="16"/>
  <c r="BL79" i="16"/>
  <c r="BL96" i="16"/>
  <c r="BL77" i="16"/>
  <c r="BL81" i="16"/>
  <c r="BL72" i="16"/>
  <c r="BL99" i="16"/>
  <c r="BL91" i="16"/>
  <c r="BL87" i="16"/>
  <c r="BL83" i="16"/>
  <c r="BL80" i="16"/>
  <c r="BL86" i="16"/>
  <c r="BL70" i="16"/>
  <c r="BL68" i="16"/>
  <c r="BL62" i="16"/>
  <c r="BL71" i="16"/>
  <c r="BL63" i="16"/>
  <c r="BL82" i="16"/>
  <c r="BL75" i="16"/>
  <c r="BL74" i="16"/>
  <c r="BL64" i="16"/>
  <c r="BL73" i="16"/>
  <c r="BL65" i="16"/>
  <c r="BL90" i="16"/>
  <c r="BL60" i="16"/>
  <c r="BL56" i="16"/>
  <c r="BL69" i="16"/>
  <c r="BL67" i="16"/>
  <c r="BL76" i="16"/>
  <c r="BL61" i="16"/>
  <c r="BL57" i="16"/>
  <c r="BL51" i="16"/>
  <c r="BL53" i="16"/>
  <c r="BL50" i="16"/>
  <c r="BL48" i="16"/>
  <c r="BL54" i="16"/>
  <c r="BL55" i="16"/>
  <c r="BL78" i="16"/>
  <c r="BL59" i="16"/>
  <c r="BL45" i="16"/>
  <c r="BL39" i="16"/>
  <c r="BL66" i="16"/>
  <c r="BL46" i="16"/>
  <c r="BL40" i="16"/>
  <c r="BL34" i="16"/>
  <c r="BL58" i="16"/>
  <c r="BL41" i="16"/>
  <c r="BL35" i="16"/>
  <c r="BL47" i="16"/>
  <c r="BL49" i="16"/>
  <c r="BL43" i="16"/>
  <c r="BL38" i="16"/>
  <c r="BL33" i="16"/>
  <c r="BL28" i="16"/>
  <c r="BL37" i="16"/>
  <c r="BL52" i="16"/>
  <c r="BL42" i="16"/>
  <c r="BL29" i="16"/>
  <c r="BL23" i="16"/>
  <c r="BL17" i="16"/>
  <c r="BL36" i="16"/>
  <c r="BL30" i="16"/>
  <c r="BL44" i="16"/>
  <c r="BL24" i="16"/>
  <c r="BL18" i="16"/>
  <c r="BL12" i="16"/>
  <c r="BL31" i="16"/>
  <c r="BL32" i="16"/>
  <c r="BL20" i="16"/>
  <c r="BL16" i="16"/>
  <c r="BL13" i="16"/>
  <c r="BL8" i="16"/>
  <c r="BL9" i="16"/>
  <c r="BL21" i="16"/>
  <c r="BL15" i="16"/>
  <c r="BL10" i="16"/>
  <c r="BL22" i="16"/>
  <c r="BL27" i="16"/>
  <c r="BL26" i="16"/>
  <c r="BL19" i="16"/>
  <c r="BL25" i="16"/>
  <c r="BL11" i="16"/>
  <c r="BL7" i="16"/>
  <c r="BL14" i="16"/>
  <c r="K120" i="16"/>
  <c r="K121" i="16"/>
  <c r="K122" i="16"/>
  <c r="K117" i="16"/>
  <c r="K124" i="16"/>
  <c r="K118" i="16"/>
  <c r="K113" i="16"/>
  <c r="K116" i="16"/>
  <c r="K114" i="16"/>
  <c r="K119" i="16"/>
  <c r="K108" i="16"/>
  <c r="K109" i="16"/>
  <c r="K112" i="16"/>
  <c r="K110" i="16"/>
  <c r="K103" i="16"/>
  <c r="K111" i="16"/>
  <c r="K104" i="16"/>
  <c r="K107" i="16"/>
  <c r="K98" i="16"/>
  <c r="K99" i="16"/>
  <c r="K102" i="16"/>
  <c r="K100" i="16"/>
  <c r="K97" i="16"/>
  <c r="K105" i="16"/>
  <c r="K91" i="16"/>
  <c r="K106" i="16"/>
  <c r="K94" i="16"/>
  <c r="K92" i="16"/>
  <c r="K101" i="16"/>
  <c r="K88" i="16"/>
  <c r="K82" i="16"/>
  <c r="K89" i="16"/>
  <c r="K83" i="16"/>
  <c r="K95" i="16"/>
  <c r="K87" i="16"/>
  <c r="K85" i="16"/>
  <c r="K80" i="16"/>
  <c r="K93" i="16"/>
  <c r="K86" i="16"/>
  <c r="K76" i="16"/>
  <c r="K70" i="16"/>
  <c r="K79" i="16"/>
  <c r="K78" i="16"/>
  <c r="K74" i="16"/>
  <c r="K72" i="16"/>
  <c r="K66" i="16"/>
  <c r="K60" i="16"/>
  <c r="K84" i="16"/>
  <c r="K73" i="16"/>
  <c r="K67" i="16"/>
  <c r="K61" i="16"/>
  <c r="K90" i="16"/>
  <c r="K68" i="16"/>
  <c r="K62" i="16"/>
  <c r="K77" i="16"/>
  <c r="K63" i="16"/>
  <c r="K54" i="16"/>
  <c r="K75" i="16"/>
  <c r="K55" i="16"/>
  <c r="K49" i="16"/>
  <c r="K71" i="16"/>
  <c r="K65" i="16"/>
  <c r="K96" i="16"/>
  <c r="K69" i="16"/>
  <c r="K53" i="16"/>
  <c r="K58" i="16"/>
  <c r="K56" i="16"/>
  <c r="K51" i="16"/>
  <c r="K64" i="16"/>
  <c r="K57" i="16"/>
  <c r="K50" i="16"/>
  <c r="K81" i="16"/>
  <c r="K43" i="16"/>
  <c r="K37" i="16"/>
  <c r="K44" i="16"/>
  <c r="K38" i="16"/>
  <c r="K59" i="16"/>
  <c r="K45" i="16"/>
  <c r="K39" i="16"/>
  <c r="K47" i="16"/>
  <c r="K41" i="16"/>
  <c r="K40" i="16"/>
  <c r="K31" i="16"/>
  <c r="K32" i="16"/>
  <c r="K33" i="16"/>
  <c r="K46" i="16"/>
  <c r="K48" i="16"/>
  <c r="K27" i="16"/>
  <c r="K21" i="16"/>
  <c r="K52" i="16"/>
  <c r="K42" i="16"/>
  <c r="K30" i="16"/>
  <c r="K22" i="16"/>
  <c r="K16" i="16"/>
  <c r="K29" i="16"/>
  <c r="K28" i="16"/>
  <c r="K15" i="16"/>
  <c r="K12" i="16"/>
  <c r="K36" i="16"/>
  <c r="K26" i="16"/>
  <c r="K17" i="16"/>
  <c r="K34" i="16"/>
  <c r="K25" i="16"/>
  <c r="K23" i="16"/>
  <c r="K20" i="16"/>
  <c r="K14" i="16"/>
  <c r="K24" i="16"/>
  <c r="K18" i="16"/>
  <c r="K10" i="16"/>
  <c r="K35" i="16"/>
  <c r="K8" i="16"/>
  <c r="K11" i="16"/>
  <c r="K7" i="16"/>
  <c r="K19" i="16"/>
  <c r="K13" i="16"/>
  <c r="K9" i="16"/>
  <c r="BI121" i="16"/>
  <c r="BI122" i="16"/>
  <c r="BI116" i="16"/>
  <c r="BI120" i="16"/>
  <c r="BI113" i="16"/>
  <c r="BI124" i="16"/>
  <c r="BI114" i="16"/>
  <c r="BI118" i="16"/>
  <c r="BI117" i="16"/>
  <c r="BI112" i="16"/>
  <c r="BI111" i="16"/>
  <c r="BI110" i="16"/>
  <c r="BI104" i="16"/>
  <c r="BI119" i="16"/>
  <c r="BI109" i="16"/>
  <c r="BI103" i="16"/>
  <c r="BI107" i="16"/>
  <c r="BI100" i="16"/>
  <c r="BI106" i="16"/>
  <c r="BI105" i="16"/>
  <c r="BI102" i="16"/>
  <c r="BI97" i="16"/>
  <c r="BI94" i="16"/>
  <c r="BI95" i="16"/>
  <c r="BI91" i="16"/>
  <c r="BI96" i="16"/>
  <c r="BI93" i="16"/>
  <c r="BI108" i="16"/>
  <c r="BI92" i="16"/>
  <c r="BI101" i="16"/>
  <c r="BI98" i="16"/>
  <c r="BI89" i="16"/>
  <c r="BI85" i="16"/>
  <c r="BI75" i="16"/>
  <c r="BI69" i="16"/>
  <c r="BI82" i="16"/>
  <c r="BI79" i="16"/>
  <c r="BI84" i="16"/>
  <c r="BI76" i="16"/>
  <c r="BI70" i="16"/>
  <c r="BI88" i="16"/>
  <c r="BI77" i="16"/>
  <c r="BI71" i="16"/>
  <c r="BI99" i="16"/>
  <c r="BI87" i="16"/>
  <c r="BI78" i="16"/>
  <c r="BI67" i="16"/>
  <c r="BI61" i="16"/>
  <c r="BI86" i="16"/>
  <c r="BI72" i="16"/>
  <c r="BI68" i="16"/>
  <c r="BI62" i="16"/>
  <c r="BI63" i="16"/>
  <c r="BI81" i="16"/>
  <c r="BI66" i="16"/>
  <c r="BI90" i="16"/>
  <c r="BI74" i="16"/>
  <c r="BI64" i="16"/>
  <c r="BI55" i="16"/>
  <c r="BI49" i="16"/>
  <c r="BI73" i="16"/>
  <c r="BI60" i="16"/>
  <c r="BI56" i="16"/>
  <c r="BI57" i="16"/>
  <c r="BI51" i="16"/>
  <c r="BI58" i="16"/>
  <c r="BI52" i="16"/>
  <c r="BI50" i="16"/>
  <c r="BI53" i="16"/>
  <c r="BI65" i="16"/>
  <c r="BI44" i="16"/>
  <c r="BI38" i="16"/>
  <c r="BI83" i="16"/>
  <c r="BI80" i="16"/>
  <c r="BI45" i="16"/>
  <c r="BI39" i="16"/>
  <c r="BI48" i="16"/>
  <c r="BI59" i="16"/>
  <c r="BI46" i="16"/>
  <c r="BI40" i="16"/>
  <c r="BI54" i="16"/>
  <c r="BI47" i="16"/>
  <c r="BI42" i="16"/>
  <c r="BI34" i="16"/>
  <c r="BI33" i="16"/>
  <c r="BI36" i="16"/>
  <c r="BI43" i="16"/>
  <c r="BI28" i="16"/>
  <c r="BI27" i="16"/>
  <c r="BI37" i="16"/>
  <c r="BI22" i="16"/>
  <c r="BI16" i="16"/>
  <c r="BI29" i="16"/>
  <c r="BI30" i="16"/>
  <c r="BI24" i="16"/>
  <c r="BI17" i="16"/>
  <c r="BI14" i="16"/>
  <c r="BI32" i="16"/>
  <c r="BI7" i="16"/>
  <c r="BI41" i="16"/>
  <c r="BI20" i="16"/>
  <c r="BI13" i="16"/>
  <c r="BI8" i="16"/>
  <c r="BI18" i="16"/>
  <c r="BI31" i="16"/>
  <c r="BI9" i="16"/>
  <c r="BI12" i="16"/>
  <c r="BI35" i="16"/>
  <c r="BI10" i="16"/>
  <c r="BI23" i="16"/>
  <c r="BI11" i="16"/>
  <c r="BI15" i="16"/>
  <c r="BI26" i="16"/>
  <c r="BI19" i="16"/>
  <c r="BI25" i="16"/>
  <c r="BI21" i="16"/>
  <c r="CI122" i="16"/>
  <c r="CI116" i="16"/>
  <c r="CI117" i="16"/>
  <c r="CI120" i="16"/>
  <c r="CI114" i="16"/>
  <c r="CI124" i="16"/>
  <c r="CI118" i="16"/>
  <c r="CI121" i="16"/>
  <c r="CI119" i="16"/>
  <c r="CI113" i="16"/>
  <c r="CI105" i="16"/>
  <c r="CI112" i="16"/>
  <c r="CI106" i="16"/>
  <c r="CI111" i="16"/>
  <c r="CI110" i="16"/>
  <c r="CI107" i="16"/>
  <c r="CI100" i="16"/>
  <c r="CI109" i="16"/>
  <c r="CI101" i="16"/>
  <c r="CI104" i="16"/>
  <c r="CI103" i="16"/>
  <c r="CI108" i="16"/>
  <c r="CI98" i="16"/>
  <c r="CI93" i="16"/>
  <c r="CI99" i="16"/>
  <c r="CI95" i="16"/>
  <c r="CI97" i="16"/>
  <c r="CI92" i="16"/>
  <c r="CI89" i="16"/>
  <c r="CI96" i="16"/>
  <c r="CI91" i="16"/>
  <c r="CI88" i="16"/>
  <c r="CI84" i="16"/>
  <c r="CI90" i="16"/>
  <c r="CI86" i="16"/>
  <c r="CI76" i="16"/>
  <c r="CI70" i="16"/>
  <c r="CI102" i="16"/>
  <c r="CI77" i="16"/>
  <c r="CI71" i="16"/>
  <c r="CI82" i="16"/>
  <c r="CI79" i="16"/>
  <c r="CI72" i="16"/>
  <c r="CI87" i="16"/>
  <c r="CI73" i="16"/>
  <c r="CI81" i="16"/>
  <c r="CI78" i="16"/>
  <c r="CI68" i="16"/>
  <c r="CI62" i="16"/>
  <c r="CI75" i="16"/>
  <c r="CI74" i="16"/>
  <c r="CI63" i="16"/>
  <c r="CI64" i="16"/>
  <c r="CI66" i="16"/>
  <c r="CI80" i="16"/>
  <c r="CI60" i="16"/>
  <c r="CI56" i="16"/>
  <c r="CI50" i="16"/>
  <c r="CI57" i="16"/>
  <c r="CI85" i="16"/>
  <c r="CI61" i="16"/>
  <c r="CI58" i="16"/>
  <c r="CI52" i="16"/>
  <c r="CI65" i="16"/>
  <c r="CI94" i="16"/>
  <c r="CI55" i="16"/>
  <c r="CI48" i="16"/>
  <c r="CI83" i="16"/>
  <c r="CI59" i="16"/>
  <c r="CI51" i="16"/>
  <c r="CI45" i="16"/>
  <c r="CI39" i="16"/>
  <c r="CI67" i="16"/>
  <c r="CI54" i="16"/>
  <c r="CI46" i="16"/>
  <c r="CI40" i="16"/>
  <c r="CI34" i="16"/>
  <c r="CI41" i="16"/>
  <c r="CI37" i="16"/>
  <c r="CI53" i="16"/>
  <c r="CI42" i="16"/>
  <c r="CI38" i="16"/>
  <c r="CI28" i="16"/>
  <c r="CI49" i="16"/>
  <c r="CI43" i="16"/>
  <c r="CI44" i="16"/>
  <c r="CI36" i="16"/>
  <c r="CI22" i="16"/>
  <c r="CI31" i="16"/>
  <c r="CI23" i="16"/>
  <c r="CI17" i="16"/>
  <c r="CI32" i="16"/>
  <c r="CI33" i="16"/>
  <c r="CI24" i="16"/>
  <c r="CI47" i="16"/>
  <c r="CI69" i="16"/>
  <c r="CI7" i="16"/>
  <c r="CI21" i="16"/>
  <c r="CI19" i="16"/>
  <c r="CI14" i="16"/>
  <c r="CI8" i="16"/>
  <c r="CI9" i="16"/>
  <c r="CI26" i="16"/>
  <c r="CI16" i="16"/>
  <c r="CI13" i="16"/>
  <c r="CI10" i="16"/>
  <c r="CI27" i="16"/>
  <c r="CI35" i="16"/>
  <c r="CI20" i="16"/>
  <c r="CI30" i="16"/>
  <c r="CI15" i="16"/>
  <c r="CI29" i="16"/>
  <c r="CI18" i="16"/>
  <c r="CI12" i="16"/>
  <c r="CI11" i="16"/>
  <c r="CI25" i="16"/>
  <c r="K115" i="16"/>
  <c r="BZ123" i="16"/>
  <c r="BT115" i="16"/>
  <c r="DA115" i="16"/>
  <c r="DE123" i="16"/>
  <c r="CK123" i="16"/>
  <c r="BJ115" i="16"/>
  <c r="BD115" i="16"/>
  <c r="DG123" i="16"/>
  <c r="AO123" i="16"/>
  <c r="BE115" i="16"/>
  <c r="D123" i="16"/>
  <c r="AQ123" i="16"/>
  <c r="CA115" i="16"/>
  <c r="CD123" i="16"/>
  <c r="F124" i="16"/>
  <c r="F118" i="16"/>
  <c r="F119" i="16"/>
  <c r="F120" i="16"/>
  <c r="F121" i="16"/>
  <c r="F122" i="16"/>
  <c r="F113" i="16"/>
  <c r="F107" i="16"/>
  <c r="F116" i="16"/>
  <c r="F117" i="16"/>
  <c r="F112" i="16"/>
  <c r="F106" i="16"/>
  <c r="F102" i="16"/>
  <c r="F110" i="16"/>
  <c r="F108" i="16"/>
  <c r="F103" i="16"/>
  <c r="F109" i="16"/>
  <c r="F100" i="16"/>
  <c r="F111" i="16"/>
  <c r="F95" i="16"/>
  <c r="F99" i="16"/>
  <c r="F96" i="16"/>
  <c r="F114" i="16"/>
  <c r="F98" i="16"/>
  <c r="F105" i="16"/>
  <c r="F89" i="16"/>
  <c r="F97" i="16"/>
  <c r="F104" i="16"/>
  <c r="F93" i="16"/>
  <c r="F90" i="16"/>
  <c r="F94" i="16"/>
  <c r="F86" i="16"/>
  <c r="F80" i="16"/>
  <c r="F101" i="16"/>
  <c r="F91" i="16"/>
  <c r="F87" i="16"/>
  <c r="F81" i="16"/>
  <c r="F88" i="16"/>
  <c r="F84" i="16"/>
  <c r="F74" i="16"/>
  <c r="F85" i="16"/>
  <c r="F83" i="16"/>
  <c r="F92" i="16"/>
  <c r="F76" i="16"/>
  <c r="F70" i="16"/>
  <c r="F64" i="16"/>
  <c r="F82" i="16"/>
  <c r="F71" i="16"/>
  <c r="F65" i="16"/>
  <c r="F79" i="16"/>
  <c r="F78" i="16"/>
  <c r="F72" i="16"/>
  <c r="F66" i="16"/>
  <c r="F73" i="16"/>
  <c r="F67" i="16"/>
  <c r="F61" i="16"/>
  <c r="F58" i="16"/>
  <c r="F52" i="16"/>
  <c r="F77" i="16"/>
  <c r="F75" i="16"/>
  <c r="F59" i="16"/>
  <c r="F53" i="16"/>
  <c r="F68" i="16"/>
  <c r="F60" i="16"/>
  <c r="F49" i="16"/>
  <c r="F69" i="16"/>
  <c r="F63" i="16"/>
  <c r="F54" i="16"/>
  <c r="F55" i="16"/>
  <c r="F56" i="16"/>
  <c r="F51" i="16"/>
  <c r="F47" i="16"/>
  <c r="F41" i="16"/>
  <c r="F57" i="16"/>
  <c r="F42" i="16"/>
  <c r="F36" i="16"/>
  <c r="F43" i="16"/>
  <c r="F37" i="16"/>
  <c r="F62" i="16"/>
  <c r="F45" i="16"/>
  <c r="F39" i="16"/>
  <c r="F29" i="16"/>
  <c r="F48" i="16"/>
  <c r="F46" i="16"/>
  <c r="F30" i="16"/>
  <c r="F40" i="16"/>
  <c r="F31" i="16"/>
  <c r="F44" i="16"/>
  <c r="F50" i="16"/>
  <c r="F35" i="16"/>
  <c r="F34" i="16"/>
  <c r="F25" i="16"/>
  <c r="F19" i="16"/>
  <c r="F26" i="16"/>
  <c r="F20" i="16"/>
  <c r="F14" i="16"/>
  <c r="F32" i="16"/>
  <c r="F27" i="16"/>
  <c r="F13" i="16"/>
  <c r="F10" i="16"/>
  <c r="F15" i="16"/>
  <c r="F11" i="16"/>
  <c r="F38" i="16"/>
  <c r="F12" i="16"/>
  <c r="F22" i="16"/>
  <c r="F7" i="16"/>
  <c r="F24" i="16"/>
  <c r="F23" i="16"/>
  <c r="F33" i="16"/>
  <c r="F18" i="16"/>
  <c r="F28" i="16"/>
  <c r="F21" i="16"/>
  <c r="F17" i="16"/>
  <c r="F9" i="16"/>
  <c r="F8" i="16"/>
  <c r="F16" i="16"/>
  <c r="BM123" i="16"/>
  <c r="Z121" i="16"/>
  <c r="Z122" i="16"/>
  <c r="Z116" i="16"/>
  <c r="Z124" i="16"/>
  <c r="Z118" i="16"/>
  <c r="Z119" i="16"/>
  <c r="Z114" i="16"/>
  <c r="Z120" i="16"/>
  <c r="Z117" i="16"/>
  <c r="Z111" i="16"/>
  <c r="Z109" i="16"/>
  <c r="Z110" i="16"/>
  <c r="Z113" i="16"/>
  <c r="Z112" i="16"/>
  <c r="Z104" i="16"/>
  <c r="Z105" i="16"/>
  <c r="Z99" i="16"/>
  <c r="Z100" i="16"/>
  <c r="Z103" i="16"/>
  <c r="Z108" i="16"/>
  <c r="Z107" i="16"/>
  <c r="Z106" i="16"/>
  <c r="Z102" i="16"/>
  <c r="Z98" i="16"/>
  <c r="Z96" i="16"/>
  <c r="Z92" i="16"/>
  <c r="Z97" i="16"/>
  <c r="Z101" i="16"/>
  <c r="Z94" i="16"/>
  <c r="Z95" i="16"/>
  <c r="Z93" i="16"/>
  <c r="Z83" i="16"/>
  <c r="Z84" i="16"/>
  <c r="Z89" i="16"/>
  <c r="Z76" i="16"/>
  <c r="Z80" i="16"/>
  <c r="Z91" i="16"/>
  <c r="Z85" i="16"/>
  <c r="Z77" i="16"/>
  <c r="Z71" i="16"/>
  <c r="Z87" i="16"/>
  <c r="Z90" i="16"/>
  <c r="Z88" i="16"/>
  <c r="Z86" i="16"/>
  <c r="Z82" i="16"/>
  <c r="Z79" i="16"/>
  <c r="Z67" i="16"/>
  <c r="Z61" i="16"/>
  <c r="Z70" i="16"/>
  <c r="Z75" i="16"/>
  <c r="Z72" i="16"/>
  <c r="Z68" i="16"/>
  <c r="Z62" i="16"/>
  <c r="Z81" i="16"/>
  <c r="Z74" i="16"/>
  <c r="Z73" i="16"/>
  <c r="Z63" i="16"/>
  <c r="Z78" i="16"/>
  <c r="Z64" i="16"/>
  <c r="Z69" i="16"/>
  <c r="Z55" i="16"/>
  <c r="Z66" i="16"/>
  <c r="Z60" i="16"/>
  <c r="Z56" i="16"/>
  <c r="Z50" i="16"/>
  <c r="Z52" i="16"/>
  <c r="Z49" i="16"/>
  <c r="Z65" i="16"/>
  <c r="Z59" i="16"/>
  <c r="Z53" i="16"/>
  <c r="Z48" i="16"/>
  <c r="Z54" i="16"/>
  <c r="Z58" i="16"/>
  <c r="Z51" i="16"/>
  <c r="Z44" i="16"/>
  <c r="Z38" i="16"/>
  <c r="Z45" i="16"/>
  <c r="Z39" i="16"/>
  <c r="Z46" i="16"/>
  <c r="Z40" i="16"/>
  <c r="Z42" i="16"/>
  <c r="Z32" i="16"/>
  <c r="Z33" i="16"/>
  <c r="Z36" i="16"/>
  <c r="Z34" i="16"/>
  <c r="Z41" i="16"/>
  <c r="Z57" i="16"/>
  <c r="Z37" i="16"/>
  <c r="Z35" i="16"/>
  <c r="Z22" i="16"/>
  <c r="Z47" i="16"/>
  <c r="Z23" i="16"/>
  <c r="Z17" i="16"/>
  <c r="Z43" i="16"/>
  <c r="Z30" i="16"/>
  <c r="Z28" i="16"/>
  <c r="Z19" i="16"/>
  <c r="Z15" i="16"/>
  <c r="Z12" i="16"/>
  <c r="Z7" i="16"/>
  <c r="Z8" i="16"/>
  <c r="Z31" i="16"/>
  <c r="Z29" i="16"/>
  <c r="Z27" i="16"/>
  <c r="Z20" i="16"/>
  <c r="Z14" i="16"/>
  <c r="Z9" i="16"/>
  <c r="Z26" i="16"/>
  <c r="Z25" i="16"/>
  <c r="Z13" i="16"/>
  <c r="Z24" i="16"/>
  <c r="Z16" i="16"/>
  <c r="Z21" i="16"/>
  <c r="Z10" i="16"/>
  <c r="Z11" i="16"/>
  <c r="Z18" i="16"/>
  <c r="CE120" i="16"/>
  <c r="CE121" i="16"/>
  <c r="CE113" i="16"/>
  <c r="CE117" i="16"/>
  <c r="CE116" i="16"/>
  <c r="CE114" i="16"/>
  <c r="CE124" i="16"/>
  <c r="CE118" i="16"/>
  <c r="CE109" i="16"/>
  <c r="CE110" i="16"/>
  <c r="CE107" i="16"/>
  <c r="CE103" i="16"/>
  <c r="CE119" i="16"/>
  <c r="CE122" i="16"/>
  <c r="CE111" i="16"/>
  <c r="CE112" i="16"/>
  <c r="CE99" i="16"/>
  <c r="CE106" i="16"/>
  <c r="CE105" i="16"/>
  <c r="CE104" i="16"/>
  <c r="CE108" i="16"/>
  <c r="CE96" i="16"/>
  <c r="CE90" i="16"/>
  <c r="CE102" i="16"/>
  <c r="CE91" i="16"/>
  <c r="CE98" i="16"/>
  <c r="CE97" i="16"/>
  <c r="CE100" i="16"/>
  <c r="CE93" i="16"/>
  <c r="CE94" i="16"/>
  <c r="CE101" i="16"/>
  <c r="CE89" i="16"/>
  <c r="CE88" i="16"/>
  <c r="CE84" i="16"/>
  <c r="CE74" i="16"/>
  <c r="CE85" i="16"/>
  <c r="CE83" i="16"/>
  <c r="CE75" i="16"/>
  <c r="CE69" i="16"/>
  <c r="CE80" i="16"/>
  <c r="CE76" i="16"/>
  <c r="CE70" i="16"/>
  <c r="CE82" i="16"/>
  <c r="CE77" i="16"/>
  <c r="CE72" i="16"/>
  <c r="CE66" i="16"/>
  <c r="CE60" i="16"/>
  <c r="CE95" i="16"/>
  <c r="CE67" i="16"/>
  <c r="CE61" i="16"/>
  <c r="CE81" i="16"/>
  <c r="CE78" i="16"/>
  <c r="CE68" i="16"/>
  <c r="CE62" i="16"/>
  <c r="CE87" i="16"/>
  <c r="CE79" i="16"/>
  <c r="CE59" i="16"/>
  <c r="CE63" i="16"/>
  <c r="CE54" i="16"/>
  <c r="CE64" i="16"/>
  <c r="CE56" i="16"/>
  <c r="CE86" i="16"/>
  <c r="CE53" i="16"/>
  <c r="CE55" i="16"/>
  <c r="CE58" i="16"/>
  <c r="CE73" i="16"/>
  <c r="CE65" i="16"/>
  <c r="CE48" i="16"/>
  <c r="CE57" i="16"/>
  <c r="CE49" i="16"/>
  <c r="CE47" i="16"/>
  <c r="CE43" i="16"/>
  <c r="CE52" i="16"/>
  <c r="CE44" i="16"/>
  <c r="CE38" i="16"/>
  <c r="CE45" i="16"/>
  <c r="CE39" i="16"/>
  <c r="CE71" i="16"/>
  <c r="CE36" i="16"/>
  <c r="CE51" i="16"/>
  <c r="CE37" i="16"/>
  <c r="CE32" i="16"/>
  <c r="CE42" i="16"/>
  <c r="CE26" i="16"/>
  <c r="CE40" i="16"/>
  <c r="CE35" i="16"/>
  <c r="CE29" i="16"/>
  <c r="CE27" i="16"/>
  <c r="CE21" i="16"/>
  <c r="CE15" i="16"/>
  <c r="CE30" i="16"/>
  <c r="CE31" i="16"/>
  <c r="CE33" i="16"/>
  <c r="CE50" i="16"/>
  <c r="CE41" i="16"/>
  <c r="CE28" i="16"/>
  <c r="CE24" i="16"/>
  <c r="CE11" i="16"/>
  <c r="CE18" i="16"/>
  <c r="CE12" i="16"/>
  <c r="CE22" i="16"/>
  <c r="CE34" i="16"/>
  <c r="CE92" i="16"/>
  <c r="CE23" i="16"/>
  <c r="CE19" i="16"/>
  <c r="CE14" i="16"/>
  <c r="CE8" i="16"/>
  <c r="CE25" i="16"/>
  <c r="CE9" i="16"/>
  <c r="CE20" i="16"/>
  <c r="CE16" i="16"/>
  <c r="CE17" i="16"/>
  <c r="CE46" i="16"/>
  <c r="CE7" i="16"/>
  <c r="CE13" i="16"/>
  <c r="CE10" i="16"/>
  <c r="Y123" i="16"/>
  <c r="E124" i="16"/>
  <c r="E118" i="16"/>
  <c r="E119" i="16"/>
  <c r="E121" i="16"/>
  <c r="E111" i="16"/>
  <c r="E122" i="16"/>
  <c r="E120" i="16"/>
  <c r="E113" i="16"/>
  <c r="E107" i="16"/>
  <c r="E110" i="16"/>
  <c r="E108" i="16"/>
  <c r="E117" i="16"/>
  <c r="E112" i="16"/>
  <c r="E104" i="16"/>
  <c r="E114" i="16"/>
  <c r="E106" i="16"/>
  <c r="E102" i="16"/>
  <c r="E116" i="16"/>
  <c r="E101" i="16"/>
  <c r="E100" i="16"/>
  <c r="E95" i="16"/>
  <c r="E99" i="16"/>
  <c r="E103" i="16"/>
  <c r="E97" i="16"/>
  <c r="E109" i="16"/>
  <c r="E96" i="16"/>
  <c r="E105" i="16"/>
  <c r="E89" i="16"/>
  <c r="E93" i="16"/>
  <c r="E90" i="16"/>
  <c r="E91" i="16"/>
  <c r="E94" i="16"/>
  <c r="E86" i="16"/>
  <c r="E98" i="16"/>
  <c r="E88" i="16"/>
  <c r="E92" i="16"/>
  <c r="E78" i="16"/>
  <c r="E72" i="16"/>
  <c r="E81" i="16"/>
  <c r="E73" i="16"/>
  <c r="E87" i="16"/>
  <c r="E84" i="16"/>
  <c r="E74" i="16"/>
  <c r="E85" i="16"/>
  <c r="E80" i="16"/>
  <c r="E75" i="16"/>
  <c r="E69" i="16"/>
  <c r="E76" i="16"/>
  <c r="E70" i="16"/>
  <c r="E64" i="16"/>
  <c r="E82" i="16"/>
  <c r="E71" i="16"/>
  <c r="E65" i="16"/>
  <c r="E79" i="16"/>
  <c r="E83" i="16"/>
  <c r="E66" i="16"/>
  <c r="E67" i="16"/>
  <c r="E57" i="16"/>
  <c r="E61" i="16"/>
  <c r="E58" i="16"/>
  <c r="E52" i="16"/>
  <c r="E77" i="16"/>
  <c r="E59" i="16"/>
  <c r="E62" i="16"/>
  <c r="E54" i="16"/>
  <c r="E53" i="16"/>
  <c r="E49" i="16"/>
  <c r="E63" i="16"/>
  <c r="E60" i="16"/>
  <c r="E56" i="16"/>
  <c r="E48" i="16"/>
  <c r="E68" i="16"/>
  <c r="E47" i="16"/>
  <c r="E41" i="16"/>
  <c r="E42" i="16"/>
  <c r="E36" i="16"/>
  <c r="E55" i="16"/>
  <c r="E43" i="16"/>
  <c r="E51" i="16"/>
  <c r="E46" i="16"/>
  <c r="E30" i="16"/>
  <c r="E40" i="16"/>
  <c r="E37" i="16"/>
  <c r="E45" i="16"/>
  <c r="E44" i="16"/>
  <c r="E34" i="16"/>
  <c r="E24" i="16"/>
  <c r="E25" i="16"/>
  <c r="E19" i="16"/>
  <c r="E13" i="16"/>
  <c r="E26" i="16"/>
  <c r="E50" i="16"/>
  <c r="E31" i="16"/>
  <c r="E16" i="16"/>
  <c r="E9" i="16"/>
  <c r="E29" i="16"/>
  <c r="E27" i="16"/>
  <c r="E10" i="16"/>
  <c r="E32" i="16"/>
  <c r="E15" i="16"/>
  <c r="E11" i="16"/>
  <c r="E38" i="16"/>
  <c r="E20" i="16"/>
  <c r="E12" i="16"/>
  <c r="E8" i="16"/>
  <c r="E23" i="16"/>
  <c r="E7" i="16"/>
  <c r="E35" i="16"/>
  <c r="E33" i="16"/>
  <c r="E28" i="16"/>
  <c r="E21" i="16"/>
  <c r="E17" i="16"/>
  <c r="E39" i="16"/>
  <c r="E22" i="16"/>
  <c r="E14" i="16"/>
  <c r="E18" i="16"/>
  <c r="BM115" i="16"/>
  <c r="BQ119" i="16"/>
  <c r="BQ120" i="16"/>
  <c r="BQ124" i="16"/>
  <c r="BQ116" i="16"/>
  <c r="BQ118" i="16"/>
  <c r="BQ112" i="16"/>
  <c r="BQ122" i="16"/>
  <c r="BQ113" i="16"/>
  <c r="BQ108" i="16"/>
  <c r="BQ117" i="16"/>
  <c r="BQ111" i="16"/>
  <c r="BQ121" i="16"/>
  <c r="BQ114" i="16"/>
  <c r="BQ105" i="16"/>
  <c r="BQ107" i="16"/>
  <c r="BQ106" i="16"/>
  <c r="BQ104" i="16"/>
  <c r="BQ110" i="16"/>
  <c r="BQ103" i="16"/>
  <c r="BQ109" i="16"/>
  <c r="BQ102" i="16"/>
  <c r="BQ100" i="16"/>
  <c r="BQ96" i="16"/>
  <c r="BQ99" i="16"/>
  <c r="BQ98" i="16"/>
  <c r="BQ97" i="16"/>
  <c r="BQ90" i="16"/>
  <c r="BQ101" i="16"/>
  <c r="BQ91" i="16"/>
  <c r="BQ89" i="16"/>
  <c r="BQ87" i="16"/>
  <c r="BQ93" i="16"/>
  <c r="BQ92" i="16"/>
  <c r="BQ95" i="16"/>
  <c r="BQ78" i="16"/>
  <c r="BQ73" i="16"/>
  <c r="BQ88" i="16"/>
  <c r="BQ83" i="16"/>
  <c r="BQ74" i="16"/>
  <c r="BQ80" i="16"/>
  <c r="BQ75" i="16"/>
  <c r="BQ69" i="16"/>
  <c r="BQ86" i="16"/>
  <c r="BQ76" i="16"/>
  <c r="BQ79" i="16"/>
  <c r="BQ77" i="16"/>
  <c r="BQ65" i="16"/>
  <c r="BQ66" i="16"/>
  <c r="BQ60" i="16"/>
  <c r="BQ85" i="16"/>
  <c r="BQ67" i="16"/>
  <c r="BQ61" i="16"/>
  <c r="BQ71" i="16"/>
  <c r="BQ58" i="16"/>
  <c r="BQ64" i="16"/>
  <c r="BQ68" i="16"/>
  <c r="BQ59" i="16"/>
  <c r="BQ53" i="16"/>
  <c r="BQ62" i="16"/>
  <c r="BQ82" i="16"/>
  <c r="BQ70" i="16"/>
  <c r="BQ55" i="16"/>
  <c r="BQ84" i="16"/>
  <c r="BQ63" i="16"/>
  <c r="BQ94" i="16"/>
  <c r="BQ81" i="16"/>
  <c r="BQ57" i="16"/>
  <c r="BQ72" i="16"/>
  <c r="BQ56" i="16"/>
  <c r="BQ48" i="16"/>
  <c r="BQ47" i="16"/>
  <c r="BQ42" i="16"/>
  <c r="BQ50" i="16"/>
  <c r="BQ43" i="16"/>
  <c r="BQ37" i="16"/>
  <c r="BQ52" i="16"/>
  <c r="BQ44" i="16"/>
  <c r="BQ38" i="16"/>
  <c r="BQ46" i="16"/>
  <c r="BQ35" i="16"/>
  <c r="BQ40" i="16"/>
  <c r="BQ54" i="16"/>
  <c r="BQ31" i="16"/>
  <c r="BQ30" i="16"/>
  <c r="BQ25" i="16"/>
  <c r="BQ36" i="16"/>
  <c r="BQ32" i="16"/>
  <c r="BQ26" i="16"/>
  <c r="BQ20" i="16"/>
  <c r="BQ14" i="16"/>
  <c r="BQ51" i="16"/>
  <c r="BQ33" i="16"/>
  <c r="BQ27" i="16"/>
  <c r="BQ34" i="16"/>
  <c r="BQ21" i="16"/>
  <c r="BQ18" i="16"/>
  <c r="BQ15" i="16"/>
  <c r="BQ10" i="16"/>
  <c r="BQ41" i="16"/>
  <c r="BQ22" i="16"/>
  <c r="BQ12" i="16"/>
  <c r="BQ11" i="16"/>
  <c r="BQ23" i="16"/>
  <c r="BQ49" i="16"/>
  <c r="BQ29" i="16"/>
  <c r="BQ28" i="16"/>
  <c r="BQ19" i="16"/>
  <c r="BQ45" i="16"/>
  <c r="BQ39" i="16"/>
  <c r="BQ7" i="16"/>
  <c r="BQ13" i="16"/>
  <c r="BQ9" i="16"/>
  <c r="BQ16" i="16"/>
  <c r="BQ8" i="16"/>
  <c r="BQ24" i="16"/>
  <c r="BQ17" i="16"/>
  <c r="CR120" i="16"/>
  <c r="CR121" i="16"/>
  <c r="CR122" i="16"/>
  <c r="CR117" i="16"/>
  <c r="CR124" i="16"/>
  <c r="CR118" i="16"/>
  <c r="CR113" i="16"/>
  <c r="CR114" i="16"/>
  <c r="CR119" i="16"/>
  <c r="CR116" i="16"/>
  <c r="CR108" i="16"/>
  <c r="CR112" i="16"/>
  <c r="CR109" i="16"/>
  <c r="CR111" i="16"/>
  <c r="CR103" i="16"/>
  <c r="CR107" i="16"/>
  <c r="CR104" i="16"/>
  <c r="CR98" i="16"/>
  <c r="CR99" i="16"/>
  <c r="CR110" i="16"/>
  <c r="CR106" i="16"/>
  <c r="CR102" i="16"/>
  <c r="CR94" i="16"/>
  <c r="CR95" i="16"/>
  <c r="CR91" i="16"/>
  <c r="CR105" i="16"/>
  <c r="CR100" i="16"/>
  <c r="CR96" i="16"/>
  <c r="CR82" i="16"/>
  <c r="CR101" i="16"/>
  <c r="CR90" i="16"/>
  <c r="CR83" i="16"/>
  <c r="CR87" i="16"/>
  <c r="CR81" i="16"/>
  <c r="CR78" i="16"/>
  <c r="CR75" i="16"/>
  <c r="CR88" i="16"/>
  <c r="CR86" i="16"/>
  <c r="CR84" i="16"/>
  <c r="CR76" i="16"/>
  <c r="CR70" i="16"/>
  <c r="CR89" i="16"/>
  <c r="CR85" i="16"/>
  <c r="CR80" i="16"/>
  <c r="CR73" i="16"/>
  <c r="CR66" i="16"/>
  <c r="CR60" i="16"/>
  <c r="CR79" i="16"/>
  <c r="CR69" i="16"/>
  <c r="CR71" i="16"/>
  <c r="CR67" i="16"/>
  <c r="CR61" i="16"/>
  <c r="CR97" i="16"/>
  <c r="CR72" i="16"/>
  <c r="CR68" i="16"/>
  <c r="CR62" i="16"/>
  <c r="CR63" i="16"/>
  <c r="CR93" i="16"/>
  <c r="CR64" i="16"/>
  <c r="CR92" i="16"/>
  <c r="CR54" i="16"/>
  <c r="CR55" i="16"/>
  <c r="CR49" i="16"/>
  <c r="CR57" i="16"/>
  <c r="CR51" i="16"/>
  <c r="CR74" i="16"/>
  <c r="CR52" i="16"/>
  <c r="CR77" i="16"/>
  <c r="CR47" i="16"/>
  <c r="CR59" i="16"/>
  <c r="CR53" i="16"/>
  <c r="CR48" i="16"/>
  <c r="CR43" i="16"/>
  <c r="CR37" i="16"/>
  <c r="CR50" i="16"/>
  <c r="CR44" i="16"/>
  <c r="CR38" i="16"/>
  <c r="CR56" i="16"/>
  <c r="CR45" i="16"/>
  <c r="CR39" i="16"/>
  <c r="CR41" i="16"/>
  <c r="CR46" i="16"/>
  <c r="CR31" i="16"/>
  <c r="CR40" i="16"/>
  <c r="CR32" i="16"/>
  <c r="CR35" i="16"/>
  <c r="CR33" i="16"/>
  <c r="CR42" i="16"/>
  <c r="CR34" i="16"/>
  <c r="CR36" i="16"/>
  <c r="CR27" i="16"/>
  <c r="CR21" i="16"/>
  <c r="CR22" i="16"/>
  <c r="CR16" i="16"/>
  <c r="CR65" i="16"/>
  <c r="CR29" i="16"/>
  <c r="CR58" i="16"/>
  <c r="CR20" i="16"/>
  <c r="CR26" i="16"/>
  <c r="CR25" i="16"/>
  <c r="CR18" i="16"/>
  <c r="CR15" i="16"/>
  <c r="CR12" i="16"/>
  <c r="CR24" i="16"/>
  <c r="CR30" i="16"/>
  <c r="CR8" i="16"/>
  <c r="CR28" i="16"/>
  <c r="CR23" i="16"/>
  <c r="CR17" i="16"/>
  <c r="CR10" i="16"/>
  <c r="CR13" i="16"/>
  <c r="CR9" i="16"/>
  <c r="CR14" i="16"/>
  <c r="CR19" i="16"/>
  <c r="CR11" i="16"/>
  <c r="CR7" i="16"/>
  <c r="DF121" i="16"/>
  <c r="DF122" i="16"/>
  <c r="DF116" i="16"/>
  <c r="DF117" i="16"/>
  <c r="DF124" i="16"/>
  <c r="DF118" i="16"/>
  <c r="DF119" i="16"/>
  <c r="DF114" i="16"/>
  <c r="DF120" i="16"/>
  <c r="DF109" i="16"/>
  <c r="DF113" i="16"/>
  <c r="DF112" i="16"/>
  <c r="DF108" i="16"/>
  <c r="DF104" i="16"/>
  <c r="DF107" i="16"/>
  <c r="DF105" i="16"/>
  <c r="DF103" i="16"/>
  <c r="DF99" i="16"/>
  <c r="DF110" i="16"/>
  <c r="DF100" i="16"/>
  <c r="DF106" i="16"/>
  <c r="DF101" i="16"/>
  <c r="DF111" i="16"/>
  <c r="DF92" i="16"/>
  <c r="DF98" i="16"/>
  <c r="DF97" i="16"/>
  <c r="DF94" i="16"/>
  <c r="DF95" i="16"/>
  <c r="DF96" i="16"/>
  <c r="DF83" i="16"/>
  <c r="DF91" i="16"/>
  <c r="DF93" i="16"/>
  <c r="DF84" i="16"/>
  <c r="DF78" i="16"/>
  <c r="DF102" i="16"/>
  <c r="DF90" i="16"/>
  <c r="DF89" i="16"/>
  <c r="DF81" i="16"/>
  <c r="DF76" i="16"/>
  <c r="DF77" i="16"/>
  <c r="DF71" i="16"/>
  <c r="DF87" i="16"/>
  <c r="DF80" i="16"/>
  <c r="DF86" i="16"/>
  <c r="DF67" i="16"/>
  <c r="DF61" i="16"/>
  <c r="DF85" i="16"/>
  <c r="DF74" i="16"/>
  <c r="DF62" i="16"/>
  <c r="DF73" i="16"/>
  <c r="DF68" i="16"/>
  <c r="DF75" i="16"/>
  <c r="DF69" i="16"/>
  <c r="DF63" i="16"/>
  <c r="DF70" i="16"/>
  <c r="DF88" i="16"/>
  <c r="DF72" i="16"/>
  <c r="DF64" i="16"/>
  <c r="DF55" i="16"/>
  <c r="DF79" i="16"/>
  <c r="DF66" i="16"/>
  <c r="DF56" i="16"/>
  <c r="DF50" i="16"/>
  <c r="DF60" i="16"/>
  <c r="DF82" i="16"/>
  <c r="DF58" i="16"/>
  <c r="DF49" i="16"/>
  <c r="DF51" i="16"/>
  <c r="DF52" i="16"/>
  <c r="DF53" i="16"/>
  <c r="DF48" i="16"/>
  <c r="DF44" i="16"/>
  <c r="DF38" i="16"/>
  <c r="DF57" i="16"/>
  <c r="DF45" i="16"/>
  <c r="DF39" i="16"/>
  <c r="DF47" i="16"/>
  <c r="DF46" i="16"/>
  <c r="DF40" i="16"/>
  <c r="DF34" i="16"/>
  <c r="DF42" i="16"/>
  <c r="DF32" i="16"/>
  <c r="DF33" i="16"/>
  <c r="DF27" i="16"/>
  <c r="DF54" i="16"/>
  <c r="DF35" i="16"/>
  <c r="DF22" i="16"/>
  <c r="DF59" i="16"/>
  <c r="DF43" i="16"/>
  <c r="DF65" i="16"/>
  <c r="DF41" i="16"/>
  <c r="DF23" i="16"/>
  <c r="DF17" i="16"/>
  <c r="DF30" i="16"/>
  <c r="DF7" i="16"/>
  <c r="DF20" i="16"/>
  <c r="DF28" i="16"/>
  <c r="DF15" i="16"/>
  <c r="DF12" i="16"/>
  <c r="DF8" i="16"/>
  <c r="DF18" i="16"/>
  <c r="DF26" i="16"/>
  <c r="DF9" i="16"/>
  <c r="DF31" i="16"/>
  <c r="DF25" i="16"/>
  <c r="DF19" i="16"/>
  <c r="DF29" i="16"/>
  <c r="DF21" i="16"/>
  <c r="DF36" i="16"/>
  <c r="DF13" i="16"/>
  <c r="DF24" i="16"/>
  <c r="DF10" i="16"/>
  <c r="DF16" i="16"/>
  <c r="DF37" i="16"/>
  <c r="DF11" i="16"/>
  <c r="DF14" i="16"/>
  <c r="AJ120" i="16"/>
  <c r="AJ121" i="16"/>
  <c r="AJ122" i="16"/>
  <c r="AJ117" i="16"/>
  <c r="AJ124" i="16"/>
  <c r="AJ118" i="16"/>
  <c r="AJ113" i="16"/>
  <c r="AJ114" i="16"/>
  <c r="AJ108" i="16"/>
  <c r="AJ119" i="16"/>
  <c r="AJ109" i="16"/>
  <c r="AJ111" i="16"/>
  <c r="AJ110" i="16"/>
  <c r="AJ112" i="16"/>
  <c r="AJ103" i="16"/>
  <c r="AJ104" i="16"/>
  <c r="AJ116" i="16"/>
  <c r="AJ106" i="16"/>
  <c r="AJ98" i="16"/>
  <c r="AJ99" i="16"/>
  <c r="AJ107" i="16"/>
  <c r="AJ105" i="16"/>
  <c r="AJ102" i="16"/>
  <c r="AJ97" i="16"/>
  <c r="AJ101" i="16"/>
  <c r="AJ93" i="16"/>
  <c r="AJ91" i="16"/>
  <c r="AJ92" i="16"/>
  <c r="AJ95" i="16"/>
  <c r="AJ82" i="16"/>
  <c r="AJ96" i="16"/>
  <c r="AJ83" i="16"/>
  <c r="AJ94" i="16"/>
  <c r="AJ89" i="16"/>
  <c r="AJ87" i="16"/>
  <c r="AJ88" i="16"/>
  <c r="AJ86" i="16"/>
  <c r="AJ100" i="16"/>
  <c r="AJ81" i="16"/>
  <c r="AJ90" i="16"/>
  <c r="AJ76" i="16"/>
  <c r="AJ70" i="16"/>
  <c r="AJ80" i="16"/>
  <c r="AJ78" i="16"/>
  <c r="AJ66" i="16"/>
  <c r="AJ60" i="16"/>
  <c r="AJ67" i="16"/>
  <c r="AJ61" i="16"/>
  <c r="AJ79" i="16"/>
  <c r="AJ84" i="16"/>
  <c r="AJ68" i="16"/>
  <c r="AJ62" i="16"/>
  <c r="AJ77" i="16"/>
  <c r="AJ71" i="16"/>
  <c r="AJ63" i="16"/>
  <c r="AJ85" i="16"/>
  <c r="AJ73" i="16"/>
  <c r="AJ64" i="16"/>
  <c r="AJ54" i="16"/>
  <c r="AJ72" i="16"/>
  <c r="AJ55" i="16"/>
  <c r="AJ49" i="16"/>
  <c r="AJ65" i="16"/>
  <c r="AJ56" i="16"/>
  <c r="AJ58" i="16"/>
  <c r="AJ75" i="16"/>
  <c r="AJ57" i="16"/>
  <c r="AJ52" i="16"/>
  <c r="AJ43" i="16"/>
  <c r="AJ37" i="16"/>
  <c r="AJ69" i="16"/>
  <c r="AJ44" i="16"/>
  <c r="AJ38" i="16"/>
  <c r="AJ45" i="16"/>
  <c r="AJ39" i="16"/>
  <c r="AJ53" i="16"/>
  <c r="AJ47" i="16"/>
  <c r="AJ41" i="16"/>
  <c r="AJ35" i="16"/>
  <c r="AJ31" i="16"/>
  <c r="AJ46" i="16"/>
  <c r="AJ40" i="16"/>
  <c r="AJ32" i="16"/>
  <c r="AJ50" i="16"/>
  <c r="AJ48" i="16"/>
  <c r="AJ33" i="16"/>
  <c r="AJ59" i="16"/>
  <c r="AJ27" i="16"/>
  <c r="AJ21" i="16"/>
  <c r="AJ36" i="16"/>
  <c r="AJ22" i="16"/>
  <c r="AJ16" i="16"/>
  <c r="AJ74" i="16"/>
  <c r="AJ51" i="16"/>
  <c r="AJ23" i="16"/>
  <c r="AJ18" i="16"/>
  <c r="AJ26" i="16"/>
  <c r="AJ13" i="16"/>
  <c r="AJ25" i="16"/>
  <c r="AJ30" i="16"/>
  <c r="AJ24" i="16"/>
  <c r="AJ29" i="16"/>
  <c r="AJ19" i="16"/>
  <c r="AJ15" i="16"/>
  <c r="AJ12" i="16"/>
  <c r="AJ8" i="16"/>
  <c r="AJ10" i="16"/>
  <c r="AJ7" i="16"/>
  <c r="AJ28" i="16"/>
  <c r="AJ34" i="16"/>
  <c r="AJ20" i="16"/>
  <c r="AJ9" i="16"/>
  <c r="AJ17" i="16"/>
  <c r="AJ14" i="16"/>
  <c r="AJ42" i="16"/>
  <c r="AJ11" i="16"/>
  <c r="AK121" i="16"/>
  <c r="AK122" i="16"/>
  <c r="AK116" i="16"/>
  <c r="AK124" i="16"/>
  <c r="AK113" i="16"/>
  <c r="AK118" i="16"/>
  <c r="AK114" i="16"/>
  <c r="AK119" i="16"/>
  <c r="AK111" i="16"/>
  <c r="AK110" i="16"/>
  <c r="AK112" i="16"/>
  <c r="AK104" i="16"/>
  <c r="AK109" i="16"/>
  <c r="AK108" i="16"/>
  <c r="AK117" i="16"/>
  <c r="AK107" i="16"/>
  <c r="AK105" i="16"/>
  <c r="AK100" i="16"/>
  <c r="AK106" i="16"/>
  <c r="AK102" i="16"/>
  <c r="AK120" i="16"/>
  <c r="AK99" i="16"/>
  <c r="AK101" i="16"/>
  <c r="AK94" i="16"/>
  <c r="AK93" i="16"/>
  <c r="AK91" i="16"/>
  <c r="AK92" i="16"/>
  <c r="AK103" i="16"/>
  <c r="AK95" i="16"/>
  <c r="AK96" i="16"/>
  <c r="AK88" i="16"/>
  <c r="AK85" i="16"/>
  <c r="AK86" i="16"/>
  <c r="AK75" i="16"/>
  <c r="AK69" i="16"/>
  <c r="AK81" i="16"/>
  <c r="AK90" i="16"/>
  <c r="AK76" i="16"/>
  <c r="AK70" i="16"/>
  <c r="AK98" i="16"/>
  <c r="AK97" i="16"/>
  <c r="AK83" i="16"/>
  <c r="AK77" i="16"/>
  <c r="AK71" i="16"/>
  <c r="AK84" i="16"/>
  <c r="AK78" i="16"/>
  <c r="AK67" i="16"/>
  <c r="AK61" i="16"/>
  <c r="AK82" i="16"/>
  <c r="AK79" i="16"/>
  <c r="AK89" i="16"/>
  <c r="AK68" i="16"/>
  <c r="AK62" i="16"/>
  <c r="AK80" i="16"/>
  <c r="AK63" i="16"/>
  <c r="AK87" i="16"/>
  <c r="AK64" i="16"/>
  <c r="AK72" i="16"/>
  <c r="AK55" i="16"/>
  <c r="AK49" i="16"/>
  <c r="AK57" i="16"/>
  <c r="AK51" i="16"/>
  <c r="AK58" i="16"/>
  <c r="AK66" i="16"/>
  <c r="AK60" i="16"/>
  <c r="AK53" i="16"/>
  <c r="AK73" i="16"/>
  <c r="AK52" i="16"/>
  <c r="AK44" i="16"/>
  <c r="AK38" i="16"/>
  <c r="AK65" i="16"/>
  <c r="AK54" i="16"/>
  <c r="AK45" i="16"/>
  <c r="AK39" i="16"/>
  <c r="AK56" i="16"/>
  <c r="AK46" i="16"/>
  <c r="AK40" i="16"/>
  <c r="AK50" i="16"/>
  <c r="AK48" i="16"/>
  <c r="AK43" i="16"/>
  <c r="AK33" i="16"/>
  <c r="AK59" i="16"/>
  <c r="AK47" i="16"/>
  <c r="AK42" i="16"/>
  <c r="AK37" i="16"/>
  <c r="AK32" i="16"/>
  <c r="AK27" i="16"/>
  <c r="AK36" i="16"/>
  <c r="AK41" i="16"/>
  <c r="AK22" i="16"/>
  <c r="AK16" i="16"/>
  <c r="AK74" i="16"/>
  <c r="AK34" i="16"/>
  <c r="AK26" i="16"/>
  <c r="AK13" i="16"/>
  <c r="AK25" i="16"/>
  <c r="AK30" i="16"/>
  <c r="AK24" i="16"/>
  <c r="AK21" i="16"/>
  <c r="AK7" i="16"/>
  <c r="AK29" i="16"/>
  <c r="AK35" i="16"/>
  <c r="AK31" i="16"/>
  <c r="AK19" i="16"/>
  <c r="AK15" i="16"/>
  <c r="AK12" i="16"/>
  <c r="AK8" i="16"/>
  <c r="AK17" i="16"/>
  <c r="AK9" i="16"/>
  <c r="AK10" i="16"/>
  <c r="AK28" i="16"/>
  <c r="AK20" i="16"/>
  <c r="AK11" i="16"/>
  <c r="AK18" i="16"/>
  <c r="AK23" i="16"/>
  <c r="AK14" i="16"/>
  <c r="AJ115" i="16"/>
  <c r="CL123" i="16"/>
  <c r="Q117" i="16"/>
  <c r="Q124" i="16"/>
  <c r="Q118" i="16"/>
  <c r="Q116" i="16"/>
  <c r="Q119" i="16"/>
  <c r="Q122" i="16"/>
  <c r="Q120" i="16"/>
  <c r="Q107" i="16"/>
  <c r="Q114" i="16"/>
  <c r="Q113" i="16"/>
  <c r="Q106" i="16"/>
  <c r="Q110" i="16"/>
  <c r="Q101" i="16"/>
  <c r="Q104" i="16"/>
  <c r="Q102" i="16"/>
  <c r="Q121" i="16"/>
  <c r="Q112" i="16"/>
  <c r="Q109" i="16"/>
  <c r="Q105" i="16"/>
  <c r="Q111" i="16"/>
  <c r="Q108" i="16"/>
  <c r="Q94" i="16"/>
  <c r="Q96" i="16"/>
  <c r="Q99" i="16"/>
  <c r="Q100" i="16"/>
  <c r="Q89" i="16"/>
  <c r="Q103" i="16"/>
  <c r="Q95" i="16"/>
  <c r="Q90" i="16"/>
  <c r="Q98" i="16"/>
  <c r="Q85" i="16"/>
  <c r="Q97" i="16"/>
  <c r="Q87" i="16"/>
  <c r="Q91" i="16"/>
  <c r="Q77" i="16"/>
  <c r="Q71" i="16"/>
  <c r="Q93" i="16"/>
  <c r="Q82" i="16"/>
  <c r="Q92" i="16"/>
  <c r="Q79" i="16"/>
  <c r="Q78" i="16"/>
  <c r="Q72" i="16"/>
  <c r="Q73" i="16"/>
  <c r="Q74" i="16"/>
  <c r="Q86" i="16"/>
  <c r="Q63" i="16"/>
  <c r="Q83" i="16"/>
  <c r="Q80" i="16"/>
  <c r="Q69" i="16"/>
  <c r="Q64" i="16"/>
  <c r="Q81" i="16"/>
  <c r="Q65" i="16"/>
  <c r="Q75" i="16"/>
  <c r="Q76" i="16"/>
  <c r="Q68" i="16"/>
  <c r="Q57" i="16"/>
  <c r="Q51" i="16"/>
  <c r="Q84" i="16"/>
  <c r="Q62" i="16"/>
  <c r="Q66" i="16"/>
  <c r="Q58" i="16"/>
  <c r="Q59" i="16"/>
  <c r="Q53" i="16"/>
  <c r="Q56" i="16"/>
  <c r="Q60" i="16"/>
  <c r="Q50" i="16"/>
  <c r="Q70" i="16"/>
  <c r="Q52" i="16"/>
  <c r="Q46" i="16"/>
  <c r="Q40" i="16"/>
  <c r="Q88" i="16"/>
  <c r="Q47" i="16"/>
  <c r="Q41" i="16"/>
  <c r="Q35" i="16"/>
  <c r="Q61" i="16"/>
  <c r="Q55" i="16"/>
  <c r="Q48" i="16"/>
  <c r="Q42" i="16"/>
  <c r="Q67" i="16"/>
  <c r="Q54" i="16"/>
  <c r="Q38" i="16"/>
  <c r="Q44" i="16"/>
  <c r="Q29" i="16"/>
  <c r="Q49" i="16"/>
  <c r="Q43" i="16"/>
  <c r="Q37" i="16"/>
  <c r="Q23" i="16"/>
  <c r="Q32" i="16"/>
  <c r="Q28" i="16"/>
  <c r="Q24" i="16"/>
  <c r="Q18" i="16"/>
  <c r="Q12" i="16"/>
  <c r="Q33" i="16"/>
  <c r="Q25" i="16"/>
  <c r="Q45" i="16"/>
  <c r="Q34" i="16"/>
  <c r="Q36" i="16"/>
  <c r="Q17" i="16"/>
  <c r="Q14" i="16"/>
  <c r="Q8" i="16"/>
  <c r="Q22" i="16"/>
  <c r="Q9" i="16"/>
  <c r="Q21" i="16"/>
  <c r="Q16" i="16"/>
  <c r="Q13" i="16"/>
  <c r="Q10" i="16"/>
  <c r="Q19" i="16"/>
  <c r="Q11" i="16"/>
  <c r="Q27" i="16"/>
  <c r="Q26" i="16"/>
  <c r="Q15" i="16"/>
  <c r="Q39" i="16"/>
  <c r="Q31" i="16"/>
  <c r="Q7" i="16"/>
  <c r="Q30" i="16"/>
  <c r="Q20" i="16"/>
  <c r="AG119" i="16"/>
  <c r="AG120" i="16"/>
  <c r="AG116" i="16"/>
  <c r="AG121" i="16"/>
  <c r="AG112" i="16"/>
  <c r="AG124" i="16"/>
  <c r="AG118" i="16"/>
  <c r="AG113" i="16"/>
  <c r="AG108" i="16"/>
  <c r="AG111" i="16"/>
  <c r="AG107" i="16"/>
  <c r="AG105" i="16"/>
  <c r="AG117" i="16"/>
  <c r="AG104" i="16"/>
  <c r="AG110" i="16"/>
  <c r="AG106" i="16"/>
  <c r="AG103" i="16"/>
  <c r="AG122" i="16"/>
  <c r="AG100" i="16"/>
  <c r="AG96" i="16"/>
  <c r="AG114" i="16"/>
  <c r="AG99" i="16"/>
  <c r="AG94" i="16"/>
  <c r="AG90" i="16"/>
  <c r="AG101" i="16"/>
  <c r="AG93" i="16"/>
  <c r="AG91" i="16"/>
  <c r="AG92" i="16"/>
  <c r="AG89" i="16"/>
  <c r="AG87" i="16"/>
  <c r="AG109" i="16"/>
  <c r="AG97" i="16"/>
  <c r="AG73" i="16"/>
  <c r="AG79" i="16"/>
  <c r="AG88" i="16"/>
  <c r="AG74" i="16"/>
  <c r="AG86" i="16"/>
  <c r="AG95" i="16"/>
  <c r="AG81" i="16"/>
  <c r="AG75" i="16"/>
  <c r="AG102" i="16"/>
  <c r="AG98" i="16"/>
  <c r="AG76" i="16"/>
  <c r="AG69" i="16"/>
  <c r="AG65" i="16"/>
  <c r="AG85" i="16"/>
  <c r="AG78" i="16"/>
  <c r="AG66" i="16"/>
  <c r="AG60" i="16"/>
  <c r="AG82" i="16"/>
  <c r="AG67" i="16"/>
  <c r="AG61" i="16"/>
  <c r="AG84" i="16"/>
  <c r="AG83" i="16"/>
  <c r="AG58" i="16"/>
  <c r="AG70" i="16"/>
  <c r="AG59" i="16"/>
  <c r="AG53" i="16"/>
  <c r="AG64" i="16"/>
  <c r="AG72" i="16"/>
  <c r="AG62" i="16"/>
  <c r="AG55" i="16"/>
  <c r="AG51" i="16"/>
  <c r="AG50" i="16"/>
  <c r="AG56" i="16"/>
  <c r="AG80" i="16"/>
  <c r="AG71" i="16"/>
  <c r="AG42" i="16"/>
  <c r="AG48" i="16"/>
  <c r="AG77" i="16"/>
  <c r="AG52" i="16"/>
  <c r="AG43" i="16"/>
  <c r="AG37" i="16"/>
  <c r="AG54" i="16"/>
  <c r="AG44" i="16"/>
  <c r="AG38" i="16"/>
  <c r="AG39" i="16"/>
  <c r="AG49" i="16"/>
  <c r="AG46" i="16"/>
  <c r="AG35" i="16"/>
  <c r="AG31" i="16"/>
  <c r="AG40" i="16"/>
  <c r="AG57" i="16"/>
  <c r="AG34" i="16"/>
  <c r="AG68" i="16"/>
  <c r="AG30" i="16"/>
  <c r="AG28" i="16"/>
  <c r="AG25" i="16"/>
  <c r="AG32" i="16"/>
  <c r="AG47" i="16"/>
  <c r="AG29" i="16"/>
  <c r="AG26" i="16"/>
  <c r="AG20" i="16"/>
  <c r="AG14" i="16"/>
  <c r="AG45" i="16"/>
  <c r="AG36" i="16"/>
  <c r="AG33" i="16"/>
  <c r="AG27" i="16"/>
  <c r="AG41" i="16"/>
  <c r="AG10" i="16"/>
  <c r="AG22" i="16"/>
  <c r="AG16" i="16"/>
  <c r="AG11" i="16"/>
  <c r="AG63" i="16"/>
  <c r="AG23" i="16"/>
  <c r="AG21" i="16"/>
  <c r="AG18" i="16"/>
  <c r="AG13" i="16"/>
  <c r="AG24" i="16"/>
  <c r="AG15" i="16"/>
  <c r="AG19" i="16"/>
  <c r="AG12" i="16"/>
  <c r="AG17" i="16"/>
  <c r="AG9" i="16"/>
  <c r="AG8" i="16"/>
  <c r="AG7" i="16"/>
  <c r="CV122" i="16"/>
  <c r="CV117" i="16"/>
  <c r="CV124" i="16"/>
  <c r="CV118" i="16"/>
  <c r="CV119" i="16"/>
  <c r="CV120" i="16"/>
  <c r="CV121" i="16"/>
  <c r="CV110" i="16"/>
  <c r="CV105" i="16"/>
  <c r="CV116" i="16"/>
  <c r="CV100" i="16"/>
  <c r="CV113" i="16"/>
  <c r="CV108" i="16"/>
  <c r="CV101" i="16"/>
  <c r="CV114" i="16"/>
  <c r="CV111" i="16"/>
  <c r="CV104" i="16"/>
  <c r="CV99" i="16"/>
  <c r="CV102" i="16"/>
  <c r="CV106" i="16"/>
  <c r="CV103" i="16"/>
  <c r="CV93" i="16"/>
  <c r="CV98" i="16"/>
  <c r="CV112" i="16"/>
  <c r="CV109" i="16"/>
  <c r="CV107" i="16"/>
  <c r="CV97" i="16"/>
  <c r="CV88" i="16"/>
  <c r="CV92" i="16"/>
  <c r="CV84" i="16"/>
  <c r="CV78" i="16"/>
  <c r="CV85" i="16"/>
  <c r="CV79" i="16"/>
  <c r="CV95" i="16"/>
  <c r="CV91" i="16"/>
  <c r="CV89" i="16"/>
  <c r="CV96" i="16"/>
  <c r="CV80" i="16"/>
  <c r="CV83" i="16"/>
  <c r="CV77" i="16"/>
  <c r="CV72" i="16"/>
  <c r="CV82" i="16"/>
  <c r="CV70" i="16"/>
  <c r="CV68" i="16"/>
  <c r="CV62" i="16"/>
  <c r="CV71" i="16"/>
  <c r="CV87" i="16"/>
  <c r="CV63" i="16"/>
  <c r="CV76" i="16"/>
  <c r="CV64" i="16"/>
  <c r="CV94" i="16"/>
  <c r="CV86" i="16"/>
  <c r="CV65" i="16"/>
  <c r="CV61" i="16"/>
  <c r="CV56" i="16"/>
  <c r="CV81" i="16"/>
  <c r="CV69" i="16"/>
  <c r="CV57" i="16"/>
  <c r="CV51" i="16"/>
  <c r="CV75" i="16"/>
  <c r="CV74" i="16"/>
  <c r="CV66" i="16"/>
  <c r="CV73" i="16"/>
  <c r="CV60" i="16"/>
  <c r="CV59" i="16"/>
  <c r="CV53" i="16"/>
  <c r="CV54" i="16"/>
  <c r="CV48" i="16"/>
  <c r="CV67" i="16"/>
  <c r="CV55" i="16"/>
  <c r="CV50" i="16"/>
  <c r="CV45" i="16"/>
  <c r="CV39" i="16"/>
  <c r="CV90" i="16"/>
  <c r="CV46" i="16"/>
  <c r="CV40" i="16"/>
  <c r="CV34" i="16"/>
  <c r="CV49" i="16"/>
  <c r="CV41" i="16"/>
  <c r="CV35" i="16"/>
  <c r="CV43" i="16"/>
  <c r="CV33" i="16"/>
  <c r="CV52" i="16"/>
  <c r="CV36" i="16"/>
  <c r="CV28" i="16"/>
  <c r="CV37" i="16"/>
  <c r="CV44" i="16"/>
  <c r="CV29" i="16"/>
  <c r="CV23" i="16"/>
  <c r="CV17" i="16"/>
  <c r="CV30" i="16"/>
  <c r="CV47" i="16"/>
  <c r="CV24" i="16"/>
  <c r="CV18" i="16"/>
  <c r="CV12" i="16"/>
  <c r="CV58" i="16"/>
  <c r="CV31" i="16"/>
  <c r="CV32" i="16"/>
  <c r="CV8" i="16"/>
  <c r="CV27" i="16"/>
  <c r="CV42" i="16"/>
  <c r="CV14" i="16"/>
  <c r="CV9" i="16"/>
  <c r="CV21" i="16"/>
  <c r="CV19" i="16"/>
  <c r="CV10" i="16"/>
  <c r="CV22" i="16"/>
  <c r="CV13" i="16"/>
  <c r="CV11" i="16"/>
  <c r="CV25" i="16"/>
  <c r="CV7" i="16"/>
  <c r="CV16" i="16"/>
  <c r="CV38" i="16"/>
  <c r="CV26" i="16"/>
  <c r="CV20" i="16"/>
  <c r="CV15" i="16"/>
  <c r="BC124" i="16"/>
  <c r="BC118" i="16"/>
  <c r="BC119" i="16"/>
  <c r="BC120" i="16"/>
  <c r="BC111" i="16"/>
  <c r="BC112" i="16"/>
  <c r="BC121" i="16"/>
  <c r="BC116" i="16"/>
  <c r="BC117" i="16"/>
  <c r="BC107" i="16"/>
  <c r="BC122" i="16"/>
  <c r="BC114" i="16"/>
  <c r="BC113" i="16"/>
  <c r="BC108" i="16"/>
  <c r="BC109" i="16"/>
  <c r="BC104" i="16"/>
  <c r="BC102" i="16"/>
  <c r="BC105" i="16"/>
  <c r="BC103" i="16"/>
  <c r="BC100" i="16"/>
  <c r="BC99" i="16"/>
  <c r="BC95" i="16"/>
  <c r="BC98" i="16"/>
  <c r="BC89" i="16"/>
  <c r="BC110" i="16"/>
  <c r="BC90" i="16"/>
  <c r="BC96" i="16"/>
  <c r="BC91" i="16"/>
  <c r="BC86" i="16"/>
  <c r="BC88" i="16"/>
  <c r="BC97" i="16"/>
  <c r="BC94" i="16"/>
  <c r="BC93" i="16"/>
  <c r="BC72" i="16"/>
  <c r="BC83" i="16"/>
  <c r="BC78" i="16"/>
  <c r="BC80" i="16"/>
  <c r="BC73" i="16"/>
  <c r="BC74" i="16"/>
  <c r="BC106" i="16"/>
  <c r="BC92" i="16"/>
  <c r="BC75" i="16"/>
  <c r="BC76" i="16"/>
  <c r="BC64" i="16"/>
  <c r="BC87" i="16"/>
  <c r="BC81" i="16"/>
  <c r="BC101" i="16"/>
  <c r="BC65" i="16"/>
  <c r="BC82" i="16"/>
  <c r="BC70" i="16"/>
  <c r="BC66" i="16"/>
  <c r="BC60" i="16"/>
  <c r="BC79" i="16"/>
  <c r="BC69" i="16"/>
  <c r="BC57" i="16"/>
  <c r="BC58" i="16"/>
  <c r="BC52" i="16"/>
  <c r="BC71" i="16"/>
  <c r="BC63" i="16"/>
  <c r="BC67" i="16"/>
  <c r="BC59" i="16"/>
  <c r="BC77" i="16"/>
  <c r="BC54" i="16"/>
  <c r="BC68" i="16"/>
  <c r="BC84" i="16"/>
  <c r="BC62" i="16"/>
  <c r="BC56" i="16"/>
  <c r="BC53" i="16"/>
  <c r="BC85" i="16"/>
  <c r="BC61" i="16"/>
  <c r="BC47" i="16"/>
  <c r="BC41" i="16"/>
  <c r="BC49" i="16"/>
  <c r="BC51" i="16"/>
  <c r="BC42" i="16"/>
  <c r="BC36" i="16"/>
  <c r="BC55" i="16"/>
  <c r="BC43" i="16"/>
  <c r="BC50" i="16"/>
  <c r="BC45" i="16"/>
  <c r="BC39" i="16"/>
  <c r="BC38" i="16"/>
  <c r="BC30" i="16"/>
  <c r="BC48" i="16"/>
  <c r="BC44" i="16"/>
  <c r="BC24" i="16"/>
  <c r="BC33" i="16"/>
  <c r="BC35" i="16"/>
  <c r="BC25" i="16"/>
  <c r="BC19" i="16"/>
  <c r="BC13" i="16"/>
  <c r="BC46" i="16"/>
  <c r="BC37" i="16"/>
  <c r="BC26" i="16"/>
  <c r="BC15" i="16"/>
  <c r="BC9" i="16"/>
  <c r="BC23" i="16"/>
  <c r="BC12" i="16"/>
  <c r="BC10" i="16"/>
  <c r="BC32" i="16"/>
  <c r="BC14" i="16"/>
  <c r="BC11" i="16"/>
  <c r="BC20" i="16"/>
  <c r="BC17" i="16"/>
  <c r="BC16" i="16"/>
  <c r="BC34" i="16"/>
  <c r="BC21" i="16"/>
  <c r="BC28" i="16"/>
  <c r="BC29" i="16"/>
  <c r="BC7" i="16"/>
  <c r="BC40" i="16"/>
  <c r="BC22" i="16"/>
  <c r="BC8" i="16"/>
  <c r="BC27" i="16"/>
  <c r="BC18" i="16"/>
  <c r="BC31" i="16"/>
  <c r="BX122" i="16"/>
  <c r="BX117" i="16"/>
  <c r="BX124" i="16"/>
  <c r="BX118" i="16"/>
  <c r="BX119" i="16"/>
  <c r="BX120" i="16"/>
  <c r="BX112" i="16"/>
  <c r="BX111" i="16"/>
  <c r="BX110" i="16"/>
  <c r="BX116" i="16"/>
  <c r="BX109" i="16"/>
  <c r="BX105" i="16"/>
  <c r="BX121" i="16"/>
  <c r="BX114" i="16"/>
  <c r="BX108" i="16"/>
  <c r="BX104" i="16"/>
  <c r="BX100" i="16"/>
  <c r="BX103" i="16"/>
  <c r="BX101" i="16"/>
  <c r="BX102" i="16"/>
  <c r="BX106" i="16"/>
  <c r="BX93" i="16"/>
  <c r="BX97" i="16"/>
  <c r="BX95" i="16"/>
  <c r="BX92" i="16"/>
  <c r="BX96" i="16"/>
  <c r="BX94" i="16"/>
  <c r="BX88" i="16"/>
  <c r="BX99" i="16"/>
  <c r="BX98" i="16"/>
  <c r="BX84" i="16"/>
  <c r="BX113" i="16"/>
  <c r="BX85" i="16"/>
  <c r="BX79" i="16"/>
  <c r="BX107" i="16"/>
  <c r="BX91" i="16"/>
  <c r="BX82" i="16"/>
  <c r="BX86" i="16"/>
  <c r="BX77" i="16"/>
  <c r="BX72" i="16"/>
  <c r="BX81" i="16"/>
  <c r="BX90" i="16"/>
  <c r="BX78" i="16"/>
  <c r="BX68" i="16"/>
  <c r="BX62" i="16"/>
  <c r="BX83" i="16"/>
  <c r="BX80" i="16"/>
  <c r="BX69" i="16"/>
  <c r="BX63" i="16"/>
  <c r="BX76" i="16"/>
  <c r="BX70" i="16"/>
  <c r="BX64" i="16"/>
  <c r="BX71" i="16"/>
  <c r="BX65" i="16"/>
  <c r="BX56" i="16"/>
  <c r="BX73" i="16"/>
  <c r="BX57" i="16"/>
  <c r="BX51" i="16"/>
  <c r="BX66" i="16"/>
  <c r="BX59" i="16"/>
  <c r="BX48" i="16"/>
  <c r="BX75" i="16"/>
  <c r="BX50" i="16"/>
  <c r="BX52" i="16"/>
  <c r="BX74" i="16"/>
  <c r="BX53" i="16"/>
  <c r="BX60" i="16"/>
  <c r="BX54" i="16"/>
  <c r="BX49" i="16"/>
  <c r="BX45" i="16"/>
  <c r="BX39" i="16"/>
  <c r="BX89" i="16"/>
  <c r="BX46" i="16"/>
  <c r="BX40" i="16"/>
  <c r="BX34" i="16"/>
  <c r="BX67" i="16"/>
  <c r="BX87" i="16"/>
  <c r="BX41" i="16"/>
  <c r="BX35" i="16"/>
  <c r="BX43" i="16"/>
  <c r="BX33" i="16"/>
  <c r="BX61" i="16"/>
  <c r="BX47" i="16"/>
  <c r="BX44" i="16"/>
  <c r="BX28" i="16"/>
  <c r="BX55" i="16"/>
  <c r="BX29" i="16"/>
  <c r="BX42" i="16"/>
  <c r="BX58" i="16"/>
  <c r="BX23" i="16"/>
  <c r="BX17" i="16"/>
  <c r="BX24" i="16"/>
  <c r="BX18" i="16"/>
  <c r="BX12" i="16"/>
  <c r="BX38" i="16"/>
  <c r="BX37" i="16"/>
  <c r="BX26" i="16"/>
  <c r="BX25" i="16"/>
  <c r="BX8" i="16"/>
  <c r="BX36" i="16"/>
  <c r="BX31" i="16"/>
  <c r="BX27" i="16"/>
  <c r="BX20" i="16"/>
  <c r="BX16" i="16"/>
  <c r="BX13" i="16"/>
  <c r="BX9" i="16"/>
  <c r="BX10" i="16"/>
  <c r="BX19" i="16"/>
  <c r="BX22" i="16"/>
  <c r="BX32" i="16"/>
  <c r="BX14" i="16"/>
  <c r="BX7" i="16"/>
  <c r="BX21" i="16"/>
  <c r="BX15" i="16"/>
  <c r="BX30" i="16"/>
  <c r="BX11" i="16"/>
  <c r="W120" i="16"/>
  <c r="W121" i="16"/>
  <c r="W119" i="16"/>
  <c r="W117" i="16"/>
  <c r="W113" i="16"/>
  <c r="W114" i="16"/>
  <c r="W111" i="16"/>
  <c r="W109" i="16"/>
  <c r="W110" i="16"/>
  <c r="W108" i="16"/>
  <c r="W122" i="16"/>
  <c r="W124" i="16"/>
  <c r="W116" i="16"/>
  <c r="W106" i="16"/>
  <c r="W105" i="16"/>
  <c r="W112" i="16"/>
  <c r="W103" i="16"/>
  <c r="W118" i="16"/>
  <c r="W107" i="16"/>
  <c r="W99" i="16"/>
  <c r="W97" i="16"/>
  <c r="W101" i="16"/>
  <c r="W98" i="16"/>
  <c r="W104" i="16"/>
  <c r="W102" i="16"/>
  <c r="W93" i="16"/>
  <c r="W95" i="16"/>
  <c r="W91" i="16"/>
  <c r="W96" i="16"/>
  <c r="W92" i="16"/>
  <c r="W100" i="16"/>
  <c r="W90" i="16"/>
  <c r="W88" i="16"/>
  <c r="W84" i="16"/>
  <c r="W74" i="16"/>
  <c r="W81" i="16"/>
  <c r="W75" i="16"/>
  <c r="W69" i="16"/>
  <c r="W89" i="16"/>
  <c r="W83" i="16"/>
  <c r="W76" i="16"/>
  <c r="W70" i="16"/>
  <c r="W94" i="16"/>
  <c r="W85" i="16"/>
  <c r="W77" i="16"/>
  <c r="W66" i="16"/>
  <c r="W71" i="16"/>
  <c r="W67" i="16"/>
  <c r="W61" i="16"/>
  <c r="W72" i="16"/>
  <c r="W68" i="16"/>
  <c r="W62" i="16"/>
  <c r="W65" i="16"/>
  <c r="W59" i="16"/>
  <c r="W87" i="16"/>
  <c r="W80" i="16"/>
  <c r="W78" i="16"/>
  <c r="W73" i="16"/>
  <c r="W86" i="16"/>
  <c r="W63" i="16"/>
  <c r="W54" i="16"/>
  <c r="W79" i="16"/>
  <c r="W56" i="16"/>
  <c r="W64" i="16"/>
  <c r="W57" i="16"/>
  <c r="W49" i="16"/>
  <c r="W52" i="16"/>
  <c r="W55" i="16"/>
  <c r="W51" i="16"/>
  <c r="W53" i="16"/>
  <c r="W50" i="16"/>
  <c r="W43" i="16"/>
  <c r="W44" i="16"/>
  <c r="W38" i="16"/>
  <c r="W60" i="16"/>
  <c r="W45" i="16"/>
  <c r="W39" i="16"/>
  <c r="W82" i="16"/>
  <c r="W41" i="16"/>
  <c r="W58" i="16"/>
  <c r="W32" i="16"/>
  <c r="W42" i="16"/>
  <c r="W35" i="16"/>
  <c r="W40" i="16"/>
  <c r="W26" i="16"/>
  <c r="W34" i="16"/>
  <c r="W27" i="16"/>
  <c r="W21" i="16"/>
  <c r="W15" i="16"/>
  <c r="W37" i="16"/>
  <c r="W47" i="16"/>
  <c r="W36" i="16"/>
  <c r="W13" i="16"/>
  <c r="W11" i="16"/>
  <c r="W48" i="16"/>
  <c r="W28" i="16"/>
  <c r="W46" i="16"/>
  <c r="W19" i="16"/>
  <c r="W12" i="16"/>
  <c r="W33" i="16"/>
  <c r="W30" i="16"/>
  <c r="W17" i="16"/>
  <c r="W8" i="16"/>
  <c r="W31" i="16"/>
  <c r="W16" i="16"/>
  <c r="W22" i="16"/>
  <c r="W14" i="16"/>
  <c r="W7" i="16"/>
  <c r="W18" i="16"/>
  <c r="W9" i="16"/>
  <c r="W20" i="16"/>
  <c r="W25" i="16"/>
  <c r="W29" i="16"/>
  <c r="W24" i="16"/>
  <c r="W10" i="16"/>
  <c r="W23" i="16"/>
  <c r="BH120" i="16"/>
  <c r="BH121" i="16"/>
  <c r="BH122" i="16"/>
  <c r="BH117" i="16"/>
  <c r="BH124" i="16"/>
  <c r="BH118" i="16"/>
  <c r="BH113" i="16"/>
  <c r="BH114" i="16"/>
  <c r="BH119" i="16"/>
  <c r="BH108" i="16"/>
  <c r="BH112" i="16"/>
  <c r="BH109" i="16"/>
  <c r="BH110" i="16"/>
  <c r="BH103" i="16"/>
  <c r="BH104" i="16"/>
  <c r="BH111" i="16"/>
  <c r="BH98" i="16"/>
  <c r="BH99" i="16"/>
  <c r="BH107" i="16"/>
  <c r="BH106" i="16"/>
  <c r="BH102" i="16"/>
  <c r="BH116" i="16"/>
  <c r="BH105" i="16"/>
  <c r="BH100" i="16"/>
  <c r="BH95" i="16"/>
  <c r="BH91" i="16"/>
  <c r="BH96" i="16"/>
  <c r="BH94" i="16"/>
  <c r="BH93" i="16"/>
  <c r="BH92" i="16"/>
  <c r="BH97" i="16"/>
  <c r="BH101" i="16"/>
  <c r="BH82" i="16"/>
  <c r="BH83" i="16"/>
  <c r="BH87" i="16"/>
  <c r="BH89" i="16"/>
  <c r="BH79" i="16"/>
  <c r="BH84" i="16"/>
  <c r="BH76" i="16"/>
  <c r="BH70" i="16"/>
  <c r="BH85" i="16"/>
  <c r="BH88" i="16"/>
  <c r="BH81" i="16"/>
  <c r="BH66" i="16"/>
  <c r="BH60" i="16"/>
  <c r="BH78" i="16"/>
  <c r="BH71" i="16"/>
  <c r="BH69" i="16"/>
  <c r="BH67" i="16"/>
  <c r="BH61" i="16"/>
  <c r="BH86" i="16"/>
  <c r="BH72" i="16"/>
  <c r="BH68" i="16"/>
  <c r="BH62" i="16"/>
  <c r="BH77" i="16"/>
  <c r="BH75" i="16"/>
  <c r="BH63" i="16"/>
  <c r="BH54" i="16"/>
  <c r="BH90" i="16"/>
  <c r="BH74" i="16"/>
  <c r="BH64" i="16"/>
  <c r="BH55" i="16"/>
  <c r="BH49" i="16"/>
  <c r="BH80" i="16"/>
  <c r="BH58" i="16"/>
  <c r="BH52" i="16"/>
  <c r="BH50" i="16"/>
  <c r="BH51" i="16"/>
  <c r="BH47" i="16"/>
  <c r="BH53" i="16"/>
  <c r="BH57" i="16"/>
  <c r="BH65" i="16"/>
  <c r="BH56" i="16"/>
  <c r="BH43" i="16"/>
  <c r="BH37" i="16"/>
  <c r="BH44" i="16"/>
  <c r="BH38" i="16"/>
  <c r="BH45" i="16"/>
  <c r="BH39" i="16"/>
  <c r="BH48" i="16"/>
  <c r="BH41" i="16"/>
  <c r="BH31" i="16"/>
  <c r="BH59" i="16"/>
  <c r="BH42" i="16"/>
  <c r="BH32" i="16"/>
  <c r="BH46" i="16"/>
  <c r="BH40" i="16"/>
  <c r="BH33" i="16"/>
  <c r="BH28" i="16"/>
  <c r="BH27" i="16"/>
  <c r="BH21" i="16"/>
  <c r="BH36" i="16"/>
  <c r="BH22" i="16"/>
  <c r="BH16" i="16"/>
  <c r="BH29" i="16"/>
  <c r="BH73" i="16"/>
  <c r="BH35" i="16"/>
  <c r="BH25" i="16"/>
  <c r="BH24" i="16"/>
  <c r="BH17" i="16"/>
  <c r="BH14" i="16"/>
  <c r="BH20" i="16"/>
  <c r="BH30" i="16"/>
  <c r="BH13" i="16"/>
  <c r="BH8" i="16"/>
  <c r="BH18" i="16"/>
  <c r="BH15" i="16"/>
  <c r="BH12" i="16"/>
  <c r="BH34" i="16"/>
  <c r="BH9" i="16"/>
  <c r="BH10" i="16"/>
  <c r="BH26" i="16"/>
  <c r="BH11" i="16"/>
  <c r="BH19" i="16"/>
  <c r="BH7" i="16"/>
  <c r="BH23" i="16"/>
  <c r="H119" i="16"/>
  <c r="H120" i="16"/>
  <c r="H121" i="16"/>
  <c r="H122" i="16"/>
  <c r="H116" i="16"/>
  <c r="H117" i="16"/>
  <c r="H124" i="16"/>
  <c r="H118" i="16"/>
  <c r="H112" i="16"/>
  <c r="H113" i="16"/>
  <c r="H107" i="16"/>
  <c r="H108" i="16"/>
  <c r="H111" i="16"/>
  <c r="H109" i="16"/>
  <c r="H114" i="16"/>
  <c r="H103" i="16"/>
  <c r="H110" i="16"/>
  <c r="H98" i="16"/>
  <c r="H101" i="16"/>
  <c r="H106" i="16"/>
  <c r="H102" i="16"/>
  <c r="H96" i="16"/>
  <c r="H105" i="16"/>
  <c r="H97" i="16"/>
  <c r="H93" i="16"/>
  <c r="H90" i="16"/>
  <c r="H104" i="16"/>
  <c r="H91" i="16"/>
  <c r="H100" i="16"/>
  <c r="H99" i="16"/>
  <c r="H94" i="16"/>
  <c r="H87" i="16"/>
  <c r="H81" i="16"/>
  <c r="H88" i="16"/>
  <c r="H82" i="16"/>
  <c r="H89" i="16"/>
  <c r="H95" i="16"/>
  <c r="H86" i="16"/>
  <c r="H84" i="16"/>
  <c r="H85" i="16"/>
  <c r="H83" i="16"/>
  <c r="H75" i="16"/>
  <c r="H92" i="16"/>
  <c r="H80" i="16"/>
  <c r="H71" i="16"/>
  <c r="H65" i="16"/>
  <c r="H79" i="16"/>
  <c r="H74" i="16"/>
  <c r="H78" i="16"/>
  <c r="H72" i="16"/>
  <c r="H66" i="16"/>
  <c r="H73" i="16"/>
  <c r="H67" i="16"/>
  <c r="H61" i="16"/>
  <c r="H77" i="16"/>
  <c r="H68" i="16"/>
  <c r="H62" i="16"/>
  <c r="H64" i="16"/>
  <c r="H59" i="16"/>
  <c r="H53" i="16"/>
  <c r="H76" i="16"/>
  <c r="H54" i="16"/>
  <c r="H60" i="16"/>
  <c r="H52" i="16"/>
  <c r="H49" i="16"/>
  <c r="H69" i="16"/>
  <c r="H63" i="16"/>
  <c r="H55" i="16"/>
  <c r="H58" i="16"/>
  <c r="H56" i="16"/>
  <c r="H42" i="16"/>
  <c r="H36" i="16"/>
  <c r="H43" i="16"/>
  <c r="H37" i="16"/>
  <c r="H44" i="16"/>
  <c r="H38" i="16"/>
  <c r="H51" i="16"/>
  <c r="H70" i="16"/>
  <c r="H46" i="16"/>
  <c r="H40" i="16"/>
  <c r="H48" i="16"/>
  <c r="H30" i="16"/>
  <c r="H57" i="16"/>
  <c r="H31" i="16"/>
  <c r="H32" i="16"/>
  <c r="H47" i="16"/>
  <c r="H26" i="16"/>
  <c r="H20" i="16"/>
  <c r="H27" i="16"/>
  <c r="H21" i="16"/>
  <c r="H15" i="16"/>
  <c r="H50" i="16"/>
  <c r="H45" i="16"/>
  <c r="H33" i="16"/>
  <c r="H29" i="16"/>
  <c r="H19" i="16"/>
  <c r="H11" i="16"/>
  <c r="H12" i="16"/>
  <c r="H41" i="16"/>
  <c r="H22" i="16"/>
  <c r="H17" i="16"/>
  <c r="H34" i="16"/>
  <c r="H28" i="16"/>
  <c r="H25" i="16"/>
  <c r="H23" i="16"/>
  <c r="H10" i="16"/>
  <c r="H13" i="16"/>
  <c r="H39" i="16"/>
  <c r="H16" i="16"/>
  <c r="H35" i="16"/>
  <c r="H18" i="16"/>
  <c r="H14" i="16"/>
  <c r="H8" i="16"/>
  <c r="H24" i="16"/>
  <c r="H9" i="16"/>
  <c r="H7" i="16"/>
  <c r="CU122" i="16"/>
  <c r="CU116" i="16"/>
  <c r="CU117" i="16"/>
  <c r="CU121" i="16"/>
  <c r="CU114" i="16"/>
  <c r="CU119" i="16"/>
  <c r="CU112" i="16"/>
  <c r="CU110" i="16"/>
  <c r="CU118" i="16"/>
  <c r="CU105" i="16"/>
  <c r="CU120" i="16"/>
  <c r="CU124" i="16"/>
  <c r="CU108" i="16"/>
  <c r="CU100" i="16"/>
  <c r="CU113" i="16"/>
  <c r="CU101" i="16"/>
  <c r="CU106" i="16"/>
  <c r="CU103" i="16"/>
  <c r="CU99" i="16"/>
  <c r="CU111" i="16"/>
  <c r="CU93" i="16"/>
  <c r="CU98" i="16"/>
  <c r="CU95" i="16"/>
  <c r="CU96" i="16"/>
  <c r="CU104" i="16"/>
  <c r="CU109" i="16"/>
  <c r="CU89" i="16"/>
  <c r="CU84" i="16"/>
  <c r="CU92" i="16"/>
  <c r="CU107" i="16"/>
  <c r="CU102" i="16"/>
  <c r="CU97" i="16"/>
  <c r="CU86" i="16"/>
  <c r="CU90" i="16"/>
  <c r="CU76" i="16"/>
  <c r="CU70" i="16"/>
  <c r="CU88" i="16"/>
  <c r="CU80" i="16"/>
  <c r="CU85" i="16"/>
  <c r="CU83" i="16"/>
  <c r="CU77" i="16"/>
  <c r="CU71" i="16"/>
  <c r="CU72" i="16"/>
  <c r="CU73" i="16"/>
  <c r="CU68" i="16"/>
  <c r="CU62" i="16"/>
  <c r="CU87" i="16"/>
  <c r="CU63" i="16"/>
  <c r="CU64" i="16"/>
  <c r="CU94" i="16"/>
  <c r="CU91" i="16"/>
  <c r="CU78" i="16"/>
  <c r="CU67" i="16"/>
  <c r="CU61" i="16"/>
  <c r="CU65" i="16"/>
  <c r="CU56" i="16"/>
  <c r="CU50" i="16"/>
  <c r="CU81" i="16"/>
  <c r="CU69" i="16"/>
  <c r="CU57" i="16"/>
  <c r="CU79" i="16"/>
  <c r="CU58" i="16"/>
  <c r="CU52" i="16"/>
  <c r="CU66" i="16"/>
  <c r="CU60" i="16"/>
  <c r="CU59" i="16"/>
  <c r="CU53" i="16"/>
  <c r="CU54" i="16"/>
  <c r="CU48" i="16"/>
  <c r="CU82" i="16"/>
  <c r="CU47" i="16"/>
  <c r="CU45" i="16"/>
  <c r="CU39" i="16"/>
  <c r="CU51" i="16"/>
  <c r="CU46" i="16"/>
  <c r="CU40" i="16"/>
  <c r="CU34" i="16"/>
  <c r="CU74" i="16"/>
  <c r="CU55" i="16"/>
  <c r="CU49" i="16"/>
  <c r="CU41" i="16"/>
  <c r="CU43" i="16"/>
  <c r="CU35" i="16"/>
  <c r="CU36" i="16"/>
  <c r="CU28" i="16"/>
  <c r="CU37" i="16"/>
  <c r="CU75" i="16"/>
  <c r="CU44" i="16"/>
  <c r="CU38" i="16"/>
  <c r="CU22" i="16"/>
  <c r="CU29" i="16"/>
  <c r="CU23" i="16"/>
  <c r="CU17" i="16"/>
  <c r="CU30" i="16"/>
  <c r="CU24" i="16"/>
  <c r="CU31" i="16"/>
  <c r="CU25" i="16"/>
  <c r="CU18" i="16"/>
  <c r="CU15" i="16"/>
  <c r="CU12" i="16"/>
  <c r="CU7" i="16"/>
  <c r="CU32" i="16"/>
  <c r="CU8" i="16"/>
  <c r="CU27" i="16"/>
  <c r="CU42" i="16"/>
  <c r="CU14" i="16"/>
  <c r="CU9" i="16"/>
  <c r="CU21" i="16"/>
  <c r="CU19" i="16"/>
  <c r="CU10" i="16"/>
  <c r="CU11" i="16"/>
  <c r="CU33" i="16"/>
  <c r="CU13" i="16"/>
  <c r="CU20" i="16"/>
  <c r="CU16" i="16"/>
  <c r="CU26" i="16"/>
  <c r="W115" i="16"/>
  <c r="AP115" i="16"/>
  <c r="AV123" i="16"/>
  <c r="CF115" i="16"/>
  <c r="BR123" i="16"/>
  <c r="M115" i="16"/>
  <c r="AO115" i="16"/>
  <c r="Z123" i="16"/>
  <c r="BV115" i="16"/>
  <c r="BE123" i="16"/>
  <c r="O115" i="16"/>
  <c r="Q115" i="16"/>
  <c r="J123" i="16"/>
  <c r="P115" i="16"/>
  <c r="BC123" i="16"/>
  <c r="AT123" i="16"/>
  <c r="CM124" i="16"/>
  <c r="CM118" i="16"/>
  <c r="CM119" i="16"/>
  <c r="CM117" i="16"/>
  <c r="CM121" i="16"/>
  <c r="CM111" i="16"/>
  <c r="CM112" i="16"/>
  <c r="CM116" i="16"/>
  <c r="CM110" i="16"/>
  <c r="CM107" i="16"/>
  <c r="CM108" i="16"/>
  <c r="CM114" i="16"/>
  <c r="CM113" i="16"/>
  <c r="CM106" i="16"/>
  <c r="CM109" i="16"/>
  <c r="CM104" i="16"/>
  <c r="CM103" i="16"/>
  <c r="CM102" i="16"/>
  <c r="CM105" i="16"/>
  <c r="CM120" i="16"/>
  <c r="CM100" i="16"/>
  <c r="CM97" i="16"/>
  <c r="CM95" i="16"/>
  <c r="CM99" i="16"/>
  <c r="CM93" i="16"/>
  <c r="CM92" i="16"/>
  <c r="CM89" i="16"/>
  <c r="CM98" i="16"/>
  <c r="CM90" i="16"/>
  <c r="CM96" i="16"/>
  <c r="CM94" i="16"/>
  <c r="CM91" i="16"/>
  <c r="CM86" i="16"/>
  <c r="CM101" i="16"/>
  <c r="CM72" i="16"/>
  <c r="CM79" i="16"/>
  <c r="CM87" i="16"/>
  <c r="CM73" i="16"/>
  <c r="CM81" i="16"/>
  <c r="CM74" i="16"/>
  <c r="CM122" i="16"/>
  <c r="CM88" i="16"/>
  <c r="CM75" i="16"/>
  <c r="CM84" i="16"/>
  <c r="CM64" i="16"/>
  <c r="CM77" i="16"/>
  <c r="CM69" i="16"/>
  <c r="CM65" i="16"/>
  <c r="CM82" i="16"/>
  <c r="CM70" i="16"/>
  <c r="CM66" i="16"/>
  <c r="CM60" i="16"/>
  <c r="CM63" i="16"/>
  <c r="CM57" i="16"/>
  <c r="CM67" i="16"/>
  <c r="CM78" i="16"/>
  <c r="CM61" i="16"/>
  <c r="CM58" i="16"/>
  <c r="CM52" i="16"/>
  <c r="CM83" i="16"/>
  <c r="CM59" i="16"/>
  <c r="CM68" i="16"/>
  <c r="CM54" i="16"/>
  <c r="CM76" i="16"/>
  <c r="CM50" i="16"/>
  <c r="CM62" i="16"/>
  <c r="CM53" i="16"/>
  <c r="CM48" i="16"/>
  <c r="CM41" i="16"/>
  <c r="CM80" i="16"/>
  <c r="CM42" i="16"/>
  <c r="CM36" i="16"/>
  <c r="CM51" i="16"/>
  <c r="CM56" i="16"/>
  <c r="CM43" i="16"/>
  <c r="CM85" i="16"/>
  <c r="CM71" i="16"/>
  <c r="CM55" i="16"/>
  <c r="CM39" i="16"/>
  <c r="CM49" i="16"/>
  <c r="CM34" i="16"/>
  <c r="CM30" i="16"/>
  <c r="CM46" i="16"/>
  <c r="CM40" i="16"/>
  <c r="CM24" i="16"/>
  <c r="CM33" i="16"/>
  <c r="CM38" i="16"/>
  <c r="CM28" i="16"/>
  <c r="CM25" i="16"/>
  <c r="CM19" i="16"/>
  <c r="CM13" i="16"/>
  <c r="CM47" i="16"/>
  <c r="CM37" i="16"/>
  <c r="CM26" i="16"/>
  <c r="CM45" i="16"/>
  <c r="CM9" i="16"/>
  <c r="CM44" i="16"/>
  <c r="CM23" i="16"/>
  <c r="CM16" i="16"/>
  <c r="CM10" i="16"/>
  <c r="CM20" i="16"/>
  <c r="CM17" i="16"/>
  <c r="CM11" i="16"/>
  <c r="CM27" i="16"/>
  <c r="CM32" i="16"/>
  <c r="CM15" i="16"/>
  <c r="CM21" i="16"/>
  <c r="CM35" i="16"/>
  <c r="CM14" i="16"/>
  <c r="CM8" i="16"/>
  <c r="CM12" i="16"/>
  <c r="CM29" i="16"/>
  <c r="CM7" i="16"/>
  <c r="CM18" i="16"/>
  <c r="CM22" i="16"/>
  <c r="CM31" i="16"/>
  <c r="BG120" i="16"/>
  <c r="BG121" i="16"/>
  <c r="BG113" i="16"/>
  <c r="BG124" i="16"/>
  <c r="BG118" i="16"/>
  <c r="BG117" i="16"/>
  <c r="BG114" i="16"/>
  <c r="BG122" i="16"/>
  <c r="BG112" i="16"/>
  <c r="BG109" i="16"/>
  <c r="BG106" i="16"/>
  <c r="BG110" i="16"/>
  <c r="BG103" i="16"/>
  <c r="BG105" i="16"/>
  <c r="BG119" i="16"/>
  <c r="BG107" i="16"/>
  <c r="BG111" i="16"/>
  <c r="BG99" i="16"/>
  <c r="BG116" i="16"/>
  <c r="BG108" i="16"/>
  <c r="BG101" i="16"/>
  <c r="BG90" i="16"/>
  <c r="BG100" i="16"/>
  <c r="BG95" i="16"/>
  <c r="BG91" i="16"/>
  <c r="BG96" i="16"/>
  <c r="BG94" i="16"/>
  <c r="BG93" i="16"/>
  <c r="BG102" i="16"/>
  <c r="BG97" i="16"/>
  <c r="BG98" i="16"/>
  <c r="BG104" i="16"/>
  <c r="BG84" i="16"/>
  <c r="BG88" i="16"/>
  <c r="BG86" i="16"/>
  <c r="BG74" i="16"/>
  <c r="BG82" i="16"/>
  <c r="BG75" i="16"/>
  <c r="BG69" i="16"/>
  <c r="BG89" i="16"/>
  <c r="BG79" i="16"/>
  <c r="BG92" i="16"/>
  <c r="BG76" i="16"/>
  <c r="BG70" i="16"/>
  <c r="BG85" i="16"/>
  <c r="BG77" i="16"/>
  <c r="BG81" i="16"/>
  <c r="BG87" i="16"/>
  <c r="BG66" i="16"/>
  <c r="BG60" i="16"/>
  <c r="BG78" i="16"/>
  <c r="BG71" i="16"/>
  <c r="BG67" i="16"/>
  <c r="BG61" i="16"/>
  <c r="BG72" i="16"/>
  <c r="BG68" i="16"/>
  <c r="BG62" i="16"/>
  <c r="BG59" i="16"/>
  <c r="BG54" i="16"/>
  <c r="BG64" i="16"/>
  <c r="BG73" i="16"/>
  <c r="BG56" i="16"/>
  <c r="BG80" i="16"/>
  <c r="BG58" i="16"/>
  <c r="BG52" i="16"/>
  <c r="BG50" i="16"/>
  <c r="BG63" i="16"/>
  <c r="BG51" i="16"/>
  <c r="BG55" i="16"/>
  <c r="BG57" i="16"/>
  <c r="BG43" i="16"/>
  <c r="BG53" i="16"/>
  <c r="BG83" i="16"/>
  <c r="BG44" i="16"/>
  <c r="BG38" i="16"/>
  <c r="BG45" i="16"/>
  <c r="BG39" i="16"/>
  <c r="BG42" i="16"/>
  <c r="BG34" i="16"/>
  <c r="BG32" i="16"/>
  <c r="BG46" i="16"/>
  <c r="BG40" i="16"/>
  <c r="BG41" i="16"/>
  <c r="BG26" i="16"/>
  <c r="BG28" i="16"/>
  <c r="BG27" i="16"/>
  <c r="BG21" i="16"/>
  <c r="BG15" i="16"/>
  <c r="BG37" i="16"/>
  <c r="BG36" i="16"/>
  <c r="BG65" i="16"/>
  <c r="BG48" i="16"/>
  <c r="BG19" i="16"/>
  <c r="BG11" i="16"/>
  <c r="BG35" i="16"/>
  <c r="BG25" i="16"/>
  <c r="BG24" i="16"/>
  <c r="BG17" i="16"/>
  <c r="BG14" i="16"/>
  <c r="BG47" i="16"/>
  <c r="BG16" i="16"/>
  <c r="BG29" i="16"/>
  <c r="BG20" i="16"/>
  <c r="BG49" i="16"/>
  <c r="BG30" i="16"/>
  <c r="BG13" i="16"/>
  <c r="BG8" i="16"/>
  <c r="BG18" i="16"/>
  <c r="BG23" i="16"/>
  <c r="BG22" i="16"/>
  <c r="BG12" i="16"/>
  <c r="BG10" i="16"/>
  <c r="BG7" i="16"/>
  <c r="BG31" i="16"/>
  <c r="BG33" i="16"/>
  <c r="BG9" i="16"/>
  <c r="CW117" i="16"/>
  <c r="CW124" i="16"/>
  <c r="CW118" i="16"/>
  <c r="CW119" i="16"/>
  <c r="CW110" i="16"/>
  <c r="CW122" i="16"/>
  <c r="CW121" i="16"/>
  <c r="CW106" i="16"/>
  <c r="CW120" i="16"/>
  <c r="CW116" i="16"/>
  <c r="CW114" i="16"/>
  <c r="CW113" i="16"/>
  <c r="CW111" i="16"/>
  <c r="CW109" i="16"/>
  <c r="CW108" i="16"/>
  <c r="CW101" i="16"/>
  <c r="CW102" i="16"/>
  <c r="CW98" i="16"/>
  <c r="CW112" i="16"/>
  <c r="CW105" i="16"/>
  <c r="CW94" i="16"/>
  <c r="CW96" i="16"/>
  <c r="CW100" i="16"/>
  <c r="CW88" i="16"/>
  <c r="CW104" i="16"/>
  <c r="CW92" i="16"/>
  <c r="CW103" i="16"/>
  <c r="CW89" i="16"/>
  <c r="CW93" i="16"/>
  <c r="CW97" i="16"/>
  <c r="CW90" i="16"/>
  <c r="CW85" i="16"/>
  <c r="CW107" i="16"/>
  <c r="CW95" i="16"/>
  <c r="CW99" i="16"/>
  <c r="CW91" i="16"/>
  <c r="CW87" i="16"/>
  <c r="CW83" i="16"/>
  <c r="CW77" i="16"/>
  <c r="CW71" i="16"/>
  <c r="CW84" i="16"/>
  <c r="CW72" i="16"/>
  <c r="CW82" i="16"/>
  <c r="CW79" i="16"/>
  <c r="CW73" i="16"/>
  <c r="CW74" i="16"/>
  <c r="CW63" i="16"/>
  <c r="CW76" i="16"/>
  <c r="CW64" i="16"/>
  <c r="CW86" i="16"/>
  <c r="CW80" i="16"/>
  <c r="CW65" i="16"/>
  <c r="CW81" i="16"/>
  <c r="CW56" i="16"/>
  <c r="CW69" i="16"/>
  <c r="CW57" i="16"/>
  <c r="CW51" i="16"/>
  <c r="CW75" i="16"/>
  <c r="CW68" i="16"/>
  <c r="CW62" i="16"/>
  <c r="CW58" i="16"/>
  <c r="CW60" i="16"/>
  <c r="CW59" i="16"/>
  <c r="CW53" i="16"/>
  <c r="CW54" i="16"/>
  <c r="CW48" i="16"/>
  <c r="CW67" i="16"/>
  <c r="CW55" i="16"/>
  <c r="CW78" i="16"/>
  <c r="CW61" i="16"/>
  <c r="CW46" i="16"/>
  <c r="CW40" i="16"/>
  <c r="CW70" i="16"/>
  <c r="CW49" i="16"/>
  <c r="CW41" i="16"/>
  <c r="CW35" i="16"/>
  <c r="CW42" i="16"/>
  <c r="CW52" i="16"/>
  <c r="CW36" i="16"/>
  <c r="CW37" i="16"/>
  <c r="CW44" i="16"/>
  <c r="CW29" i="16"/>
  <c r="CW50" i="16"/>
  <c r="CW38" i="16"/>
  <c r="CW23" i="16"/>
  <c r="CW66" i="16"/>
  <c r="CW30" i="16"/>
  <c r="CW47" i="16"/>
  <c r="CW24" i="16"/>
  <c r="CW18" i="16"/>
  <c r="CW12" i="16"/>
  <c r="CW45" i="16"/>
  <c r="CW31" i="16"/>
  <c r="CW43" i="16"/>
  <c r="CW34" i="16"/>
  <c r="CW25" i="16"/>
  <c r="CW32" i="16"/>
  <c r="CW39" i="16"/>
  <c r="CW8" i="16"/>
  <c r="CW27" i="16"/>
  <c r="CW14" i="16"/>
  <c r="CW9" i="16"/>
  <c r="CW21" i="16"/>
  <c r="CW19" i="16"/>
  <c r="CW10" i="16"/>
  <c r="CW28" i="16"/>
  <c r="CW22" i="16"/>
  <c r="CW16" i="16"/>
  <c r="CW13" i="16"/>
  <c r="CW11" i="16"/>
  <c r="CW33" i="16"/>
  <c r="CW17" i="16"/>
  <c r="CW7" i="16"/>
  <c r="CW26" i="16"/>
  <c r="CW20" i="16"/>
  <c r="CW15" i="16"/>
  <c r="BN115" i="16"/>
  <c r="CC119" i="16"/>
  <c r="CC120" i="16"/>
  <c r="CC112" i="16"/>
  <c r="CC117" i="16"/>
  <c r="CC113" i="16"/>
  <c r="CC118" i="16"/>
  <c r="CC122" i="16"/>
  <c r="CC116" i="16"/>
  <c r="CC114" i="16"/>
  <c r="CC108" i="16"/>
  <c r="CC107" i="16"/>
  <c r="CC110" i="16"/>
  <c r="CC121" i="16"/>
  <c r="CC109" i="16"/>
  <c r="CC105" i="16"/>
  <c r="CC102" i="16"/>
  <c r="CC111" i="16"/>
  <c r="CC104" i="16"/>
  <c r="CC103" i="16"/>
  <c r="CC96" i="16"/>
  <c r="CC124" i="16"/>
  <c r="CC101" i="16"/>
  <c r="CC95" i="16"/>
  <c r="CC94" i="16"/>
  <c r="CC99" i="16"/>
  <c r="CC90" i="16"/>
  <c r="CC91" i="16"/>
  <c r="CC106" i="16"/>
  <c r="CC98" i="16"/>
  <c r="CC97" i="16"/>
  <c r="CC87" i="16"/>
  <c r="CC100" i="16"/>
  <c r="CC92" i="16"/>
  <c r="CC81" i="16"/>
  <c r="CC73" i="16"/>
  <c r="CC93" i="16"/>
  <c r="CC84" i="16"/>
  <c r="CC78" i="16"/>
  <c r="CC74" i="16"/>
  <c r="CC85" i="16"/>
  <c r="CC83" i="16"/>
  <c r="CC75" i="16"/>
  <c r="CC69" i="16"/>
  <c r="CC76" i="16"/>
  <c r="CC71" i="16"/>
  <c r="CC65" i="16"/>
  <c r="CC72" i="16"/>
  <c r="CC66" i="16"/>
  <c r="CC60" i="16"/>
  <c r="CC67" i="16"/>
  <c r="CC61" i="16"/>
  <c r="CC82" i="16"/>
  <c r="CC88" i="16"/>
  <c r="CC58" i="16"/>
  <c r="CC59" i="16"/>
  <c r="CC53" i="16"/>
  <c r="CC80" i="16"/>
  <c r="CC70" i="16"/>
  <c r="CC63" i="16"/>
  <c r="CC89" i="16"/>
  <c r="CC55" i="16"/>
  <c r="CC51" i="16"/>
  <c r="CC86" i="16"/>
  <c r="CC64" i="16"/>
  <c r="CC56" i="16"/>
  <c r="CC52" i="16"/>
  <c r="CC49" i="16"/>
  <c r="CC54" i="16"/>
  <c r="CC77" i="16"/>
  <c r="CC79" i="16"/>
  <c r="CC62" i="16"/>
  <c r="CC42" i="16"/>
  <c r="CC47" i="16"/>
  <c r="CC43" i="16"/>
  <c r="CC37" i="16"/>
  <c r="CC68" i="16"/>
  <c r="CC48" i="16"/>
  <c r="CC44" i="16"/>
  <c r="CC38" i="16"/>
  <c r="CC41" i="16"/>
  <c r="CC45" i="16"/>
  <c r="CC36" i="16"/>
  <c r="CC35" i="16"/>
  <c r="CC31" i="16"/>
  <c r="CC39" i="16"/>
  <c r="CC34" i="16"/>
  <c r="CC25" i="16"/>
  <c r="CC40" i="16"/>
  <c r="CC26" i="16"/>
  <c r="CC20" i="16"/>
  <c r="CC14" i="16"/>
  <c r="CC29" i="16"/>
  <c r="CC30" i="16"/>
  <c r="CC27" i="16"/>
  <c r="CC32" i="16"/>
  <c r="CC13" i="16"/>
  <c r="CC10" i="16"/>
  <c r="CC50" i="16"/>
  <c r="CC33" i="16"/>
  <c r="CC28" i="16"/>
  <c r="CC24" i="16"/>
  <c r="CC15" i="16"/>
  <c r="CC11" i="16"/>
  <c r="CC21" i="16"/>
  <c r="CC18" i="16"/>
  <c r="CC12" i="16"/>
  <c r="CC22" i="16"/>
  <c r="CC57" i="16"/>
  <c r="CC9" i="16"/>
  <c r="CC23" i="16"/>
  <c r="CC16" i="16"/>
  <c r="CC46" i="16"/>
  <c r="CC17" i="16"/>
  <c r="CC19" i="16"/>
  <c r="CC8" i="16"/>
  <c r="CC7" i="16"/>
  <c r="CY124" i="16"/>
  <c r="CY118" i="16"/>
  <c r="CY119" i="16"/>
  <c r="CY122" i="16"/>
  <c r="CY111" i="16"/>
  <c r="CY116" i="16"/>
  <c r="CY112" i="16"/>
  <c r="CY120" i="16"/>
  <c r="CY121" i="16"/>
  <c r="CY114" i="16"/>
  <c r="CY110" i="16"/>
  <c r="CY107" i="16"/>
  <c r="CY117" i="16"/>
  <c r="CY113" i="16"/>
  <c r="CY104" i="16"/>
  <c r="CY102" i="16"/>
  <c r="CY103" i="16"/>
  <c r="CY108" i="16"/>
  <c r="CY106" i="16"/>
  <c r="CY98" i="16"/>
  <c r="CY105" i="16"/>
  <c r="CY95" i="16"/>
  <c r="CY97" i="16"/>
  <c r="CY100" i="16"/>
  <c r="CY92" i="16"/>
  <c r="CY89" i="16"/>
  <c r="CY93" i="16"/>
  <c r="CY90" i="16"/>
  <c r="CY109" i="16"/>
  <c r="CY91" i="16"/>
  <c r="CY101" i="16"/>
  <c r="CY86" i="16"/>
  <c r="CY99" i="16"/>
  <c r="CY88" i="16"/>
  <c r="CY72" i="16"/>
  <c r="CY85" i="16"/>
  <c r="CY82" i="16"/>
  <c r="CY73" i="16"/>
  <c r="CY79" i="16"/>
  <c r="CY74" i="16"/>
  <c r="CY75" i="16"/>
  <c r="CY87" i="16"/>
  <c r="CY84" i="16"/>
  <c r="CY76" i="16"/>
  <c r="CY64" i="16"/>
  <c r="CY80" i="16"/>
  <c r="CY65" i="16"/>
  <c r="CY94" i="16"/>
  <c r="CY83" i="16"/>
  <c r="CY81" i="16"/>
  <c r="CY66" i="16"/>
  <c r="CY60" i="16"/>
  <c r="CY96" i="16"/>
  <c r="CY78" i="16"/>
  <c r="CY69" i="16"/>
  <c r="CY57" i="16"/>
  <c r="CY68" i="16"/>
  <c r="CY62" i="16"/>
  <c r="CY58" i="16"/>
  <c r="CY52" i="16"/>
  <c r="CY71" i="16"/>
  <c r="CY59" i="16"/>
  <c r="CY54" i="16"/>
  <c r="CY77" i="16"/>
  <c r="CY67" i="16"/>
  <c r="CY55" i="16"/>
  <c r="CY61" i="16"/>
  <c r="CY56" i="16"/>
  <c r="CY50" i="16"/>
  <c r="CY63" i="16"/>
  <c r="CY70" i="16"/>
  <c r="CY51" i="16"/>
  <c r="CY49" i="16"/>
  <c r="CY41" i="16"/>
  <c r="CY53" i="16"/>
  <c r="CY42" i="16"/>
  <c r="CY36" i="16"/>
  <c r="CY43" i="16"/>
  <c r="CY47" i="16"/>
  <c r="CY40" i="16"/>
  <c r="CY37" i="16"/>
  <c r="CY44" i="16"/>
  <c r="CY38" i="16"/>
  <c r="CY30" i="16"/>
  <c r="CY29" i="16"/>
  <c r="CY24" i="16"/>
  <c r="CY45" i="16"/>
  <c r="CY31" i="16"/>
  <c r="CY48" i="16"/>
  <c r="CY34" i="16"/>
  <c r="CY25" i="16"/>
  <c r="CY19" i="16"/>
  <c r="CY13" i="16"/>
  <c r="CY32" i="16"/>
  <c r="CY39" i="16"/>
  <c r="CY26" i="16"/>
  <c r="CY35" i="16"/>
  <c r="CY28" i="16"/>
  <c r="CY33" i="16"/>
  <c r="CY14" i="16"/>
  <c r="CY9" i="16"/>
  <c r="CY21" i="16"/>
  <c r="CY10" i="16"/>
  <c r="CY22" i="16"/>
  <c r="CY16" i="16"/>
  <c r="CY11" i="16"/>
  <c r="CY23" i="16"/>
  <c r="CY20" i="16"/>
  <c r="CY17" i="16"/>
  <c r="CY12" i="16"/>
  <c r="CY18" i="16"/>
  <c r="CY8" i="16"/>
  <c r="CY7" i="16"/>
  <c r="CY46" i="16"/>
  <c r="CY27" i="16"/>
  <c r="CY15" i="16"/>
  <c r="CS121" i="16"/>
  <c r="CS122" i="16"/>
  <c r="CS116" i="16"/>
  <c r="CS118" i="16"/>
  <c r="CS113" i="16"/>
  <c r="CS114" i="16"/>
  <c r="CS119" i="16"/>
  <c r="CS117" i="16"/>
  <c r="CS112" i="16"/>
  <c r="CS111" i="16"/>
  <c r="CS107" i="16"/>
  <c r="CS104" i="16"/>
  <c r="CS110" i="16"/>
  <c r="CS120" i="16"/>
  <c r="CS106" i="16"/>
  <c r="CS99" i="16"/>
  <c r="CS100" i="16"/>
  <c r="CS108" i="16"/>
  <c r="CS101" i="16"/>
  <c r="CS124" i="16"/>
  <c r="CS102" i="16"/>
  <c r="CS105" i="16"/>
  <c r="CS103" i="16"/>
  <c r="CS94" i="16"/>
  <c r="CS98" i="16"/>
  <c r="CS95" i="16"/>
  <c r="CS91" i="16"/>
  <c r="CS96" i="16"/>
  <c r="CS92" i="16"/>
  <c r="CS90" i="16"/>
  <c r="CS83" i="16"/>
  <c r="CS93" i="16"/>
  <c r="CS88" i="16"/>
  <c r="CS85" i="16"/>
  <c r="CS109" i="16"/>
  <c r="CS87" i="16"/>
  <c r="CS75" i="16"/>
  <c r="CS69" i="16"/>
  <c r="CS86" i="16"/>
  <c r="CS84" i="16"/>
  <c r="CS76" i="16"/>
  <c r="CS70" i="16"/>
  <c r="CS89" i="16"/>
  <c r="CS80" i="16"/>
  <c r="CS77" i="16"/>
  <c r="CS71" i="16"/>
  <c r="CS82" i="16"/>
  <c r="CS79" i="16"/>
  <c r="CS67" i="16"/>
  <c r="CS61" i="16"/>
  <c r="CS97" i="16"/>
  <c r="CS72" i="16"/>
  <c r="CS68" i="16"/>
  <c r="CS62" i="16"/>
  <c r="CS63" i="16"/>
  <c r="CS78" i="16"/>
  <c r="CS55" i="16"/>
  <c r="CS49" i="16"/>
  <c r="CS65" i="16"/>
  <c r="CS56" i="16"/>
  <c r="CS81" i="16"/>
  <c r="CS57" i="16"/>
  <c r="CS51" i="16"/>
  <c r="CS74" i="16"/>
  <c r="CS52" i="16"/>
  <c r="CS73" i="16"/>
  <c r="CS66" i="16"/>
  <c r="CS47" i="16"/>
  <c r="CS60" i="16"/>
  <c r="CS59" i="16"/>
  <c r="CS53" i="16"/>
  <c r="CS58" i="16"/>
  <c r="CS50" i="16"/>
  <c r="CS44" i="16"/>
  <c r="CS38" i="16"/>
  <c r="CS45" i="16"/>
  <c r="CS39" i="16"/>
  <c r="CS46" i="16"/>
  <c r="CS40" i="16"/>
  <c r="CS48" i="16"/>
  <c r="CS64" i="16"/>
  <c r="CS54" i="16"/>
  <c r="CS43" i="16"/>
  <c r="CS35" i="16"/>
  <c r="CS33" i="16"/>
  <c r="CS36" i="16"/>
  <c r="CS41" i="16"/>
  <c r="CS27" i="16"/>
  <c r="CS21" i="16"/>
  <c r="CS37" i="16"/>
  <c r="CS22" i="16"/>
  <c r="CS16" i="16"/>
  <c r="CS29" i="16"/>
  <c r="CS34" i="16"/>
  <c r="CS30" i="16"/>
  <c r="CS20" i="16"/>
  <c r="CS26" i="16"/>
  <c r="CS7" i="16"/>
  <c r="CS25" i="16"/>
  <c r="CS18" i="16"/>
  <c r="CS15" i="16"/>
  <c r="CS12" i="16"/>
  <c r="CS32" i="16"/>
  <c r="CS24" i="16"/>
  <c r="CS8" i="16"/>
  <c r="CS42" i="16"/>
  <c r="CS14" i="16"/>
  <c r="CS9" i="16"/>
  <c r="CS13" i="16"/>
  <c r="CS28" i="16"/>
  <c r="CS31" i="16"/>
  <c r="CS23" i="16"/>
  <c r="CS17" i="16"/>
  <c r="CS19" i="16"/>
  <c r="CS11" i="16"/>
  <c r="CS10" i="16"/>
  <c r="AX121" i="16"/>
  <c r="AX122" i="16"/>
  <c r="AX116" i="16"/>
  <c r="AX124" i="16"/>
  <c r="AX118" i="16"/>
  <c r="AX119" i="16"/>
  <c r="AX114" i="16"/>
  <c r="AX120" i="16"/>
  <c r="AX109" i="16"/>
  <c r="AX113" i="16"/>
  <c r="AX111" i="16"/>
  <c r="AX110" i="16"/>
  <c r="AX117" i="16"/>
  <c r="AX107" i="16"/>
  <c r="AX104" i="16"/>
  <c r="AX105" i="16"/>
  <c r="AX99" i="16"/>
  <c r="AX100" i="16"/>
  <c r="AX101" i="16"/>
  <c r="AX106" i="16"/>
  <c r="AX92" i="16"/>
  <c r="AX103" i="16"/>
  <c r="AX98" i="16"/>
  <c r="AX97" i="16"/>
  <c r="AX93" i="16"/>
  <c r="AX112" i="16"/>
  <c r="AX108" i="16"/>
  <c r="AX89" i="16"/>
  <c r="AX83" i="16"/>
  <c r="AX94" i="16"/>
  <c r="AX84" i="16"/>
  <c r="AX78" i="16"/>
  <c r="AX95" i="16"/>
  <c r="AX88" i="16"/>
  <c r="AX90" i="16"/>
  <c r="AX76" i="16"/>
  <c r="AX102" i="16"/>
  <c r="AX96" i="16"/>
  <c r="AX81" i="16"/>
  <c r="AX87" i="16"/>
  <c r="AX77" i="16"/>
  <c r="AX71" i="16"/>
  <c r="AX86" i="16"/>
  <c r="AX80" i="16"/>
  <c r="AX91" i="16"/>
  <c r="AX75" i="16"/>
  <c r="AX67" i="16"/>
  <c r="AX61" i="16"/>
  <c r="AX74" i="16"/>
  <c r="AX73" i="16"/>
  <c r="AX68" i="16"/>
  <c r="AX62" i="16"/>
  <c r="AX63" i="16"/>
  <c r="AX64" i="16"/>
  <c r="AX72" i="16"/>
  <c r="AX55" i="16"/>
  <c r="AX79" i="16"/>
  <c r="AX56" i="16"/>
  <c r="AX50" i="16"/>
  <c r="AX66" i="16"/>
  <c r="AX54" i="16"/>
  <c r="AX60" i="16"/>
  <c r="AX59" i="16"/>
  <c r="AX48" i="16"/>
  <c r="AX70" i="16"/>
  <c r="AX82" i="16"/>
  <c r="AX69" i="16"/>
  <c r="AX58" i="16"/>
  <c r="AX44" i="16"/>
  <c r="AX38" i="16"/>
  <c r="AX65" i="16"/>
  <c r="AX45" i="16"/>
  <c r="AX39" i="16"/>
  <c r="AX49" i="16"/>
  <c r="AX57" i="16"/>
  <c r="AX46" i="16"/>
  <c r="AX40" i="16"/>
  <c r="AX34" i="16"/>
  <c r="AX53" i="16"/>
  <c r="AX42" i="16"/>
  <c r="AX41" i="16"/>
  <c r="AX32" i="16"/>
  <c r="AX85" i="16"/>
  <c r="AX37" i="16"/>
  <c r="AX33" i="16"/>
  <c r="AX30" i="16"/>
  <c r="AX29" i="16"/>
  <c r="AX43" i="16"/>
  <c r="AX22" i="16"/>
  <c r="AX31" i="16"/>
  <c r="AX35" i="16"/>
  <c r="AX23" i="16"/>
  <c r="AX17" i="16"/>
  <c r="AX51" i="16"/>
  <c r="AX18" i="16"/>
  <c r="AX16" i="16"/>
  <c r="AX13" i="16"/>
  <c r="AX7" i="16"/>
  <c r="AX28" i="16"/>
  <c r="AX8" i="16"/>
  <c r="AX27" i="16"/>
  <c r="AX26" i="16"/>
  <c r="AX21" i="16"/>
  <c r="AX25" i="16"/>
  <c r="AX15" i="16"/>
  <c r="AX12" i="16"/>
  <c r="AX9" i="16"/>
  <c r="AX47" i="16"/>
  <c r="AX24" i="16"/>
  <c r="AX19" i="16"/>
  <c r="AX20" i="16"/>
  <c r="AX14" i="16"/>
  <c r="AX52" i="16"/>
  <c r="AX36" i="16"/>
  <c r="AX11" i="16"/>
  <c r="AX10" i="16"/>
  <c r="AW121" i="16"/>
  <c r="AW122" i="16"/>
  <c r="AW116" i="16"/>
  <c r="AW119" i="16"/>
  <c r="AW113" i="16"/>
  <c r="AW114" i="16"/>
  <c r="AW120" i="16"/>
  <c r="AW118" i="16"/>
  <c r="AW111" i="16"/>
  <c r="AW124" i="16"/>
  <c r="AW110" i="16"/>
  <c r="AW107" i="16"/>
  <c r="AW104" i="16"/>
  <c r="AW106" i="16"/>
  <c r="AW100" i="16"/>
  <c r="AW109" i="16"/>
  <c r="AW117" i="16"/>
  <c r="AW101" i="16"/>
  <c r="AW97" i="16"/>
  <c r="AW105" i="16"/>
  <c r="AW112" i="16"/>
  <c r="AW103" i="16"/>
  <c r="AW99" i="16"/>
  <c r="AW94" i="16"/>
  <c r="AW91" i="16"/>
  <c r="AW98" i="16"/>
  <c r="AW93" i="16"/>
  <c r="AW92" i="16"/>
  <c r="AW108" i="16"/>
  <c r="AW96" i="16"/>
  <c r="AW90" i="16"/>
  <c r="AW89" i="16"/>
  <c r="AW95" i="16"/>
  <c r="AW88" i="16"/>
  <c r="AW85" i="16"/>
  <c r="AW75" i="16"/>
  <c r="AW69" i="16"/>
  <c r="AW76" i="16"/>
  <c r="AW70" i="16"/>
  <c r="AW102" i="16"/>
  <c r="AW81" i="16"/>
  <c r="AW87" i="16"/>
  <c r="AW77" i="16"/>
  <c r="AW71" i="16"/>
  <c r="AW86" i="16"/>
  <c r="AW83" i="16"/>
  <c r="AW78" i="16"/>
  <c r="AW80" i="16"/>
  <c r="AW67" i="16"/>
  <c r="AW61" i="16"/>
  <c r="AW84" i="16"/>
  <c r="AW74" i="16"/>
  <c r="AW73" i="16"/>
  <c r="AW68" i="16"/>
  <c r="AW62" i="16"/>
  <c r="AW63" i="16"/>
  <c r="AW65" i="16"/>
  <c r="AW72" i="16"/>
  <c r="AW55" i="16"/>
  <c r="AW49" i="16"/>
  <c r="AW79" i="16"/>
  <c r="AW56" i="16"/>
  <c r="AW57" i="16"/>
  <c r="AW51" i="16"/>
  <c r="AW54" i="16"/>
  <c r="AW60" i="16"/>
  <c r="AW59" i="16"/>
  <c r="AW64" i="16"/>
  <c r="AW82" i="16"/>
  <c r="AW58" i="16"/>
  <c r="AW50" i="16"/>
  <c r="AW48" i="16"/>
  <c r="AW44" i="16"/>
  <c r="AW38" i="16"/>
  <c r="AW45" i="16"/>
  <c r="AW39" i="16"/>
  <c r="AW66" i="16"/>
  <c r="AW46" i="16"/>
  <c r="AW40" i="16"/>
  <c r="AW47" i="16"/>
  <c r="AW36" i="16"/>
  <c r="AW41" i="16"/>
  <c r="AW37" i="16"/>
  <c r="AW35" i="16"/>
  <c r="AW33" i="16"/>
  <c r="AW42" i="16"/>
  <c r="AW43" i="16"/>
  <c r="AW27" i="16"/>
  <c r="AW30" i="16"/>
  <c r="AW29" i="16"/>
  <c r="AW34" i="16"/>
  <c r="AW22" i="16"/>
  <c r="AW16" i="16"/>
  <c r="AW31" i="16"/>
  <c r="AW32" i="16"/>
  <c r="AW53" i="16"/>
  <c r="AW20" i="16"/>
  <c r="AW7" i="16"/>
  <c r="AW18" i="16"/>
  <c r="AW13" i="16"/>
  <c r="AW28" i="16"/>
  <c r="AW23" i="16"/>
  <c r="AW8" i="16"/>
  <c r="AW26" i="16"/>
  <c r="AW21" i="16"/>
  <c r="AW25" i="16"/>
  <c r="AW15" i="16"/>
  <c r="AW12" i="16"/>
  <c r="AW9" i="16"/>
  <c r="AW11" i="16"/>
  <c r="AW17" i="16"/>
  <c r="AW10" i="16"/>
  <c r="AW14" i="16"/>
  <c r="AW24" i="16"/>
  <c r="AW52" i="16"/>
  <c r="AW19" i="16"/>
  <c r="BO124" i="16"/>
  <c r="BO118" i="16"/>
  <c r="BO119" i="16"/>
  <c r="BO121" i="16"/>
  <c r="BO117" i="16"/>
  <c r="BO116" i="16"/>
  <c r="BO111" i="16"/>
  <c r="BO122" i="16"/>
  <c r="BO112" i="16"/>
  <c r="BO120" i="16"/>
  <c r="BO114" i="16"/>
  <c r="BO110" i="16"/>
  <c r="BO113" i="16"/>
  <c r="BO107" i="16"/>
  <c r="BO104" i="16"/>
  <c r="BO108" i="16"/>
  <c r="BO106" i="16"/>
  <c r="BO102" i="16"/>
  <c r="BO109" i="16"/>
  <c r="BO105" i="16"/>
  <c r="BO103" i="16"/>
  <c r="BO101" i="16"/>
  <c r="BO95" i="16"/>
  <c r="BO100" i="16"/>
  <c r="BO97" i="16"/>
  <c r="BO98" i="16"/>
  <c r="BO89" i="16"/>
  <c r="BO90" i="16"/>
  <c r="BO99" i="16"/>
  <c r="BO91" i="16"/>
  <c r="BO86" i="16"/>
  <c r="BO93" i="16"/>
  <c r="BO88" i="16"/>
  <c r="BO72" i="16"/>
  <c r="BO94" i="16"/>
  <c r="BO85" i="16"/>
  <c r="BO92" i="16"/>
  <c r="BO78" i="16"/>
  <c r="BO73" i="16"/>
  <c r="BO83" i="16"/>
  <c r="BO87" i="16"/>
  <c r="BO80" i="16"/>
  <c r="BO74" i="16"/>
  <c r="BO75" i="16"/>
  <c r="BO82" i="16"/>
  <c r="BO64" i="16"/>
  <c r="BO79" i="16"/>
  <c r="BO77" i="16"/>
  <c r="BO65" i="16"/>
  <c r="BO66" i="16"/>
  <c r="BO60" i="16"/>
  <c r="BO76" i="16"/>
  <c r="BO61" i="16"/>
  <c r="BO57" i="16"/>
  <c r="BO71" i="16"/>
  <c r="BO58" i="16"/>
  <c r="BO52" i="16"/>
  <c r="BO68" i="16"/>
  <c r="BO59" i="16"/>
  <c r="BO70" i="16"/>
  <c r="BO54" i="16"/>
  <c r="BO55" i="16"/>
  <c r="BO49" i="16"/>
  <c r="BO84" i="16"/>
  <c r="BO63" i="16"/>
  <c r="BO81" i="16"/>
  <c r="BO69" i="16"/>
  <c r="BO53" i="16"/>
  <c r="BO51" i="16"/>
  <c r="BO41" i="16"/>
  <c r="BO48" i="16"/>
  <c r="BO47" i="16"/>
  <c r="BO62" i="16"/>
  <c r="BO42" i="16"/>
  <c r="BO36" i="16"/>
  <c r="BO50" i="16"/>
  <c r="BO67" i="16"/>
  <c r="BO43" i="16"/>
  <c r="BO37" i="16"/>
  <c r="BO46" i="16"/>
  <c r="BO35" i="16"/>
  <c r="BO40" i="16"/>
  <c r="BO30" i="16"/>
  <c r="BO56" i="16"/>
  <c r="BO44" i="16"/>
  <c r="BO39" i="16"/>
  <c r="BO29" i="16"/>
  <c r="BO24" i="16"/>
  <c r="BO31" i="16"/>
  <c r="BO25" i="16"/>
  <c r="BO19" i="16"/>
  <c r="BO13" i="16"/>
  <c r="BO32" i="16"/>
  <c r="BO26" i="16"/>
  <c r="BO33" i="16"/>
  <c r="BO96" i="16"/>
  <c r="BO38" i="16"/>
  <c r="BO9" i="16"/>
  <c r="BO21" i="16"/>
  <c r="BO18" i="16"/>
  <c r="BO15" i="16"/>
  <c r="BO10" i="16"/>
  <c r="BO22" i="16"/>
  <c r="BO12" i="16"/>
  <c r="BO11" i="16"/>
  <c r="BO34" i="16"/>
  <c r="BO27" i="16"/>
  <c r="BO23" i="16"/>
  <c r="BO14" i="16"/>
  <c r="BO16" i="16"/>
  <c r="BO17" i="16"/>
  <c r="BO28" i="16"/>
  <c r="BO20" i="16"/>
  <c r="BO8" i="16"/>
  <c r="BO7" i="16"/>
  <c r="BO45" i="16"/>
  <c r="CJ122" i="16"/>
  <c r="CJ117" i="16"/>
  <c r="CJ124" i="16"/>
  <c r="CJ118" i="16"/>
  <c r="CJ119" i="16"/>
  <c r="CJ120" i="16"/>
  <c r="CJ116" i="16"/>
  <c r="CJ121" i="16"/>
  <c r="CJ114" i="16"/>
  <c r="CJ113" i="16"/>
  <c r="CJ111" i="16"/>
  <c r="CJ110" i="16"/>
  <c r="CJ105" i="16"/>
  <c r="CJ112" i="16"/>
  <c r="CJ106" i="16"/>
  <c r="CJ108" i="16"/>
  <c r="CJ100" i="16"/>
  <c r="CJ109" i="16"/>
  <c r="CJ101" i="16"/>
  <c r="CJ107" i="16"/>
  <c r="CJ104" i="16"/>
  <c r="CJ103" i="16"/>
  <c r="CJ102" i="16"/>
  <c r="CJ93" i="16"/>
  <c r="CJ99" i="16"/>
  <c r="CJ97" i="16"/>
  <c r="CJ92" i="16"/>
  <c r="CJ88" i="16"/>
  <c r="CJ98" i="16"/>
  <c r="CJ95" i="16"/>
  <c r="CJ94" i="16"/>
  <c r="CJ89" i="16"/>
  <c r="CJ84" i="16"/>
  <c r="CJ78" i="16"/>
  <c r="CJ85" i="16"/>
  <c r="CJ79" i="16"/>
  <c r="CJ91" i="16"/>
  <c r="CJ90" i="16"/>
  <c r="CJ77" i="16"/>
  <c r="CJ82" i="16"/>
  <c r="CJ72" i="16"/>
  <c r="CJ87" i="16"/>
  <c r="CJ86" i="16"/>
  <c r="CJ81" i="16"/>
  <c r="CJ68" i="16"/>
  <c r="CJ62" i="16"/>
  <c r="CJ75" i="16"/>
  <c r="CJ74" i="16"/>
  <c r="CJ63" i="16"/>
  <c r="CJ73" i="16"/>
  <c r="CJ64" i="16"/>
  <c r="CJ69" i="16"/>
  <c r="CJ65" i="16"/>
  <c r="CJ70" i="16"/>
  <c r="CJ80" i="16"/>
  <c r="CJ60" i="16"/>
  <c r="CJ56" i="16"/>
  <c r="CJ57" i="16"/>
  <c r="CJ51" i="16"/>
  <c r="CJ96" i="16"/>
  <c r="CJ67" i="16"/>
  <c r="CJ55" i="16"/>
  <c r="CJ48" i="16"/>
  <c r="CJ76" i="16"/>
  <c r="CJ66" i="16"/>
  <c r="CJ83" i="16"/>
  <c r="CJ71" i="16"/>
  <c r="CJ59" i="16"/>
  <c r="CJ52" i="16"/>
  <c r="CJ45" i="16"/>
  <c r="CJ39" i="16"/>
  <c r="CJ54" i="16"/>
  <c r="CJ46" i="16"/>
  <c r="CJ40" i="16"/>
  <c r="CJ34" i="16"/>
  <c r="CJ41" i="16"/>
  <c r="CJ35" i="16"/>
  <c r="CJ53" i="16"/>
  <c r="CJ50" i="16"/>
  <c r="CJ43" i="16"/>
  <c r="CJ61" i="16"/>
  <c r="CJ42" i="16"/>
  <c r="CJ38" i="16"/>
  <c r="CJ33" i="16"/>
  <c r="CJ28" i="16"/>
  <c r="CJ49" i="16"/>
  <c r="CJ29" i="16"/>
  <c r="CJ47" i="16"/>
  <c r="CJ44" i="16"/>
  <c r="CJ31" i="16"/>
  <c r="CJ23" i="16"/>
  <c r="CJ17" i="16"/>
  <c r="CJ32" i="16"/>
  <c r="CJ24" i="16"/>
  <c r="CJ18" i="16"/>
  <c r="CJ12" i="16"/>
  <c r="CJ36" i="16"/>
  <c r="CJ37" i="16"/>
  <c r="CJ21" i="16"/>
  <c r="CJ19" i="16"/>
  <c r="CJ14" i="16"/>
  <c r="CJ8" i="16"/>
  <c r="CJ22" i="16"/>
  <c r="CJ9" i="16"/>
  <c r="CJ26" i="16"/>
  <c r="CJ16" i="16"/>
  <c r="CJ13" i="16"/>
  <c r="CJ10" i="16"/>
  <c r="CJ25" i="16"/>
  <c r="CJ20" i="16"/>
  <c r="CJ7" i="16"/>
  <c r="CJ15" i="16"/>
  <c r="CJ27" i="16"/>
  <c r="CJ11" i="16"/>
  <c r="CJ30" i="16"/>
  <c r="CJ58" i="16"/>
  <c r="AH119" i="16"/>
  <c r="AH120" i="16"/>
  <c r="AH121" i="16"/>
  <c r="AH122" i="16"/>
  <c r="AH116" i="16"/>
  <c r="AH117" i="16"/>
  <c r="AH112" i="16"/>
  <c r="AH124" i="16"/>
  <c r="AH118" i="16"/>
  <c r="AH113" i="16"/>
  <c r="AH107" i="16"/>
  <c r="AH108" i="16"/>
  <c r="AH109" i="16"/>
  <c r="AH111" i="16"/>
  <c r="AH103" i="16"/>
  <c r="AH98" i="16"/>
  <c r="AH104" i="16"/>
  <c r="AH110" i="16"/>
  <c r="AH105" i="16"/>
  <c r="AH101" i="16"/>
  <c r="AH100" i="16"/>
  <c r="AH96" i="16"/>
  <c r="AH114" i="16"/>
  <c r="AH106" i="16"/>
  <c r="AH102" i="16"/>
  <c r="AH97" i="16"/>
  <c r="AH90" i="16"/>
  <c r="AH93" i="16"/>
  <c r="AH91" i="16"/>
  <c r="AH99" i="16"/>
  <c r="AH89" i="16"/>
  <c r="AH87" i="16"/>
  <c r="AH81" i="16"/>
  <c r="AH82" i="16"/>
  <c r="AH88" i="16"/>
  <c r="AH86" i="16"/>
  <c r="AH79" i="16"/>
  <c r="AH95" i="16"/>
  <c r="AH75" i="16"/>
  <c r="AH94" i="16"/>
  <c r="AH83" i="16"/>
  <c r="AH65" i="16"/>
  <c r="AH85" i="16"/>
  <c r="AH73" i="16"/>
  <c r="AH78" i="16"/>
  <c r="AH66" i="16"/>
  <c r="AH60" i="16"/>
  <c r="AH92" i="16"/>
  <c r="AH67" i="16"/>
  <c r="AH61" i="16"/>
  <c r="AH84" i="16"/>
  <c r="AH77" i="16"/>
  <c r="AH70" i="16"/>
  <c r="AH68" i="16"/>
  <c r="AH62" i="16"/>
  <c r="AH69" i="16"/>
  <c r="AH59" i="16"/>
  <c r="AH53" i="16"/>
  <c r="AH64" i="16"/>
  <c r="AH54" i="16"/>
  <c r="AH50" i="16"/>
  <c r="AH56" i="16"/>
  <c r="AH80" i="16"/>
  <c r="AH71" i="16"/>
  <c r="AH58" i="16"/>
  <c r="AH42" i="16"/>
  <c r="AH36" i="16"/>
  <c r="AH48" i="16"/>
  <c r="AH52" i="16"/>
  <c r="AH43" i="16"/>
  <c r="AH37" i="16"/>
  <c r="AH44" i="16"/>
  <c r="AH38" i="16"/>
  <c r="AH76" i="16"/>
  <c r="AH74" i="16"/>
  <c r="AH63" i="16"/>
  <c r="AH46" i="16"/>
  <c r="AH40" i="16"/>
  <c r="AH72" i="16"/>
  <c r="AH30" i="16"/>
  <c r="AH49" i="16"/>
  <c r="AH35" i="16"/>
  <c r="AH31" i="16"/>
  <c r="AH32" i="16"/>
  <c r="AH45" i="16"/>
  <c r="AH57" i="16"/>
  <c r="AH47" i="16"/>
  <c r="AH29" i="16"/>
  <c r="AH26" i="16"/>
  <c r="AH20" i="16"/>
  <c r="AH33" i="16"/>
  <c r="AH27" i="16"/>
  <c r="AH21" i="16"/>
  <c r="AH15" i="16"/>
  <c r="AH41" i="16"/>
  <c r="AH39" i="16"/>
  <c r="AH34" i="16"/>
  <c r="AH22" i="16"/>
  <c r="AH16" i="16"/>
  <c r="AH11" i="16"/>
  <c r="AH23" i="16"/>
  <c r="AH18" i="16"/>
  <c r="AH13" i="16"/>
  <c r="AH55" i="16"/>
  <c r="AH25" i="16"/>
  <c r="AH24" i="16"/>
  <c r="AH28" i="16"/>
  <c r="AH19" i="16"/>
  <c r="AH51" i="16"/>
  <c r="AH14" i="16"/>
  <c r="AH10" i="16"/>
  <c r="AH7" i="16"/>
  <c r="AH17" i="16"/>
  <c r="AH12" i="16"/>
  <c r="AH8" i="16"/>
  <c r="AH9" i="16"/>
  <c r="AI120" i="16"/>
  <c r="AI121" i="16"/>
  <c r="AI124" i="16"/>
  <c r="AI118" i="16"/>
  <c r="AI113" i="16"/>
  <c r="AI114" i="16"/>
  <c r="AI122" i="16"/>
  <c r="AI119" i="16"/>
  <c r="AI109" i="16"/>
  <c r="AI111" i="16"/>
  <c r="AI107" i="16"/>
  <c r="AI112" i="16"/>
  <c r="AI103" i="16"/>
  <c r="AI117" i="16"/>
  <c r="AI104" i="16"/>
  <c r="AI110" i="16"/>
  <c r="AI108" i="16"/>
  <c r="AI105" i="16"/>
  <c r="AI106" i="16"/>
  <c r="AI102" i="16"/>
  <c r="AI97" i="16"/>
  <c r="AI116" i="16"/>
  <c r="AI90" i="16"/>
  <c r="AI101" i="16"/>
  <c r="AI93" i="16"/>
  <c r="AI91" i="16"/>
  <c r="AI92" i="16"/>
  <c r="AI99" i="16"/>
  <c r="AI95" i="16"/>
  <c r="AI96" i="16"/>
  <c r="AI88" i="16"/>
  <c r="AI94" i="16"/>
  <c r="AI84" i="16"/>
  <c r="AI100" i="16"/>
  <c r="AI89" i="16"/>
  <c r="AI87" i="16"/>
  <c r="AI74" i="16"/>
  <c r="AI86" i="16"/>
  <c r="AI75" i="16"/>
  <c r="AI69" i="16"/>
  <c r="AI81" i="16"/>
  <c r="AI98" i="16"/>
  <c r="AI76" i="16"/>
  <c r="AI70" i="16"/>
  <c r="AI77" i="16"/>
  <c r="AI85" i="16"/>
  <c r="AI73" i="16"/>
  <c r="AI78" i="16"/>
  <c r="AI66" i="16"/>
  <c r="AI82" i="16"/>
  <c r="AI67" i="16"/>
  <c r="AI61" i="16"/>
  <c r="AI79" i="16"/>
  <c r="AI83" i="16"/>
  <c r="AI68" i="16"/>
  <c r="AI62" i="16"/>
  <c r="AI80" i="16"/>
  <c r="AI59" i="16"/>
  <c r="AI64" i="16"/>
  <c r="AI54" i="16"/>
  <c r="AI72" i="16"/>
  <c r="AI56" i="16"/>
  <c r="AI65" i="16"/>
  <c r="AI71" i="16"/>
  <c r="AI58" i="16"/>
  <c r="AI49" i="16"/>
  <c r="AI60" i="16"/>
  <c r="AI57" i="16"/>
  <c r="AI52" i="16"/>
  <c r="AI48" i="16"/>
  <c r="AI43" i="16"/>
  <c r="AI44" i="16"/>
  <c r="AI38" i="16"/>
  <c r="AI45" i="16"/>
  <c r="AI39" i="16"/>
  <c r="AI50" i="16"/>
  <c r="AI42" i="16"/>
  <c r="AI46" i="16"/>
  <c r="AI40" i="16"/>
  <c r="AI32" i="16"/>
  <c r="AI51" i="16"/>
  <c r="AI36" i="16"/>
  <c r="AI47" i="16"/>
  <c r="AI37" i="16"/>
  <c r="AI31" i="16"/>
  <c r="AI29" i="16"/>
  <c r="AI26" i="16"/>
  <c r="AI33" i="16"/>
  <c r="AI27" i="16"/>
  <c r="AI21" i="16"/>
  <c r="AI15" i="16"/>
  <c r="AI41" i="16"/>
  <c r="AI63" i="16"/>
  <c r="AI16" i="16"/>
  <c r="AI11" i="16"/>
  <c r="AI23" i="16"/>
  <c r="AI18" i="16"/>
  <c r="AI13" i="16"/>
  <c r="AI55" i="16"/>
  <c r="AI25" i="16"/>
  <c r="AI30" i="16"/>
  <c r="AI24" i="16"/>
  <c r="AI35" i="16"/>
  <c r="AI53" i="16"/>
  <c r="AI19" i="16"/>
  <c r="AI12" i="16"/>
  <c r="AI8" i="16"/>
  <c r="AI34" i="16"/>
  <c r="AI22" i="16"/>
  <c r="AI10" i="16"/>
  <c r="AI7" i="16"/>
  <c r="AI28" i="16"/>
  <c r="AI20" i="16"/>
  <c r="AI14" i="16"/>
  <c r="AI17" i="16"/>
  <c r="AI9" i="16"/>
  <c r="DD120" i="16"/>
  <c r="DD121" i="16"/>
  <c r="DD122" i="16"/>
  <c r="DD117" i="16"/>
  <c r="DD124" i="16"/>
  <c r="DD118" i="16"/>
  <c r="DD119" i="16"/>
  <c r="DD116" i="16"/>
  <c r="DD113" i="16"/>
  <c r="DD114" i="16"/>
  <c r="DD111" i="16"/>
  <c r="DD108" i="16"/>
  <c r="DD109" i="16"/>
  <c r="DD106" i="16"/>
  <c r="DD103" i="16"/>
  <c r="DD104" i="16"/>
  <c r="DD98" i="16"/>
  <c r="DD99" i="16"/>
  <c r="DD110" i="16"/>
  <c r="DD105" i="16"/>
  <c r="DD102" i="16"/>
  <c r="DD112" i="16"/>
  <c r="DD100" i="16"/>
  <c r="DD107" i="16"/>
  <c r="DD101" i="16"/>
  <c r="DD91" i="16"/>
  <c r="DD94" i="16"/>
  <c r="DD97" i="16"/>
  <c r="DD95" i="16"/>
  <c r="DD82" i="16"/>
  <c r="DD89" i="16"/>
  <c r="DD83" i="16"/>
  <c r="DD93" i="16"/>
  <c r="DD92" i="16"/>
  <c r="DD87" i="16"/>
  <c r="DD75" i="16"/>
  <c r="DD81" i="16"/>
  <c r="DD78" i="16"/>
  <c r="DD76" i="16"/>
  <c r="DD70" i="16"/>
  <c r="DD96" i="16"/>
  <c r="DD80" i="16"/>
  <c r="DD66" i="16"/>
  <c r="DD60" i="16"/>
  <c r="DD86" i="16"/>
  <c r="DD67" i="16"/>
  <c r="DD61" i="16"/>
  <c r="DD85" i="16"/>
  <c r="DD74" i="16"/>
  <c r="DD62" i="16"/>
  <c r="DD90" i="16"/>
  <c r="DD77" i="16"/>
  <c r="DD73" i="16"/>
  <c r="DD69" i="16"/>
  <c r="DD68" i="16"/>
  <c r="DD71" i="16"/>
  <c r="DD63" i="16"/>
  <c r="DD65" i="16"/>
  <c r="DD59" i="16"/>
  <c r="DD54" i="16"/>
  <c r="DD84" i="16"/>
  <c r="DD55" i="16"/>
  <c r="DD49" i="16"/>
  <c r="DD79" i="16"/>
  <c r="DD72" i="16"/>
  <c r="DD58" i="16"/>
  <c r="DD88" i="16"/>
  <c r="DD47" i="16"/>
  <c r="DD51" i="16"/>
  <c r="DD64" i="16"/>
  <c r="DD57" i="16"/>
  <c r="DD52" i="16"/>
  <c r="DD53" i="16"/>
  <c r="DD43" i="16"/>
  <c r="DD37" i="16"/>
  <c r="DD56" i="16"/>
  <c r="DD44" i="16"/>
  <c r="DD38" i="16"/>
  <c r="DD48" i="16"/>
  <c r="DD45" i="16"/>
  <c r="DD39" i="16"/>
  <c r="DD41" i="16"/>
  <c r="DD31" i="16"/>
  <c r="DD50" i="16"/>
  <c r="DD32" i="16"/>
  <c r="DD33" i="16"/>
  <c r="DD42" i="16"/>
  <c r="DD34" i="16"/>
  <c r="DD28" i="16"/>
  <c r="DD27" i="16"/>
  <c r="DD21" i="16"/>
  <c r="DD35" i="16"/>
  <c r="DD22" i="16"/>
  <c r="DD16" i="16"/>
  <c r="DD46" i="16"/>
  <c r="DD36" i="16"/>
  <c r="DD23" i="16"/>
  <c r="DD29" i="16"/>
  <c r="DD17" i="16"/>
  <c r="DD13" i="16"/>
  <c r="DD30" i="16"/>
  <c r="DD7" i="16"/>
  <c r="DD20" i="16"/>
  <c r="DD15" i="16"/>
  <c r="DD12" i="16"/>
  <c r="DD8" i="16"/>
  <c r="DD40" i="16"/>
  <c r="DD18" i="16"/>
  <c r="DD11" i="16"/>
  <c r="DD14" i="16"/>
  <c r="DD9" i="16"/>
  <c r="DD26" i="16"/>
  <c r="DD19" i="16"/>
  <c r="DD25" i="16"/>
  <c r="DD24" i="16"/>
  <c r="DD10" i="16"/>
  <c r="AF124" i="16"/>
  <c r="AF118" i="16"/>
  <c r="AF119" i="16"/>
  <c r="AF120" i="16"/>
  <c r="AF121" i="16"/>
  <c r="AF122" i="16"/>
  <c r="AF116" i="16"/>
  <c r="AF117" i="16"/>
  <c r="AF107" i="16"/>
  <c r="AF111" i="16"/>
  <c r="AF112" i="16"/>
  <c r="AF114" i="16"/>
  <c r="AF113" i="16"/>
  <c r="AF102" i="16"/>
  <c r="AF108" i="16"/>
  <c r="AF104" i="16"/>
  <c r="AF100" i="16"/>
  <c r="AF103" i="16"/>
  <c r="AF101" i="16"/>
  <c r="AF110" i="16"/>
  <c r="AF95" i="16"/>
  <c r="AF96" i="16"/>
  <c r="AF94" i="16"/>
  <c r="AF89" i="16"/>
  <c r="AF90" i="16"/>
  <c r="AF86" i="16"/>
  <c r="AF80" i="16"/>
  <c r="AF91" i="16"/>
  <c r="AF87" i="16"/>
  <c r="AF81" i="16"/>
  <c r="AF105" i="16"/>
  <c r="AF98" i="16"/>
  <c r="AF85" i="16"/>
  <c r="AF82" i="16"/>
  <c r="AF109" i="16"/>
  <c r="AF79" i="16"/>
  <c r="AF88" i="16"/>
  <c r="AF74" i="16"/>
  <c r="AF97" i="16"/>
  <c r="AF106" i="16"/>
  <c r="AF76" i="16"/>
  <c r="AF72" i="16"/>
  <c r="AF64" i="16"/>
  <c r="AF69" i="16"/>
  <c r="AF73" i="16"/>
  <c r="AF65" i="16"/>
  <c r="AF92" i="16"/>
  <c r="AF78" i="16"/>
  <c r="AF66" i="16"/>
  <c r="AF93" i="16"/>
  <c r="AF67" i="16"/>
  <c r="AF61" i="16"/>
  <c r="AF99" i="16"/>
  <c r="AF63" i="16"/>
  <c r="AF58" i="16"/>
  <c r="AF52" i="16"/>
  <c r="AF83" i="16"/>
  <c r="AF70" i="16"/>
  <c r="AF59" i="16"/>
  <c r="AF53" i="16"/>
  <c r="AF68" i="16"/>
  <c r="AF55" i="16"/>
  <c r="AF51" i="16"/>
  <c r="AF50" i="16"/>
  <c r="AF56" i="16"/>
  <c r="AF84" i="16"/>
  <c r="AF71" i="16"/>
  <c r="AF62" i="16"/>
  <c r="AF49" i="16"/>
  <c r="AF75" i="16"/>
  <c r="AF47" i="16"/>
  <c r="AF41" i="16"/>
  <c r="AF60" i="16"/>
  <c r="AF42" i="16"/>
  <c r="AF36" i="16"/>
  <c r="AF48" i="16"/>
  <c r="AF77" i="16"/>
  <c r="AF43" i="16"/>
  <c r="AF37" i="16"/>
  <c r="AF54" i="16"/>
  <c r="AF57" i="16"/>
  <c r="AF45" i="16"/>
  <c r="AF39" i="16"/>
  <c r="AF29" i="16"/>
  <c r="AF38" i="16"/>
  <c r="AF30" i="16"/>
  <c r="AF46" i="16"/>
  <c r="AF35" i="16"/>
  <c r="AF31" i="16"/>
  <c r="AF40" i="16"/>
  <c r="AF28" i="16"/>
  <c r="AF25" i="16"/>
  <c r="AF19" i="16"/>
  <c r="AF32" i="16"/>
  <c r="AF26" i="16"/>
  <c r="AF20" i="16"/>
  <c r="AF14" i="16"/>
  <c r="AF33" i="16"/>
  <c r="AF34" i="16"/>
  <c r="AF10" i="16"/>
  <c r="AF22" i="16"/>
  <c r="AF16" i="16"/>
  <c r="AF11" i="16"/>
  <c r="AF44" i="16"/>
  <c r="AF23" i="16"/>
  <c r="AF21" i="16"/>
  <c r="AF18" i="16"/>
  <c r="AF13" i="16"/>
  <c r="AF12" i="16"/>
  <c r="AF9" i="16"/>
  <c r="AF8" i="16"/>
  <c r="AF24" i="16"/>
  <c r="AF7" i="16"/>
  <c r="AF15" i="16"/>
  <c r="AF27" i="16"/>
  <c r="AF17" i="16"/>
  <c r="BF119" i="16"/>
  <c r="BF120" i="16"/>
  <c r="BF121" i="16"/>
  <c r="BF122" i="16"/>
  <c r="BF116" i="16"/>
  <c r="BF117" i="16"/>
  <c r="BF112" i="16"/>
  <c r="BF113" i="16"/>
  <c r="BF124" i="16"/>
  <c r="BF118" i="16"/>
  <c r="BF107" i="16"/>
  <c r="BF108" i="16"/>
  <c r="BF114" i="16"/>
  <c r="BF109" i="16"/>
  <c r="BF106" i="16"/>
  <c r="BF110" i="16"/>
  <c r="BF103" i="16"/>
  <c r="BF97" i="16"/>
  <c r="BF105" i="16"/>
  <c r="BF98" i="16"/>
  <c r="BF101" i="16"/>
  <c r="BF99" i="16"/>
  <c r="BF96" i="16"/>
  <c r="BF90" i="16"/>
  <c r="BF100" i="16"/>
  <c r="BF95" i="16"/>
  <c r="BF91" i="16"/>
  <c r="BF94" i="16"/>
  <c r="BF102" i="16"/>
  <c r="BF92" i="16"/>
  <c r="BF87" i="16"/>
  <c r="BF81" i="16"/>
  <c r="BF82" i="16"/>
  <c r="BF111" i="16"/>
  <c r="BF86" i="16"/>
  <c r="BF80" i="16"/>
  <c r="BF75" i="16"/>
  <c r="BF93" i="16"/>
  <c r="BF89" i="16"/>
  <c r="BF84" i="16"/>
  <c r="BF79" i="16"/>
  <c r="BF88" i="16"/>
  <c r="BF85" i="16"/>
  <c r="BF65" i="16"/>
  <c r="BF70" i="16"/>
  <c r="BF66" i="16"/>
  <c r="BF60" i="16"/>
  <c r="BF78" i="16"/>
  <c r="BF69" i="16"/>
  <c r="BF71" i="16"/>
  <c r="BF67" i="16"/>
  <c r="BF61" i="16"/>
  <c r="BF77" i="16"/>
  <c r="BF72" i="16"/>
  <c r="BF68" i="16"/>
  <c r="BF62" i="16"/>
  <c r="BF63" i="16"/>
  <c r="BF59" i="16"/>
  <c r="BF53" i="16"/>
  <c r="BF54" i="16"/>
  <c r="BF76" i="16"/>
  <c r="BF74" i="16"/>
  <c r="BF56" i="16"/>
  <c r="BF58" i="16"/>
  <c r="BF52" i="16"/>
  <c r="BF73" i="16"/>
  <c r="BF55" i="16"/>
  <c r="BF42" i="16"/>
  <c r="BF36" i="16"/>
  <c r="BF57" i="16"/>
  <c r="BF51" i="16"/>
  <c r="BF43" i="16"/>
  <c r="BF37" i="16"/>
  <c r="BF83" i="16"/>
  <c r="BF44" i="16"/>
  <c r="BF38" i="16"/>
  <c r="BF64" i="16"/>
  <c r="BF46" i="16"/>
  <c r="BF40" i="16"/>
  <c r="BF45" i="16"/>
  <c r="BF30" i="16"/>
  <c r="BF39" i="16"/>
  <c r="BF31" i="16"/>
  <c r="BF34" i="16"/>
  <c r="BF32" i="16"/>
  <c r="BF104" i="16"/>
  <c r="BF49" i="16"/>
  <c r="BF41" i="16"/>
  <c r="BF50" i="16"/>
  <c r="BF35" i="16"/>
  <c r="BF26" i="16"/>
  <c r="BF20" i="16"/>
  <c r="BF28" i="16"/>
  <c r="BF27" i="16"/>
  <c r="BF21" i="16"/>
  <c r="BF15" i="16"/>
  <c r="BF48" i="16"/>
  <c r="BF19" i="16"/>
  <c r="BF11" i="16"/>
  <c r="BF25" i="16"/>
  <c r="BF24" i="16"/>
  <c r="BF17" i="16"/>
  <c r="BF14" i="16"/>
  <c r="BF47" i="16"/>
  <c r="BF16" i="16"/>
  <c r="BF29" i="16"/>
  <c r="BF23" i="16"/>
  <c r="BF9" i="16"/>
  <c r="BF13" i="16"/>
  <c r="BF18" i="16"/>
  <c r="BF7" i="16"/>
  <c r="BF33" i="16"/>
  <c r="BF22" i="16"/>
  <c r="BF12" i="16"/>
  <c r="BF10" i="16"/>
  <c r="BF8" i="16"/>
  <c r="AI115" i="16"/>
  <c r="AR115" i="16"/>
  <c r="BH123" i="16"/>
  <c r="CR115" i="16"/>
  <c r="AH115" i="16"/>
  <c r="Y115" i="16"/>
  <c r="BY115" i="16"/>
  <c r="AL123" i="16"/>
  <c r="CH115" i="16"/>
  <c r="DA123" i="16"/>
  <c r="AA115" i="16"/>
  <c r="CW115" i="16"/>
  <c r="CP123" i="16"/>
  <c r="AB115" i="16"/>
  <c r="R124" i="16"/>
  <c r="R118" i="16"/>
  <c r="R119" i="16"/>
  <c r="R120" i="16"/>
  <c r="R121" i="16"/>
  <c r="R122" i="16"/>
  <c r="R117" i="16"/>
  <c r="R116" i="16"/>
  <c r="R114" i="16"/>
  <c r="R113" i="16"/>
  <c r="R106" i="16"/>
  <c r="R109" i="16"/>
  <c r="R101" i="16"/>
  <c r="R104" i="16"/>
  <c r="R102" i="16"/>
  <c r="R112" i="16"/>
  <c r="R105" i="16"/>
  <c r="R111" i="16"/>
  <c r="R108" i="16"/>
  <c r="R94" i="16"/>
  <c r="R110" i="16"/>
  <c r="R103" i="16"/>
  <c r="R95" i="16"/>
  <c r="R99" i="16"/>
  <c r="R100" i="16"/>
  <c r="R89" i="16"/>
  <c r="R107" i="16"/>
  <c r="R98" i="16"/>
  <c r="R96" i="16"/>
  <c r="R93" i="16"/>
  <c r="R85" i="16"/>
  <c r="R79" i="16"/>
  <c r="R97" i="16"/>
  <c r="R86" i="16"/>
  <c r="R80" i="16"/>
  <c r="R92" i="16"/>
  <c r="R82" i="16"/>
  <c r="R78" i="16"/>
  <c r="R73" i="16"/>
  <c r="R81" i="16"/>
  <c r="R91" i="16"/>
  <c r="R63" i="16"/>
  <c r="R90" i="16"/>
  <c r="R83" i="16"/>
  <c r="R69" i="16"/>
  <c r="R64" i="16"/>
  <c r="R77" i="16"/>
  <c r="R65" i="16"/>
  <c r="R75" i="16"/>
  <c r="R70" i="16"/>
  <c r="R66" i="16"/>
  <c r="R74" i="16"/>
  <c r="R68" i="16"/>
  <c r="R57" i="16"/>
  <c r="R84" i="16"/>
  <c r="R71" i="16"/>
  <c r="R62" i="16"/>
  <c r="R87" i="16"/>
  <c r="R58" i="16"/>
  <c r="R52" i="16"/>
  <c r="R88" i="16"/>
  <c r="R56" i="16"/>
  <c r="R51" i="16"/>
  <c r="R72" i="16"/>
  <c r="R60" i="16"/>
  <c r="R50" i="16"/>
  <c r="R49" i="16"/>
  <c r="R67" i="16"/>
  <c r="R53" i="16"/>
  <c r="R46" i="16"/>
  <c r="R40" i="16"/>
  <c r="R59" i="16"/>
  <c r="R47" i="16"/>
  <c r="R41" i="16"/>
  <c r="R35" i="16"/>
  <c r="R61" i="16"/>
  <c r="R55" i="16"/>
  <c r="R48" i="16"/>
  <c r="R42" i="16"/>
  <c r="R36" i="16"/>
  <c r="R44" i="16"/>
  <c r="R34" i="16"/>
  <c r="R29" i="16"/>
  <c r="R76" i="16"/>
  <c r="R30" i="16"/>
  <c r="R32" i="16"/>
  <c r="R28" i="16"/>
  <c r="R24" i="16"/>
  <c r="R18" i="16"/>
  <c r="R33" i="16"/>
  <c r="R54" i="16"/>
  <c r="R25" i="16"/>
  <c r="R19" i="16"/>
  <c r="R13" i="16"/>
  <c r="R45" i="16"/>
  <c r="R37" i="16"/>
  <c r="R43" i="16"/>
  <c r="R38" i="16"/>
  <c r="R22" i="16"/>
  <c r="R9" i="16"/>
  <c r="R23" i="16"/>
  <c r="R21" i="16"/>
  <c r="R16" i="16"/>
  <c r="R10" i="16"/>
  <c r="R11" i="16"/>
  <c r="R8" i="16"/>
  <c r="R7" i="16"/>
  <c r="R20" i="16"/>
  <c r="R26" i="16"/>
  <c r="R15" i="16"/>
  <c r="R39" i="16"/>
  <c r="R31" i="16"/>
  <c r="R17" i="16"/>
  <c r="R27" i="16"/>
  <c r="R14" i="16"/>
  <c r="R12" i="16"/>
  <c r="BO123" i="16"/>
  <c r="CY115" i="16"/>
  <c r="V115" i="16"/>
  <c r="O55" i="3"/>
  <c r="Q55" i="3" s="1"/>
  <c r="DU44" i="15"/>
  <c r="DZ44" i="15" s="1"/>
  <c r="AJ41" i="35" s="1"/>
  <c r="O87" i="3"/>
  <c r="Q87" i="3" s="1"/>
  <c r="S15" i="3"/>
  <c r="S112" i="3"/>
  <c r="S109" i="3"/>
  <c r="DU11" i="15"/>
  <c r="DZ11" i="15" s="1"/>
  <c r="AK8" i="35" s="1"/>
  <c r="Q112" i="3"/>
  <c r="DU83" i="15"/>
  <c r="DZ83" i="15" s="1"/>
  <c r="AH80" i="35" s="1"/>
  <c r="O110" i="3"/>
  <c r="Q110" i="3" s="1"/>
  <c r="DU9" i="15"/>
  <c r="DZ9" i="15" s="1"/>
  <c r="AK6" i="35" s="1"/>
  <c r="O30" i="3"/>
  <c r="Q30" i="3" s="1"/>
  <c r="AC9" i="3"/>
  <c r="AC35" i="3"/>
  <c r="AC82" i="3"/>
  <c r="AC32" i="3"/>
  <c r="AC43" i="3"/>
  <c r="AC76" i="3"/>
  <c r="AC29" i="3"/>
  <c r="AC52" i="3"/>
  <c r="AC93" i="3"/>
  <c r="AC77" i="3"/>
  <c r="O54" i="3"/>
  <c r="Q54" i="3" s="1"/>
  <c r="DU75" i="15"/>
  <c r="DZ75" i="15" s="1"/>
  <c r="AI72" i="35" s="1"/>
  <c r="DU14" i="15"/>
  <c r="DZ14" i="15" s="1"/>
  <c r="AL11" i="35" s="1"/>
  <c r="O38" i="3"/>
  <c r="Q38" i="3" s="1"/>
  <c r="O78" i="3"/>
  <c r="Q78" i="3" s="1"/>
  <c r="DU105" i="15"/>
  <c r="DZ105" i="15" s="1"/>
  <c r="AK102" i="35" s="1"/>
  <c r="O62" i="3"/>
  <c r="Q62" i="3" s="1"/>
  <c r="O102" i="3"/>
  <c r="Q102" i="3" s="1"/>
  <c r="DU35" i="15"/>
  <c r="DZ35" i="15" s="1"/>
  <c r="AE32" i="35" s="1"/>
  <c r="S93" i="3"/>
  <c r="T93" i="3" s="1"/>
  <c r="AB92" i="39" s="1"/>
  <c r="O60" i="3"/>
  <c r="Q60" i="3" s="1"/>
  <c r="DU27" i="15"/>
  <c r="DZ27" i="15" s="1"/>
  <c r="AK24" i="35" s="1"/>
  <c r="Q15" i="3"/>
  <c r="DU93" i="15"/>
  <c r="DZ93" i="15" s="1"/>
  <c r="AF90" i="35" s="1"/>
  <c r="O86" i="3"/>
  <c r="Q86" i="3" s="1"/>
  <c r="DU91" i="15"/>
  <c r="DZ91" i="15" s="1"/>
  <c r="AH88" i="35" s="1"/>
  <c r="S76" i="3"/>
  <c r="T76" i="3" s="1"/>
  <c r="AB75" i="39" s="1"/>
  <c r="DU99" i="15"/>
  <c r="DZ99" i="15" s="1"/>
  <c r="AG96" i="35" s="1"/>
  <c r="S35" i="3"/>
  <c r="T35" i="3" s="1"/>
  <c r="AB34" i="39" s="1"/>
  <c r="S51" i="3"/>
  <c r="T51" i="3" s="1"/>
  <c r="AB50" i="39" s="1"/>
  <c r="S41" i="3"/>
  <c r="T41" i="3" s="1"/>
  <c r="AB40" i="39" s="1"/>
  <c r="O63" i="3"/>
  <c r="Q63" i="3" s="1"/>
  <c r="S48" i="3"/>
  <c r="O106" i="3"/>
  <c r="DU39" i="15"/>
  <c r="DZ39" i="15" s="1"/>
  <c r="AG36" i="35" s="1"/>
  <c r="S80" i="3"/>
  <c r="T80" i="3" s="1"/>
  <c r="AB79" i="39" s="1"/>
  <c r="O79" i="3"/>
  <c r="Q79" i="3" s="1"/>
  <c r="DU48" i="15"/>
  <c r="DZ48" i="15" s="1"/>
  <c r="AD45" i="35" s="1"/>
  <c r="DU29" i="15"/>
  <c r="DZ29" i="15" s="1"/>
  <c r="AJ26" i="35" s="1"/>
  <c r="DU57" i="15"/>
  <c r="DZ57" i="15" s="1"/>
  <c r="AG54" i="35" s="1"/>
  <c r="S108" i="3"/>
  <c r="T108" i="3" s="1"/>
  <c r="AB107" i="39" s="1"/>
  <c r="S81" i="3"/>
  <c r="T81" i="3" s="1"/>
  <c r="AB80" i="39" s="1"/>
  <c r="DU80" i="15"/>
  <c r="DZ80" i="15" s="1"/>
  <c r="AL77" i="35" s="1"/>
  <c r="O12" i="3"/>
  <c r="Q12" i="3" s="1"/>
  <c r="DU108" i="15"/>
  <c r="DZ108" i="15" s="1"/>
  <c r="AL105" i="35" s="1"/>
  <c r="S9" i="3"/>
  <c r="AC23" i="3"/>
  <c r="AC14" i="3"/>
  <c r="AC112" i="3"/>
  <c r="AC21" i="3"/>
  <c r="AC110" i="3"/>
  <c r="AC58" i="3"/>
  <c r="AC47" i="3"/>
  <c r="AC51" i="3"/>
  <c r="AC8" i="3"/>
  <c r="AC109" i="3"/>
  <c r="AC63" i="3"/>
  <c r="AC72" i="3"/>
  <c r="AC34" i="3"/>
  <c r="AC89" i="3"/>
  <c r="AC25" i="3"/>
  <c r="AC79" i="3"/>
  <c r="AC50" i="3"/>
  <c r="AC95" i="3"/>
  <c r="AC71" i="3"/>
  <c r="AC10" i="3"/>
  <c r="AC27" i="3"/>
  <c r="AC81" i="3"/>
  <c r="AC114" i="3"/>
  <c r="AC90" i="3"/>
  <c r="AC96" i="3"/>
  <c r="AC7" i="3"/>
  <c r="AJ100" i="35"/>
  <c r="AF100" i="35"/>
  <c r="AD100" i="35"/>
  <c r="AE100" i="35"/>
  <c r="AG100" i="35"/>
  <c r="AK100" i="35"/>
  <c r="AI100" i="35"/>
  <c r="AH100" i="35"/>
  <c r="AL100" i="35"/>
  <c r="AI14" i="35"/>
  <c r="AJ14" i="35"/>
  <c r="AH14" i="35"/>
  <c r="AF14" i="35"/>
  <c r="AE14" i="35"/>
  <c r="AG14" i="35"/>
  <c r="AD14" i="35"/>
  <c r="AK14" i="35"/>
  <c r="AL14" i="35"/>
  <c r="AG22" i="35"/>
  <c r="AL22" i="35"/>
  <c r="AD22" i="35"/>
  <c r="AK22" i="35"/>
  <c r="AF22" i="35"/>
  <c r="AI22" i="35"/>
  <c r="AJ22" i="35"/>
  <c r="AE22" i="35"/>
  <c r="AH22" i="35"/>
  <c r="Q41" i="3"/>
  <c r="DU41" i="15"/>
  <c r="DZ41" i="15" s="1"/>
  <c r="AK76" i="35"/>
  <c r="AL76" i="35"/>
  <c r="AH76" i="35"/>
  <c r="AJ76" i="35"/>
  <c r="AF76" i="35"/>
  <c r="AE76" i="35"/>
  <c r="AI76" i="35"/>
  <c r="AD76" i="35"/>
  <c r="AG76" i="35"/>
  <c r="AG70" i="35"/>
  <c r="AD70" i="35"/>
  <c r="AH70" i="35"/>
  <c r="AK70" i="35"/>
  <c r="AJ70" i="35"/>
  <c r="AE70" i="35"/>
  <c r="AI70" i="35"/>
  <c r="AF70" i="35"/>
  <c r="AL70" i="35"/>
  <c r="AI46" i="35"/>
  <c r="AE46" i="35"/>
  <c r="AF46" i="35"/>
  <c r="AG46" i="35"/>
  <c r="AH46" i="35"/>
  <c r="AK46" i="35"/>
  <c r="AL46" i="35"/>
  <c r="AJ46" i="35"/>
  <c r="AD46" i="35"/>
  <c r="DU81" i="15"/>
  <c r="DZ81" i="15" s="1"/>
  <c r="AE35" i="35"/>
  <c r="AK35" i="35"/>
  <c r="AF35" i="35"/>
  <c r="AL35" i="35"/>
  <c r="AH35" i="35"/>
  <c r="AJ35" i="35"/>
  <c r="AI35" i="35"/>
  <c r="AD35" i="35"/>
  <c r="AG35" i="35"/>
  <c r="AK51" i="35"/>
  <c r="AE51" i="35"/>
  <c r="AD51" i="35"/>
  <c r="AJ51" i="35"/>
  <c r="AF51" i="35"/>
  <c r="AH51" i="35"/>
  <c r="AL51" i="35"/>
  <c r="AG51" i="35"/>
  <c r="AI51" i="35"/>
  <c r="AH28" i="35"/>
  <c r="AL28" i="35"/>
  <c r="AK28" i="35"/>
  <c r="AI28" i="35"/>
  <c r="AD28" i="35"/>
  <c r="AJ28" i="35"/>
  <c r="AF28" i="35"/>
  <c r="AG28" i="35"/>
  <c r="AE28" i="35"/>
  <c r="AL27" i="35"/>
  <c r="AJ27" i="35"/>
  <c r="AI27" i="35"/>
  <c r="AH27" i="35"/>
  <c r="AK27" i="35"/>
  <c r="AF27" i="35"/>
  <c r="AG27" i="35"/>
  <c r="AD27" i="35"/>
  <c r="AE27" i="35"/>
  <c r="AK80" i="35"/>
  <c r="AL80" i="35"/>
  <c r="DU13" i="15"/>
  <c r="DZ13" i="15" s="1"/>
  <c r="AG4" i="35"/>
  <c r="AE4" i="35"/>
  <c r="AF4" i="35"/>
  <c r="AJ4" i="35"/>
  <c r="AD4" i="35"/>
  <c r="AL4" i="35"/>
  <c r="AK4" i="35"/>
  <c r="AI4" i="35"/>
  <c r="AH4" i="35"/>
  <c r="DU89" i="15"/>
  <c r="DZ89" i="15" s="1"/>
  <c r="AI94" i="35"/>
  <c r="AE94" i="35"/>
  <c r="AF94" i="35"/>
  <c r="AG94" i="35"/>
  <c r="AL94" i="35"/>
  <c r="AH94" i="35"/>
  <c r="AJ94" i="35"/>
  <c r="AD94" i="35"/>
  <c r="AK94" i="35"/>
  <c r="AJ19" i="35"/>
  <c r="AF19" i="35"/>
  <c r="AD19" i="35"/>
  <c r="AK19" i="35"/>
  <c r="AE19" i="35"/>
  <c r="AI19" i="35"/>
  <c r="AH19" i="35"/>
  <c r="AL19" i="35"/>
  <c r="AG19" i="35"/>
  <c r="AJ103" i="35"/>
  <c r="AG103" i="35"/>
  <c r="AD103" i="35"/>
  <c r="AK103" i="35"/>
  <c r="AF103" i="35"/>
  <c r="AH103" i="35"/>
  <c r="AL103" i="35"/>
  <c r="AI103" i="35"/>
  <c r="AE103" i="35"/>
  <c r="AE89" i="35"/>
  <c r="AJ89" i="35"/>
  <c r="AG89" i="35"/>
  <c r="AD89" i="35"/>
  <c r="AH89" i="35"/>
  <c r="AL89" i="35"/>
  <c r="AK89" i="35"/>
  <c r="AI89" i="35"/>
  <c r="AF89" i="35"/>
  <c r="AJ9" i="35"/>
  <c r="AL9" i="35"/>
  <c r="AK9" i="35"/>
  <c r="AH9" i="35"/>
  <c r="AD9" i="35"/>
  <c r="AF9" i="35"/>
  <c r="AG9" i="35"/>
  <c r="AE9" i="35"/>
  <c r="AI9" i="35"/>
  <c r="AD105" i="35"/>
  <c r="S43" i="3"/>
  <c r="T43" i="3" s="1"/>
  <c r="AB42" i="39" s="1"/>
  <c r="AH59" i="35"/>
  <c r="AL59" i="35"/>
  <c r="AE59" i="35"/>
  <c r="AI59" i="35"/>
  <c r="AG59" i="35"/>
  <c r="AK59" i="35"/>
  <c r="AF59" i="35"/>
  <c r="AD59" i="35"/>
  <c r="AJ59" i="35"/>
  <c r="AH75" i="35"/>
  <c r="AL75" i="35"/>
  <c r="AD75" i="35"/>
  <c r="AI75" i="35"/>
  <c r="AJ75" i="35"/>
  <c r="AE75" i="35"/>
  <c r="AG75" i="35"/>
  <c r="AK75" i="35"/>
  <c r="AF75" i="35"/>
  <c r="AG52" i="35"/>
  <c r="AJ52" i="35"/>
  <c r="AE52" i="35"/>
  <c r="AD52" i="35"/>
  <c r="AH52" i="35"/>
  <c r="AF52" i="35"/>
  <c r="AK52" i="35"/>
  <c r="AL52" i="35"/>
  <c r="AI52" i="35"/>
  <c r="DU43" i="15"/>
  <c r="DZ43" i="15" s="1"/>
  <c r="S32" i="3"/>
  <c r="T32" i="3" s="1"/>
  <c r="AB31" i="39" s="1"/>
  <c r="S46" i="3"/>
  <c r="T46" i="3" s="1"/>
  <c r="AB45" i="39" s="1"/>
  <c r="AK83" i="35"/>
  <c r="AJ83" i="35"/>
  <c r="AE83" i="35"/>
  <c r="AH83" i="35"/>
  <c r="AG83" i="35"/>
  <c r="AI83" i="35"/>
  <c r="AF83" i="35"/>
  <c r="AL83" i="35"/>
  <c r="AD83" i="35"/>
  <c r="AD99" i="35"/>
  <c r="AK99" i="35"/>
  <c r="AE99" i="35"/>
  <c r="AF99" i="35"/>
  <c r="AH99" i="35"/>
  <c r="AJ99" i="35"/>
  <c r="AL99" i="35"/>
  <c r="AG99" i="35"/>
  <c r="AI99" i="35"/>
  <c r="O103" i="3"/>
  <c r="Q103" i="3" s="1"/>
  <c r="AL5" i="35"/>
  <c r="AH5" i="35"/>
  <c r="AK5" i="35"/>
  <c r="AI5" i="35"/>
  <c r="AJ5" i="35"/>
  <c r="AF5" i="35"/>
  <c r="AG5" i="35"/>
  <c r="AD5" i="35"/>
  <c r="AE5" i="35"/>
  <c r="DU96" i="15"/>
  <c r="DZ96" i="15" s="1"/>
  <c r="AD12" i="35"/>
  <c r="AL12" i="35"/>
  <c r="AI12" i="35"/>
  <c r="AG12" i="35"/>
  <c r="AK12" i="35"/>
  <c r="AH12" i="35"/>
  <c r="AE12" i="35"/>
  <c r="AJ12" i="35"/>
  <c r="AF12" i="35"/>
  <c r="S75" i="3"/>
  <c r="T75" i="3" s="1"/>
  <c r="AB74" i="39" s="1"/>
  <c r="S92" i="3"/>
  <c r="T92" i="3" s="1"/>
  <c r="AB91" i="39" s="1"/>
  <c r="S77" i="3"/>
  <c r="T77" i="3" s="1"/>
  <c r="AB76" i="39" s="1"/>
  <c r="S13" i="3"/>
  <c r="T13" i="3" s="1"/>
  <c r="AB12" i="39" s="1"/>
  <c r="S39" i="3"/>
  <c r="T39" i="3" s="1"/>
  <c r="AB38" i="39" s="1"/>
  <c r="AJ8" i="35"/>
  <c r="AL8" i="35"/>
  <c r="AF8" i="35"/>
  <c r="AD8" i="35"/>
  <c r="S67" i="3"/>
  <c r="T67" i="3" s="1"/>
  <c r="AB66" i="39" s="1"/>
  <c r="S89" i="3"/>
  <c r="T89" i="3" s="1"/>
  <c r="AB88" i="39" s="1"/>
  <c r="AH43" i="35"/>
  <c r="AL43" i="35"/>
  <c r="AI43" i="35"/>
  <c r="AD43" i="35"/>
  <c r="AF43" i="35"/>
  <c r="AG43" i="35"/>
  <c r="AK43" i="35"/>
  <c r="AE43" i="35"/>
  <c r="AJ43" i="35"/>
  <c r="DU104" i="15"/>
  <c r="DZ104" i="15" s="1"/>
  <c r="S45" i="3"/>
  <c r="T45" i="3" s="1"/>
  <c r="AB44" i="39" s="1"/>
  <c r="AH107" i="35"/>
  <c r="AL107" i="35"/>
  <c r="AI107" i="35"/>
  <c r="AE107" i="35"/>
  <c r="AJ107" i="35"/>
  <c r="AG107" i="35"/>
  <c r="AF107" i="35"/>
  <c r="AK107" i="35"/>
  <c r="AD107" i="35"/>
  <c r="AJ84" i="35"/>
  <c r="AI84" i="35"/>
  <c r="AD84" i="35"/>
  <c r="AE84" i="35"/>
  <c r="AG84" i="35"/>
  <c r="AF84" i="35"/>
  <c r="AK84" i="35"/>
  <c r="AL84" i="35"/>
  <c r="AH84" i="35"/>
  <c r="DU59" i="15"/>
  <c r="DZ59" i="15" s="1"/>
  <c r="DU107" i="15"/>
  <c r="DZ107" i="15" s="1"/>
  <c r="AK57" i="35"/>
  <c r="AL57" i="35"/>
  <c r="AE57" i="35"/>
  <c r="AG57" i="35"/>
  <c r="AI57" i="35"/>
  <c r="AF57" i="35"/>
  <c r="AH57" i="35"/>
  <c r="AJ57" i="35"/>
  <c r="AD57" i="35"/>
  <c r="S83" i="3"/>
  <c r="T83" i="3" s="1"/>
  <c r="AB82" i="39" s="1"/>
  <c r="S14" i="3"/>
  <c r="T14" i="3" s="1"/>
  <c r="AB13" i="39" s="1"/>
  <c r="P18" i="39" s="1"/>
  <c r="S18" i="39" s="1"/>
  <c r="T18" i="39" s="1"/>
  <c r="S57" i="3"/>
  <c r="T57" i="3" s="1"/>
  <c r="AB56" i="39" s="1"/>
  <c r="S99" i="3"/>
  <c r="T99" i="3" s="1"/>
  <c r="AB98" i="39" s="1"/>
  <c r="S64" i="3"/>
  <c r="T64" i="3" s="1"/>
  <c r="AB63" i="39" s="1"/>
  <c r="AK41" i="35"/>
  <c r="AG41" i="35"/>
  <c r="AI41" i="35"/>
  <c r="AH41" i="35"/>
  <c r="AK60" i="35"/>
  <c r="AL60" i="35"/>
  <c r="AH60" i="35"/>
  <c r="AG60" i="35"/>
  <c r="AJ60" i="35"/>
  <c r="AD60" i="35"/>
  <c r="AE60" i="35"/>
  <c r="AF60" i="35"/>
  <c r="AI60" i="35"/>
  <c r="AC45" i="3"/>
  <c r="AC15" i="3"/>
  <c r="AC97" i="3"/>
  <c r="AC42" i="3"/>
  <c r="AC73" i="3"/>
  <c r="AC84" i="3"/>
  <c r="AC61" i="3"/>
  <c r="AC31" i="3"/>
  <c r="AC113" i="3"/>
  <c r="S105" i="3"/>
  <c r="T105" i="3" s="1"/>
  <c r="AB104" i="39" s="1"/>
  <c r="AC68" i="3"/>
  <c r="AC24" i="3"/>
  <c r="AC105" i="3"/>
  <c r="Q51" i="3"/>
  <c r="AC59" i="3"/>
  <c r="AC30" i="3"/>
  <c r="AC48" i="3"/>
  <c r="AC55" i="3"/>
  <c r="AC103" i="3"/>
  <c r="AC18" i="3"/>
  <c r="AC75" i="3"/>
  <c r="AC46" i="3"/>
  <c r="AC17" i="3"/>
  <c r="AC19" i="3"/>
  <c r="AC20" i="3"/>
  <c r="AC70" i="3"/>
  <c r="AC80" i="3"/>
  <c r="AC57" i="3"/>
  <c r="AC39" i="3"/>
  <c r="AC111" i="3"/>
  <c r="AC98" i="3"/>
  <c r="AC101" i="3"/>
  <c r="AC36" i="3"/>
  <c r="S96" i="3"/>
  <c r="T96" i="3" s="1"/>
  <c r="AB95" i="39" s="1"/>
  <c r="AC91" i="3"/>
  <c r="AC62" i="3"/>
  <c r="AC33" i="3"/>
  <c r="AC40" i="3"/>
  <c r="AC41" i="3"/>
  <c r="AC22" i="3"/>
  <c r="AC92" i="3"/>
  <c r="S29" i="3"/>
  <c r="T29" i="3" s="1"/>
  <c r="AB28" i="39" s="1"/>
  <c r="AC102" i="3"/>
  <c r="AC83" i="3"/>
  <c r="AC64" i="3"/>
  <c r="AC107" i="3"/>
  <c r="AC78" i="3"/>
  <c r="AC49" i="3"/>
  <c r="AC66" i="3"/>
  <c r="AC67" i="3"/>
  <c r="AC44" i="3"/>
  <c r="AC104" i="3"/>
  <c r="AC12" i="3"/>
  <c r="AC86" i="3"/>
  <c r="AC13" i="3"/>
  <c r="AC94" i="3"/>
  <c r="AC65" i="3"/>
  <c r="AC87" i="3"/>
  <c r="AC88" i="3"/>
  <c r="AC69" i="3"/>
  <c r="AC26" i="3"/>
  <c r="AC37" i="3"/>
  <c r="AC108" i="3"/>
  <c r="S27" i="3"/>
  <c r="T27" i="3" s="1"/>
  <c r="AB26" i="39" s="1"/>
  <c r="DU85" i="15"/>
  <c r="DZ85" i="15" s="1"/>
  <c r="O85" i="3"/>
  <c r="DU40" i="15"/>
  <c r="DZ40" i="15" s="1"/>
  <c r="O40" i="3"/>
  <c r="EB8" i="15"/>
  <c r="V8" i="3"/>
  <c r="DU36" i="15"/>
  <c r="DZ36" i="15" s="1"/>
  <c r="O36" i="3"/>
  <c r="Q36" i="3" s="1"/>
  <c r="DU88" i="15"/>
  <c r="DZ88" i="15" s="1"/>
  <c r="O88" i="3"/>
  <c r="DU52" i="15"/>
  <c r="DZ52" i="15" s="1"/>
  <c r="O52" i="3"/>
  <c r="Q52" i="3" s="1"/>
  <c r="DP115" i="15"/>
  <c r="O17" i="3"/>
  <c r="EB25" i="15"/>
  <c r="V25" i="3"/>
  <c r="DU101" i="15"/>
  <c r="DZ101" i="15" s="1"/>
  <c r="O101" i="3"/>
  <c r="EB7" i="15"/>
  <c r="S65" i="3"/>
  <c r="T65" i="3" s="1"/>
  <c r="AB64" i="39" s="1"/>
  <c r="DU65" i="15"/>
  <c r="DZ65" i="15" s="1"/>
  <c r="EB73" i="15"/>
  <c r="AB73" i="3"/>
  <c r="AF73" i="3"/>
  <c r="AH73" i="3" s="1"/>
  <c r="V73" i="3"/>
  <c r="S104" i="3"/>
  <c r="T104" i="3" s="1"/>
  <c r="AB103" i="39" s="1"/>
  <c r="DU56" i="15"/>
  <c r="DZ56" i="15" s="1"/>
  <c r="O56" i="3"/>
  <c r="DU68" i="15"/>
  <c r="DZ68" i="15" s="1"/>
  <c r="O68" i="3"/>
  <c r="DU84" i="15"/>
  <c r="DZ84" i="15" s="1"/>
  <c r="O84" i="3"/>
  <c r="DU100" i="15"/>
  <c r="DZ100" i="15" s="1"/>
  <c r="O100" i="3"/>
  <c r="DU21" i="15"/>
  <c r="DZ21" i="15" s="1"/>
  <c r="O21" i="3"/>
  <c r="Q21" i="3" s="1"/>
  <c r="G115" i="22"/>
  <c r="DU37" i="15"/>
  <c r="DZ37" i="15" s="1"/>
  <c r="O37" i="3"/>
  <c r="DU20" i="15"/>
  <c r="DZ20" i="15" s="1"/>
  <c r="O20" i="3"/>
  <c r="DU72" i="15"/>
  <c r="DZ72" i="15" s="1"/>
  <c r="O72" i="3"/>
  <c r="DU53" i="15"/>
  <c r="DZ53" i="15" s="1"/>
  <c r="O53" i="3"/>
  <c r="DU69" i="15"/>
  <c r="DZ69" i="15" s="1"/>
  <c r="O69" i="3"/>
  <c r="Q69" i="3" s="1"/>
  <c r="DU24" i="15"/>
  <c r="DZ24" i="15" s="1"/>
  <c r="O24" i="3"/>
  <c r="EB17" i="15"/>
  <c r="V17" i="3"/>
  <c r="O61" i="3"/>
  <c r="DU61" i="15"/>
  <c r="DZ61" i="15" s="1"/>
  <c r="Q107" i="3"/>
  <c r="S107" i="3"/>
  <c r="T107" i="3" s="1"/>
  <c r="AB106" i="39" s="1"/>
  <c r="EB92" i="15"/>
  <c r="V92" i="3"/>
  <c r="AF92" i="3"/>
  <c r="AH92" i="3" s="1"/>
  <c r="AB92" i="3"/>
  <c r="EB12" i="15"/>
  <c r="V12" i="3"/>
  <c r="DU42" i="15"/>
  <c r="DZ42" i="15" s="1"/>
  <c r="O42" i="3"/>
  <c r="DU50" i="15"/>
  <c r="DZ50" i="15" s="1"/>
  <c r="O50" i="3"/>
  <c r="O113" i="3"/>
  <c r="DU113" i="15"/>
  <c r="DZ113" i="15" s="1"/>
  <c r="O16" i="3"/>
  <c r="DU16" i="15"/>
  <c r="DZ16" i="15" s="1"/>
  <c r="EB46" i="15"/>
  <c r="V46" i="3"/>
  <c r="AF46" i="3"/>
  <c r="AH46" i="3" s="1"/>
  <c r="EB54" i="15"/>
  <c r="V54" i="3"/>
  <c r="AF54" i="3"/>
  <c r="AH54" i="3" s="1"/>
  <c r="AB54" i="3"/>
  <c r="EB87" i="15"/>
  <c r="AF87" i="3"/>
  <c r="AH87" i="3" s="1"/>
  <c r="AB87" i="3"/>
  <c r="AD87" i="3" s="1"/>
  <c r="V87" i="3"/>
  <c r="O33" i="3"/>
  <c r="DU33" i="15"/>
  <c r="DZ33" i="15" s="1"/>
  <c r="O28" i="3"/>
  <c r="Q28" i="3" s="1"/>
  <c r="DU28" i="15"/>
  <c r="DZ28" i="15" s="1"/>
  <c r="DU70" i="15"/>
  <c r="DZ70" i="15" s="1"/>
  <c r="O70" i="3"/>
  <c r="EB49" i="15"/>
  <c r="AB49" i="3"/>
  <c r="AF49" i="3"/>
  <c r="AH49" i="3" s="1"/>
  <c r="V49" i="3"/>
  <c r="O19" i="3"/>
  <c r="Q19" i="3" s="1"/>
  <c r="DU19" i="15"/>
  <c r="DZ19" i="15" s="1"/>
  <c r="EB97" i="15"/>
  <c r="AB97" i="3"/>
  <c r="AF97" i="3"/>
  <c r="AH97" i="3" s="1"/>
  <c r="V97" i="3"/>
  <c r="DU94" i="15"/>
  <c r="DZ94" i="15" s="1"/>
  <c r="O94" i="3"/>
  <c r="DU66" i="15"/>
  <c r="DZ66" i="15" s="1"/>
  <c r="O66" i="3"/>
  <c r="EB38" i="15"/>
  <c r="V38" i="3"/>
  <c r="DU23" i="15"/>
  <c r="DZ23" i="15" s="1"/>
  <c r="O23" i="3"/>
  <c r="Q23" i="3" s="1"/>
  <c r="EB55" i="15"/>
  <c r="V55" i="3"/>
  <c r="AF55" i="3"/>
  <c r="AH55" i="3" s="1"/>
  <c r="AB55" i="3"/>
  <c r="EB60" i="15"/>
  <c r="AB60" i="3"/>
  <c r="V60" i="3"/>
  <c r="AF60" i="3"/>
  <c r="AH60" i="3" s="1"/>
  <c r="DU74" i="15"/>
  <c r="DZ74" i="15" s="1"/>
  <c r="O74" i="3"/>
  <c r="Q74" i="3" s="1"/>
  <c r="DU109" i="15"/>
  <c r="DZ109" i="15" s="1"/>
  <c r="EB78" i="15"/>
  <c r="V78" i="3"/>
  <c r="AF78" i="3"/>
  <c r="AH78" i="3" s="1"/>
  <c r="AB78" i="3"/>
  <c r="DU10" i="15"/>
  <c r="DZ10" i="15" s="1"/>
  <c r="O10" i="3"/>
  <c r="Q10" i="3" s="1"/>
  <c r="DU90" i="15"/>
  <c r="DZ90" i="15" s="1"/>
  <c r="O90" i="3"/>
  <c r="Q90" i="3" s="1"/>
  <c r="EB62" i="15"/>
  <c r="AF62" i="3"/>
  <c r="AH62" i="3" s="1"/>
  <c r="AB62" i="3"/>
  <c r="V62" i="3"/>
  <c r="DU51" i="15"/>
  <c r="DZ51" i="15" s="1"/>
  <c r="EB103" i="15"/>
  <c r="V103" i="3"/>
  <c r="AF103" i="3"/>
  <c r="AH103" i="3" s="1"/>
  <c r="AB103" i="3"/>
  <c r="DU98" i="15"/>
  <c r="DZ98" i="15" s="1"/>
  <c r="O98" i="3"/>
  <c r="EB15" i="15"/>
  <c r="V15" i="3"/>
  <c r="DU47" i="15"/>
  <c r="DZ47" i="15" s="1"/>
  <c r="O47" i="3"/>
  <c r="Q47" i="3" s="1"/>
  <c r="EB102" i="15"/>
  <c r="V102" i="3"/>
  <c r="AF102" i="3"/>
  <c r="AH102" i="3" s="1"/>
  <c r="AB102" i="3"/>
  <c r="DU34" i="15"/>
  <c r="DZ34" i="15" s="1"/>
  <c r="O34" i="3"/>
  <c r="DU114" i="15"/>
  <c r="DZ114" i="15" s="1"/>
  <c r="O114" i="3"/>
  <c r="S91" i="3"/>
  <c r="EB86" i="15"/>
  <c r="AF86" i="3"/>
  <c r="AH86" i="3" s="1"/>
  <c r="AB86" i="3"/>
  <c r="V86" i="3"/>
  <c r="S59" i="3"/>
  <c r="DU67" i="15"/>
  <c r="DZ67" i="15" s="1"/>
  <c r="EB63" i="15"/>
  <c r="AF63" i="3"/>
  <c r="AH63" i="3" s="1"/>
  <c r="AB63" i="3"/>
  <c r="V63" i="3"/>
  <c r="AC99" i="3"/>
  <c r="AC54" i="3"/>
  <c r="DU77" i="15"/>
  <c r="DZ77" i="15" s="1"/>
  <c r="J115" i="22"/>
  <c r="DU82" i="15"/>
  <c r="DZ82" i="15" s="1"/>
  <c r="O82" i="3"/>
  <c r="Q82" i="3" s="1"/>
  <c r="DU71" i="15"/>
  <c r="DZ71" i="15" s="1"/>
  <c r="O71" i="3"/>
  <c r="Q71" i="3" s="1"/>
  <c r="DU58" i="15"/>
  <c r="DZ58" i="15" s="1"/>
  <c r="O58" i="3"/>
  <c r="DU45" i="15"/>
  <c r="DZ45" i="15" s="1"/>
  <c r="EB110" i="15"/>
  <c r="AF110" i="3"/>
  <c r="AH110" i="3" s="1"/>
  <c r="AB110" i="3"/>
  <c r="V110" i="3"/>
  <c r="DU64" i="15"/>
  <c r="DZ64" i="15" s="1"/>
  <c r="S22" i="3"/>
  <c r="AC11" i="3"/>
  <c r="AC85" i="3"/>
  <c r="AC100" i="3"/>
  <c r="AC106" i="3"/>
  <c r="AC16" i="3"/>
  <c r="AC28" i="3"/>
  <c r="AC38" i="3"/>
  <c r="AC60" i="3"/>
  <c r="AC74" i="3"/>
  <c r="AC53" i="3"/>
  <c r="EB106" i="15"/>
  <c r="AB106" i="3"/>
  <c r="V106" i="3"/>
  <c r="AF106" i="3"/>
  <c r="AH106" i="3" s="1"/>
  <c r="DU76" i="15"/>
  <c r="DZ76" i="15" s="1"/>
  <c r="EB22" i="15"/>
  <c r="V22" i="3"/>
  <c r="DU18" i="15"/>
  <c r="DZ18" i="15" s="1"/>
  <c r="O18" i="3"/>
  <c r="Q18" i="3" s="1"/>
  <c r="DU32" i="15"/>
  <c r="DZ32" i="15" s="1"/>
  <c r="EB79" i="15"/>
  <c r="V79" i="3"/>
  <c r="Z79" i="3" s="1"/>
  <c r="AF79" i="3"/>
  <c r="AH79" i="3" s="1"/>
  <c r="AB79" i="3"/>
  <c r="S31" i="3"/>
  <c r="DU26" i="15"/>
  <c r="DZ26" i="15" s="1"/>
  <c r="O26" i="3"/>
  <c r="W79" i="3"/>
  <c r="S11" i="3"/>
  <c r="DU111" i="15"/>
  <c r="DZ111" i="15" s="1"/>
  <c r="O111" i="3"/>
  <c r="Q111" i="3" s="1"/>
  <c r="S87" i="3"/>
  <c r="DU112" i="15"/>
  <c r="DZ112" i="15" s="1"/>
  <c r="DU95" i="15"/>
  <c r="DZ95" i="15" s="1"/>
  <c r="O95" i="3"/>
  <c r="Q95" i="3" s="1"/>
  <c r="EB30" i="15"/>
  <c r="V30" i="3"/>
  <c r="EB44" i="15"/>
  <c r="EB31" i="15"/>
  <c r="V31" i="3"/>
  <c r="T112" i="3"/>
  <c r="AB111" i="39" s="1"/>
  <c r="T9" i="3"/>
  <c r="AB8" i="39" s="1"/>
  <c r="T48" i="3"/>
  <c r="AB47" i="39" s="1"/>
  <c r="P62" i="6"/>
  <c r="T62" i="6"/>
  <c r="R62" i="6"/>
  <c r="Q62" i="6"/>
  <c r="W62" i="6"/>
  <c r="V62" i="6"/>
  <c r="X62" i="6"/>
  <c r="S62" i="6"/>
  <c r="U62" i="6"/>
  <c r="X79" i="6"/>
  <c r="S79" i="6"/>
  <c r="V79" i="6"/>
  <c r="W79" i="6"/>
  <c r="R79" i="6"/>
  <c r="Q79" i="6"/>
  <c r="P79" i="6"/>
  <c r="U79" i="6"/>
  <c r="T79" i="6"/>
  <c r="T30" i="6"/>
  <c r="X30" i="6"/>
  <c r="P30" i="6"/>
  <c r="W30" i="6"/>
  <c r="S30" i="6"/>
  <c r="Q30" i="6"/>
  <c r="U30" i="6"/>
  <c r="V30" i="6"/>
  <c r="R30" i="6"/>
  <c r="T49" i="3"/>
  <c r="AB48" i="39" s="1"/>
  <c r="V73" i="6"/>
  <c r="T73" i="6"/>
  <c r="S73" i="6"/>
  <c r="R73" i="6"/>
  <c r="P73" i="6"/>
  <c r="X73" i="6"/>
  <c r="W73" i="6"/>
  <c r="U73" i="6"/>
  <c r="Q73" i="6"/>
  <c r="V25" i="6"/>
  <c r="R25" i="6"/>
  <c r="X25" i="6"/>
  <c r="T25" i="6"/>
  <c r="P25" i="6"/>
  <c r="W25" i="6"/>
  <c r="U25" i="6"/>
  <c r="Q25" i="6"/>
  <c r="S25" i="6"/>
  <c r="X108" i="6"/>
  <c r="V108" i="6"/>
  <c r="S108" i="6"/>
  <c r="P108" i="6"/>
  <c r="W108" i="6"/>
  <c r="U108" i="6"/>
  <c r="T108" i="6"/>
  <c r="Q108" i="6"/>
  <c r="R108" i="6"/>
  <c r="T109" i="3"/>
  <c r="AB108" i="39" s="1"/>
  <c r="T44" i="3"/>
  <c r="AB43" i="39" s="1"/>
  <c r="T97" i="3"/>
  <c r="AB96" i="39" s="1"/>
  <c r="T15" i="3"/>
  <c r="AB14" i="39" s="1"/>
  <c r="DY115" i="15"/>
  <c r="DH124" i="15"/>
  <c r="DZ124" i="15" s="1"/>
  <c r="DT115" i="15"/>
  <c r="V44" i="3" l="1"/>
  <c r="AF41" i="35"/>
  <c r="AG80" i="35"/>
  <c r="AD79" i="3"/>
  <c r="AL41" i="35"/>
  <c r="AE41" i="35"/>
  <c r="AD41" i="35"/>
  <c r="S55" i="3"/>
  <c r="AD62" i="3"/>
  <c r="AH8" i="35"/>
  <c r="EB108" i="15"/>
  <c r="AG8" i="35"/>
  <c r="S110" i="3"/>
  <c r="T110" i="3" s="1"/>
  <c r="AB109" i="39" s="1"/>
  <c r="AI105" i="35"/>
  <c r="AE80" i="35"/>
  <c r="AK105" i="35"/>
  <c r="AG24" i="35"/>
  <c r="AJ80" i="35"/>
  <c r="AF32" i="35"/>
  <c r="AE8" i="35"/>
  <c r="AI8" i="35"/>
  <c r="V11" i="3"/>
  <c r="Y11" i="3" s="1"/>
  <c r="AF6" i="35"/>
  <c r="EB11" i="15"/>
  <c r="AF105" i="35"/>
  <c r="AF80" i="35"/>
  <c r="AH105" i="35"/>
  <c r="AI80" i="35"/>
  <c r="AF108" i="3"/>
  <c r="AH108" i="3" s="1"/>
  <c r="V83" i="3"/>
  <c r="Y83" i="3" s="1"/>
  <c r="AE105" i="35"/>
  <c r="P67" i="39"/>
  <c r="S67" i="39" s="1"/>
  <c r="T67" i="39" s="1"/>
  <c r="V108" i="3"/>
  <c r="Y108" i="3" s="1"/>
  <c r="AB83" i="3"/>
  <c r="AD83" i="3" s="1"/>
  <c r="AJ105" i="35"/>
  <c r="AD80" i="35"/>
  <c r="AF83" i="3"/>
  <c r="AH83" i="3" s="1"/>
  <c r="AG105" i="35"/>
  <c r="AB108" i="3"/>
  <c r="AD108" i="3" s="1"/>
  <c r="V93" i="3"/>
  <c r="Y93" i="3" s="1"/>
  <c r="EB83" i="15"/>
  <c r="AF93" i="3"/>
  <c r="AH93" i="3" s="1"/>
  <c r="EB93" i="15"/>
  <c r="AL24" i="35"/>
  <c r="AF24" i="35"/>
  <c r="AD24" i="35"/>
  <c r="AH24" i="35"/>
  <c r="AD6" i="35"/>
  <c r="AE72" i="35"/>
  <c r="AI6" i="35"/>
  <c r="AH6" i="35"/>
  <c r="AL90" i="35"/>
  <c r="AI90" i="35"/>
  <c r="P65" i="39"/>
  <c r="S65" i="39" s="1"/>
  <c r="T65" i="39" s="1"/>
  <c r="S86" i="3"/>
  <c r="T86" i="3" s="1"/>
  <c r="AB85" i="39" s="1"/>
  <c r="AJ11" i="35"/>
  <c r="AB91" i="3"/>
  <c r="AD91" i="3" s="1"/>
  <c r="EB9" i="15"/>
  <c r="AB75" i="3"/>
  <c r="AD75" i="3" s="1"/>
  <c r="AD88" i="35"/>
  <c r="AE11" i="35"/>
  <c r="AE24" i="35"/>
  <c r="AI102" i="35"/>
  <c r="S54" i="3"/>
  <c r="T54" i="3" s="1"/>
  <c r="AB53" i="39" s="1"/>
  <c r="AF91" i="3"/>
  <c r="AH91" i="3" s="1"/>
  <c r="AF75" i="3"/>
  <c r="AH75" i="3" s="1"/>
  <c r="AH72" i="35"/>
  <c r="AI24" i="35"/>
  <c r="V9" i="3"/>
  <c r="Y9" i="3" s="1"/>
  <c r="V27" i="3"/>
  <c r="Z27" i="3" s="1"/>
  <c r="V91" i="3"/>
  <c r="Z91" i="3" s="1"/>
  <c r="EB75" i="15"/>
  <c r="AJ72" i="35"/>
  <c r="AE6" i="35"/>
  <c r="AJ24" i="35"/>
  <c r="AF96" i="35"/>
  <c r="AL88" i="35"/>
  <c r="AL102" i="35"/>
  <c r="S79" i="3"/>
  <c r="T79" i="3" s="1"/>
  <c r="AB78" i="39" s="1"/>
  <c r="V41" i="3"/>
  <c r="Z41" i="3" s="1"/>
  <c r="AK88" i="35"/>
  <c r="AK11" i="35"/>
  <c r="EB41" i="15"/>
  <c r="V75" i="3"/>
  <c r="Y75" i="3" s="1"/>
  <c r="AF88" i="35"/>
  <c r="EB27" i="15"/>
  <c r="AD72" i="35"/>
  <c r="AJ6" i="35"/>
  <c r="EB91" i="15"/>
  <c r="AF72" i="35"/>
  <c r="AG6" i="35"/>
  <c r="S30" i="3"/>
  <c r="T30" i="3" s="1"/>
  <c r="AB29" i="39" s="1"/>
  <c r="EB39" i="15"/>
  <c r="V14" i="3"/>
  <c r="Z14" i="3" s="1"/>
  <c r="AG72" i="35"/>
  <c r="AL6" i="35"/>
  <c r="AF11" i="35"/>
  <c r="EB14" i="15"/>
  <c r="AL72" i="35"/>
  <c r="AJ90" i="35"/>
  <c r="V39" i="3"/>
  <c r="Y39" i="3" s="1"/>
  <c r="AK72" i="35"/>
  <c r="AK90" i="35"/>
  <c r="S38" i="3"/>
  <c r="T38" i="3" s="1"/>
  <c r="AB37" i="39" s="1"/>
  <c r="P24" i="39" s="1"/>
  <c r="S24" i="39" s="1"/>
  <c r="T24" i="39" s="1"/>
  <c r="AH11" i="35"/>
  <c r="AB93" i="3"/>
  <c r="AD93" i="3" s="1"/>
  <c r="AG88" i="35"/>
  <c r="AE102" i="35"/>
  <c r="AE90" i="35"/>
  <c r="AJ36" i="35"/>
  <c r="AF45" i="35"/>
  <c r="AJ88" i="35"/>
  <c r="AE88" i="35"/>
  <c r="S78" i="3"/>
  <c r="T78" i="3" s="1"/>
  <c r="AB77" i="39" s="1"/>
  <c r="S36" i="3"/>
  <c r="T36" i="3" s="1"/>
  <c r="AB35" i="39" s="1"/>
  <c r="AI88" i="35"/>
  <c r="S103" i="3"/>
  <c r="T103" i="3" s="1"/>
  <c r="AB102" i="39" s="1"/>
  <c r="AG11" i="35"/>
  <c r="AG90" i="35"/>
  <c r="AB105" i="3"/>
  <c r="AD105" i="3" s="1"/>
  <c r="AE26" i="35"/>
  <c r="AH90" i="35"/>
  <c r="V105" i="3"/>
  <c r="Z105" i="3" s="1"/>
  <c r="AG32" i="35"/>
  <c r="AF26" i="35"/>
  <c r="AD11" i="35"/>
  <c r="AD90" i="35"/>
  <c r="EB105" i="15"/>
  <c r="AL32" i="35"/>
  <c r="AF102" i="35"/>
  <c r="AI11" i="35"/>
  <c r="AK96" i="35"/>
  <c r="AE36" i="35"/>
  <c r="S62" i="3"/>
  <c r="T62" i="3" s="1"/>
  <c r="AB61" i="39" s="1"/>
  <c r="AF59" i="3"/>
  <c r="AH59" i="3" s="1"/>
  <c r="AK32" i="35"/>
  <c r="AG102" i="35"/>
  <c r="AI96" i="35"/>
  <c r="AD36" i="35"/>
  <c r="AD73" i="3"/>
  <c r="AD63" i="3"/>
  <c r="AD49" i="3"/>
  <c r="AD78" i="3"/>
  <c r="AD110" i="3"/>
  <c r="AD32" i="35"/>
  <c r="S21" i="3"/>
  <c r="S102" i="3"/>
  <c r="T102" i="3" s="1"/>
  <c r="AB101" i="39" s="1"/>
  <c r="S60" i="3"/>
  <c r="T60" i="3" s="1"/>
  <c r="AB59" i="39" s="1"/>
  <c r="V99" i="3"/>
  <c r="Y99" i="3" s="1"/>
  <c r="AH96" i="35"/>
  <c r="AB99" i="3"/>
  <c r="AD99" i="3" s="1"/>
  <c r="AF105" i="3"/>
  <c r="AH105" i="3" s="1"/>
  <c r="AJ102" i="35"/>
  <c r="AJ96" i="35"/>
  <c r="AJ32" i="35"/>
  <c r="AH102" i="35"/>
  <c r="AD96" i="35"/>
  <c r="AI32" i="35"/>
  <c r="AD102" i="35"/>
  <c r="AE96" i="35"/>
  <c r="AF99" i="3"/>
  <c r="AH99" i="3" s="1"/>
  <c r="V35" i="3"/>
  <c r="Z35" i="3" s="1"/>
  <c r="EB99" i="15"/>
  <c r="EB35" i="15"/>
  <c r="S28" i="3"/>
  <c r="T28" i="3" s="1"/>
  <c r="AB27" i="39" s="1"/>
  <c r="AH32" i="35"/>
  <c r="AL96" i="35"/>
  <c r="V80" i="3"/>
  <c r="Z80" i="3" s="1"/>
  <c r="S12" i="3"/>
  <c r="T12" i="3" s="1"/>
  <c r="AB11" i="39" s="1"/>
  <c r="Y79" i="3"/>
  <c r="S63" i="3"/>
  <c r="T63" i="3" s="1"/>
  <c r="AB62" i="39" s="1"/>
  <c r="V48" i="3"/>
  <c r="Y48" i="3" s="1"/>
  <c r="AB89" i="3"/>
  <c r="AD89" i="3" s="1"/>
  <c r="V89" i="3"/>
  <c r="Y89" i="3" s="1"/>
  <c r="P16" i="39"/>
  <c r="S16" i="39" s="1"/>
  <c r="T16" i="39" s="1"/>
  <c r="AF48" i="3"/>
  <c r="AH48" i="3" s="1"/>
  <c r="P116" i="39"/>
  <c r="S116" i="39" s="1"/>
  <c r="T116" i="39" s="1"/>
  <c r="AI26" i="35"/>
  <c r="AK36" i="35"/>
  <c r="EB81" i="15"/>
  <c r="EB48" i="15"/>
  <c r="AF89" i="3"/>
  <c r="AH89" i="3" s="1"/>
  <c r="P118" i="39"/>
  <c r="S118" i="39" s="1"/>
  <c r="T118" i="39" s="1"/>
  <c r="AJ45" i="35"/>
  <c r="AH26" i="35"/>
  <c r="AI36" i="35"/>
  <c r="AK45" i="35"/>
  <c r="AD26" i="35"/>
  <c r="AF36" i="35"/>
  <c r="V43" i="3"/>
  <c r="Y43" i="3" s="1"/>
  <c r="AB81" i="3"/>
  <c r="AD81" i="3" s="1"/>
  <c r="AF107" i="3"/>
  <c r="AH107" i="3" s="1"/>
  <c r="AI54" i="35"/>
  <c r="AF81" i="3"/>
  <c r="AH81" i="3" s="1"/>
  <c r="V107" i="3"/>
  <c r="Y107" i="3" s="1"/>
  <c r="AE54" i="35"/>
  <c r="AB107" i="3"/>
  <c r="AD107" i="3" s="1"/>
  <c r="AF54" i="35"/>
  <c r="V13" i="3"/>
  <c r="Y13" i="3" s="1"/>
  <c r="V81" i="3"/>
  <c r="Z81" i="3" s="1"/>
  <c r="EB13" i="15"/>
  <c r="AL36" i="35"/>
  <c r="AG77" i="35"/>
  <c r="EB107" i="15"/>
  <c r="AK54" i="35"/>
  <c r="AJ54" i="35"/>
  <c r="AF96" i="3"/>
  <c r="AH96" i="3" s="1"/>
  <c r="V29" i="3"/>
  <c r="Y29" i="3" s="1"/>
  <c r="V59" i="3"/>
  <c r="Z59" i="3" s="1"/>
  <c r="AB57" i="3"/>
  <c r="AD57" i="3" s="1"/>
  <c r="AB104" i="3"/>
  <c r="AD104" i="3" s="1"/>
  <c r="AL45" i="35"/>
  <c r="AE77" i="35"/>
  <c r="AH54" i="35"/>
  <c r="EB80" i="15"/>
  <c r="V96" i="3"/>
  <c r="Y96" i="3" s="1"/>
  <c r="EB43" i="15"/>
  <c r="AB59" i="3"/>
  <c r="AD59" i="3" s="1"/>
  <c r="AF57" i="3"/>
  <c r="AH57" i="3" s="1"/>
  <c r="AF104" i="3"/>
  <c r="AH104" i="3" s="1"/>
  <c r="AI45" i="35"/>
  <c r="AI77" i="35"/>
  <c r="AD54" i="35"/>
  <c r="AL54" i="35"/>
  <c r="AK77" i="35"/>
  <c r="AB96" i="3"/>
  <c r="AD96" i="3" s="1"/>
  <c r="EB29" i="15"/>
  <c r="V57" i="3"/>
  <c r="Y57" i="3" s="1"/>
  <c r="V104" i="3"/>
  <c r="Y104" i="3" s="1"/>
  <c r="AG45" i="35"/>
  <c r="AH77" i="35"/>
  <c r="AG26" i="35"/>
  <c r="AJ77" i="35"/>
  <c r="EB59" i="15"/>
  <c r="AH45" i="35"/>
  <c r="AD77" i="35"/>
  <c r="AK26" i="35"/>
  <c r="Q106" i="3"/>
  <c r="S106" i="3"/>
  <c r="T106" i="3" s="1"/>
  <c r="AB105" i="39" s="1"/>
  <c r="EB89" i="15"/>
  <c r="EB96" i="15"/>
  <c r="AB80" i="3"/>
  <c r="AD80" i="3" s="1"/>
  <c r="EB57" i="15"/>
  <c r="EB104" i="15"/>
  <c r="AE45" i="35"/>
  <c r="AF77" i="35"/>
  <c r="AL26" i="35"/>
  <c r="AH36" i="35"/>
  <c r="S71" i="3"/>
  <c r="T71" i="3" s="1"/>
  <c r="AB70" i="39" s="1"/>
  <c r="AF80" i="3"/>
  <c r="AH80" i="3" s="1"/>
  <c r="AD86" i="3"/>
  <c r="AD102" i="3"/>
  <c r="AD103" i="3"/>
  <c r="AD97" i="3"/>
  <c r="AL18" i="35"/>
  <c r="AK18" i="35"/>
  <c r="AJ18" i="35"/>
  <c r="AI18" i="35"/>
  <c r="AF18" i="35"/>
  <c r="AE18" i="35"/>
  <c r="AD18" i="35"/>
  <c r="AG18" i="35"/>
  <c r="AH18" i="35"/>
  <c r="AG87" i="35"/>
  <c r="AF87" i="35"/>
  <c r="AK87" i="35"/>
  <c r="AL87" i="35"/>
  <c r="AH87" i="35"/>
  <c r="AI87" i="35"/>
  <c r="AE87" i="35"/>
  <c r="AD87" i="35"/>
  <c r="AJ87" i="35"/>
  <c r="AE63" i="35"/>
  <c r="AH63" i="35"/>
  <c r="AL63" i="35"/>
  <c r="AI63" i="35"/>
  <c r="AF63" i="35"/>
  <c r="AD63" i="35"/>
  <c r="AJ63" i="35"/>
  <c r="AK63" i="35"/>
  <c r="AG63" i="35"/>
  <c r="AF64" i="35"/>
  <c r="AH64" i="35"/>
  <c r="AK64" i="35"/>
  <c r="AI64" i="35"/>
  <c r="AL64" i="35"/>
  <c r="AG64" i="35"/>
  <c r="AE64" i="35"/>
  <c r="AD64" i="35"/>
  <c r="AJ64" i="35"/>
  <c r="AF95" i="35"/>
  <c r="AD95" i="35"/>
  <c r="AH95" i="35"/>
  <c r="AL95" i="35"/>
  <c r="AI95" i="35"/>
  <c r="AJ95" i="35"/>
  <c r="AK95" i="35"/>
  <c r="AE95" i="35"/>
  <c r="AG95" i="35"/>
  <c r="AF106" i="35"/>
  <c r="AG106" i="35"/>
  <c r="AD106" i="35"/>
  <c r="AH106" i="35"/>
  <c r="AK106" i="35"/>
  <c r="AJ106" i="35"/>
  <c r="AI106" i="35"/>
  <c r="AE106" i="35"/>
  <c r="AL106" i="35"/>
  <c r="AE110" i="35"/>
  <c r="AI110" i="35"/>
  <c r="AF110" i="35"/>
  <c r="AG110" i="35"/>
  <c r="AH110" i="35"/>
  <c r="AL110" i="35"/>
  <c r="AJ110" i="35"/>
  <c r="AK110" i="35"/>
  <c r="AD110" i="35"/>
  <c r="AE17" i="35"/>
  <c r="AH17" i="35"/>
  <c r="AI17" i="35"/>
  <c r="AL17" i="35"/>
  <c r="AJ17" i="35"/>
  <c r="AG17" i="35"/>
  <c r="AF17" i="35"/>
  <c r="AD17" i="35"/>
  <c r="AK17" i="35"/>
  <c r="AJ23" i="35"/>
  <c r="AG23" i="35"/>
  <c r="AD23" i="35"/>
  <c r="AI23" i="35"/>
  <c r="AH23" i="35"/>
  <c r="AK23" i="35"/>
  <c r="AL23" i="35"/>
  <c r="AF23" i="35"/>
  <c r="AE23" i="35"/>
  <c r="AJ82" i="35"/>
  <c r="AK82" i="35"/>
  <c r="AL82" i="35"/>
  <c r="AG82" i="35"/>
  <c r="AE82" i="35"/>
  <c r="AI82" i="35"/>
  <c r="AF82" i="35"/>
  <c r="AD82" i="35"/>
  <c r="AH82" i="35"/>
  <c r="CE86" i="26" a="1"/>
  <c r="CE86" i="26" s="1"/>
  <c r="AF10" i="35"/>
  <c r="AE10" i="35"/>
  <c r="AG10" i="35"/>
  <c r="AH10" i="35"/>
  <c r="AD10" i="35"/>
  <c r="AK10" i="35"/>
  <c r="AI10" i="35"/>
  <c r="AL10" i="35"/>
  <c r="AJ10" i="35"/>
  <c r="AF42" i="35"/>
  <c r="AD42" i="35"/>
  <c r="AG42" i="35"/>
  <c r="AE42" i="35"/>
  <c r="AK42" i="35"/>
  <c r="AH42" i="35"/>
  <c r="AJ42" i="35"/>
  <c r="AL42" i="35"/>
  <c r="AI42" i="35"/>
  <c r="AH44" i="35"/>
  <c r="AK44" i="35"/>
  <c r="AL44" i="35"/>
  <c r="AG44" i="35"/>
  <c r="AI44" i="35"/>
  <c r="AJ44" i="35"/>
  <c r="AE44" i="35"/>
  <c r="AD44" i="35"/>
  <c r="AF44" i="35"/>
  <c r="AJ71" i="35"/>
  <c r="AG71" i="35"/>
  <c r="AE71" i="35"/>
  <c r="AK71" i="35"/>
  <c r="AL71" i="35"/>
  <c r="AI71" i="35"/>
  <c r="AF71" i="35"/>
  <c r="AH71" i="35"/>
  <c r="AD71" i="35"/>
  <c r="AH30" i="35"/>
  <c r="AI30" i="35"/>
  <c r="AF30" i="35"/>
  <c r="AE30" i="35"/>
  <c r="AG30" i="35"/>
  <c r="AJ30" i="35"/>
  <c r="AL30" i="35"/>
  <c r="AK30" i="35"/>
  <c r="AD30" i="35"/>
  <c r="AE47" i="35"/>
  <c r="AH47" i="35"/>
  <c r="AL47" i="35"/>
  <c r="AK47" i="35"/>
  <c r="AI47" i="35"/>
  <c r="AD47" i="35"/>
  <c r="AJ47" i="35"/>
  <c r="AG47" i="35"/>
  <c r="AF47" i="35"/>
  <c r="AH81" i="35"/>
  <c r="AI81" i="35"/>
  <c r="AD81" i="35"/>
  <c r="AF81" i="35"/>
  <c r="AK81" i="35"/>
  <c r="AJ81" i="35"/>
  <c r="AE81" i="35"/>
  <c r="AL81" i="35"/>
  <c r="AG81" i="35"/>
  <c r="AJ98" i="35"/>
  <c r="AL98" i="35"/>
  <c r="AK98" i="35"/>
  <c r="AE98" i="35"/>
  <c r="AI98" i="35"/>
  <c r="AF98" i="35"/>
  <c r="AD98" i="35"/>
  <c r="AG98" i="35"/>
  <c r="AH98" i="35"/>
  <c r="AH33" i="35"/>
  <c r="AI33" i="35"/>
  <c r="AD33" i="35"/>
  <c r="AF33" i="35"/>
  <c r="AL33" i="35"/>
  <c r="AE33" i="35"/>
  <c r="AK33" i="35"/>
  <c r="AG33" i="35"/>
  <c r="AJ33" i="35"/>
  <c r="AD55" i="3"/>
  <c r="AK34" i="35"/>
  <c r="AL34" i="35"/>
  <c r="AG34" i="35"/>
  <c r="AH34" i="35"/>
  <c r="AE34" i="35"/>
  <c r="AJ34" i="35"/>
  <c r="AI34" i="35"/>
  <c r="AF34" i="35"/>
  <c r="AD34" i="35"/>
  <c r="AE29" i="35"/>
  <c r="AD29" i="35"/>
  <c r="AF29" i="35"/>
  <c r="AL29" i="35"/>
  <c r="AK29" i="35"/>
  <c r="AJ29" i="35"/>
  <c r="AI29" i="35"/>
  <c r="AH29" i="35"/>
  <c r="AG29" i="35"/>
  <c r="AD73" i="35"/>
  <c r="AE73" i="35"/>
  <c r="AG73" i="35"/>
  <c r="AL73" i="35"/>
  <c r="AI73" i="35"/>
  <c r="AF73" i="35"/>
  <c r="AK73" i="35"/>
  <c r="AJ73" i="35"/>
  <c r="AH73" i="35"/>
  <c r="AE25" i="35"/>
  <c r="AD25" i="35"/>
  <c r="AJ25" i="35"/>
  <c r="AK25" i="35"/>
  <c r="AG25" i="35"/>
  <c r="AI25" i="35"/>
  <c r="AF25" i="35"/>
  <c r="AH25" i="35"/>
  <c r="AL25" i="35"/>
  <c r="AJ85" i="35"/>
  <c r="AL85" i="35"/>
  <c r="AE85" i="35"/>
  <c r="AG85" i="35"/>
  <c r="AI85" i="35"/>
  <c r="AH85" i="35"/>
  <c r="AK85" i="35"/>
  <c r="AD85" i="35"/>
  <c r="AF85" i="35"/>
  <c r="Z29" i="26" a="1"/>
  <c r="Z29" i="26" s="1"/>
  <c r="AG15" i="35"/>
  <c r="AJ15" i="35"/>
  <c r="AF15" i="35"/>
  <c r="AD15" i="35"/>
  <c r="AK15" i="35"/>
  <c r="AL15" i="35"/>
  <c r="AI15" i="35"/>
  <c r="AH15" i="35"/>
  <c r="AE15" i="35"/>
  <c r="AL108" i="35"/>
  <c r="AK108" i="35"/>
  <c r="AG108" i="35"/>
  <c r="AJ108" i="35"/>
  <c r="AF108" i="35"/>
  <c r="AE108" i="35"/>
  <c r="AI108" i="35"/>
  <c r="AD108" i="35"/>
  <c r="AH108" i="35"/>
  <c r="AJ68" i="35"/>
  <c r="AE68" i="35"/>
  <c r="AI68" i="35"/>
  <c r="AD68" i="35"/>
  <c r="AF68" i="35"/>
  <c r="AH68" i="35"/>
  <c r="AK68" i="35"/>
  <c r="AL68" i="35"/>
  <c r="AG68" i="35"/>
  <c r="AF58" i="35"/>
  <c r="AD58" i="35"/>
  <c r="AH58" i="35"/>
  <c r="AL58" i="35"/>
  <c r="AJ58" i="35"/>
  <c r="AI58" i="35"/>
  <c r="AG58" i="35"/>
  <c r="AE58" i="35"/>
  <c r="AK58" i="35"/>
  <c r="AH97" i="35"/>
  <c r="AJ97" i="35"/>
  <c r="AI97" i="35"/>
  <c r="AF97" i="35"/>
  <c r="AL97" i="35"/>
  <c r="AK97" i="35"/>
  <c r="AD97" i="35"/>
  <c r="AE97" i="35"/>
  <c r="AG97" i="35"/>
  <c r="AK53" i="35"/>
  <c r="AJ53" i="35"/>
  <c r="AE53" i="35"/>
  <c r="AG53" i="35"/>
  <c r="AH53" i="35"/>
  <c r="AI53" i="35"/>
  <c r="AD53" i="35"/>
  <c r="AL53" i="35"/>
  <c r="AF53" i="35"/>
  <c r="AH49" i="35"/>
  <c r="AK49" i="35"/>
  <c r="AI49" i="35"/>
  <c r="AL49" i="35"/>
  <c r="AF49" i="35"/>
  <c r="AE49" i="35"/>
  <c r="AD49" i="35"/>
  <c r="AJ49" i="35"/>
  <c r="AG49" i="35"/>
  <c r="AJ20" i="35"/>
  <c r="AE20" i="35"/>
  <c r="AF20" i="35"/>
  <c r="AG20" i="35"/>
  <c r="AI20" i="35"/>
  <c r="AD20" i="35"/>
  <c r="AH20" i="35"/>
  <c r="AK20" i="35"/>
  <c r="AL20" i="35"/>
  <c r="AK67" i="35"/>
  <c r="AE67" i="35"/>
  <c r="AD67" i="35"/>
  <c r="AH67" i="35"/>
  <c r="AG67" i="35"/>
  <c r="AI67" i="35"/>
  <c r="AL67" i="35"/>
  <c r="AJ67" i="35"/>
  <c r="AF67" i="35"/>
  <c r="AF31" i="35"/>
  <c r="AH31" i="35"/>
  <c r="AK31" i="35"/>
  <c r="AL31" i="35"/>
  <c r="AI31" i="35"/>
  <c r="AE31" i="35"/>
  <c r="AD31" i="35"/>
  <c r="AG31" i="35"/>
  <c r="AJ31" i="35"/>
  <c r="AL41" i="26" a="1"/>
  <c r="AL41" i="26" s="1"/>
  <c r="AG55" i="35"/>
  <c r="AK55" i="35"/>
  <c r="AD55" i="35"/>
  <c r="AE55" i="35"/>
  <c r="AL55" i="35"/>
  <c r="AF55" i="35"/>
  <c r="AJ55" i="35"/>
  <c r="AH55" i="35"/>
  <c r="AI55" i="35"/>
  <c r="AF74" i="35"/>
  <c r="AG74" i="35"/>
  <c r="AD74" i="35"/>
  <c r="AH74" i="35"/>
  <c r="AK74" i="35"/>
  <c r="AJ74" i="35"/>
  <c r="AE74" i="35"/>
  <c r="AL74" i="35"/>
  <c r="AI74" i="35"/>
  <c r="AG39" i="35"/>
  <c r="AJ39" i="35"/>
  <c r="AK39" i="35"/>
  <c r="AH39" i="35"/>
  <c r="AE39" i="35"/>
  <c r="AI39" i="35"/>
  <c r="AL39" i="35"/>
  <c r="AF39" i="35"/>
  <c r="AD39" i="35"/>
  <c r="AH65" i="35"/>
  <c r="AD65" i="35"/>
  <c r="AI65" i="35"/>
  <c r="AF65" i="35"/>
  <c r="AK65" i="35"/>
  <c r="AG65" i="35"/>
  <c r="AJ65" i="35"/>
  <c r="AE65" i="35"/>
  <c r="AL65" i="35"/>
  <c r="AK93" i="35"/>
  <c r="AF93" i="35"/>
  <c r="AL93" i="35"/>
  <c r="AE93" i="35"/>
  <c r="AD93" i="35"/>
  <c r="AG93" i="35"/>
  <c r="AH93" i="35"/>
  <c r="AI93" i="35"/>
  <c r="AJ93" i="35"/>
  <c r="AF79" i="35"/>
  <c r="AH79" i="35"/>
  <c r="AL79" i="35"/>
  <c r="AJ79" i="35"/>
  <c r="AI79" i="35"/>
  <c r="AE79" i="35"/>
  <c r="AD79" i="35"/>
  <c r="AK79" i="35"/>
  <c r="AG79" i="35"/>
  <c r="AD7" i="35"/>
  <c r="AF7" i="35"/>
  <c r="AK7" i="35"/>
  <c r="AE7" i="35"/>
  <c r="AG7" i="35"/>
  <c r="AL7" i="35"/>
  <c r="AJ7" i="35"/>
  <c r="AI7" i="35"/>
  <c r="AH7" i="35"/>
  <c r="AE111" i="35"/>
  <c r="AH111" i="35"/>
  <c r="AL111" i="35"/>
  <c r="AI111" i="35"/>
  <c r="AD111" i="35"/>
  <c r="AJ111" i="35"/>
  <c r="AF111" i="35"/>
  <c r="AG111" i="35"/>
  <c r="AK111" i="35"/>
  <c r="AH91" i="35"/>
  <c r="AL91" i="35"/>
  <c r="AD91" i="35"/>
  <c r="AI91" i="35"/>
  <c r="AF91" i="35"/>
  <c r="AG91" i="35"/>
  <c r="AK91" i="35"/>
  <c r="AJ91" i="35"/>
  <c r="AE91" i="35"/>
  <c r="K14" i="26" a="1"/>
  <c r="K14" i="26" s="1"/>
  <c r="AE21" i="35"/>
  <c r="AL21" i="35"/>
  <c r="AH21" i="35"/>
  <c r="AI21" i="35"/>
  <c r="AJ21" i="35"/>
  <c r="AK21" i="35"/>
  <c r="AG21" i="35"/>
  <c r="AD21" i="35"/>
  <c r="AF21" i="35"/>
  <c r="AG104" i="35"/>
  <c r="AJ104" i="35"/>
  <c r="AD104" i="35"/>
  <c r="AI104" i="35"/>
  <c r="AE104" i="35"/>
  <c r="AF104" i="35"/>
  <c r="AK104" i="35"/>
  <c r="AH104" i="35"/>
  <c r="AL104" i="35"/>
  <c r="AD86" i="35"/>
  <c r="AK86" i="35"/>
  <c r="AH86" i="35"/>
  <c r="AJ86" i="35"/>
  <c r="AG86" i="35"/>
  <c r="AI86" i="35"/>
  <c r="AL86" i="35"/>
  <c r="AE86" i="35"/>
  <c r="AF86" i="35"/>
  <c r="AH56" i="35"/>
  <c r="AJ56" i="35"/>
  <c r="AD56" i="35"/>
  <c r="AE56" i="35"/>
  <c r="AF56" i="35"/>
  <c r="AG56" i="35"/>
  <c r="AI56" i="35"/>
  <c r="AK56" i="35"/>
  <c r="AL56" i="35"/>
  <c r="AD101" i="35"/>
  <c r="AG101" i="35"/>
  <c r="AE101" i="35"/>
  <c r="AH101" i="35"/>
  <c r="AL101" i="35"/>
  <c r="AI101" i="35"/>
  <c r="AJ101" i="35"/>
  <c r="AF101" i="35"/>
  <c r="AK101" i="35"/>
  <c r="AG40" i="35"/>
  <c r="AD40" i="35"/>
  <c r="AH40" i="35"/>
  <c r="AJ40" i="35"/>
  <c r="AE40" i="35"/>
  <c r="AI40" i="35"/>
  <c r="AL40" i="35"/>
  <c r="AK40" i="35"/>
  <c r="AF40" i="35"/>
  <c r="AI78" i="35"/>
  <c r="AE78" i="35"/>
  <c r="AG78" i="35"/>
  <c r="AF78" i="35"/>
  <c r="AL78" i="35"/>
  <c r="AH78" i="35"/>
  <c r="AK78" i="35"/>
  <c r="AD78" i="35"/>
  <c r="AJ78" i="35"/>
  <c r="AG50" i="35"/>
  <c r="AJ50" i="35"/>
  <c r="AL50" i="35"/>
  <c r="AK50" i="35"/>
  <c r="AE50" i="35"/>
  <c r="AI50" i="35"/>
  <c r="AF50" i="35"/>
  <c r="AH50" i="35"/>
  <c r="AD50" i="35"/>
  <c r="AL13" i="35"/>
  <c r="AG13" i="35"/>
  <c r="AF13" i="35"/>
  <c r="AK13" i="35"/>
  <c r="AH13" i="35"/>
  <c r="AJ13" i="35"/>
  <c r="AE13" i="35"/>
  <c r="AI13" i="35"/>
  <c r="AD13" i="35"/>
  <c r="AJ66" i="35"/>
  <c r="AK66" i="35"/>
  <c r="AL66" i="35"/>
  <c r="AE66" i="35"/>
  <c r="AI66" i="35"/>
  <c r="AF66" i="35"/>
  <c r="AG66" i="35"/>
  <c r="AH66" i="35"/>
  <c r="AD66" i="35"/>
  <c r="DZ115" i="15"/>
  <c r="AG92" i="35"/>
  <c r="AK92" i="35"/>
  <c r="AL92" i="35"/>
  <c r="AI92" i="35"/>
  <c r="AJ92" i="35"/>
  <c r="AD92" i="35"/>
  <c r="AF92" i="35"/>
  <c r="AH92" i="35"/>
  <c r="AE92" i="35"/>
  <c r="AF48" i="35"/>
  <c r="AK48" i="35"/>
  <c r="AL48" i="35"/>
  <c r="AG48" i="35"/>
  <c r="AJ48" i="35"/>
  <c r="AH48" i="35"/>
  <c r="AD48" i="35"/>
  <c r="AE48" i="35"/>
  <c r="AI48" i="35"/>
  <c r="AJ69" i="35"/>
  <c r="AG69" i="35"/>
  <c r="AE69" i="35"/>
  <c r="AI69" i="35"/>
  <c r="AH69" i="35"/>
  <c r="AK69" i="35"/>
  <c r="AL69" i="35"/>
  <c r="AF69" i="35"/>
  <c r="AD69" i="35"/>
  <c r="AK109" i="35"/>
  <c r="AD109" i="35"/>
  <c r="AF109" i="35"/>
  <c r="AJ109" i="35"/>
  <c r="AL109" i="35"/>
  <c r="AI109" i="35"/>
  <c r="AH109" i="35"/>
  <c r="AG109" i="35"/>
  <c r="AE109" i="35"/>
  <c r="AL61" i="35"/>
  <c r="AF61" i="35"/>
  <c r="AJ61" i="35"/>
  <c r="AK61" i="35"/>
  <c r="AH61" i="35"/>
  <c r="AG61" i="35"/>
  <c r="AE61" i="35"/>
  <c r="AD61" i="35"/>
  <c r="AI61" i="35"/>
  <c r="AF16" i="35"/>
  <c r="AG16" i="35"/>
  <c r="AD16" i="35"/>
  <c r="AJ16" i="35"/>
  <c r="AI16" i="35"/>
  <c r="AL16" i="35"/>
  <c r="AK16" i="35"/>
  <c r="AE16" i="35"/>
  <c r="AH16" i="35"/>
  <c r="AE62" i="35"/>
  <c r="AI62" i="35"/>
  <c r="AF62" i="35"/>
  <c r="AJ62" i="35"/>
  <c r="AK62" i="35"/>
  <c r="AH62" i="35"/>
  <c r="AL62" i="35"/>
  <c r="AG62" i="35"/>
  <c r="AD62" i="35"/>
  <c r="AI37" i="35"/>
  <c r="AL37" i="35"/>
  <c r="AG37" i="35"/>
  <c r="AH37" i="35"/>
  <c r="AE37" i="35"/>
  <c r="AD37" i="35"/>
  <c r="AK37" i="35"/>
  <c r="AF37" i="35"/>
  <c r="AJ37" i="35"/>
  <c r="AK38" i="35"/>
  <c r="AD38" i="35"/>
  <c r="AG38" i="35"/>
  <c r="AH38" i="35"/>
  <c r="AJ38" i="35"/>
  <c r="AF38" i="35"/>
  <c r="AI38" i="35"/>
  <c r="AE38" i="35"/>
  <c r="AL38" i="35"/>
  <c r="AD92" i="3"/>
  <c r="S82" i="3"/>
  <c r="T82" i="3" s="1"/>
  <c r="AB81" i="39" s="1"/>
  <c r="S69" i="3"/>
  <c r="T69" i="3" s="1"/>
  <c r="AB68" i="39" s="1"/>
  <c r="P117" i="39"/>
  <c r="S117" i="39" s="1"/>
  <c r="T117" i="39" s="1"/>
  <c r="P66" i="39"/>
  <c r="S66" i="39" s="1"/>
  <c r="T66" i="39" s="1"/>
  <c r="P17" i="39"/>
  <c r="S17" i="39" s="1"/>
  <c r="T17" i="39" s="1"/>
  <c r="S18" i="3"/>
  <c r="T18" i="3" s="1"/>
  <c r="AB17" i="39" s="1"/>
  <c r="S52" i="3"/>
  <c r="T52" i="3" s="1"/>
  <c r="AB51" i="39" s="1"/>
  <c r="S111" i="3"/>
  <c r="T111" i="3" s="1"/>
  <c r="AB110" i="39" s="1"/>
  <c r="S10" i="3"/>
  <c r="T10" i="3" s="1"/>
  <c r="AB9" i="39" s="1"/>
  <c r="P76" i="39"/>
  <c r="S76" i="39" s="1"/>
  <c r="T76" i="39" s="1"/>
  <c r="P127" i="39"/>
  <c r="S127" i="39" s="1"/>
  <c r="T127" i="39" s="1"/>
  <c r="P126" i="39"/>
  <c r="S126" i="39" s="1"/>
  <c r="T126" i="39" s="1"/>
  <c r="P75" i="39"/>
  <c r="S75" i="39" s="1"/>
  <c r="T75" i="39" s="1"/>
  <c r="P27" i="39"/>
  <c r="S27" i="39" s="1"/>
  <c r="T27" i="39" s="1"/>
  <c r="P26" i="39"/>
  <c r="S26" i="39" s="1"/>
  <c r="T26" i="39" s="1"/>
  <c r="S74" i="3"/>
  <c r="T74" i="3" s="1"/>
  <c r="AB73" i="39" s="1"/>
  <c r="CN95" i="26" a="1"/>
  <c r="CN95" i="26" s="1"/>
  <c r="Y87" i="3"/>
  <c r="Z87" i="3"/>
  <c r="DB109" i="26" a="1"/>
  <c r="DB109" i="26" s="1"/>
  <c r="Q33" i="3"/>
  <c r="S33" i="3"/>
  <c r="DF113" i="26" a="1"/>
  <c r="DF113" i="26" s="1"/>
  <c r="EB76" i="15"/>
  <c r="V76" i="3"/>
  <c r="AF76" i="3"/>
  <c r="AH76" i="3" s="1"/>
  <c r="AB76" i="3"/>
  <c r="AD76" i="3" s="1"/>
  <c r="S19" i="3"/>
  <c r="EB114" i="15"/>
  <c r="V114" i="3"/>
  <c r="AF114" i="3"/>
  <c r="AH114" i="3" s="1"/>
  <c r="AB114" i="3"/>
  <c r="AD114" i="3" s="1"/>
  <c r="EB66" i="15"/>
  <c r="V66" i="3"/>
  <c r="AF66" i="3"/>
  <c r="AH66" i="3" s="1"/>
  <c r="AB66" i="3"/>
  <c r="AD66" i="3" s="1"/>
  <c r="T55" i="3"/>
  <c r="AB54" i="39" s="1"/>
  <c r="Q113" i="3"/>
  <c r="S113" i="3"/>
  <c r="N17" i="26" a="1"/>
  <c r="N17" i="26" s="1"/>
  <c r="EB33" i="15"/>
  <c r="V33" i="3"/>
  <c r="CA82" i="26" a="1"/>
  <c r="CA82" i="26" s="1"/>
  <c r="DA108" i="26" a="1"/>
  <c r="DA108" i="26" s="1"/>
  <c r="EB82" i="15"/>
  <c r="AB82" i="3"/>
  <c r="AD82" i="3" s="1"/>
  <c r="V82" i="3"/>
  <c r="AF82" i="3"/>
  <c r="AH82" i="3" s="1"/>
  <c r="Z63" i="3"/>
  <c r="Y63" i="3"/>
  <c r="EB67" i="15"/>
  <c r="V67" i="3"/>
  <c r="AF67" i="3"/>
  <c r="AH67" i="3" s="1"/>
  <c r="AB67" i="3"/>
  <c r="AD67" i="3" s="1"/>
  <c r="EB51" i="15"/>
  <c r="AF51" i="3"/>
  <c r="AH51" i="3" s="1"/>
  <c r="AB51" i="3"/>
  <c r="AD51" i="3" s="1"/>
  <c r="V51" i="3"/>
  <c r="V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V45" i="3"/>
  <c r="T59" i="3"/>
  <c r="AB58" i="39" s="1"/>
  <c r="Z38" i="3"/>
  <c r="Y38" i="3"/>
  <c r="Z54" i="3"/>
  <c r="Y54" i="3"/>
  <c r="S90" i="3"/>
  <c r="Y92" i="3"/>
  <c r="Z92" i="3"/>
  <c r="Q17" i="3"/>
  <c r="S17" i="3"/>
  <c r="EB52" i="15"/>
  <c r="V52" i="3"/>
  <c r="AF52" i="3"/>
  <c r="AH52" i="3" s="1"/>
  <c r="AB52" i="3"/>
  <c r="AD52" i="3" s="1"/>
  <c r="Q88" i="3"/>
  <c r="S88" i="3"/>
  <c r="BY80" i="26" a="1"/>
  <c r="BY80" i="26" s="1"/>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V77" i="3"/>
  <c r="AF77" i="3"/>
  <c r="AH77" i="3" s="1"/>
  <c r="AB77" i="3"/>
  <c r="AD77" i="3" s="1"/>
  <c r="Z62" i="3"/>
  <c r="Y62" i="3"/>
  <c r="Z78" i="3"/>
  <c r="Y78" i="3"/>
  <c r="Q24" i="3"/>
  <c r="S24" i="3"/>
  <c r="Q84" i="3"/>
  <c r="S84" i="3"/>
  <c r="EB88" i="15"/>
  <c r="V88" i="3"/>
  <c r="AF88" i="3"/>
  <c r="AH88" i="3" s="1"/>
  <c r="AB88" i="3"/>
  <c r="AD88" i="3" s="1"/>
  <c r="Y8" i="3"/>
  <c r="Z8" i="3"/>
  <c r="Z102" i="3"/>
  <c r="Y102" i="3"/>
  <c r="AW52" i="26" a="1"/>
  <c r="AW52" i="26" s="1"/>
  <c r="BB57" i="26" a="1"/>
  <c r="BB57" i="26" s="1"/>
  <c r="CG88" i="26" a="1"/>
  <c r="CG88" i="26" s="1"/>
  <c r="Z55" i="3"/>
  <c r="Y55" i="3"/>
  <c r="Q94" i="3"/>
  <c r="S94" i="3"/>
  <c r="EB24" i="15"/>
  <c r="V24" i="3"/>
  <c r="S53" i="3"/>
  <c r="Q53" i="3"/>
  <c r="S100" i="3"/>
  <c r="Q100" i="3"/>
  <c r="EB84" i="15"/>
  <c r="AB84" i="3"/>
  <c r="AD84" i="3" s="1"/>
  <c r="V84" i="3"/>
  <c r="AF84" i="3"/>
  <c r="AH84" i="3" s="1"/>
  <c r="EB74" i="15"/>
  <c r="AF74" i="3"/>
  <c r="AH74" i="3" s="1"/>
  <c r="AB74" i="3"/>
  <c r="AD74" i="3" s="1"/>
  <c r="V74" i="3"/>
  <c r="BA56" i="26" a="1"/>
  <c r="BA56" i="26" s="1"/>
  <c r="AB31" i="26" a="1"/>
  <c r="AB31" i="26" s="1"/>
  <c r="AR47" i="26" a="1"/>
  <c r="AR47" i="26" s="1"/>
  <c r="AE34" i="26" a="1"/>
  <c r="AE34" i="26" s="1"/>
  <c r="EB112" i="15"/>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EB23" i="15"/>
  <c r="V23" i="3"/>
  <c r="EB94" i="15"/>
  <c r="AB94" i="3"/>
  <c r="AD94" i="3" s="1"/>
  <c r="V94" i="3"/>
  <c r="AF94" i="3"/>
  <c r="AH94" i="3" s="1"/>
  <c r="Q50" i="3"/>
  <c r="S50" i="3"/>
  <c r="EB53" i="15"/>
  <c r="V53" i="3"/>
  <c r="AF53" i="3"/>
  <c r="AH53" i="3" s="1"/>
  <c r="AB53" i="3"/>
  <c r="AD53" i="3" s="1"/>
  <c r="S37" i="3"/>
  <c r="Q37" i="3"/>
  <c r="EB100" i="15"/>
  <c r="V100" i="3"/>
  <c r="AF100" i="3"/>
  <c r="AH100" i="3" s="1"/>
  <c r="AB100" i="3"/>
  <c r="AD100" i="3" s="1"/>
  <c r="Q68" i="3"/>
  <c r="S68" i="3"/>
  <c r="Q56" i="3"/>
  <c r="S56" i="3"/>
  <c r="EB65" i="15"/>
  <c r="V65" i="3"/>
  <c r="AF65" i="3"/>
  <c r="AH65" i="3" s="1"/>
  <c r="AB65" i="3"/>
  <c r="AD65" i="3" s="1"/>
  <c r="EB36" i="15"/>
  <c r="V36" i="3"/>
  <c r="Q40" i="3"/>
  <c r="S40" i="3"/>
  <c r="AO44" i="26" a="1"/>
  <c r="AO44" i="26" s="1"/>
  <c r="T91" i="3"/>
  <c r="AB90" i="39" s="1"/>
  <c r="EB47" i="15"/>
  <c r="V47" i="3"/>
  <c r="AF47" i="3"/>
  <c r="AH47" i="3" s="1"/>
  <c r="EB19" i="15"/>
  <c r="V19" i="3"/>
  <c r="Z30" i="3"/>
  <c r="Y30" i="3"/>
  <c r="CO96" i="26" a="1"/>
  <c r="CO96" i="26" s="1"/>
  <c r="Q66" i="3"/>
  <c r="S66" i="3"/>
  <c r="Y73" i="3"/>
  <c r="Z73" i="3"/>
  <c r="AT49" i="26" a="1"/>
  <c r="AT49" i="26" s="1"/>
  <c r="BG62" i="26" a="1"/>
  <c r="BG62" i="26" s="1"/>
  <c r="CS100" i="26" a="1"/>
  <c r="CS100" i="26" s="1"/>
  <c r="EB58" i="15"/>
  <c r="AB58" i="3"/>
  <c r="AD58" i="3" s="1"/>
  <c r="V58" i="3"/>
  <c r="AF58" i="3"/>
  <c r="AH58" i="3" s="1"/>
  <c r="T87" i="3"/>
  <c r="AB86" i="39" s="1"/>
  <c r="W80" i="3"/>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1" i="39" s="1"/>
  <c r="AD54" i="3"/>
  <c r="EB34" i="15"/>
  <c r="V34" i="3"/>
  <c r="Y103" i="3"/>
  <c r="Z103" i="3"/>
  <c r="Y97" i="3"/>
  <c r="Z97" i="3"/>
  <c r="S23" i="3"/>
  <c r="Z46" i="3"/>
  <c r="Y46" i="3"/>
  <c r="EB50" i="15"/>
  <c r="AF50" i="3"/>
  <c r="AH50" i="3" s="1"/>
  <c r="AB50" i="3"/>
  <c r="AD50" i="3" s="1"/>
  <c r="V50" i="3"/>
  <c r="EB69" i="15"/>
  <c r="V69" i="3"/>
  <c r="AF69" i="3"/>
  <c r="AH69" i="3" s="1"/>
  <c r="AB69" i="3"/>
  <c r="AD69" i="3" s="1"/>
  <c r="Q72" i="3"/>
  <c r="S72" i="3"/>
  <c r="EB37" i="15"/>
  <c r="V37" i="3"/>
  <c r="EB68" i="15"/>
  <c r="V68" i="3"/>
  <c r="AF68" i="3"/>
  <c r="AH68" i="3" s="1"/>
  <c r="AB68" i="3"/>
  <c r="AD68" i="3" s="1"/>
  <c r="EB56" i="15"/>
  <c r="V56" i="3"/>
  <c r="AF56" i="3"/>
  <c r="AH56" i="3" s="1"/>
  <c r="AB56" i="3"/>
  <c r="AD56" i="3" s="1"/>
  <c r="EB40" i="15"/>
  <c r="V40" i="3"/>
  <c r="EB18" i="15"/>
  <c r="V18" i="3"/>
  <c r="Y25" i="3"/>
  <c r="Z25" i="3"/>
  <c r="AA30" i="26" a="1"/>
  <c r="AA30" i="26" s="1"/>
  <c r="EB95" i="15"/>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T21" i="3"/>
  <c r="AB20" i="39" s="1"/>
  <c r="Q70" i="3"/>
  <c r="S70" i="3"/>
  <c r="Q42" i="3"/>
  <c r="S42" i="3"/>
  <c r="EB61" i="15"/>
  <c r="AB61" i="3"/>
  <c r="AD61" i="3" s="1"/>
  <c r="V61" i="3"/>
  <c r="AF61" i="3"/>
  <c r="AH61" i="3" s="1"/>
  <c r="EB72" i="15"/>
  <c r="AB72" i="3"/>
  <c r="AD72" i="3" s="1"/>
  <c r="V72" i="3"/>
  <c r="AF72" i="3"/>
  <c r="AH72" i="3" s="1"/>
  <c r="S85" i="3"/>
  <c r="Q85" i="3"/>
  <c r="EB90" i="15"/>
  <c r="V90" i="3"/>
  <c r="AF90" i="3"/>
  <c r="AH90" i="3" s="1"/>
  <c r="AB90" i="3"/>
  <c r="AD90" i="3" s="1"/>
  <c r="AD106" i="3"/>
  <c r="M16" i="26" a="1"/>
  <c r="M16" i="26" s="1"/>
  <c r="T31" i="3"/>
  <c r="AB30" i="39" s="1"/>
  <c r="BM68" i="26" a="1"/>
  <c r="BM68" i="26" s="1"/>
  <c r="EB26" i="15"/>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S47" i="3"/>
  <c r="EB109" i="15"/>
  <c r="AB109" i="3"/>
  <c r="AD109" i="3" s="1"/>
  <c r="V109" i="3"/>
  <c r="AF109" i="3"/>
  <c r="AH109" i="3" s="1"/>
  <c r="EB70" i="15"/>
  <c r="AB70" i="3"/>
  <c r="AD70" i="3" s="1"/>
  <c r="V70" i="3"/>
  <c r="AF70" i="3"/>
  <c r="AH70" i="3" s="1"/>
  <c r="EB42" i="15"/>
  <c r="V42" i="3"/>
  <c r="S61" i="3"/>
  <c r="Q61" i="3"/>
  <c r="Q20" i="3"/>
  <c r="S20" i="3"/>
  <c r="S101" i="3"/>
  <c r="Q101" i="3"/>
  <c r="EB85" i="15"/>
  <c r="AB85" i="3"/>
  <c r="AD85" i="3" s="1"/>
  <c r="AF85" i="3"/>
  <c r="AH85" i="3" s="1"/>
  <c r="V85" i="3"/>
  <c r="L15" i="26" a="1"/>
  <c r="L15" i="26" s="1"/>
  <c r="EB113" i="15"/>
  <c r="V113" i="3"/>
  <c r="AF113" i="3"/>
  <c r="AH113" i="3" s="1"/>
  <c r="AB113" i="3"/>
  <c r="AD113" i="3" s="1"/>
  <c r="P19" i="26" a="1"/>
  <c r="P19" i="26" s="1"/>
  <c r="T11" i="3"/>
  <c r="AB10" i="39"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Q98" i="3"/>
  <c r="S98" i="3"/>
  <c r="EB10" i="15"/>
  <c r="V10" i="3"/>
  <c r="EB28" i="15"/>
  <c r="V28" i="3"/>
  <c r="EB16" i="15"/>
  <c r="V16" i="3"/>
  <c r="EB20" i="15"/>
  <c r="V20" i="3"/>
  <c r="EB101" i="15"/>
  <c r="V101" i="3"/>
  <c r="AF101" i="3"/>
  <c r="AH101" i="3" s="1"/>
  <c r="AB101" i="3"/>
  <c r="AD101" i="3" s="1"/>
  <c r="CZ107" i="26" a="1"/>
  <c r="CZ107" i="26" s="1"/>
  <c r="EB71" i="15"/>
  <c r="AB71" i="3"/>
  <c r="AD71" i="3" s="1"/>
  <c r="V71" i="3"/>
  <c r="AF71" i="3"/>
  <c r="AH71" i="3" s="1"/>
  <c r="O18" i="26" a="1"/>
  <c r="O18" i="26" s="1"/>
  <c r="Q114" i="3"/>
  <c r="S114" i="3"/>
  <c r="CC84" i="26" a="1"/>
  <c r="CC84" i="26" s="1"/>
  <c r="BL67" i="26" a="1"/>
  <c r="BL67" i="26" s="1"/>
  <c r="DU115" i="15"/>
  <c r="EB21" i="15"/>
  <c r="V21" i="3"/>
  <c r="EB111" i="15"/>
  <c r="AF111" i="3"/>
  <c r="AH111" i="3" s="1"/>
  <c r="AB111" i="3"/>
  <c r="AD111" i="3" s="1"/>
  <c r="V111" i="3"/>
  <c r="EB32" i="15"/>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V64" i="3"/>
  <c r="AF64" i="3"/>
  <c r="AH64" i="3" s="1"/>
  <c r="AB64" i="3"/>
  <c r="AD64" i="3" s="1"/>
  <c r="EB98" i="15"/>
  <c r="AF98" i="3"/>
  <c r="AH98" i="3" s="1"/>
  <c r="AB98" i="3"/>
  <c r="AD98" i="3" s="1"/>
  <c r="V98" i="3"/>
  <c r="Y60" i="3"/>
  <c r="Z60" i="3"/>
  <c r="Y49" i="3"/>
  <c r="Z49" i="3"/>
  <c r="S95" i="3"/>
  <c r="Q16" i="3"/>
  <c r="S16" i="3"/>
  <c r="X54" i="6"/>
  <c r="Q54" i="6"/>
  <c r="T54" i="6"/>
  <c r="V54" i="6"/>
  <c r="S54" i="6"/>
  <c r="P54" i="6"/>
  <c r="R54" i="6"/>
  <c r="W54" i="6"/>
  <c r="U54" i="6"/>
  <c r="T41" i="6"/>
  <c r="U41" i="6"/>
  <c r="V41" i="6"/>
  <c r="W41" i="6"/>
  <c r="X41" i="6"/>
  <c r="S41" i="6"/>
  <c r="P41" i="6"/>
  <c r="R41" i="6"/>
  <c r="Q41" i="6"/>
  <c r="H25" i="6"/>
  <c r="L25" i="6"/>
  <c r="J25" i="6"/>
  <c r="O25" i="6"/>
  <c r="M25" i="6"/>
  <c r="G25" i="6"/>
  <c r="I25" i="6"/>
  <c r="K25" i="6"/>
  <c r="N25" i="6"/>
  <c r="P46" i="6"/>
  <c r="X46" i="6"/>
  <c r="W46" i="6"/>
  <c r="Q46" i="6"/>
  <c r="U46" i="6"/>
  <c r="V46" i="6"/>
  <c r="S46" i="6"/>
  <c r="T46" i="6"/>
  <c r="R46" i="6"/>
  <c r="V29" i="6"/>
  <c r="W29" i="6"/>
  <c r="Q29" i="6"/>
  <c r="R29" i="6"/>
  <c r="U29" i="6"/>
  <c r="T29" i="6"/>
  <c r="P29" i="6"/>
  <c r="X29" i="6"/>
  <c r="S29" i="6"/>
  <c r="X13" i="6"/>
  <c r="R13" i="6"/>
  <c r="V13" i="6"/>
  <c r="S13" i="6"/>
  <c r="W13" i="6"/>
  <c r="U13" i="6"/>
  <c r="T13" i="6"/>
  <c r="Q13" i="6"/>
  <c r="P13" i="6"/>
  <c r="X65" i="6"/>
  <c r="Q65" i="6"/>
  <c r="T65" i="6"/>
  <c r="V65" i="6"/>
  <c r="W65" i="6"/>
  <c r="U65" i="6"/>
  <c r="S65" i="6"/>
  <c r="R65" i="6"/>
  <c r="P65" i="6"/>
  <c r="V57" i="6"/>
  <c r="S57" i="6"/>
  <c r="R57" i="6"/>
  <c r="T57" i="6"/>
  <c r="Q57" i="6"/>
  <c r="P57" i="6"/>
  <c r="X57" i="6"/>
  <c r="U57" i="6"/>
  <c r="W57" i="6"/>
  <c r="S27" i="6"/>
  <c r="P27" i="6"/>
  <c r="V27" i="6"/>
  <c r="Q27" i="6"/>
  <c r="W27" i="6"/>
  <c r="U27" i="6"/>
  <c r="X27" i="6"/>
  <c r="T27" i="6"/>
  <c r="R27" i="6"/>
  <c r="X9" i="6"/>
  <c r="U9" i="6"/>
  <c r="W9" i="6"/>
  <c r="P9" i="6"/>
  <c r="V9" i="6"/>
  <c r="S9" i="6"/>
  <c r="Q9" i="6"/>
  <c r="R9" i="6"/>
  <c r="T9" i="6"/>
  <c r="T48" i="6"/>
  <c r="P48" i="6"/>
  <c r="Q48" i="6"/>
  <c r="W48" i="6"/>
  <c r="V48" i="6"/>
  <c r="S48" i="6"/>
  <c r="X48" i="6"/>
  <c r="R48" i="6"/>
  <c r="U48" i="6"/>
  <c r="T92" i="6"/>
  <c r="W92" i="6"/>
  <c r="P92" i="6"/>
  <c r="X92" i="6"/>
  <c r="V92" i="6"/>
  <c r="U92" i="6"/>
  <c r="S92" i="6"/>
  <c r="R92" i="6"/>
  <c r="Q92" i="6"/>
  <c r="X109" i="6"/>
  <c r="S109" i="6"/>
  <c r="Q109" i="6"/>
  <c r="W109" i="6"/>
  <c r="V109" i="6"/>
  <c r="U109" i="6"/>
  <c r="T109" i="6"/>
  <c r="R109" i="6"/>
  <c r="P109" i="6"/>
  <c r="X51" i="6"/>
  <c r="W51" i="6"/>
  <c r="P51" i="6"/>
  <c r="R51" i="6"/>
  <c r="S51" i="6"/>
  <c r="V51" i="6"/>
  <c r="U51" i="6"/>
  <c r="T51" i="6"/>
  <c r="Q51" i="6"/>
  <c r="Q44" i="6"/>
  <c r="R44" i="6"/>
  <c r="T44" i="6"/>
  <c r="V44" i="6"/>
  <c r="S44" i="6"/>
  <c r="W44" i="6"/>
  <c r="U44" i="6"/>
  <c r="X44" i="6"/>
  <c r="P44" i="6"/>
  <c r="T96" i="6"/>
  <c r="U96" i="6"/>
  <c r="V96" i="6"/>
  <c r="X96" i="6"/>
  <c r="W96" i="6"/>
  <c r="S96" i="6"/>
  <c r="R96" i="6"/>
  <c r="Q96" i="6"/>
  <c r="P96" i="6"/>
  <c r="Q39" i="6"/>
  <c r="S39" i="6"/>
  <c r="V39" i="6"/>
  <c r="W39" i="6"/>
  <c r="X39" i="6"/>
  <c r="R39" i="6"/>
  <c r="T39" i="6"/>
  <c r="U39" i="6"/>
  <c r="P39" i="6"/>
  <c r="X106" i="6"/>
  <c r="U106" i="6"/>
  <c r="V106" i="6"/>
  <c r="P106" i="6"/>
  <c r="W106" i="6"/>
  <c r="S106" i="6"/>
  <c r="T106" i="6"/>
  <c r="Q106" i="6"/>
  <c r="R106" i="6"/>
  <c r="V76" i="6"/>
  <c r="U76" i="6"/>
  <c r="W76" i="6"/>
  <c r="X76" i="6"/>
  <c r="R76" i="6"/>
  <c r="S76" i="6"/>
  <c r="T76" i="6"/>
  <c r="Q35" i="6"/>
  <c r="V35" i="6"/>
  <c r="W35" i="6"/>
  <c r="X35" i="6"/>
  <c r="P35" i="6"/>
  <c r="U35" i="6"/>
  <c r="S35" i="6"/>
  <c r="T35" i="6"/>
  <c r="R35" i="6"/>
  <c r="L73" i="6"/>
  <c r="M73" i="6"/>
  <c r="G73" i="6"/>
  <c r="H73" i="6"/>
  <c r="K73" i="6"/>
  <c r="O73" i="6"/>
  <c r="J73" i="6"/>
  <c r="N73" i="6"/>
  <c r="I73" i="6"/>
  <c r="V67" i="6"/>
  <c r="U67" i="6"/>
  <c r="W67" i="6"/>
  <c r="Q67" i="6"/>
  <c r="X67" i="6"/>
  <c r="P67" i="6"/>
  <c r="R67" i="6"/>
  <c r="S67" i="6"/>
  <c r="T67" i="6"/>
  <c r="X107" i="6"/>
  <c r="W107" i="6"/>
  <c r="Q107" i="6"/>
  <c r="V107" i="6"/>
  <c r="U107" i="6"/>
  <c r="T107" i="6"/>
  <c r="S107" i="6"/>
  <c r="R107" i="6"/>
  <c r="P107" i="6"/>
  <c r="X89" i="6"/>
  <c r="S89" i="6"/>
  <c r="T89" i="6"/>
  <c r="U89" i="6"/>
  <c r="Q89" i="6"/>
  <c r="P89" i="6"/>
  <c r="V89" i="6"/>
  <c r="R89" i="6"/>
  <c r="W89" i="6"/>
  <c r="X64" i="6"/>
  <c r="P64" i="6"/>
  <c r="W64" i="6"/>
  <c r="U64" i="6"/>
  <c r="Q64" i="6"/>
  <c r="V64" i="6"/>
  <c r="T64" i="6"/>
  <c r="R64" i="6"/>
  <c r="S64" i="6"/>
  <c r="S43" i="6"/>
  <c r="R43" i="6"/>
  <c r="U43" i="6"/>
  <c r="V43" i="6"/>
  <c r="W43" i="6"/>
  <c r="Q43" i="6"/>
  <c r="X43" i="6"/>
  <c r="T43" i="6"/>
  <c r="P43" i="6"/>
  <c r="U81" i="6"/>
  <c r="S81" i="6"/>
  <c r="P81" i="6"/>
  <c r="X81" i="6"/>
  <c r="T81" i="6"/>
  <c r="W81" i="6"/>
  <c r="V81" i="6"/>
  <c r="Q81" i="6"/>
  <c r="X83" i="6"/>
  <c r="W83" i="6"/>
  <c r="U83" i="6"/>
  <c r="R83" i="6"/>
  <c r="Q83" i="6"/>
  <c r="P83" i="6"/>
  <c r="T83" i="6"/>
  <c r="S83" i="6"/>
  <c r="V83" i="6"/>
  <c r="O62" i="6"/>
  <c r="H62" i="6"/>
  <c r="M62" i="6"/>
  <c r="L62" i="6"/>
  <c r="I62" i="6"/>
  <c r="G62" i="6"/>
  <c r="K62" i="6"/>
  <c r="J62" i="6"/>
  <c r="N62" i="6"/>
  <c r="X99" i="6"/>
  <c r="Q99" i="6"/>
  <c r="R99" i="6"/>
  <c r="W99" i="6"/>
  <c r="U99" i="6"/>
  <c r="T99" i="6"/>
  <c r="S99" i="6"/>
  <c r="P99" i="6"/>
  <c r="V99" i="6"/>
  <c r="I108" i="6"/>
  <c r="H108" i="6"/>
  <c r="K108" i="6"/>
  <c r="M108" i="6"/>
  <c r="J108" i="6"/>
  <c r="O108" i="6"/>
  <c r="L108" i="6"/>
  <c r="N108" i="6"/>
  <c r="G108" i="6"/>
  <c r="V86" i="6"/>
  <c r="T86" i="6"/>
  <c r="R86" i="6"/>
  <c r="X86" i="6"/>
  <c r="U86" i="6"/>
  <c r="S86" i="6"/>
  <c r="P86" i="6"/>
  <c r="Q86" i="6"/>
  <c r="X103" i="6"/>
  <c r="U103" i="6"/>
  <c r="V103" i="6"/>
  <c r="W103" i="6"/>
  <c r="T103" i="6"/>
  <c r="S103" i="6"/>
  <c r="R103" i="6"/>
  <c r="Q103" i="6"/>
  <c r="P103" i="6"/>
  <c r="X112" i="6"/>
  <c r="T112" i="6"/>
  <c r="V112" i="6"/>
  <c r="R112" i="6"/>
  <c r="W112" i="6"/>
  <c r="U112" i="6"/>
  <c r="S112" i="6"/>
  <c r="Q112" i="6"/>
  <c r="P112" i="6"/>
  <c r="X97" i="6"/>
  <c r="S97" i="6"/>
  <c r="Q97" i="6"/>
  <c r="U97" i="6"/>
  <c r="T97" i="6"/>
  <c r="R97" i="6"/>
  <c r="P97" i="6"/>
  <c r="V97" i="6"/>
  <c r="W97" i="6"/>
  <c r="X75" i="6"/>
  <c r="S75" i="6"/>
  <c r="P75" i="6"/>
  <c r="V75" i="6"/>
  <c r="W75" i="6"/>
  <c r="U75" i="6"/>
  <c r="T75" i="6"/>
  <c r="R75" i="6"/>
  <c r="Q75" i="6"/>
  <c r="P80" i="6"/>
  <c r="V80" i="6"/>
  <c r="U80" i="6"/>
  <c r="X80" i="6"/>
  <c r="W80" i="6"/>
  <c r="Q80" i="6"/>
  <c r="T80" i="6"/>
  <c r="S80" i="6"/>
  <c r="R80" i="6"/>
  <c r="O30" i="6"/>
  <c r="G30" i="6"/>
  <c r="J30" i="6"/>
  <c r="H30" i="6"/>
  <c r="I30" i="6"/>
  <c r="K30" i="6"/>
  <c r="L30" i="6"/>
  <c r="N30" i="6"/>
  <c r="M30" i="6"/>
  <c r="T45" i="6"/>
  <c r="U45" i="6"/>
  <c r="V45" i="6"/>
  <c r="W45" i="6"/>
  <c r="X45" i="6"/>
  <c r="Q45" i="6"/>
  <c r="R45" i="6"/>
  <c r="S45" i="6"/>
  <c r="P45" i="6"/>
  <c r="N79" i="6"/>
  <c r="O79" i="6"/>
  <c r="L79" i="6"/>
  <c r="M79" i="6"/>
  <c r="J79" i="6"/>
  <c r="K79" i="6"/>
  <c r="I79" i="6"/>
  <c r="G79" i="6"/>
  <c r="H79" i="6"/>
  <c r="V49" i="6"/>
  <c r="T49" i="6"/>
  <c r="X49" i="6"/>
  <c r="P49" i="6"/>
  <c r="R49" i="6"/>
  <c r="W49" i="6"/>
  <c r="U49" i="6"/>
  <c r="Q49" i="6"/>
  <c r="S49" i="6"/>
  <c r="X105" i="6"/>
  <c r="S105" i="6"/>
  <c r="T105" i="6"/>
  <c r="W105" i="6"/>
  <c r="V105" i="6"/>
  <c r="U105" i="6"/>
  <c r="R105" i="6"/>
  <c r="P105" i="6"/>
  <c r="Q105" i="6"/>
  <c r="X93" i="6"/>
  <c r="Q93" i="6"/>
  <c r="V93" i="6"/>
  <c r="R93" i="6"/>
  <c r="W93" i="6"/>
  <c r="U93" i="6"/>
  <c r="T93" i="6"/>
  <c r="S93" i="6"/>
  <c r="P93" i="6"/>
  <c r="X28" i="6"/>
  <c r="U28" i="6"/>
  <c r="V28" i="6"/>
  <c r="Q28" i="6"/>
  <c r="W28" i="6"/>
  <c r="R28" i="6"/>
  <c r="S28" i="6"/>
  <c r="P28" i="6"/>
  <c r="T28" i="6"/>
  <c r="T102" i="6"/>
  <c r="P102" i="6"/>
  <c r="Q102" i="6"/>
  <c r="W102" i="6"/>
  <c r="V102" i="6"/>
  <c r="X102" i="6"/>
  <c r="U102" i="6"/>
  <c r="S102" i="6"/>
  <c r="R102" i="6"/>
  <c r="U77" i="6"/>
  <c r="V77" i="6"/>
  <c r="R77" i="6"/>
  <c r="Q77" i="6"/>
  <c r="P77" i="6"/>
  <c r="X77" i="6"/>
  <c r="W77" i="6"/>
  <c r="S77" i="6"/>
  <c r="T77" i="6"/>
  <c r="AF42" i="3"/>
  <c r="AH42" i="3" s="1"/>
  <c r="AF43" i="3"/>
  <c r="AH43" i="3" s="1"/>
  <c r="AF44" i="3"/>
  <c r="AH44" i="3" s="1"/>
  <c r="AF45" i="3"/>
  <c r="AH45" i="3" s="1"/>
  <c r="AB42" i="3"/>
  <c r="AD42" i="3" s="1"/>
  <c r="AB43" i="3"/>
  <c r="AD43" i="3" s="1"/>
  <c r="AB44" i="3"/>
  <c r="AD44" i="3" s="1"/>
  <c r="AB45" i="3"/>
  <c r="AD45" i="3" s="1"/>
  <c r="AB46" i="3"/>
  <c r="AD46" i="3" s="1"/>
  <c r="AB47" i="3"/>
  <c r="AD47" i="3" s="1"/>
  <c r="AB48" i="3"/>
  <c r="AD48" i="3" s="1"/>
  <c r="Z11" i="3" l="1"/>
  <c r="Y27" i="3"/>
  <c r="E15" i="43"/>
  <c r="F15" i="43" s="1"/>
  <c r="F15" i="6" s="1"/>
  <c r="Y41" i="3"/>
  <c r="E14" i="43"/>
  <c r="F14" i="43" s="1"/>
  <c r="F14" i="6" s="1"/>
  <c r="Z93" i="3"/>
  <c r="Z83" i="3"/>
  <c r="Z108" i="3"/>
  <c r="Y91" i="3"/>
  <c r="Z75" i="3"/>
  <c r="Z48" i="3"/>
  <c r="Z99" i="3"/>
  <c r="P73" i="39"/>
  <c r="S73" i="39" s="1"/>
  <c r="T73" i="39" s="1"/>
  <c r="Z9" i="3"/>
  <c r="P124" i="39"/>
  <c r="S124" i="39" s="1"/>
  <c r="T124" i="39" s="1"/>
  <c r="Z57" i="3"/>
  <c r="Z39" i="3"/>
  <c r="Y14" i="3"/>
  <c r="Y105" i="3"/>
  <c r="Z96" i="3"/>
  <c r="Y35" i="3"/>
  <c r="Z89" i="3"/>
  <c r="Y59" i="3"/>
  <c r="Z43" i="3"/>
  <c r="Y80" i="3"/>
  <c r="Y81" i="3"/>
  <c r="Z29" i="3"/>
  <c r="Z104" i="3"/>
  <c r="Z107" i="3"/>
  <c r="Z13" i="3"/>
  <c r="E14" i="6"/>
  <c r="E32" i="43"/>
  <c r="P125" i="39"/>
  <c r="S125" i="39" s="1"/>
  <c r="T125" i="39" s="1"/>
  <c r="P74" i="39"/>
  <c r="S74" i="39" s="1"/>
  <c r="T74" i="39" s="1"/>
  <c r="P25" i="39"/>
  <c r="S25" i="39" s="1"/>
  <c r="T25" i="39" s="1"/>
  <c r="P20" i="39"/>
  <c r="S20" i="39" s="1"/>
  <c r="T20" i="39" s="1"/>
  <c r="P120" i="39"/>
  <c r="S120" i="39" s="1"/>
  <c r="T120" i="39" s="1"/>
  <c r="P69" i="39"/>
  <c r="S69" i="39" s="1"/>
  <c r="T69" i="39" s="1"/>
  <c r="E15" i="6"/>
  <c r="L15" i="6" s="1"/>
  <c r="U104" i="6"/>
  <c r="R104" i="6"/>
  <c r="W104" i="6"/>
  <c r="S104" i="6"/>
  <c r="T104" i="6"/>
  <c r="Q104" i="6"/>
  <c r="P104" i="6"/>
  <c r="X104" i="6"/>
  <c r="P18" i="6"/>
  <c r="Q18" i="6"/>
  <c r="W18" i="6"/>
  <c r="V18" i="6"/>
  <c r="U18" i="6"/>
  <c r="S18" i="6"/>
  <c r="T18" i="6"/>
  <c r="X18" i="6"/>
  <c r="R18" i="6"/>
  <c r="T94" i="3"/>
  <c r="AB93" i="39" s="1"/>
  <c r="T95" i="3"/>
  <c r="AB94" i="39" s="1"/>
  <c r="U71" i="6"/>
  <c r="Q71" i="6"/>
  <c r="R71" i="6"/>
  <c r="S71" i="6"/>
  <c r="W71" i="6"/>
  <c r="P71" i="6"/>
  <c r="X71" i="6"/>
  <c r="T71" i="6"/>
  <c r="V71" i="6"/>
  <c r="Z111" i="3"/>
  <c r="Y111" i="3"/>
  <c r="Z70" i="3"/>
  <c r="Y70" i="3"/>
  <c r="Y26" i="3"/>
  <c r="Z26" i="3"/>
  <c r="Z40" i="3"/>
  <c r="Y40" i="3"/>
  <c r="V91" i="6"/>
  <c r="U91" i="6"/>
  <c r="T91" i="6"/>
  <c r="S91" i="6"/>
  <c r="R91" i="6"/>
  <c r="X91" i="6"/>
  <c r="P91" i="6"/>
  <c r="W91" i="6"/>
  <c r="Q91" i="6"/>
  <c r="Y100" i="3"/>
  <c r="Z100" i="3"/>
  <c r="T50" i="3"/>
  <c r="AB49" i="39" s="1"/>
  <c r="T34" i="3"/>
  <c r="AB33" i="39" s="1"/>
  <c r="Y84" i="3"/>
  <c r="Z84" i="3"/>
  <c r="Z88" i="3"/>
  <c r="Y88" i="3"/>
  <c r="T17" i="3"/>
  <c r="AB16" i="39" s="1"/>
  <c r="T113" i="3"/>
  <c r="AB112" i="39" s="1"/>
  <c r="T58" i="3"/>
  <c r="AB57" i="39" s="1"/>
  <c r="Z10" i="3"/>
  <c r="Y10" i="3"/>
  <c r="T101" i="3"/>
  <c r="AB100" i="39" s="1"/>
  <c r="Y61" i="3"/>
  <c r="Z61" i="3"/>
  <c r="Y37" i="3"/>
  <c r="Z37" i="3"/>
  <c r="Z50" i="3"/>
  <c r="Y50" i="3"/>
  <c r="P87" i="6"/>
  <c r="R87" i="6"/>
  <c r="W87" i="6"/>
  <c r="T87" i="6"/>
  <c r="S87" i="6"/>
  <c r="U87" i="6"/>
  <c r="Q87" i="6"/>
  <c r="V87" i="6"/>
  <c r="S59" i="6"/>
  <c r="R59" i="6"/>
  <c r="V59" i="6"/>
  <c r="X59" i="6"/>
  <c r="P59" i="6"/>
  <c r="Q59" i="6"/>
  <c r="W59" i="6"/>
  <c r="T59" i="6"/>
  <c r="U59" i="6"/>
  <c r="X111" i="6"/>
  <c r="Q111" i="6"/>
  <c r="V111" i="6"/>
  <c r="R111" i="6"/>
  <c r="T111" i="6"/>
  <c r="W111" i="6"/>
  <c r="U111" i="6"/>
  <c r="S111" i="6"/>
  <c r="P111" i="6"/>
  <c r="Y68" i="3"/>
  <c r="Z68" i="3"/>
  <c r="Y79" i="6"/>
  <c r="H79" i="43" s="1"/>
  <c r="T114" i="3"/>
  <c r="AB113" i="39" s="1"/>
  <c r="Z90" i="3"/>
  <c r="Y90" i="3"/>
  <c r="X63" i="6"/>
  <c r="R63" i="6"/>
  <c r="U63" i="6"/>
  <c r="P63" i="6"/>
  <c r="W63" i="6"/>
  <c r="T63" i="6"/>
  <c r="V63" i="6"/>
  <c r="S63" i="6"/>
  <c r="Q63" i="6"/>
  <c r="Y45" i="3"/>
  <c r="Z45" i="3"/>
  <c r="T33" i="3"/>
  <c r="AB32" i="39" s="1"/>
  <c r="R52" i="6"/>
  <c r="U52" i="6"/>
  <c r="W52" i="6"/>
  <c r="S52" i="6"/>
  <c r="Q52" i="6"/>
  <c r="V52" i="6"/>
  <c r="X52" i="6"/>
  <c r="P52" i="6"/>
  <c r="T52" i="6"/>
  <c r="Z20" i="3"/>
  <c r="Y20" i="3"/>
  <c r="Y113" i="3"/>
  <c r="Z113" i="3"/>
  <c r="Y19" i="3"/>
  <c r="Z19" i="3"/>
  <c r="Y65" i="3"/>
  <c r="Z65" i="3"/>
  <c r="Z94" i="3"/>
  <c r="Y94" i="3"/>
  <c r="Y112" i="3"/>
  <c r="Z112" i="3"/>
  <c r="Z74" i="3"/>
  <c r="Y74" i="3"/>
  <c r="T84" i="3"/>
  <c r="AB83" i="39" s="1"/>
  <c r="Y67" i="3"/>
  <c r="Z67" i="3"/>
  <c r="P55" i="6"/>
  <c r="X55" i="6"/>
  <c r="T55" i="6"/>
  <c r="U55" i="6"/>
  <c r="W55" i="6"/>
  <c r="R55" i="6"/>
  <c r="S55" i="6"/>
  <c r="Q55" i="6"/>
  <c r="V55" i="6"/>
  <c r="Z95" i="3"/>
  <c r="Y95" i="3"/>
  <c r="V82" i="6"/>
  <c r="P82" i="6"/>
  <c r="R82" i="6"/>
  <c r="X82" i="6"/>
  <c r="W82" i="6"/>
  <c r="Q82" i="6"/>
  <c r="T82" i="6"/>
  <c r="U82" i="6"/>
  <c r="T21" i="6"/>
  <c r="Q21" i="6"/>
  <c r="R21" i="6"/>
  <c r="X21" i="6"/>
  <c r="P21" i="6"/>
  <c r="V21" i="6"/>
  <c r="W21" i="6"/>
  <c r="S21" i="6"/>
  <c r="U21" i="6"/>
  <c r="Z16" i="3"/>
  <c r="Y16" i="3"/>
  <c r="T98" i="3"/>
  <c r="AB97" i="39" s="1"/>
  <c r="T20" i="3"/>
  <c r="AB19" i="39" s="1"/>
  <c r="T72" i="3"/>
  <c r="AB71" i="39" s="1"/>
  <c r="Z34" i="3"/>
  <c r="Y34" i="3"/>
  <c r="T12" i="6"/>
  <c r="P12" i="6"/>
  <c r="W12" i="6"/>
  <c r="X12" i="6"/>
  <c r="U12" i="6"/>
  <c r="Q12" i="6"/>
  <c r="S12" i="6"/>
  <c r="R12" i="6"/>
  <c r="V12" i="6"/>
  <c r="T40" i="3"/>
  <c r="AB39" i="39" s="1"/>
  <c r="T90" i="3"/>
  <c r="AB89" i="39" s="1"/>
  <c r="Y33" i="3"/>
  <c r="Z33" i="3"/>
  <c r="Z114" i="3"/>
  <c r="Y114" i="3"/>
  <c r="Y64" i="3"/>
  <c r="Z64" i="3"/>
  <c r="Y21" i="3"/>
  <c r="Z21" i="3"/>
  <c r="Z109" i="3"/>
  <c r="Y109" i="3"/>
  <c r="T42" i="3"/>
  <c r="AB41" i="39" s="1"/>
  <c r="Y56" i="3"/>
  <c r="Z56" i="3"/>
  <c r="T100" i="3"/>
  <c r="AB99" i="39" s="1"/>
  <c r="T88" i="3"/>
  <c r="AB87" i="39" s="1"/>
  <c r="Y76" i="3"/>
  <c r="Z76" i="3"/>
  <c r="Y101" i="3"/>
  <c r="Z101" i="3"/>
  <c r="T85" i="3"/>
  <c r="AB84" i="39" s="1"/>
  <c r="T26" i="3"/>
  <c r="AB25" i="39" s="1"/>
  <c r="Y36" i="3"/>
  <c r="Z36" i="3"/>
  <c r="T56" i="3"/>
  <c r="AB55" i="39" s="1"/>
  <c r="T37" i="3"/>
  <c r="AB36" i="39" s="1"/>
  <c r="T22" i="6"/>
  <c r="P22" i="6"/>
  <c r="U22" i="6"/>
  <c r="S22" i="6"/>
  <c r="W22" i="6"/>
  <c r="V22" i="6"/>
  <c r="R22" i="6"/>
  <c r="X22" i="6"/>
  <c r="Q22" i="6"/>
  <c r="Y98" i="3"/>
  <c r="Z98" i="3"/>
  <c r="Y32" i="3"/>
  <c r="Z32" i="3"/>
  <c r="S74" i="6"/>
  <c r="P74" i="6"/>
  <c r="X74" i="6"/>
  <c r="R74" i="6"/>
  <c r="W74" i="6"/>
  <c r="T74" i="6"/>
  <c r="V74" i="6"/>
  <c r="U74" i="6"/>
  <c r="Q74" i="6"/>
  <c r="Z28" i="3"/>
  <c r="Y28" i="3"/>
  <c r="Q110" i="6"/>
  <c r="U110" i="6"/>
  <c r="R110" i="6"/>
  <c r="W110" i="6"/>
  <c r="V110" i="6"/>
  <c r="X110" i="6"/>
  <c r="S110" i="6"/>
  <c r="P110" i="6"/>
  <c r="T110" i="6"/>
  <c r="Z85" i="3"/>
  <c r="Y85" i="3"/>
  <c r="T61" i="3"/>
  <c r="AB60" i="39" s="1"/>
  <c r="Z18" i="3"/>
  <c r="Y18" i="3"/>
  <c r="T66" i="3"/>
  <c r="AB65" i="39" s="1"/>
  <c r="Y47" i="3"/>
  <c r="Z47" i="3"/>
  <c r="Z23" i="3"/>
  <c r="Y23" i="3"/>
  <c r="T53" i="3"/>
  <c r="AB52" i="39" s="1"/>
  <c r="T24" i="3"/>
  <c r="AB23" i="39" s="1"/>
  <c r="T19" i="3"/>
  <c r="AB18" i="39" s="1"/>
  <c r="X78" i="6"/>
  <c r="R78" i="6"/>
  <c r="V78" i="6"/>
  <c r="W78" i="6"/>
  <c r="S78" i="6"/>
  <c r="Q78" i="6"/>
  <c r="P78" i="6"/>
  <c r="U78" i="6"/>
  <c r="T78" i="6"/>
  <c r="Z42" i="3"/>
  <c r="Y42" i="3"/>
  <c r="T60" i="6"/>
  <c r="P60" i="6"/>
  <c r="X60" i="6"/>
  <c r="R60" i="6"/>
  <c r="S60" i="6"/>
  <c r="V60" i="6"/>
  <c r="U60" i="6"/>
  <c r="Q60" i="6"/>
  <c r="W60" i="6"/>
  <c r="Y72" i="3"/>
  <c r="Z72" i="3"/>
  <c r="Y69" i="3"/>
  <c r="Z69" i="3"/>
  <c r="T23" i="3"/>
  <c r="AB22" i="39" s="1"/>
  <c r="Z58" i="3"/>
  <c r="Y58" i="3"/>
  <c r="T68" i="3"/>
  <c r="AB67" i="39" s="1"/>
  <c r="R10" i="6"/>
  <c r="T10" i="6"/>
  <c r="W10" i="6"/>
  <c r="V10" i="6"/>
  <c r="S10" i="6"/>
  <c r="X10" i="6"/>
  <c r="P10" i="6"/>
  <c r="U10" i="6"/>
  <c r="Q10" i="6"/>
  <c r="Z24" i="3"/>
  <c r="Y24" i="3"/>
  <c r="Y77" i="3"/>
  <c r="Z77" i="3"/>
  <c r="Y51" i="3"/>
  <c r="Z51" i="3"/>
  <c r="Z66" i="3"/>
  <c r="Y66" i="3"/>
  <c r="T16" i="3"/>
  <c r="AB15" i="39" s="1"/>
  <c r="P36" i="6"/>
  <c r="X36" i="6"/>
  <c r="Q36" i="6"/>
  <c r="R36" i="6"/>
  <c r="U36" i="6"/>
  <c r="S36" i="6"/>
  <c r="T36" i="6"/>
  <c r="V36" i="6"/>
  <c r="W36" i="6"/>
  <c r="Z71" i="3"/>
  <c r="Y71" i="3"/>
  <c r="T47" i="3"/>
  <c r="AB46" i="39" s="1"/>
  <c r="T70" i="3"/>
  <c r="AB69" i="39" s="1"/>
  <c r="W69" i="6"/>
  <c r="T69" i="6"/>
  <c r="X69" i="6"/>
  <c r="U69" i="6"/>
  <c r="Q69" i="6"/>
  <c r="P69" i="6"/>
  <c r="V69" i="6"/>
  <c r="S69" i="6"/>
  <c r="R69" i="6"/>
  <c r="Y53" i="3"/>
  <c r="Z53" i="3"/>
  <c r="Y52" i="3"/>
  <c r="Z52" i="3"/>
  <c r="Z82" i="3"/>
  <c r="Y82" i="3"/>
  <c r="Y108" i="6"/>
  <c r="H108" i="43" s="1"/>
  <c r="Y73" i="6"/>
  <c r="H73" i="43" s="1"/>
  <c r="Y30" i="6"/>
  <c r="H30" i="43" s="1"/>
  <c r="Y25" i="6"/>
  <c r="H25" i="43" s="1"/>
  <c r="Y62" i="6"/>
  <c r="H62" i="43" s="1"/>
  <c r="N28" i="6"/>
  <c r="L28" i="6"/>
  <c r="O28" i="6"/>
  <c r="I28" i="6"/>
  <c r="K28" i="6"/>
  <c r="H28" i="6"/>
  <c r="J28" i="6"/>
  <c r="G28" i="6"/>
  <c r="M28" i="6"/>
  <c r="O102" i="6"/>
  <c r="H102" i="6"/>
  <c r="K102" i="6"/>
  <c r="G102" i="6"/>
  <c r="L102" i="6"/>
  <c r="N102" i="6"/>
  <c r="M102" i="6"/>
  <c r="I102" i="6"/>
  <c r="J102" i="6"/>
  <c r="N93" i="6"/>
  <c r="H93" i="6"/>
  <c r="J93" i="6"/>
  <c r="G93" i="6"/>
  <c r="I93" i="6"/>
  <c r="L93" i="6"/>
  <c r="M93" i="6"/>
  <c r="K93" i="6"/>
  <c r="O93" i="6"/>
  <c r="M89" i="6"/>
  <c r="N89" i="6"/>
  <c r="J89" i="6"/>
  <c r="K89" i="6"/>
  <c r="O89" i="6"/>
  <c r="G89" i="6"/>
  <c r="L89" i="6"/>
  <c r="I89" i="6"/>
  <c r="H89" i="6"/>
  <c r="M97" i="6"/>
  <c r="H97" i="6"/>
  <c r="J97" i="6"/>
  <c r="I97" i="6"/>
  <c r="O97" i="6"/>
  <c r="N97" i="6"/>
  <c r="L97" i="6"/>
  <c r="K97" i="6"/>
  <c r="G97" i="6"/>
  <c r="K112" i="6"/>
  <c r="O112" i="6"/>
  <c r="L112" i="6"/>
  <c r="N112" i="6"/>
  <c r="J112" i="6"/>
  <c r="M112" i="6"/>
  <c r="I112" i="6"/>
  <c r="G112" i="6"/>
  <c r="H112" i="6"/>
  <c r="J49" i="6"/>
  <c r="I49" i="6"/>
  <c r="G49" i="6"/>
  <c r="K49" i="6"/>
  <c r="N49" i="6"/>
  <c r="L49" i="6"/>
  <c r="H49" i="6"/>
  <c r="M49" i="6"/>
  <c r="O49" i="6"/>
  <c r="O29" i="6"/>
  <c r="J29" i="6"/>
  <c r="H29" i="6"/>
  <c r="N29" i="6"/>
  <c r="K29" i="6"/>
  <c r="I29" i="6"/>
  <c r="G29" i="6"/>
  <c r="M29" i="6"/>
  <c r="L29" i="6"/>
  <c r="H44" i="6"/>
  <c r="N44" i="6"/>
  <c r="O44" i="6"/>
  <c r="K44" i="6"/>
  <c r="L44" i="6"/>
  <c r="M44" i="6"/>
  <c r="I44" i="6"/>
  <c r="J44" i="6"/>
  <c r="G44" i="6"/>
  <c r="N48" i="6"/>
  <c r="K48" i="6"/>
  <c r="G48" i="6"/>
  <c r="O48" i="6"/>
  <c r="M48" i="6"/>
  <c r="I48" i="6"/>
  <c r="H48" i="6"/>
  <c r="J48" i="6"/>
  <c r="L48" i="6"/>
  <c r="M54" i="6"/>
  <c r="L54" i="6"/>
  <c r="I54" i="6"/>
  <c r="G54" i="6"/>
  <c r="O54" i="6"/>
  <c r="K54" i="6"/>
  <c r="N54" i="6"/>
  <c r="H54" i="6"/>
  <c r="J54" i="6"/>
  <c r="M99" i="6"/>
  <c r="J99" i="6"/>
  <c r="N99" i="6"/>
  <c r="K99" i="6"/>
  <c r="L99" i="6"/>
  <c r="I99" i="6"/>
  <c r="O99" i="6"/>
  <c r="G99" i="6"/>
  <c r="H99" i="6"/>
  <c r="O77" i="6"/>
  <c r="I77" i="6"/>
  <c r="M77" i="6"/>
  <c r="K77" i="6"/>
  <c r="G77" i="6"/>
  <c r="N77" i="6"/>
  <c r="L77" i="6"/>
  <c r="J77" i="6"/>
  <c r="H77" i="6"/>
  <c r="O13" i="6"/>
  <c r="I13" i="6"/>
  <c r="L13" i="6"/>
  <c r="J13" i="6"/>
  <c r="G13" i="6"/>
  <c r="K13" i="6"/>
  <c r="N13" i="6"/>
  <c r="M13" i="6"/>
  <c r="H13" i="6"/>
  <c r="O75" i="6"/>
  <c r="M75" i="6"/>
  <c r="G75" i="6"/>
  <c r="K75" i="6"/>
  <c r="I75" i="6"/>
  <c r="N75" i="6"/>
  <c r="H75" i="6"/>
  <c r="J75" i="6"/>
  <c r="L75" i="6"/>
  <c r="O104" i="6"/>
  <c r="L104" i="6"/>
  <c r="M104" i="6"/>
  <c r="I104" i="6"/>
  <c r="J104" i="6"/>
  <c r="G104" i="6"/>
  <c r="H104" i="6"/>
  <c r="N104" i="6"/>
  <c r="K104" i="6"/>
  <c r="O107" i="6"/>
  <c r="L107" i="6"/>
  <c r="I107" i="6"/>
  <c r="N107" i="6"/>
  <c r="K107" i="6"/>
  <c r="H107" i="6"/>
  <c r="G107" i="6"/>
  <c r="M107" i="6"/>
  <c r="J107" i="6"/>
  <c r="O106" i="6"/>
  <c r="H106" i="6"/>
  <c r="I106" i="6"/>
  <c r="L106" i="6"/>
  <c r="N106" i="6"/>
  <c r="M106" i="6"/>
  <c r="G106" i="6"/>
  <c r="K106" i="6"/>
  <c r="J106" i="6"/>
  <c r="O109" i="6"/>
  <c r="L109" i="6"/>
  <c r="H109" i="6"/>
  <c r="J109" i="6"/>
  <c r="N109" i="6"/>
  <c r="K109" i="6"/>
  <c r="G109" i="6"/>
  <c r="M109" i="6"/>
  <c r="I109" i="6"/>
  <c r="O80" i="6"/>
  <c r="G80" i="6"/>
  <c r="M80" i="6"/>
  <c r="J80" i="6"/>
  <c r="L80" i="6"/>
  <c r="N80" i="6"/>
  <c r="K80" i="6"/>
  <c r="I80" i="6"/>
  <c r="H80" i="6"/>
  <c r="J35" i="6"/>
  <c r="O35" i="6"/>
  <c r="K35" i="6"/>
  <c r="H35" i="6"/>
  <c r="G35" i="6"/>
  <c r="M35" i="6"/>
  <c r="I35" i="6"/>
  <c r="L35" i="6"/>
  <c r="N35" i="6"/>
  <c r="O76" i="6"/>
  <c r="N76" i="6"/>
  <c r="J76" i="6"/>
  <c r="I76" i="6"/>
  <c r="M76" i="6"/>
  <c r="K76" i="6"/>
  <c r="L76" i="6"/>
  <c r="L67" i="6"/>
  <c r="O67" i="6"/>
  <c r="I67" i="6"/>
  <c r="K67" i="6"/>
  <c r="J67" i="6"/>
  <c r="H67" i="6"/>
  <c r="M67" i="6"/>
  <c r="G67" i="6"/>
  <c r="N67" i="6"/>
  <c r="M105" i="6"/>
  <c r="G105" i="6"/>
  <c r="J105" i="6"/>
  <c r="H105" i="6"/>
  <c r="N105" i="6"/>
  <c r="L105" i="6"/>
  <c r="K105" i="6"/>
  <c r="O105" i="6"/>
  <c r="I105" i="6"/>
  <c r="H43" i="6"/>
  <c r="I43" i="6"/>
  <c r="J43" i="6"/>
  <c r="L43" i="6"/>
  <c r="N43" i="6"/>
  <c r="K43" i="6"/>
  <c r="O43" i="6"/>
  <c r="M43" i="6"/>
  <c r="G43" i="6"/>
  <c r="O45" i="6"/>
  <c r="K45" i="6"/>
  <c r="M45" i="6"/>
  <c r="J45" i="6"/>
  <c r="I45" i="6"/>
  <c r="H45" i="6"/>
  <c r="G45" i="6"/>
  <c r="L45" i="6"/>
  <c r="N45" i="6"/>
  <c r="H39" i="6"/>
  <c r="I39" i="6"/>
  <c r="G39" i="6"/>
  <c r="J39" i="6"/>
  <c r="L39" i="6"/>
  <c r="K39" i="6"/>
  <c r="O39" i="6"/>
  <c r="M39" i="6"/>
  <c r="N39" i="6"/>
  <c r="O86" i="6"/>
  <c r="H86" i="6"/>
  <c r="L86" i="6"/>
  <c r="M86" i="6"/>
  <c r="K86" i="6"/>
  <c r="J86" i="6"/>
  <c r="I86" i="6"/>
  <c r="G86" i="6"/>
  <c r="K57" i="6"/>
  <c r="O57" i="6"/>
  <c r="M57" i="6"/>
  <c r="H57" i="6"/>
  <c r="L57" i="6"/>
  <c r="J57" i="6"/>
  <c r="I57" i="6"/>
  <c r="G57" i="6"/>
  <c r="N57" i="6"/>
  <c r="H9" i="6"/>
  <c r="L9" i="6"/>
  <c r="J9" i="6"/>
  <c r="I9" i="6"/>
  <c r="O9" i="6"/>
  <c r="K9" i="6"/>
  <c r="M9" i="6"/>
  <c r="G9" i="6"/>
  <c r="N9" i="6"/>
  <c r="K65" i="6"/>
  <c r="G65" i="6"/>
  <c r="I65" i="6"/>
  <c r="O65" i="6"/>
  <c r="M65" i="6"/>
  <c r="N65" i="6"/>
  <c r="L65" i="6"/>
  <c r="J65" i="6"/>
  <c r="H65" i="6"/>
  <c r="O103" i="6"/>
  <c r="L103" i="6"/>
  <c r="G103" i="6"/>
  <c r="K103" i="6"/>
  <c r="H103" i="6"/>
  <c r="M103" i="6"/>
  <c r="J103" i="6"/>
  <c r="I103" i="6"/>
  <c r="N103" i="6"/>
  <c r="N64" i="6"/>
  <c r="O64" i="6"/>
  <c r="M64" i="6"/>
  <c r="I64" i="6"/>
  <c r="J64" i="6"/>
  <c r="H64" i="6"/>
  <c r="L64" i="6"/>
  <c r="G64" i="6"/>
  <c r="K64" i="6"/>
  <c r="M81" i="6"/>
  <c r="O81" i="6"/>
  <c r="G81" i="6"/>
  <c r="K81" i="6"/>
  <c r="L81" i="6"/>
  <c r="N81" i="6"/>
  <c r="H81" i="6"/>
  <c r="J81" i="6"/>
  <c r="K96" i="6"/>
  <c r="O96" i="6"/>
  <c r="H96" i="6"/>
  <c r="M96" i="6"/>
  <c r="G96" i="6"/>
  <c r="L96" i="6"/>
  <c r="N96" i="6"/>
  <c r="J96" i="6"/>
  <c r="I96" i="6"/>
  <c r="H27" i="6"/>
  <c r="K27" i="6"/>
  <c r="N27" i="6"/>
  <c r="G27" i="6"/>
  <c r="O27" i="6"/>
  <c r="I27" i="6"/>
  <c r="M27" i="6"/>
  <c r="L27" i="6"/>
  <c r="J27" i="6"/>
  <c r="H41" i="6"/>
  <c r="I41" i="6"/>
  <c r="N41" i="6"/>
  <c r="O41" i="6"/>
  <c r="J41" i="6"/>
  <c r="K41" i="6"/>
  <c r="L41" i="6"/>
  <c r="M41" i="6"/>
  <c r="G41" i="6"/>
  <c r="N51" i="6"/>
  <c r="O51" i="6"/>
  <c r="K51" i="6"/>
  <c r="I51" i="6"/>
  <c r="H51" i="6"/>
  <c r="L51" i="6"/>
  <c r="J51" i="6"/>
  <c r="M51" i="6"/>
  <c r="G51" i="6"/>
  <c r="J83" i="6"/>
  <c r="O83" i="6"/>
  <c r="N83" i="6"/>
  <c r="H83" i="6"/>
  <c r="L83" i="6"/>
  <c r="M83" i="6"/>
  <c r="I83" i="6"/>
  <c r="G83" i="6"/>
  <c r="K83" i="6"/>
  <c r="K92" i="6"/>
  <c r="I92" i="6"/>
  <c r="O92" i="6"/>
  <c r="J92" i="6"/>
  <c r="L92" i="6"/>
  <c r="H92" i="6"/>
  <c r="N92" i="6"/>
  <c r="M92" i="6"/>
  <c r="G92" i="6"/>
  <c r="N46" i="6"/>
  <c r="M46" i="6"/>
  <c r="J46" i="6"/>
  <c r="K46" i="6"/>
  <c r="O46" i="6"/>
  <c r="L46" i="6"/>
  <c r="G46" i="6"/>
  <c r="I46" i="6"/>
  <c r="H46" i="6"/>
  <c r="E38" i="43" l="1"/>
  <c r="E38" i="6" s="1"/>
  <c r="E31" i="43"/>
  <c r="F31" i="43" s="1"/>
  <c r="F31" i="6" s="1"/>
  <c r="G15" i="6"/>
  <c r="M15" i="6"/>
  <c r="E11" i="43"/>
  <c r="E11" i="6" s="1"/>
  <c r="O15" i="6"/>
  <c r="J15" i="6"/>
  <c r="N15" i="6"/>
  <c r="K15" i="6"/>
  <c r="I15" i="6"/>
  <c r="H15" i="6"/>
  <c r="Q15" i="6"/>
  <c r="P15" i="6"/>
  <c r="W15" i="6"/>
  <c r="S15" i="6"/>
  <c r="U15" i="6"/>
  <c r="V15" i="6"/>
  <c r="R15" i="6"/>
  <c r="X15" i="6"/>
  <c r="T15" i="6"/>
  <c r="P28" i="39"/>
  <c r="S28" i="39" s="1"/>
  <c r="T28" i="39" s="1"/>
  <c r="P77" i="39"/>
  <c r="S77" i="39" s="1"/>
  <c r="T77" i="39" s="1"/>
  <c r="P128" i="39"/>
  <c r="S128" i="39" s="1"/>
  <c r="T128" i="39" s="1"/>
  <c r="P122" i="39"/>
  <c r="S122" i="39" s="1"/>
  <c r="T122" i="39" s="1"/>
  <c r="P71" i="39"/>
  <c r="S71" i="39" s="1"/>
  <c r="T71" i="39" s="1"/>
  <c r="P22" i="39"/>
  <c r="S22" i="39" s="1"/>
  <c r="T22" i="39" s="1"/>
  <c r="E32" i="6"/>
  <c r="F32" i="43"/>
  <c r="F32" i="6" s="1"/>
  <c r="M14" i="6"/>
  <c r="O14" i="6"/>
  <c r="L14" i="6"/>
  <c r="H14" i="6"/>
  <c r="G14" i="6"/>
  <c r="N14" i="6"/>
  <c r="K14" i="6"/>
  <c r="I14" i="6"/>
  <c r="J14" i="6"/>
  <c r="P121" i="39"/>
  <c r="S121" i="39" s="1"/>
  <c r="T121" i="39" s="1"/>
  <c r="P70" i="39"/>
  <c r="S70" i="39" s="1"/>
  <c r="T70" i="39" s="1"/>
  <c r="P21" i="39"/>
  <c r="S21" i="39" s="1"/>
  <c r="T21" i="39" s="1"/>
  <c r="P72" i="39"/>
  <c r="S72" i="39" s="1"/>
  <c r="T72" i="39" s="1"/>
  <c r="P23" i="39"/>
  <c r="S23" i="39" s="1"/>
  <c r="T23" i="39" s="1"/>
  <c r="P123" i="39"/>
  <c r="S123" i="39" s="1"/>
  <c r="T123" i="39" s="1"/>
  <c r="W14" i="6"/>
  <c r="T14" i="6"/>
  <c r="P14" i="6"/>
  <c r="S14" i="6"/>
  <c r="U14" i="6"/>
  <c r="Q14" i="6"/>
  <c r="V14" i="6"/>
  <c r="R14" i="6"/>
  <c r="X14" i="6"/>
  <c r="H74" i="6"/>
  <c r="O74" i="6"/>
  <c r="M74" i="6"/>
  <c r="J74" i="6"/>
  <c r="G74" i="6"/>
  <c r="L74" i="6"/>
  <c r="I74" i="6"/>
  <c r="N74" i="6"/>
  <c r="K74" i="6"/>
  <c r="G87" i="6"/>
  <c r="M87" i="6"/>
  <c r="K87" i="6"/>
  <c r="I87" i="6"/>
  <c r="H87" i="6"/>
  <c r="L87" i="6"/>
  <c r="N87" i="6"/>
  <c r="J87" i="6"/>
  <c r="W58" i="6"/>
  <c r="P58" i="6"/>
  <c r="R58" i="6"/>
  <c r="X58" i="6"/>
  <c r="T58" i="6"/>
  <c r="U58" i="6"/>
  <c r="V58" i="6"/>
  <c r="Q58" i="6"/>
  <c r="S58" i="6"/>
  <c r="P56" i="6"/>
  <c r="X56" i="6"/>
  <c r="U56" i="6"/>
  <c r="T56" i="6"/>
  <c r="W56" i="6"/>
  <c r="R56" i="6"/>
  <c r="Q56" i="6"/>
  <c r="V56" i="6"/>
  <c r="S56" i="6"/>
  <c r="Q90" i="6"/>
  <c r="X90" i="6"/>
  <c r="U90" i="6"/>
  <c r="P90" i="6"/>
  <c r="T90" i="6"/>
  <c r="W90" i="6"/>
  <c r="V90" i="6"/>
  <c r="S90" i="6"/>
  <c r="R90" i="6"/>
  <c r="K21" i="6"/>
  <c r="H21" i="6"/>
  <c r="J21" i="6"/>
  <c r="O21" i="6"/>
  <c r="L21" i="6"/>
  <c r="M21" i="6"/>
  <c r="N21" i="6"/>
  <c r="I21" i="6"/>
  <c r="G21" i="6"/>
  <c r="T94" i="6"/>
  <c r="Q94" i="6"/>
  <c r="W94" i="6"/>
  <c r="S94" i="6"/>
  <c r="X94" i="6"/>
  <c r="V94" i="6"/>
  <c r="R94" i="6"/>
  <c r="U94" i="6"/>
  <c r="P94" i="6"/>
  <c r="V70" i="6"/>
  <c r="R70" i="6"/>
  <c r="X70" i="6"/>
  <c r="W70" i="6"/>
  <c r="U70" i="6"/>
  <c r="Q70" i="6"/>
  <c r="P70" i="6"/>
  <c r="T70" i="6"/>
  <c r="S70" i="6"/>
  <c r="L110" i="6"/>
  <c r="O110" i="6"/>
  <c r="H110" i="6"/>
  <c r="N110" i="6"/>
  <c r="M110" i="6"/>
  <c r="G110" i="6"/>
  <c r="J110" i="6"/>
  <c r="I110" i="6"/>
  <c r="K110" i="6"/>
  <c r="N60" i="6"/>
  <c r="M60" i="6"/>
  <c r="O60" i="6"/>
  <c r="H60" i="6"/>
  <c r="L60" i="6"/>
  <c r="K60" i="6"/>
  <c r="J60" i="6"/>
  <c r="I60" i="6"/>
  <c r="G60" i="6"/>
  <c r="N71" i="6"/>
  <c r="H71" i="6"/>
  <c r="K71" i="6"/>
  <c r="L71" i="6"/>
  <c r="J71" i="6"/>
  <c r="I71" i="6"/>
  <c r="O71" i="6"/>
  <c r="G71" i="6"/>
  <c r="M71" i="6"/>
  <c r="I12" i="6"/>
  <c r="G12" i="6"/>
  <c r="J12" i="6"/>
  <c r="N12" i="6"/>
  <c r="L12" i="6"/>
  <c r="M12" i="6"/>
  <c r="O12" i="6"/>
  <c r="K12" i="6"/>
  <c r="H12" i="6"/>
  <c r="S33" i="6"/>
  <c r="W33" i="6"/>
  <c r="X33" i="6"/>
  <c r="T33" i="6"/>
  <c r="R33" i="6"/>
  <c r="U33" i="6"/>
  <c r="P33" i="6"/>
  <c r="Q33" i="6"/>
  <c r="V33" i="6"/>
  <c r="P113" i="6"/>
  <c r="W113" i="6"/>
  <c r="V113" i="6"/>
  <c r="T113" i="6"/>
  <c r="U113" i="6"/>
  <c r="R113" i="6"/>
  <c r="S113" i="6"/>
  <c r="X113" i="6"/>
  <c r="Q113" i="6"/>
  <c r="Q47" i="6"/>
  <c r="S47" i="6"/>
  <c r="X47" i="6"/>
  <c r="R47" i="6"/>
  <c r="W47" i="6"/>
  <c r="T47" i="6"/>
  <c r="V47" i="6"/>
  <c r="P47" i="6"/>
  <c r="U47" i="6"/>
  <c r="T68" i="6"/>
  <c r="X68" i="6"/>
  <c r="Q68" i="6"/>
  <c r="V68" i="6"/>
  <c r="P68" i="6"/>
  <c r="S68" i="6"/>
  <c r="R68" i="6"/>
  <c r="U68" i="6"/>
  <c r="W68" i="6"/>
  <c r="J69" i="6"/>
  <c r="K69" i="6"/>
  <c r="H69" i="6"/>
  <c r="N69" i="6"/>
  <c r="O69" i="6"/>
  <c r="I69" i="6"/>
  <c r="L69" i="6"/>
  <c r="M69" i="6"/>
  <c r="G69" i="6"/>
  <c r="P101" i="6"/>
  <c r="R101" i="6"/>
  <c r="W101" i="6"/>
  <c r="V101" i="6"/>
  <c r="U101" i="6"/>
  <c r="T101" i="6"/>
  <c r="S101" i="6"/>
  <c r="Q101" i="6"/>
  <c r="X101" i="6"/>
  <c r="U34" i="6"/>
  <c r="T34" i="6"/>
  <c r="V34" i="6"/>
  <c r="X34" i="6"/>
  <c r="R34" i="6"/>
  <c r="Q34" i="6"/>
  <c r="P34" i="6"/>
  <c r="S34" i="6"/>
  <c r="W34" i="6"/>
  <c r="T24" i="6"/>
  <c r="P24" i="6"/>
  <c r="S24" i="6"/>
  <c r="X24" i="6"/>
  <c r="W24" i="6"/>
  <c r="U24" i="6"/>
  <c r="R24" i="6"/>
  <c r="Q24" i="6"/>
  <c r="V24" i="6"/>
  <c r="P61" i="6"/>
  <c r="T61" i="6"/>
  <c r="R61" i="6"/>
  <c r="V61" i="6"/>
  <c r="S61" i="6"/>
  <c r="Q61" i="6"/>
  <c r="W61" i="6"/>
  <c r="U61" i="6"/>
  <c r="X61" i="6"/>
  <c r="P26" i="6"/>
  <c r="X26" i="6"/>
  <c r="U26" i="6"/>
  <c r="V26" i="6"/>
  <c r="Q26" i="6"/>
  <c r="R26" i="6"/>
  <c r="S26" i="6"/>
  <c r="T26" i="6"/>
  <c r="W26" i="6"/>
  <c r="X72" i="6"/>
  <c r="U72" i="6"/>
  <c r="V72" i="6"/>
  <c r="S72" i="6"/>
  <c r="W72" i="6"/>
  <c r="P72" i="6"/>
  <c r="Q72" i="6"/>
  <c r="T72" i="6"/>
  <c r="R72" i="6"/>
  <c r="O59" i="6"/>
  <c r="N59" i="6"/>
  <c r="G59" i="6"/>
  <c r="L59" i="6"/>
  <c r="M59" i="6"/>
  <c r="I59" i="6"/>
  <c r="H59" i="6"/>
  <c r="K59" i="6"/>
  <c r="J59" i="6"/>
  <c r="Q50" i="6"/>
  <c r="V50" i="6"/>
  <c r="X50" i="6"/>
  <c r="S50" i="6"/>
  <c r="U50" i="6"/>
  <c r="P50" i="6"/>
  <c r="T50" i="6"/>
  <c r="W50" i="6"/>
  <c r="R50" i="6"/>
  <c r="I36" i="6"/>
  <c r="M36" i="6"/>
  <c r="K36" i="6"/>
  <c r="G36" i="6"/>
  <c r="L36" i="6"/>
  <c r="H36" i="6"/>
  <c r="J36" i="6"/>
  <c r="O36" i="6"/>
  <c r="N36" i="6"/>
  <c r="V53" i="6"/>
  <c r="P53" i="6"/>
  <c r="X53" i="6"/>
  <c r="W53" i="6"/>
  <c r="S53" i="6"/>
  <c r="T53" i="6"/>
  <c r="R53" i="6"/>
  <c r="U53" i="6"/>
  <c r="Q53" i="6"/>
  <c r="W42" i="6"/>
  <c r="Q42" i="6"/>
  <c r="S42" i="6"/>
  <c r="V42" i="6"/>
  <c r="R42" i="6"/>
  <c r="T42" i="6"/>
  <c r="X42" i="6"/>
  <c r="U42" i="6"/>
  <c r="P42" i="6"/>
  <c r="M10" i="6"/>
  <c r="K10" i="6"/>
  <c r="H10" i="6"/>
  <c r="J10" i="6"/>
  <c r="N10" i="6"/>
  <c r="I10" i="6"/>
  <c r="L10" i="6"/>
  <c r="G10" i="6"/>
  <c r="O10" i="6"/>
  <c r="S95" i="6"/>
  <c r="V95" i="6"/>
  <c r="R95" i="6"/>
  <c r="Q95" i="6"/>
  <c r="W95" i="6"/>
  <c r="X95" i="6"/>
  <c r="P95" i="6"/>
  <c r="T95" i="6"/>
  <c r="U95" i="6"/>
  <c r="V100" i="6"/>
  <c r="U100" i="6"/>
  <c r="Q100" i="6"/>
  <c r="W100" i="6"/>
  <c r="P100" i="6"/>
  <c r="T100" i="6"/>
  <c r="S100" i="6"/>
  <c r="X100" i="6"/>
  <c r="R100" i="6"/>
  <c r="H82" i="6"/>
  <c r="L82" i="6"/>
  <c r="G82" i="6"/>
  <c r="O82" i="6"/>
  <c r="K82" i="6"/>
  <c r="M82" i="6"/>
  <c r="I82" i="6"/>
  <c r="N82" i="6"/>
  <c r="S16" i="6"/>
  <c r="V16" i="6"/>
  <c r="W16" i="6"/>
  <c r="T16" i="6"/>
  <c r="P16" i="6"/>
  <c r="X16" i="6"/>
  <c r="R16" i="6"/>
  <c r="U16" i="6"/>
  <c r="Q16" i="6"/>
  <c r="W23" i="6"/>
  <c r="U23" i="6"/>
  <c r="V23" i="6"/>
  <c r="P23" i="6"/>
  <c r="Q23" i="6"/>
  <c r="S23" i="6"/>
  <c r="R23" i="6"/>
  <c r="T23" i="6"/>
  <c r="X23" i="6"/>
  <c r="X85" i="6"/>
  <c r="U85" i="6"/>
  <c r="R85" i="6"/>
  <c r="T85" i="6"/>
  <c r="W85" i="6"/>
  <c r="S85" i="6"/>
  <c r="Q85" i="6"/>
  <c r="P85" i="6"/>
  <c r="M55" i="6"/>
  <c r="G55" i="6"/>
  <c r="K55" i="6"/>
  <c r="H55" i="6"/>
  <c r="J55" i="6"/>
  <c r="L55" i="6"/>
  <c r="N55" i="6"/>
  <c r="O55" i="6"/>
  <c r="I55" i="6"/>
  <c r="L63" i="6"/>
  <c r="O63" i="6"/>
  <c r="M63" i="6"/>
  <c r="G63" i="6"/>
  <c r="H63" i="6"/>
  <c r="J63" i="6"/>
  <c r="I63" i="6"/>
  <c r="N63" i="6"/>
  <c r="K63" i="6"/>
  <c r="I91" i="6"/>
  <c r="G91" i="6"/>
  <c r="H91" i="6"/>
  <c r="M91" i="6"/>
  <c r="K91" i="6"/>
  <c r="O91" i="6"/>
  <c r="L91" i="6"/>
  <c r="N91" i="6"/>
  <c r="J91" i="6"/>
  <c r="U88" i="6"/>
  <c r="S88" i="6"/>
  <c r="R88" i="6"/>
  <c r="Q88" i="6"/>
  <c r="X88" i="6"/>
  <c r="V88" i="6"/>
  <c r="W88" i="6"/>
  <c r="T88" i="6"/>
  <c r="P88" i="6"/>
  <c r="T20" i="6"/>
  <c r="X20" i="6"/>
  <c r="S20" i="6"/>
  <c r="U20" i="6"/>
  <c r="W20" i="6"/>
  <c r="Q20" i="6"/>
  <c r="R20" i="6"/>
  <c r="V20" i="6"/>
  <c r="P20" i="6"/>
  <c r="V84" i="6"/>
  <c r="X84" i="6"/>
  <c r="Q84" i="6"/>
  <c r="S84" i="6"/>
  <c r="R84" i="6"/>
  <c r="P84" i="6"/>
  <c r="W84" i="6"/>
  <c r="Q114" i="6"/>
  <c r="P114" i="6"/>
  <c r="W114" i="6"/>
  <c r="S114" i="6"/>
  <c r="T114" i="6"/>
  <c r="U114" i="6"/>
  <c r="R114" i="6"/>
  <c r="V114" i="6"/>
  <c r="X114" i="6"/>
  <c r="J78" i="6"/>
  <c r="H78" i="6"/>
  <c r="L78" i="6"/>
  <c r="M78" i="6"/>
  <c r="N78" i="6"/>
  <c r="O78" i="6"/>
  <c r="I78" i="6"/>
  <c r="G78" i="6"/>
  <c r="K78" i="6"/>
  <c r="N52" i="6"/>
  <c r="H52" i="6"/>
  <c r="J52" i="6"/>
  <c r="K52" i="6"/>
  <c r="O52" i="6"/>
  <c r="M52" i="6"/>
  <c r="G52" i="6"/>
  <c r="L52" i="6"/>
  <c r="I52" i="6"/>
  <c r="S17" i="6"/>
  <c r="P17" i="6"/>
  <c r="R17" i="6"/>
  <c r="Q17" i="6"/>
  <c r="W17" i="6"/>
  <c r="X17" i="6"/>
  <c r="U17" i="6"/>
  <c r="T17" i="6"/>
  <c r="V17" i="6"/>
  <c r="M22" i="6"/>
  <c r="L22" i="6"/>
  <c r="N22" i="6"/>
  <c r="H22" i="6"/>
  <c r="I22" i="6"/>
  <c r="J22" i="6"/>
  <c r="O22" i="6"/>
  <c r="G22" i="6"/>
  <c r="K22" i="6"/>
  <c r="O111" i="6"/>
  <c r="K111" i="6"/>
  <c r="H111" i="6"/>
  <c r="M111" i="6"/>
  <c r="I111" i="6"/>
  <c r="N111" i="6"/>
  <c r="G111" i="6"/>
  <c r="J111" i="6"/>
  <c r="L111" i="6"/>
  <c r="T98" i="6"/>
  <c r="V98" i="6"/>
  <c r="X98" i="6"/>
  <c r="R98" i="6"/>
  <c r="W98" i="6"/>
  <c r="Q98" i="6"/>
  <c r="P98" i="6"/>
  <c r="S98" i="6"/>
  <c r="U98" i="6"/>
  <c r="G18" i="6"/>
  <c r="O18" i="6"/>
  <c r="N18" i="6"/>
  <c r="L18" i="6"/>
  <c r="I18" i="6"/>
  <c r="M18" i="6"/>
  <c r="K18" i="6"/>
  <c r="J18" i="6"/>
  <c r="H18" i="6"/>
  <c r="Y103" i="6"/>
  <c r="H103" i="43" s="1"/>
  <c r="Y54" i="6"/>
  <c r="H54" i="43" s="1"/>
  <c r="Y80" i="6"/>
  <c r="H80" i="43" s="1"/>
  <c r="Y102" i="6"/>
  <c r="H102" i="43" s="1"/>
  <c r="Y57" i="6"/>
  <c r="H57" i="43" s="1"/>
  <c r="Y44" i="6"/>
  <c r="H44" i="43" s="1"/>
  <c r="Y89" i="6"/>
  <c r="H89" i="43" s="1"/>
  <c r="Y93" i="6"/>
  <c r="H93" i="43" s="1"/>
  <c r="Y39" i="6"/>
  <c r="H39" i="43" s="1"/>
  <c r="Y67" i="6"/>
  <c r="H67" i="43" s="1"/>
  <c r="Y43" i="6"/>
  <c r="H43" i="43" s="1"/>
  <c r="Y49" i="6"/>
  <c r="H49" i="43" s="1"/>
  <c r="Y9" i="6"/>
  <c r="H9" i="43" s="1"/>
  <c r="Y109" i="6"/>
  <c r="H109" i="43" s="1"/>
  <c r="Y83" i="6"/>
  <c r="H83" i="43" s="1"/>
  <c r="Y75" i="6"/>
  <c r="H75" i="43" s="1"/>
  <c r="Y13" i="6"/>
  <c r="H13" i="43" s="1"/>
  <c r="Y92" i="6"/>
  <c r="H92" i="43" s="1"/>
  <c r="Y29" i="6"/>
  <c r="H29" i="43" s="1"/>
  <c r="Y35" i="6"/>
  <c r="H35" i="43" s="1"/>
  <c r="Y41" i="6"/>
  <c r="H41" i="43" s="1"/>
  <c r="Y97" i="6"/>
  <c r="H97" i="43" s="1"/>
  <c r="Y45" i="6"/>
  <c r="H45" i="43" s="1"/>
  <c r="Y104" i="6"/>
  <c r="H104" i="43" s="1"/>
  <c r="Y112" i="6"/>
  <c r="H112" i="43" s="1"/>
  <c r="Y46" i="6"/>
  <c r="H46" i="43" s="1"/>
  <c r="Y64" i="6"/>
  <c r="H64" i="43" s="1"/>
  <c r="Y106" i="6"/>
  <c r="H106" i="43" s="1"/>
  <c r="Y51" i="6"/>
  <c r="H51" i="43" s="1"/>
  <c r="Y27" i="6"/>
  <c r="H27" i="43" s="1"/>
  <c r="Y96" i="6"/>
  <c r="H96" i="43" s="1"/>
  <c r="Y99" i="6"/>
  <c r="H99" i="43" s="1"/>
  <c r="Y48" i="6"/>
  <c r="H48" i="43" s="1"/>
  <c r="Y65" i="6"/>
  <c r="H65" i="43" s="1"/>
  <c r="Y105" i="6"/>
  <c r="H105" i="43" s="1"/>
  <c r="Y77" i="6"/>
  <c r="H77" i="43" s="1"/>
  <c r="Y107" i="6"/>
  <c r="H107" i="43" s="1"/>
  <c r="Y28" i="6"/>
  <c r="H28" i="43" s="1"/>
  <c r="E31" i="6" l="1"/>
  <c r="M31" i="6" s="1"/>
  <c r="F38" i="43"/>
  <c r="F38" i="6" s="1"/>
  <c r="E19" i="43"/>
  <c r="F19" i="43" s="1"/>
  <c r="F19" i="6" s="1"/>
  <c r="E66" i="43"/>
  <c r="F66" i="43" s="1"/>
  <c r="F66" i="6" s="1"/>
  <c r="I31" i="6"/>
  <c r="F11" i="43"/>
  <c r="F11" i="6" s="1"/>
  <c r="X11" i="6" s="1"/>
  <c r="Y15" i="6"/>
  <c r="H15" i="43" s="1"/>
  <c r="E37" i="43"/>
  <c r="E37" i="6" s="1"/>
  <c r="G11" i="6"/>
  <c r="I11" i="6"/>
  <c r="J11" i="6"/>
  <c r="K11" i="6"/>
  <c r="H11" i="6"/>
  <c r="M11" i="6"/>
  <c r="N11" i="6"/>
  <c r="O11" i="6"/>
  <c r="L11" i="6"/>
  <c r="L31" i="6"/>
  <c r="X32" i="6"/>
  <c r="P32" i="6"/>
  <c r="S32" i="6"/>
  <c r="Q32" i="6"/>
  <c r="V32" i="6"/>
  <c r="W32" i="6"/>
  <c r="R32" i="6"/>
  <c r="T32" i="6"/>
  <c r="U32" i="6"/>
  <c r="H31" i="6"/>
  <c r="J31" i="6"/>
  <c r="Y14" i="6"/>
  <c r="H14" i="43" s="1"/>
  <c r="T31" i="6"/>
  <c r="S31" i="6"/>
  <c r="V31" i="6"/>
  <c r="Q31" i="6"/>
  <c r="U31" i="6"/>
  <c r="X31" i="6"/>
  <c r="P31" i="6"/>
  <c r="R31" i="6"/>
  <c r="W31" i="6"/>
  <c r="O31" i="6"/>
  <c r="G31" i="6"/>
  <c r="W38" i="6"/>
  <c r="S38" i="6"/>
  <c r="X38" i="6"/>
  <c r="U38" i="6"/>
  <c r="P38" i="6"/>
  <c r="Q38" i="6"/>
  <c r="R38" i="6"/>
  <c r="T38" i="6"/>
  <c r="V38" i="6"/>
  <c r="K31" i="6"/>
  <c r="N31" i="6"/>
  <c r="H32" i="6"/>
  <c r="M32" i="6"/>
  <c r="J32" i="6"/>
  <c r="N32" i="6"/>
  <c r="I32" i="6"/>
  <c r="L32" i="6"/>
  <c r="O32" i="6"/>
  <c r="K32" i="6"/>
  <c r="G32" i="6"/>
  <c r="L38" i="6"/>
  <c r="N38" i="6"/>
  <c r="O38" i="6"/>
  <c r="G38" i="6"/>
  <c r="J38" i="6"/>
  <c r="I38" i="6"/>
  <c r="M38" i="6"/>
  <c r="K38" i="6"/>
  <c r="H38" i="6"/>
  <c r="E40" i="43"/>
  <c r="R11" i="6"/>
  <c r="Y10" i="6"/>
  <c r="H10" i="43" s="1"/>
  <c r="Y18" i="6"/>
  <c r="H18" i="43" s="1"/>
  <c r="Y21" i="6"/>
  <c r="H21" i="43" s="1"/>
  <c r="Y71" i="6"/>
  <c r="H71" i="43" s="1"/>
  <c r="Y22" i="6"/>
  <c r="H22" i="43" s="1"/>
  <c r="Y12" i="6"/>
  <c r="H12" i="43" s="1"/>
  <c r="H17" i="6"/>
  <c r="M17" i="6"/>
  <c r="N17" i="6"/>
  <c r="O17" i="6"/>
  <c r="J17" i="6"/>
  <c r="L17" i="6"/>
  <c r="I17" i="6"/>
  <c r="G17" i="6"/>
  <c r="K17" i="6"/>
  <c r="M95" i="6"/>
  <c r="K95" i="6"/>
  <c r="O95" i="6"/>
  <c r="H95" i="6"/>
  <c r="J95" i="6"/>
  <c r="I95" i="6"/>
  <c r="N95" i="6"/>
  <c r="L95" i="6"/>
  <c r="G95" i="6"/>
  <c r="N16" i="6"/>
  <c r="K16" i="6"/>
  <c r="J16" i="6"/>
  <c r="G16" i="6"/>
  <c r="M16" i="6"/>
  <c r="H16" i="6"/>
  <c r="I16" i="6"/>
  <c r="L16" i="6"/>
  <c r="O16" i="6"/>
  <c r="Y59" i="6"/>
  <c r="H59" i="43" s="1"/>
  <c r="O114" i="6"/>
  <c r="H114" i="6"/>
  <c r="J114" i="6"/>
  <c r="L114" i="6"/>
  <c r="M114" i="6"/>
  <c r="N114" i="6"/>
  <c r="I114" i="6"/>
  <c r="K114" i="6"/>
  <c r="G114" i="6"/>
  <c r="O56" i="6"/>
  <c r="G56" i="6"/>
  <c r="J56" i="6"/>
  <c r="M56" i="6"/>
  <c r="L56" i="6"/>
  <c r="N56" i="6"/>
  <c r="K56" i="6"/>
  <c r="H56" i="6"/>
  <c r="I56" i="6"/>
  <c r="J33" i="6"/>
  <c r="O33" i="6"/>
  <c r="H33" i="6"/>
  <c r="L33" i="6"/>
  <c r="M33" i="6"/>
  <c r="K33" i="6"/>
  <c r="I33" i="6"/>
  <c r="G33" i="6"/>
  <c r="N33" i="6"/>
  <c r="Y74" i="6"/>
  <c r="H74" i="43" s="1"/>
  <c r="Y55" i="6"/>
  <c r="H55" i="43" s="1"/>
  <c r="H20" i="6"/>
  <c r="K20" i="6"/>
  <c r="I20" i="6"/>
  <c r="O20" i="6"/>
  <c r="L20" i="6"/>
  <c r="M20" i="6"/>
  <c r="G20" i="6"/>
  <c r="J20" i="6"/>
  <c r="N20" i="6"/>
  <c r="Y36" i="6"/>
  <c r="H36" i="43" s="1"/>
  <c r="L24" i="6"/>
  <c r="O24" i="6"/>
  <c r="J24" i="6"/>
  <c r="H24" i="6"/>
  <c r="M24" i="6"/>
  <c r="I24" i="6"/>
  <c r="G24" i="6"/>
  <c r="K24" i="6"/>
  <c r="N24" i="6"/>
  <c r="K23" i="6"/>
  <c r="N23" i="6"/>
  <c r="O23" i="6"/>
  <c r="I23" i="6"/>
  <c r="M23" i="6"/>
  <c r="J23" i="6"/>
  <c r="H23" i="6"/>
  <c r="G23" i="6"/>
  <c r="L23" i="6"/>
  <c r="Y78" i="6"/>
  <c r="H78" i="43" s="1"/>
  <c r="Y111" i="6"/>
  <c r="H111" i="43" s="1"/>
  <c r="Y63" i="6"/>
  <c r="H63" i="43" s="1"/>
  <c r="G113" i="6"/>
  <c r="J113" i="6"/>
  <c r="I113" i="6"/>
  <c r="O113" i="6"/>
  <c r="H113" i="6"/>
  <c r="L113" i="6"/>
  <c r="K113" i="6"/>
  <c r="N113" i="6"/>
  <c r="M113" i="6"/>
  <c r="J72" i="6"/>
  <c r="I72" i="6"/>
  <c r="K72" i="6"/>
  <c r="M72" i="6"/>
  <c r="L72" i="6"/>
  <c r="O72" i="6"/>
  <c r="H72" i="6"/>
  <c r="N72" i="6"/>
  <c r="G72" i="6"/>
  <c r="J26" i="6"/>
  <c r="M26" i="6"/>
  <c r="N26" i="6"/>
  <c r="K26" i="6"/>
  <c r="G26" i="6"/>
  <c r="L26" i="6"/>
  <c r="I26" i="6"/>
  <c r="O26" i="6"/>
  <c r="H26" i="6"/>
  <c r="J68" i="6"/>
  <c r="M68" i="6"/>
  <c r="G68" i="6"/>
  <c r="K68" i="6"/>
  <c r="H68" i="6"/>
  <c r="O68" i="6"/>
  <c r="L68" i="6"/>
  <c r="I68" i="6"/>
  <c r="N68" i="6"/>
  <c r="H100" i="6"/>
  <c r="N100" i="6"/>
  <c r="M100" i="6"/>
  <c r="O100" i="6"/>
  <c r="K100" i="6"/>
  <c r="G100" i="6"/>
  <c r="I100" i="6"/>
  <c r="L100" i="6"/>
  <c r="J100" i="6"/>
  <c r="J53" i="6"/>
  <c r="O53" i="6"/>
  <c r="G53" i="6"/>
  <c r="N53" i="6"/>
  <c r="H53" i="6"/>
  <c r="I53" i="6"/>
  <c r="M53" i="6"/>
  <c r="K53" i="6"/>
  <c r="L53" i="6"/>
  <c r="Y69" i="6"/>
  <c r="H69" i="43" s="1"/>
  <c r="Y52" i="6"/>
  <c r="H52" i="43" s="1"/>
  <c r="O50" i="6"/>
  <c r="M50" i="6"/>
  <c r="J50" i="6"/>
  <c r="G50" i="6"/>
  <c r="N50" i="6"/>
  <c r="L50" i="6"/>
  <c r="K50" i="6"/>
  <c r="I50" i="6"/>
  <c r="H50" i="6"/>
  <c r="O94" i="6"/>
  <c r="G94" i="6"/>
  <c r="I94" i="6"/>
  <c r="J94" i="6"/>
  <c r="H94" i="6"/>
  <c r="L94" i="6"/>
  <c r="M94" i="6"/>
  <c r="N94" i="6"/>
  <c r="K94" i="6"/>
  <c r="K34" i="6"/>
  <c r="I34" i="6"/>
  <c r="H34" i="6"/>
  <c r="G34" i="6"/>
  <c r="O34" i="6"/>
  <c r="N34" i="6"/>
  <c r="M34" i="6"/>
  <c r="J34" i="6"/>
  <c r="L34" i="6"/>
  <c r="O98" i="6"/>
  <c r="N98" i="6"/>
  <c r="H98" i="6"/>
  <c r="G98" i="6"/>
  <c r="L98" i="6"/>
  <c r="M98" i="6"/>
  <c r="K98" i="6"/>
  <c r="J98" i="6"/>
  <c r="I98" i="6"/>
  <c r="Y60" i="6"/>
  <c r="H60" i="43" s="1"/>
  <c r="N61" i="6"/>
  <c r="G61" i="6"/>
  <c r="I61" i="6"/>
  <c r="O61" i="6"/>
  <c r="H61" i="6"/>
  <c r="K61" i="6"/>
  <c r="J61" i="6"/>
  <c r="M61" i="6"/>
  <c r="L61" i="6"/>
  <c r="H101" i="6"/>
  <c r="I101" i="6"/>
  <c r="K101" i="6"/>
  <c r="N101" i="6"/>
  <c r="G101" i="6"/>
  <c r="O101" i="6"/>
  <c r="L101" i="6"/>
  <c r="M101" i="6"/>
  <c r="J101" i="6"/>
  <c r="I47" i="6"/>
  <c r="M47" i="6"/>
  <c r="G47" i="6"/>
  <c r="K47" i="6"/>
  <c r="N47" i="6"/>
  <c r="L47" i="6"/>
  <c r="J47" i="6"/>
  <c r="O47" i="6"/>
  <c r="H47" i="6"/>
  <c r="H58" i="6"/>
  <c r="M58" i="6"/>
  <c r="I58" i="6"/>
  <c r="G58" i="6"/>
  <c r="N58" i="6"/>
  <c r="O58" i="6"/>
  <c r="J58" i="6"/>
  <c r="K58" i="6"/>
  <c r="L58" i="6"/>
  <c r="K88" i="6"/>
  <c r="J88" i="6"/>
  <c r="I88" i="6"/>
  <c r="N88" i="6"/>
  <c r="L88" i="6"/>
  <c r="H88" i="6"/>
  <c r="M88" i="6"/>
  <c r="G88" i="6"/>
  <c r="O88" i="6"/>
  <c r="J90" i="6"/>
  <c r="M90" i="6"/>
  <c r="G90" i="6"/>
  <c r="L90" i="6"/>
  <c r="H90" i="6"/>
  <c r="N90" i="6"/>
  <c r="K90" i="6"/>
  <c r="I90" i="6"/>
  <c r="O90" i="6"/>
  <c r="H85" i="6"/>
  <c r="J85" i="6"/>
  <c r="G85" i="6"/>
  <c r="K85" i="6"/>
  <c r="I85" i="6"/>
  <c r="L85" i="6"/>
  <c r="N85" i="6"/>
  <c r="O85" i="6"/>
  <c r="L70" i="6"/>
  <c r="N70" i="6"/>
  <c r="M70" i="6"/>
  <c r="I70" i="6"/>
  <c r="G70" i="6"/>
  <c r="K70" i="6"/>
  <c r="H70" i="6"/>
  <c r="J70" i="6"/>
  <c r="O70" i="6"/>
  <c r="Y91" i="6"/>
  <c r="H91" i="43" s="1"/>
  <c r="N42" i="6"/>
  <c r="O42" i="6"/>
  <c r="H42" i="6"/>
  <c r="I42" i="6"/>
  <c r="G42" i="6"/>
  <c r="M42" i="6"/>
  <c r="L42" i="6"/>
  <c r="J42" i="6"/>
  <c r="K42" i="6"/>
  <c r="Y110" i="6"/>
  <c r="H110" i="43" s="1"/>
  <c r="G84" i="6"/>
  <c r="N84" i="6"/>
  <c r="H84" i="6"/>
  <c r="O84" i="6"/>
  <c r="M84" i="6"/>
  <c r="J84" i="6"/>
  <c r="I84" i="6"/>
  <c r="V11" i="6" l="1"/>
  <c r="S11" i="6"/>
  <c r="P11" i="6"/>
  <c r="E19" i="6"/>
  <c r="N19" i="6" s="1"/>
  <c r="W11" i="6"/>
  <c r="U11" i="6"/>
  <c r="E66" i="6"/>
  <c r="K66" i="6" s="1"/>
  <c r="M19" i="6"/>
  <c r="G19" i="6"/>
  <c r="L19" i="6"/>
  <c r="Q11" i="6"/>
  <c r="I19" i="6"/>
  <c r="T11" i="6"/>
  <c r="L37" i="6"/>
  <c r="I37" i="6"/>
  <c r="H37" i="6"/>
  <c r="M37" i="6"/>
  <c r="Y11" i="6"/>
  <c r="H11" i="43" s="1"/>
  <c r="H66" i="6"/>
  <c r="F37" i="43"/>
  <c r="F37" i="6" s="1"/>
  <c r="U37" i="6" s="1"/>
  <c r="G37" i="6"/>
  <c r="N37" i="6"/>
  <c r="O37" i="6"/>
  <c r="Y31" i="6"/>
  <c r="H31" i="43" s="1"/>
  <c r="J37" i="6"/>
  <c r="K37" i="6"/>
  <c r="S66" i="6"/>
  <c r="Q66" i="6"/>
  <c r="V66" i="6"/>
  <c r="P66" i="6"/>
  <c r="R66" i="6"/>
  <c r="X66" i="6"/>
  <c r="W66" i="6"/>
  <c r="T66" i="6"/>
  <c r="U66" i="6"/>
  <c r="O66" i="6"/>
  <c r="Y38" i="6"/>
  <c r="H38" i="43" s="1"/>
  <c r="U19" i="6"/>
  <c r="Q19" i="6"/>
  <c r="P19" i="6"/>
  <c r="R19" i="6"/>
  <c r="V19" i="6"/>
  <c r="X19" i="6"/>
  <c r="S19" i="6"/>
  <c r="W19" i="6"/>
  <c r="T19" i="6"/>
  <c r="E40" i="6"/>
  <c r="F40" i="43"/>
  <c r="F40" i="6" s="1"/>
  <c r="Y32" i="6"/>
  <c r="H32" i="43" s="1"/>
  <c r="Y95" i="6"/>
  <c r="H95" i="43" s="1"/>
  <c r="Y16" i="6"/>
  <c r="H16" i="43" s="1"/>
  <c r="Y101" i="6"/>
  <c r="H101" i="43" s="1"/>
  <c r="Y53" i="6"/>
  <c r="H53" i="43" s="1"/>
  <c r="Y24" i="6"/>
  <c r="H24" i="43" s="1"/>
  <c r="Y47" i="6"/>
  <c r="H47" i="43" s="1"/>
  <c r="Y23" i="6"/>
  <c r="H23" i="43" s="1"/>
  <c r="Y34" i="6"/>
  <c r="H34" i="43" s="1"/>
  <c r="Y17" i="6"/>
  <c r="H17" i="43" s="1"/>
  <c r="Y26" i="6"/>
  <c r="H26" i="43" s="1"/>
  <c r="Y61" i="6"/>
  <c r="H61" i="43" s="1"/>
  <c r="Y100" i="6"/>
  <c r="H100" i="43" s="1"/>
  <c r="Y68" i="6"/>
  <c r="H68" i="43" s="1"/>
  <c r="Y72" i="6"/>
  <c r="H72" i="43" s="1"/>
  <c r="Y33" i="6"/>
  <c r="H33" i="43" s="1"/>
  <c r="Y90" i="6"/>
  <c r="H90" i="43" s="1"/>
  <c r="Y98" i="6"/>
  <c r="H98" i="43" s="1"/>
  <c r="Y50" i="6"/>
  <c r="H50" i="43" s="1"/>
  <c r="Y94" i="6"/>
  <c r="H94" i="43" s="1"/>
  <c r="Y20" i="6"/>
  <c r="H20" i="43" s="1"/>
  <c r="Y56" i="6"/>
  <c r="H56" i="43" s="1"/>
  <c r="Y70" i="6"/>
  <c r="H70" i="43" s="1"/>
  <c r="Y113" i="6"/>
  <c r="H113" i="43" s="1"/>
  <c r="D7" i="17" a="1"/>
  <c r="D7" i="26" a="1"/>
  <c r="D7" i="26" s="1"/>
  <c r="Y42" i="6"/>
  <c r="H42" i="43" s="1"/>
  <c r="Y88" i="6"/>
  <c r="H88" i="43" s="1"/>
  <c r="Y58" i="6"/>
  <c r="H58" i="43" s="1"/>
  <c r="Y114" i="6"/>
  <c r="H114" i="43" s="1"/>
  <c r="M66" i="6" l="1"/>
  <c r="O19" i="6"/>
  <c r="H19" i="6"/>
  <c r="J19" i="6"/>
  <c r="K19" i="6"/>
  <c r="Y37" i="6"/>
  <c r="H37" i="43" s="1"/>
  <c r="R37" i="6"/>
  <c r="I66" i="6"/>
  <c r="L66" i="6"/>
  <c r="N66" i="6"/>
  <c r="J66" i="6"/>
  <c r="X37" i="6"/>
  <c r="V37" i="6"/>
  <c r="G66" i="6"/>
  <c r="Q37" i="6"/>
  <c r="T37" i="6"/>
  <c r="S37" i="6"/>
  <c r="W37" i="6"/>
  <c r="P37" i="6"/>
  <c r="M40" i="6"/>
  <c r="G40" i="6"/>
  <c r="L40" i="6"/>
  <c r="I40" i="6"/>
  <c r="H40" i="6"/>
  <c r="O40" i="6"/>
  <c r="J40" i="6"/>
  <c r="N40" i="6"/>
  <c r="K40" i="6"/>
  <c r="X40" i="6"/>
  <c r="W40" i="6"/>
  <c r="U40" i="6"/>
  <c r="R40" i="6"/>
  <c r="Q40" i="6"/>
  <c r="T40" i="6"/>
  <c r="S40" i="6"/>
  <c r="V40" i="6"/>
  <c r="P40" i="6"/>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Y19" i="6" l="1"/>
  <c r="H19" i="43" s="1"/>
  <c r="Y66" i="6"/>
  <c r="H66" i="43" s="1"/>
  <c r="Y40" i="6"/>
  <c r="H40" i="43" s="1"/>
  <c r="DK7" i="17"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B7" i="39" s="1"/>
  <c r="X8" i="6"/>
  <c r="AF18" i="3"/>
  <c r="AH18" i="3" s="1"/>
  <c r="AB18" i="3"/>
  <c r="AD18" i="3" s="1"/>
  <c r="AF17" i="3"/>
  <c r="AB17" i="3"/>
  <c r="AB24" i="3"/>
  <c r="AD24" i="3" s="1"/>
  <c r="AF24" i="3"/>
  <c r="AH24" i="3" s="1"/>
  <c r="AB33" i="3"/>
  <c r="AD33" i="3" s="1"/>
  <c r="AF33" i="3"/>
  <c r="AH33" i="3" s="1"/>
  <c r="O7" i="3"/>
  <c r="AB23" i="3"/>
  <c r="AD23" i="3" s="1"/>
  <c r="AF23" i="3"/>
  <c r="AH23" i="3" s="1"/>
  <c r="AF39" i="3"/>
  <c r="AH39" i="3" s="1"/>
  <c r="AB39" i="3"/>
  <c r="AD39" i="3" s="1"/>
  <c r="AF20" i="3"/>
  <c r="AH20" i="3" s="1"/>
  <c r="AB20" i="3"/>
  <c r="AD20" i="3" s="1"/>
  <c r="DK6" i="17" l="1"/>
  <c r="AK7" i="3" a="1"/>
  <c r="DL7" i="17" a="1"/>
  <c r="U8" i="6"/>
  <c r="Q8" i="6"/>
  <c r="W8" i="6"/>
  <c r="V8" i="6"/>
  <c r="T8" i="6"/>
  <c r="S8" i="6"/>
  <c r="R8" i="6"/>
  <c r="P8" i="6"/>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B12" i="3"/>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O8" i="6"/>
  <c r="N8" i="6"/>
  <c r="M8" i="6"/>
  <c r="L8" i="6"/>
  <c r="K8" i="6"/>
  <c r="J8" i="6"/>
  <c r="I8" i="6"/>
  <c r="H8" i="6"/>
  <c r="G8" i="6"/>
  <c r="T7" i="3"/>
  <c r="AB6" i="39" s="1"/>
  <c r="AB38" i="3"/>
  <c r="AD38" i="3" s="1"/>
  <c r="AF38" i="3"/>
  <c r="AH38" i="3" s="1"/>
  <c r="AF14" i="3"/>
  <c r="AH14" i="3" s="1"/>
  <c r="AB14" i="3"/>
  <c r="AD14" i="3" s="1"/>
  <c r="AF30" i="3"/>
  <c r="AH30" i="3" s="1"/>
  <c r="AB30" i="3"/>
  <c r="AD30" i="3" s="1"/>
  <c r="AB28" i="3"/>
  <c r="AD28" i="3" s="1"/>
  <c r="AF28" i="3"/>
  <c r="AH28" i="3" s="1"/>
  <c r="AB36" i="3"/>
  <c r="AD36" i="3" s="1"/>
  <c r="AF36" i="3"/>
  <c r="AH36" i="3" s="1"/>
  <c r="P119" i="39" l="1"/>
  <c r="S119" i="39" s="1"/>
  <c r="T119" i="39" s="1"/>
  <c r="P68" i="39"/>
  <c r="S68" i="39" s="1"/>
  <c r="T68" i="39" s="1"/>
  <c r="P19" i="39"/>
  <c r="S19" i="39" s="1"/>
  <c r="T19" i="39" s="1"/>
  <c r="DL6" i="17"/>
  <c r="DM6" i="17" s="1"/>
  <c r="AK115" i="3"/>
  <c r="Y8" i="6"/>
  <c r="H8" i="43" s="1"/>
  <c r="AF34" i="3"/>
  <c r="AH34" i="3" s="1"/>
  <c r="AB34" i="3"/>
  <c r="AD34" i="3" s="1"/>
  <c r="AF41" i="3"/>
  <c r="AH41" i="3" s="1"/>
  <c r="AB41" i="3"/>
  <c r="AD41" i="3" s="1"/>
  <c r="AF7" i="3"/>
  <c r="AH7" i="3" s="1"/>
  <c r="AB7" i="3"/>
  <c r="AD7" i="3" s="1"/>
  <c r="V7" i="3"/>
  <c r="E7" i="43" l="1"/>
  <c r="T2" i="39"/>
  <c r="T3" i="39" s="1"/>
  <c r="Z7" i="3"/>
  <c r="Y7" i="3"/>
  <c r="E7" i="6" l="1"/>
  <c r="E115" i="6" s="1"/>
  <c r="F7" i="43"/>
  <c r="E115" i="43"/>
  <c r="D6" i="27" s="1"/>
  <c r="M7" i="6" l="1"/>
  <c r="N7" i="6"/>
  <c r="N115" i="6" s="1"/>
  <c r="L7" i="6"/>
  <c r="L115" i="6" s="1"/>
  <c r="L118" i="6" s="1"/>
  <c r="K7" i="6"/>
  <c r="K115" i="6" s="1"/>
  <c r="G7" i="6"/>
  <c r="G115" i="6" s="1"/>
  <c r="H7" i="6"/>
  <c r="H115" i="6" s="1"/>
  <c r="H118" i="6" s="1"/>
  <c r="I7" i="6"/>
  <c r="I115" i="6" s="1"/>
  <c r="J7" i="6"/>
  <c r="J115" i="6" s="1"/>
  <c r="J118" i="6" s="1"/>
  <c r="O7" i="6"/>
  <c r="O115" i="6" s="1"/>
  <c r="F7" i="6"/>
  <c r="F115" i="43"/>
  <c r="M115" i="6"/>
  <c r="M118" i="6" s="1"/>
  <c r="Y7" i="6" l="1"/>
  <c r="H7" i="43" s="1"/>
  <c r="F115" i="6"/>
  <c r="F120" i="6" s="1"/>
  <c r="R7" i="6"/>
  <c r="Q7" i="6"/>
  <c r="Q115" i="6" s="1"/>
  <c r="Q118" i="6" s="1"/>
  <c r="V7" i="6"/>
  <c r="S7" i="6"/>
  <c r="X7" i="6"/>
  <c r="U7" i="6"/>
  <c r="U115" i="6" s="1"/>
  <c r="U118" i="6" s="1"/>
  <c r="W7" i="6"/>
  <c r="T7" i="6"/>
  <c r="P7" i="6"/>
  <c r="I118" i="6"/>
  <c r="O118" i="6"/>
  <c r="G118" i="6"/>
  <c r="O116" i="6"/>
  <c r="K118" i="6"/>
  <c r="N118" i="6"/>
  <c r="P115" i="6" l="1"/>
  <c r="Y76" i="6"/>
  <c r="W115" i="6"/>
  <c r="Y86" i="6"/>
  <c r="H86" i="43" s="1"/>
  <c r="X115" i="6"/>
  <c r="Y87" i="6"/>
  <c r="H87" i="43" s="1"/>
  <c r="S115" i="6"/>
  <c r="S118" i="6" s="1"/>
  <c r="S123" i="6" s="1"/>
  <c r="Y82" i="6"/>
  <c r="H82" i="43" s="1"/>
  <c r="V115" i="6"/>
  <c r="V118" i="6" s="1"/>
  <c r="V123" i="6" s="1"/>
  <c r="Y85" i="6"/>
  <c r="H85" i="43" s="1"/>
  <c r="R115" i="6"/>
  <c r="Y81" i="6"/>
  <c r="H81" i="43" s="1"/>
  <c r="T115" i="6"/>
  <c r="Y84" i="6"/>
  <c r="H84" i="43" s="1"/>
  <c r="O119" i="6"/>
  <c r="R118" i="6" l="1"/>
  <c r="R123" i="6"/>
  <c r="X118" i="6"/>
  <c r="X123" i="6"/>
  <c r="W118" i="6"/>
  <c r="W123" i="6"/>
  <c r="T118" i="6"/>
  <c r="U123" i="6"/>
  <c r="Z7" i="6" a="1"/>
  <c r="H76" i="43"/>
  <c r="Y115" i="6"/>
  <c r="P118" i="6"/>
  <c r="D7" i="27"/>
  <c r="X116" i="6"/>
  <c r="X117" i="6" s="1"/>
  <c r="Q123" i="6"/>
  <c r="H115" i="43" l="1"/>
  <c r="D10" i="27"/>
  <c r="D8" i="27" s="1"/>
  <c r="Z7" i="6"/>
  <c r="AI7" i="6" s="1"/>
  <c r="Z20" i="6"/>
  <c r="AI20" i="6" s="1"/>
  <c r="Z48" i="6"/>
  <c r="Z68" i="6"/>
  <c r="AF68" i="6" s="1"/>
  <c r="Z104" i="6"/>
  <c r="AF104" i="6" s="1"/>
  <c r="Z34" i="6"/>
  <c r="AI34" i="6" s="1"/>
  <c r="Z43" i="6"/>
  <c r="AI43" i="6" s="1"/>
  <c r="Z27" i="6"/>
  <c r="AI27" i="6" s="1"/>
  <c r="Z39" i="6"/>
  <c r="AI39" i="6" s="1"/>
  <c r="Z29" i="6"/>
  <c r="AI29" i="6" s="1"/>
  <c r="Z83" i="6"/>
  <c r="Z84" i="6"/>
  <c r="AF84" i="6" s="1"/>
  <c r="Z101" i="6"/>
  <c r="AI101" i="6" s="1"/>
  <c r="Z57" i="6"/>
  <c r="AF57" i="6" s="1"/>
  <c r="Z75" i="6"/>
  <c r="AF75" i="6" s="1"/>
  <c r="Z26" i="6"/>
  <c r="AI26" i="6" s="1"/>
  <c r="Z80" i="6"/>
  <c r="AF80" i="6" s="1"/>
  <c r="Z62" i="6"/>
  <c r="AI62" i="6" s="1"/>
  <c r="Z25" i="6"/>
  <c r="Z33" i="6"/>
  <c r="AI33" i="6" s="1"/>
  <c r="Z82" i="6"/>
  <c r="AI82" i="6" s="1"/>
  <c r="Z11" i="6"/>
  <c r="AI11" i="6" s="1"/>
  <c r="Z114" i="6"/>
  <c r="Z98" i="6"/>
  <c r="Z70" i="6"/>
  <c r="AI70" i="6" s="1"/>
  <c r="Z50" i="6"/>
  <c r="AF50" i="6" s="1"/>
  <c r="Z16" i="6"/>
  <c r="AB16" i="6" s="1"/>
  <c r="Z44" i="6"/>
  <c r="AI44" i="6" s="1"/>
  <c r="Z8" i="6"/>
  <c r="Z77" i="6"/>
  <c r="AI77" i="6" s="1"/>
  <c r="Z100" i="6"/>
  <c r="AF100" i="6" s="1"/>
  <c r="Z52" i="6"/>
  <c r="AI52" i="6" s="1"/>
  <c r="Z103" i="6"/>
  <c r="Z10" i="6"/>
  <c r="Z47" i="6"/>
  <c r="Z102" i="6"/>
  <c r="AF102" i="6" s="1"/>
  <c r="Z17" i="6"/>
  <c r="AB17" i="6" s="1"/>
  <c r="Z86" i="6"/>
  <c r="AF86" i="6" s="1"/>
  <c r="Z112" i="6"/>
  <c r="Z9" i="6"/>
  <c r="AI9" i="6" s="1"/>
  <c r="Z105" i="6"/>
  <c r="AI105" i="6" s="1"/>
  <c r="Z37" i="6"/>
  <c r="AI37" i="6" s="1"/>
  <c r="Z41" i="6"/>
  <c r="AI41" i="6" s="1"/>
  <c r="Z49" i="6"/>
  <c r="AI49" i="6" s="1"/>
  <c r="Z23" i="6"/>
  <c r="AI23" i="6" s="1"/>
  <c r="Z73" i="6"/>
  <c r="AI73" i="6" s="1"/>
  <c r="Z22" i="6"/>
  <c r="Z76" i="6"/>
  <c r="AI76" i="6" s="1"/>
  <c r="Z38" i="6"/>
  <c r="AI38" i="6" s="1"/>
  <c r="Z45" i="6"/>
  <c r="AI45" i="6" s="1"/>
  <c r="Z111" i="6"/>
  <c r="AI111" i="6" s="1"/>
  <c r="Z51" i="6"/>
  <c r="AF51" i="6" s="1"/>
  <c r="Z30" i="6"/>
  <c r="AI30" i="6" s="1"/>
  <c r="Z42" i="6"/>
  <c r="AI42" i="6" s="1"/>
  <c r="Z91" i="6"/>
  <c r="AF91" i="6" s="1"/>
  <c r="Z54" i="6"/>
  <c r="AI54" i="6" s="1"/>
  <c r="Z106" i="6"/>
  <c r="AF106" i="6" s="1"/>
  <c r="Z69" i="6"/>
  <c r="Z88" i="6"/>
  <c r="Z74" i="6"/>
  <c r="AI74" i="6" s="1"/>
  <c r="Z108" i="6"/>
  <c r="AI108" i="6" s="1"/>
  <c r="Z79" i="6"/>
  <c r="AF79" i="6" s="1"/>
  <c r="Z110" i="6"/>
  <c r="AI110" i="6" s="1"/>
  <c r="Z19" i="6"/>
  <c r="Z15" i="6"/>
  <c r="AB15" i="6" s="1"/>
  <c r="Z94" i="6"/>
  <c r="AF94" i="6" s="1"/>
  <c r="Z99" i="6"/>
  <c r="AF99" i="6" s="1"/>
  <c r="Z61" i="6"/>
  <c r="AI61" i="6" s="1"/>
  <c r="Z66" i="6"/>
  <c r="AF66" i="6" s="1"/>
  <c r="Z56" i="6"/>
  <c r="AF56" i="6" s="1"/>
  <c r="Z97" i="6"/>
  <c r="AI97" i="6" s="1"/>
  <c r="Z109" i="6"/>
  <c r="AI109" i="6" s="1"/>
  <c r="Z60" i="6"/>
  <c r="AI60" i="6" s="1"/>
  <c r="Z89" i="6"/>
  <c r="AF89" i="6" s="1"/>
  <c r="Z72" i="6"/>
  <c r="AI72" i="6" s="1"/>
  <c r="Z71" i="6"/>
  <c r="AF71" i="6" s="1"/>
  <c r="Z18" i="6"/>
  <c r="Z31" i="6"/>
  <c r="AI31" i="6" s="1"/>
  <c r="Z65" i="6"/>
  <c r="AF65" i="6" s="1"/>
  <c r="Z63" i="6"/>
  <c r="AI63" i="6" s="1"/>
  <c r="Z21" i="6"/>
  <c r="AI21" i="6" s="1"/>
  <c r="Z46" i="6"/>
  <c r="Z35" i="6"/>
  <c r="Z90" i="6"/>
  <c r="AF90" i="6" s="1"/>
  <c r="Z92" i="6"/>
  <c r="AF92" i="6" s="1"/>
  <c r="Z93" i="6"/>
  <c r="AI93" i="6" s="1"/>
  <c r="Z14" i="6"/>
  <c r="AB14" i="6" s="1"/>
  <c r="Z53" i="6"/>
  <c r="AI53" i="6" s="1"/>
  <c r="Z59" i="6"/>
  <c r="AI59" i="6" s="1"/>
  <c r="Z95" i="6"/>
  <c r="AF95" i="6" s="1"/>
  <c r="Z58" i="6"/>
  <c r="AI58" i="6" s="1"/>
  <c r="Z64" i="6"/>
  <c r="AF64" i="6" s="1"/>
  <c r="Z24" i="6"/>
  <c r="AI24" i="6" s="1"/>
  <c r="Z32" i="6"/>
  <c r="Z28" i="6"/>
  <c r="AI28" i="6" s="1"/>
  <c r="Z87" i="6"/>
  <c r="AI87" i="6" s="1"/>
  <c r="Z36" i="6"/>
  <c r="AI36" i="6" s="1"/>
  <c r="Z96" i="6"/>
  <c r="AF96" i="6" s="1"/>
  <c r="Z85" i="6"/>
  <c r="AI85" i="6" s="1"/>
  <c r="Z107" i="6"/>
  <c r="AF107" i="6" s="1"/>
  <c r="Z55" i="6"/>
  <c r="Z12" i="6"/>
  <c r="AB12" i="6" s="1"/>
  <c r="Z13" i="6"/>
  <c r="AB13" i="6" s="1"/>
  <c r="Z81" i="6"/>
  <c r="AI81" i="6" s="1"/>
  <c r="Z78" i="6"/>
  <c r="AF78" i="6" s="1"/>
  <c r="Z40" i="6"/>
  <c r="AI40" i="6" s="1"/>
  <c r="Z67" i="6"/>
  <c r="AI67" i="6" s="1"/>
  <c r="Z113" i="6"/>
  <c r="AF113" i="6" s="1"/>
  <c r="X119" i="6"/>
  <c r="AI89" i="6"/>
  <c r="AI98" i="6"/>
  <c r="AF98" i="6"/>
  <c r="AF109" i="6"/>
  <c r="AI84" i="6"/>
  <c r="AI16" i="6"/>
  <c r="AI17" i="6"/>
  <c r="AI92" i="6" l="1"/>
  <c r="AF58" i="6"/>
  <c r="AF74" i="6"/>
  <c r="AI50" i="6"/>
  <c r="AF76" i="6"/>
  <c r="AI96" i="6"/>
  <c r="AI102" i="6"/>
  <c r="AI113" i="6"/>
  <c r="AF110" i="6"/>
  <c r="AF93" i="6"/>
  <c r="AB9" i="6"/>
  <c r="AI79" i="6"/>
  <c r="AI13" i="6"/>
  <c r="AI100" i="6"/>
  <c r="AI90" i="6"/>
  <c r="AI94" i="6"/>
  <c r="AF85" i="6"/>
  <c r="AI86" i="6"/>
  <c r="AF60" i="6"/>
  <c r="AF7" i="6"/>
  <c r="AF108" i="6"/>
  <c r="AF70" i="6"/>
  <c r="AI57" i="6"/>
  <c r="AF101" i="6"/>
  <c r="AF54" i="6"/>
  <c r="AF52" i="6"/>
  <c r="AF81" i="6"/>
  <c r="AI91" i="6"/>
  <c r="AF82" i="6"/>
  <c r="AF63" i="6"/>
  <c r="AI64" i="6"/>
  <c r="AF62" i="6"/>
  <c r="Z115" i="6"/>
  <c r="J115" i="43" s="1"/>
  <c r="AF61" i="6"/>
  <c r="AF77" i="6"/>
  <c r="AF87" i="6"/>
  <c r="AF49" i="6"/>
  <c r="AI66" i="6"/>
  <c r="AI95" i="6"/>
  <c r="AF111" i="6"/>
  <c r="AA11" i="6"/>
  <c r="I11" i="43" s="1"/>
  <c r="J11" i="43"/>
  <c r="AB11" i="6"/>
  <c r="AI51" i="6"/>
  <c r="AF105" i="6"/>
  <c r="AB8" i="6"/>
  <c r="AA78" i="6"/>
  <c r="I78" i="43" s="1"/>
  <c r="J78" i="43"/>
  <c r="AB78" i="6"/>
  <c r="AA24" i="6"/>
  <c r="I24" i="43" s="1"/>
  <c r="J24" i="43"/>
  <c r="AB24" i="6"/>
  <c r="AA21" i="6"/>
  <c r="I21" i="43" s="1"/>
  <c r="J21" i="43"/>
  <c r="AB21" i="6"/>
  <c r="AA66" i="6"/>
  <c r="I66" i="43" s="1"/>
  <c r="J66" i="43"/>
  <c r="AB66" i="6"/>
  <c r="AA106" i="6"/>
  <c r="I106" i="43" s="1"/>
  <c r="J106" i="43"/>
  <c r="AB106" i="6"/>
  <c r="AA23" i="6"/>
  <c r="I23" i="43" s="1"/>
  <c r="J23" i="43"/>
  <c r="AB23" i="6"/>
  <c r="AA103" i="6"/>
  <c r="I103" i="43" s="1"/>
  <c r="J103" i="43"/>
  <c r="AB103" i="6"/>
  <c r="AA82" i="6"/>
  <c r="I82" i="43" s="1"/>
  <c r="J82" i="43"/>
  <c r="AB82" i="6"/>
  <c r="AA39" i="6"/>
  <c r="I39" i="43" s="1"/>
  <c r="J39" i="43"/>
  <c r="AB39" i="6"/>
  <c r="AI104" i="6"/>
  <c r="AI71" i="6"/>
  <c r="AF59" i="6"/>
  <c r="AA81" i="6"/>
  <c r="I81" i="43" s="1"/>
  <c r="J81" i="43"/>
  <c r="AB81" i="6"/>
  <c r="AA64" i="6"/>
  <c r="I64" i="43" s="1"/>
  <c r="J64" i="43"/>
  <c r="AB64" i="6"/>
  <c r="AA63" i="6"/>
  <c r="I63" i="43" s="1"/>
  <c r="J63" i="43"/>
  <c r="AB63" i="6"/>
  <c r="AA61" i="6"/>
  <c r="I61" i="43" s="1"/>
  <c r="J61" i="43"/>
  <c r="AB61" i="6"/>
  <c r="AA54" i="6"/>
  <c r="I54" i="43" s="1"/>
  <c r="J54" i="43"/>
  <c r="AB54" i="6"/>
  <c r="AA49" i="6"/>
  <c r="I49" i="43" s="1"/>
  <c r="J49" i="43"/>
  <c r="AB49" i="6"/>
  <c r="AA52" i="6"/>
  <c r="I52" i="43" s="1"/>
  <c r="J52" i="43"/>
  <c r="AB52" i="6"/>
  <c r="AA33" i="6"/>
  <c r="I33" i="43" s="1"/>
  <c r="J33" i="43"/>
  <c r="AB33" i="6"/>
  <c r="AA27" i="6"/>
  <c r="I27" i="43" s="1"/>
  <c r="J27" i="43"/>
  <c r="AB27" i="6"/>
  <c r="AA67" i="6"/>
  <c r="I67" i="43" s="1"/>
  <c r="J67" i="43"/>
  <c r="AB67" i="6"/>
  <c r="AA28" i="6"/>
  <c r="I28" i="43" s="1"/>
  <c r="J28" i="43"/>
  <c r="AB28" i="6"/>
  <c r="AA35" i="6"/>
  <c r="I35" i="43" s="1"/>
  <c r="J35" i="43"/>
  <c r="AB35" i="6"/>
  <c r="AA97" i="6"/>
  <c r="I97" i="43" s="1"/>
  <c r="J97" i="43"/>
  <c r="AB97" i="6"/>
  <c r="AA88" i="6"/>
  <c r="I88" i="43" s="1"/>
  <c r="J88" i="43"/>
  <c r="AB88" i="6"/>
  <c r="AA22" i="6"/>
  <c r="I22" i="43" s="1"/>
  <c r="J22" i="43"/>
  <c r="AB22" i="6"/>
  <c r="AA47" i="6"/>
  <c r="I47" i="43" s="1"/>
  <c r="J47" i="43"/>
  <c r="AB47" i="6"/>
  <c r="AA114" i="6"/>
  <c r="I114" i="43" s="1"/>
  <c r="J114" i="43"/>
  <c r="AB114" i="6"/>
  <c r="AA83" i="6"/>
  <c r="I83" i="43" s="1"/>
  <c r="J83" i="43"/>
  <c r="AB83" i="6"/>
  <c r="AA40" i="6"/>
  <c r="I40" i="43" s="1"/>
  <c r="J40" i="43"/>
  <c r="AB40" i="6"/>
  <c r="AA32" i="6"/>
  <c r="I32" i="43" s="1"/>
  <c r="J32" i="43"/>
  <c r="AB32" i="6"/>
  <c r="AA46" i="6"/>
  <c r="I46" i="43" s="1"/>
  <c r="J46" i="43"/>
  <c r="AB46" i="6"/>
  <c r="AA56" i="6"/>
  <c r="I56" i="43" s="1"/>
  <c r="J56" i="43"/>
  <c r="AB56" i="6"/>
  <c r="AA69" i="6"/>
  <c r="I69" i="43" s="1"/>
  <c r="J69" i="43"/>
  <c r="AB69" i="6"/>
  <c r="AA73" i="6"/>
  <c r="I73" i="43" s="1"/>
  <c r="J73" i="43"/>
  <c r="AB73" i="6"/>
  <c r="AA10" i="6"/>
  <c r="I10" i="43" s="1"/>
  <c r="J10" i="43"/>
  <c r="AA29" i="6"/>
  <c r="I29" i="43" s="1"/>
  <c r="J29" i="43"/>
  <c r="AB29" i="6"/>
  <c r="AI46" i="6"/>
  <c r="AF73" i="6"/>
  <c r="AF97" i="6"/>
  <c r="AI56" i="6"/>
  <c r="AF67" i="6"/>
  <c r="AA13" i="6"/>
  <c r="I13" i="43" s="1"/>
  <c r="J13" i="43"/>
  <c r="AA58" i="6"/>
  <c r="I58" i="43" s="1"/>
  <c r="J58" i="43"/>
  <c r="AB58" i="6"/>
  <c r="AA65" i="6"/>
  <c r="I65" i="43" s="1"/>
  <c r="J65" i="43"/>
  <c r="AB65" i="6"/>
  <c r="AA99" i="6"/>
  <c r="I99" i="43" s="1"/>
  <c r="J99" i="43"/>
  <c r="AB99" i="6"/>
  <c r="AA91" i="6"/>
  <c r="I91" i="43" s="1"/>
  <c r="J91" i="43"/>
  <c r="AB91" i="6"/>
  <c r="AA41" i="6"/>
  <c r="I41" i="43" s="1"/>
  <c r="J41" i="43"/>
  <c r="AB41" i="6"/>
  <c r="AA100" i="6"/>
  <c r="I100" i="43" s="1"/>
  <c r="J100" i="43"/>
  <c r="AB100" i="6"/>
  <c r="AA25" i="6"/>
  <c r="I25" i="43" s="1"/>
  <c r="J25" i="43"/>
  <c r="AB25" i="6"/>
  <c r="AA43" i="6"/>
  <c r="I43" i="43" s="1"/>
  <c r="J43" i="43"/>
  <c r="AB43" i="6"/>
  <c r="AI47" i="6"/>
  <c r="AI35" i="6"/>
  <c r="AI25" i="6"/>
  <c r="AI114" i="6"/>
  <c r="AA12" i="6"/>
  <c r="I12" i="43" s="1"/>
  <c r="J12" i="43"/>
  <c r="AA95" i="6"/>
  <c r="I95" i="43" s="1"/>
  <c r="J95" i="43"/>
  <c r="AB95" i="6"/>
  <c r="AA31" i="6"/>
  <c r="I31" i="43" s="1"/>
  <c r="J31" i="43"/>
  <c r="AB31" i="6"/>
  <c r="AA94" i="6"/>
  <c r="I94" i="43" s="1"/>
  <c r="J94" i="43"/>
  <c r="AB94" i="6"/>
  <c r="AA42" i="6"/>
  <c r="I42" i="43" s="1"/>
  <c r="J42" i="43"/>
  <c r="AB42" i="6"/>
  <c r="AA37" i="6"/>
  <c r="I37" i="43" s="1"/>
  <c r="J37" i="43"/>
  <c r="AB37" i="6"/>
  <c r="AA77" i="6"/>
  <c r="I77" i="43" s="1"/>
  <c r="J77" i="43"/>
  <c r="AB77" i="6"/>
  <c r="AA62" i="6"/>
  <c r="I62" i="43" s="1"/>
  <c r="J62" i="43"/>
  <c r="AB62" i="6"/>
  <c r="AA34" i="6"/>
  <c r="I34" i="43" s="1"/>
  <c r="J34" i="43"/>
  <c r="AB34" i="6"/>
  <c r="AA55" i="6"/>
  <c r="I55" i="43" s="1"/>
  <c r="J55" i="43"/>
  <c r="AB55" i="6"/>
  <c r="AA59" i="6"/>
  <c r="I59" i="43" s="1"/>
  <c r="J59" i="43"/>
  <c r="AB59" i="6"/>
  <c r="AA18" i="6"/>
  <c r="I18" i="43" s="1"/>
  <c r="J18" i="43"/>
  <c r="AB18" i="6"/>
  <c r="AA15" i="6"/>
  <c r="I15" i="43" s="1"/>
  <c r="J15" i="43"/>
  <c r="AA30" i="6"/>
  <c r="I30" i="43" s="1"/>
  <c r="J30" i="43"/>
  <c r="AB30" i="6"/>
  <c r="AA105" i="6"/>
  <c r="I105" i="43" s="1"/>
  <c r="J105" i="43"/>
  <c r="AB105" i="6"/>
  <c r="AA104" i="6"/>
  <c r="I104" i="43" s="1"/>
  <c r="J104" i="43"/>
  <c r="AB104" i="6"/>
  <c r="AI55" i="6"/>
  <c r="AI83" i="6"/>
  <c r="AA107" i="6"/>
  <c r="I107" i="43" s="1"/>
  <c r="J107" i="43"/>
  <c r="AB107" i="6"/>
  <c r="AA53" i="6"/>
  <c r="I53" i="43" s="1"/>
  <c r="J53" i="43"/>
  <c r="AB53" i="6"/>
  <c r="AA19" i="6"/>
  <c r="I19" i="43" s="1"/>
  <c r="J19" i="43"/>
  <c r="AB19" i="6"/>
  <c r="AA9" i="6"/>
  <c r="I9" i="43" s="1"/>
  <c r="J9" i="43"/>
  <c r="AA26" i="6"/>
  <c r="I26" i="43" s="1"/>
  <c r="J26" i="43"/>
  <c r="AB26" i="6"/>
  <c r="AI22" i="6"/>
  <c r="AI10" i="6"/>
  <c r="AA72" i="6"/>
  <c r="I72" i="43" s="1"/>
  <c r="J72" i="43"/>
  <c r="AB72" i="6"/>
  <c r="AA111" i="6"/>
  <c r="I111" i="43" s="1"/>
  <c r="J111" i="43"/>
  <c r="AB111" i="6"/>
  <c r="AA112" i="6"/>
  <c r="I112" i="43" s="1"/>
  <c r="J112" i="43"/>
  <c r="AB112" i="6"/>
  <c r="AA48" i="6"/>
  <c r="I48" i="43" s="1"/>
  <c r="J48" i="43"/>
  <c r="AB48" i="6"/>
  <c r="AI32" i="6"/>
  <c r="AI112" i="6"/>
  <c r="AF69" i="6"/>
  <c r="AI78" i="6"/>
  <c r="AA96" i="6"/>
  <c r="I96" i="43" s="1"/>
  <c r="J96" i="43"/>
  <c r="AB96" i="6"/>
  <c r="AA93" i="6"/>
  <c r="I93" i="43" s="1"/>
  <c r="J93" i="43"/>
  <c r="AB93" i="6"/>
  <c r="AA89" i="6"/>
  <c r="I89" i="43" s="1"/>
  <c r="J89" i="43"/>
  <c r="AB89" i="6"/>
  <c r="AA79" i="6"/>
  <c r="I79" i="43" s="1"/>
  <c r="J79" i="43"/>
  <c r="AB79" i="6"/>
  <c r="AA45" i="6"/>
  <c r="I45" i="43" s="1"/>
  <c r="J45" i="43"/>
  <c r="AB45" i="6"/>
  <c r="AA86" i="6"/>
  <c r="I86" i="43" s="1"/>
  <c r="J86" i="43"/>
  <c r="AB86" i="6"/>
  <c r="AA50" i="6"/>
  <c r="I50" i="43" s="1"/>
  <c r="J50" i="43"/>
  <c r="AB50" i="6"/>
  <c r="AA57" i="6"/>
  <c r="I57" i="43" s="1"/>
  <c r="J57" i="43"/>
  <c r="AB57" i="6"/>
  <c r="AA20" i="6"/>
  <c r="I20" i="43" s="1"/>
  <c r="J20" i="43"/>
  <c r="AB20" i="6"/>
  <c r="AF114" i="6"/>
  <c r="AA8" i="6"/>
  <c r="I8" i="43" s="1"/>
  <c r="J8" i="43"/>
  <c r="AI88" i="6"/>
  <c r="AA44" i="6"/>
  <c r="I44" i="43" s="1"/>
  <c r="J44" i="43"/>
  <c r="AB44" i="6"/>
  <c r="AF88" i="6"/>
  <c r="AF83" i="6"/>
  <c r="AA14" i="6"/>
  <c r="I14" i="43" s="1"/>
  <c r="J14" i="43"/>
  <c r="AA110" i="6"/>
  <c r="I110" i="43" s="1"/>
  <c r="J110" i="43"/>
  <c r="AB110" i="6"/>
  <c r="AA16" i="6"/>
  <c r="I16" i="43" s="1"/>
  <c r="J16" i="43"/>
  <c r="AI48" i="6"/>
  <c r="AF72" i="6"/>
  <c r="AI8" i="6"/>
  <c r="AF112" i="6"/>
  <c r="AI69" i="6"/>
  <c r="AI103" i="6"/>
  <c r="AI12" i="6"/>
  <c r="Y119" i="6"/>
  <c r="X120" i="6"/>
  <c r="AA36" i="6"/>
  <c r="I36" i="43" s="1"/>
  <c r="J36" i="43"/>
  <c r="AB36" i="6"/>
  <c r="AA92" i="6"/>
  <c r="I92" i="43" s="1"/>
  <c r="J92" i="43"/>
  <c r="AB92" i="6"/>
  <c r="AA60" i="6"/>
  <c r="I60" i="43" s="1"/>
  <c r="J60" i="43"/>
  <c r="AB60" i="6"/>
  <c r="AA108" i="6"/>
  <c r="I108" i="43" s="1"/>
  <c r="J108" i="43"/>
  <c r="AB108" i="6"/>
  <c r="AA38" i="6"/>
  <c r="I38" i="43" s="1"/>
  <c r="J38" i="43"/>
  <c r="AB38" i="6"/>
  <c r="AA17" i="6"/>
  <c r="I17" i="43" s="1"/>
  <c r="J17" i="43"/>
  <c r="AA70" i="6"/>
  <c r="I70" i="43" s="1"/>
  <c r="J70" i="43"/>
  <c r="AB70" i="6"/>
  <c r="AA101" i="6"/>
  <c r="I101" i="43" s="1"/>
  <c r="J101" i="43"/>
  <c r="AB101" i="6"/>
  <c r="AA7" i="6"/>
  <c r="I7" i="43" s="1"/>
  <c r="J7" i="43"/>
  <c r="AB7" i="6"/>
  <c r="AA80" i="6"/>
  <c r="I80" i="43" s="1"/>
  <c r="J80" i="43"/>
  <c r="AB80" i="6"/>
  <c r="AB10" i="6"/>
  <c r="AA71" i="6"/>
  <c r="I71" i="43" s="1"/>
  <c r="J71" i="43"/>
  <c r="AB71" i="6"/>
  <c r="AA51" i="6"/>
  <c r="I51" i="43" s="1"/>
  <c r="J51" i="43"/>
  <c r="AB51" i="6"/>
  <c r="AA68" i="6"/>
  <c r="I68" i="43" s="1"/>
  <c r="J68" i="43"/>
  <c r="AB68" i="6"/>
  <c r="AI15" i="6"/>
  <c r="AF55" i="6"/>
  <c r="AA85" i="6"/>
  <c r="I85" i="43" s="1"/>
  <c r="J85" i="43"/>
  <c r="AB85" i="6"/>
  <c r="AA75" i="6"/>
  <c r="I75" i="43" s="1"/>
  <c r="J75" i="43"/>
  <c r="AB75" i="6"/>
  <c r="AI80" i="6"/>
  <c r="AI75" i="6"/>
  <c r="AF103" i="6"/>
  <c r="AI18" i="6"/>
  <c r="AI19" i="6"/>
  <c r="AI99" i="6"/>
  <c r="AF53" i="6"/>
  <c r="AI106" i="6"/>
  <c r="AI107" i="6"/>
  <c r="AI68" i="6"/>
  <c r="AI65" i="6"/>
  <c r="AI14" i="6"/>
  <c r="AA113" i="6"/>
  <c r="I113" i="43" s="1"/>
  <c r="J113" i="43"/>
  <c r="AB113" i="6"/>
  <c r="AA87" i="6"/>
  <c r="I87" i="43" s="1"/>
  <c r="J87" i="43"/>
  <c r="AB87" i="6"/>
  <c r="AA90" i="6"/>
  <c r="I90" i="43" s="1"/>
  <c r="J90" i="43"/>
  <c r="AB90" i="6"/>
  <c r="AA109" i="6"/>
  <c r="I109" i="43" s="1"/>
  <c r="J109" i="43"/>
  <c r="AB109" i="6"/>
  <c r="AA74" i="6"/>
  <c r="I74" i="43" s="1"/>
  <c r="J74" i="43"/>
  <c r="AB74" i="6"/>
  <c r="AA76" i="6"/>
  <c r="I76" i="43" s="1"/>
  <c r="J76" i="43"/>
  <c r="AB76" i="6"/>
  <c r="AA102" i="6"/>
  <c r="I102" i="43" s="1"/>
  <c r="J102" i="43"/>
  <c r="AB102" i="6"/>
  <c r="AA98" i="6"/>
  <c r="I98" i="43" s="1"/>
  <c r="J98" i="43"/>
  <c r="AB98" i="6"/>
  <c r="AA84" i="6"/>
  <c r="I84" i="43" s="1"/>
  <c r="J84" i="43"/>
  <c r="AB84" i="6"/>
  <c r="D12" i="27" l="1"/>
  <c r="AI115" i="6"/>
  <c r="AA115" i="6"/>
  <c r="I115" i="43" s="1"/>
  <c r="D11" i="27" l="1"/>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B115" i="6" l="1"/>
  <c r="AF115" i="6"/>
  <c r="AC7" i="6" l="1"/>
  <c r="AB116" i="6"/>
  <c r="D14" i="27"/>
  <c r="AC115" i="6" l="1"/>
  <c r="D15" i="27" s="1"/>
  <c r="AD108" i="6"/>
  <c r="K108" i="43" s="1"/>
  <c r="AD92" i="6"/>
  <c r="AD76" i="6"/>
  <c r="K76" i="43" s="1"/>
  <c r="AD60" i="6"/>
  <c r="AD44" i="6"/>
  <c r="AD28" i="6"/>
  <c r="AD12" i="6"/>
  <c r="AD107" i="6"/>
  <c r="AD91" i="6"/>
  <c r="AD75" i="6"/>
  <c r="K75" i="43" s="1"/>
  <c r="AD59" i="6"/>
  <c r="K59" i="43" s="1"/>
  <c r="AD43" i="6"/>
  <c r="K43" i="43" s="1"/>
  <c r="AD27" i="6"/>
  <c r="AD11" i="6"/>
  <c r="AD57" i="6"/>
  <c r="AD9" i="6"/>
  <c r="K9" i="43" s="1"/>
  <c r="AD88" i="6"/>
  <c r="K88" i="43" s="1"/>
  <c r="AD72" i="6"/>
  <c r="K72" i="43" s="1"/>
  <c r="AD40" i="6"/>
  <c r="AD8" i="6"/>
  <c r="K8" i="43" s="1"/>
  <c r="AD87" i="6"/>
  <c r="K87" i="43" s="1"/>
  <c r="AD23" i="6"/>
  <c r="AD94" i="6"/>
  <c r="AD77" i="6"/>
  <c r="K77" i="43" s="1"/>
  <c r="AD29" i="6"/>
  <c r="K29" i="43" s="1"/>
  <c r="AD106" i="6"/>
  <c r="K106" i="43" s="1"/>
  <c r="AD90" i="6"/>
  <c r="K90" i="43" s="1"/>
  <c r="AD74" i="6"/>
  <c r="AD58" i="6"/>
  <c r="K58" i="43" s="1"/>
  <c r="AD42" i="6"/>
  <c r="K42" i="43" s="1"/>
  <c r="AD26" i="6"/>
  <c r="AD10" i="6"/>
  <c r="AD105" i="6"/>
  <c r="AD89" i="6"/>
  <c r="K89" i="43" s="1"/>
  <c r="AD73" i="6"/>
  <c r="AD41" i="6"/>
  <c r="AD25" i="6"/>
  <c r="AE25" i="6" s="1"/>
  <c r="L25" i="43" s="1"/>
  <c r="AD104" i="6"/>
  <c r="K104" i="43" s="1"/>
  <c r="AD56" i="6"/>
  <c r="AD24" i="6"/>
  <c r="K24" i="43" s="1"/>
  <c r="AD103" i="6"/>
  <c r="AD71" i="6"/>
  <c r="AD55" i="6"/>
  <c r="K55" i="43" s="1"/>
  <c r="AD39" i="6"/>
  <c r="K39" i="43" s="1"/>
  <c r="AD7" i="6"/>
  <c r="AD62" i="6"/>
  <c r="K62" i="43" s="1"/>
  <c r="AD30" i="6"/>
  <c r="K30" i="43" s="1"/>
  <c r="AD93" i="6"/>
  <c r="AD13" i="6"/>
  <c r="K13" i="43" s="1"/>
  <c r="AD102" i="6"/>
  <c r="K102" i="43" s="1"/>
  <c r="AD86" i="6"/>
  <c r="K86" i="43" s="1"/>
  <c r="AD70" i="6"/>
  <c r="K70" i="43" s="1"/>
  <c r="AD54" i="6"/>
  <c r="AD38" i="6"/>
  <c r="AD22" i="6"/>
  <c r="K22" i="43" s="1"/>
  <c r="AD84" i="6"/>
  <c r="K84" i="43" s="1"/>
  <c r="AD68" i="6"/>
  <c r="K68" i="43" s="1"/>
  <c r="AD52" i="6"/>
  <c r="AD20" i="6"/>
  <c r="AD18" i="6"/>
  <c r="AD81" i="6"/>
  <c r="K81" i="43" s="1"/>
  <c r="AD96" i="6"/>
  <c r="AD32" i="6"/>
  <c r="AD79" i="6"/>
  <c r="K79" i="43" s="1"/>
  <c r="AD47" i="6"/>
  <c r="K47" i="43" s="1"/>
  <c r="AD46" i="6"/>
  <c r="K46" i="43" s="1"/>
  <c r="AD101" i="6"/>
  <c r="AD85" i="6"/>
  <c r="K85" i="43" s="1"/>
  <c r="AD69" i="6"/>
  <c r="K69" i="43" s="1"/>
  <c r="AD53" i="6"/>
  <c r="K53" i="43" s="1"/>
  <c r="AD37" i="6"/>
  <c r="AD21" i="6"/>
  <c r="K21" i="43" s="1"/>
  <c r="AD100" i="6"/>
  <c r="K100" i="43" s="1"/>
  <c r="AD36" i="6"/>
  <c r="K36" i="43" s="1"/>
  <c r="AD50" i="6"/>
  <c r="AD97" i="6"/>
  <c r="K97" i="43" s="1"/>
  <c r="AD33" i="6"/>
  <c r="AD80" i="6"/>
  <c r="K80" i="43" s="1"/>
  <c r="AD48" i="6"/>
  <c r="AD16" i="6"/>
  <c r="AD95" i="6"/>
  <c r="K95" i="43" s="1"/>
  <c r="AD31" i="6"/>
  <c r="AD110" i="6"/>
  <c r="K110" i="43" s="1"/>
  <c r="AD61" i="6"/>
  <c r="K61" i="43" s="1"/>
  <c r="AD45" i="6"/>
  <c r="K45" i="43" s="1"/>
  <c r="AD99" i="6"/>
  <c r="K99" i="43" s="1"/>
  <c r="AD83" i="6"/>
  <c r="AD67" i="6"/>
  <c r="K67" i="43" s="1"/>
  <c r="AD51" i="6"/>
  <c r="K51" i="43" s="1"/>
  <c r="AD35" i="6"/>
  <c r="AD19" i="6"/>
  <c r="AD114" i="6"/>
  <c r="K114" i="43" s="1"/>
  <c r="AD98" i="6"/>
  <c r="AD82" i="6"/>
  <c r="K82" i="43" s="1"/>
  <c r="AD66" i="6"/>
  <c r="K66" i="43" s="1"/>
  <c r="AD34" i="6"/>
  <c r="AD113" i="6"/>
  <c r="K113" i="43" s="1"/>
  <c r="AD65" i="6"/>
  <c r="AD49" i="6"/>
  <c r="AD17" i="6"/>
  <c r="AD112" i="6"/>
  <c r="AD64" i="6"/>
  <c r="AD111" i="6"/>
  <c r="AD63" i="6"/>
  <c r="K63" i="43" s="1"/>
  <c r="AD15" i="6"/>
  <c r="K15" i="43" s="1"/>
  <c r="AD78" i="6"/>
  <c r="K78" i="43" s="1"/>
  <c r="AD14" i="6"/>
  <c r="AD109" i="6"/>
  <c r="K109" i="43" s="1"/>
  <c r="AE45" i="6"/>
  <c r="L45" i="43" s="1"/>
  <c r="AJ108" i="6"/>
  <c r="AK108" i="6" s="1"/>
  <c r="N108" i="43" s="1"/>
  <c r="AG108" i="6"/>
  <c r="AH108" i="6" s="1"/>
  <c r="M108" i="43" s="1"/>
  <c r="AE108" i="6"/>
  <c r="L108" i="43" s="1"/>
  <c r="AJ29" i="6"/>
  <c r="AK29" i="6" s="1"/>
  <c r="N29" i="43" s="1"/>
  <c r="AJ25" i="6"/>
  <c r="AK25" i="6" s="1"/>
  <c r="N25" i="43" s="1"/>
  <c r="AE100" i="6" l="1"/>
  <c r="L100" i="43" s="1"/>
  <c r="AE113" i="6"/>
  <c r="L113" i="43" s="1"/>
  <c r="AG100" i="6"/>
  <c r="AH100" i="6" s="1"/>
  <c r="M100" i="43" s="1"/>
  <c r="AG13" i="6"/>
  <c r="AH13" i="6" s="1"/>
  <c r="M13" i="43" s="1"/>
  <c r="AJ73" i="6"/>
  <c r="AK73" i="6" s="1"/>
  <c r="N73" i="43" s="1"/>
  <c r="K73" i="43"/>
  <c r="AG52" i="6"/>
  <c r="AH52" i="6" s="1"/>
  <c r="M52" i="43" s="1"/>
  <c r="K52" i="43"/>
  <c r="AJ7" i="6"/>
  <c r="AK7" i="6" s="1"/>
  <c r="N7" i="43" s="1"/>
  <c r="K7" i="43"/>
  <c r="AE19" i="6"/>
  <c r="L19" i="43" s="1"/>
  <c r="K19" i="43"/>
  <c r="AE28" i="6"/>
  <c r="L28" i="43" s="1"/>
  <c r="K28" i="43"/>
  <c r="AE54" i="6"/>
  <c r="L54" i="43" s="1"/>
  <c r="K54" i="43"/>
  <c r="AJ103" i="6"/>
  <c r="AK103" i="6" s="1"/>
  <c r="N103" i="43" s="1"/>
  <c r="K103" i="43"/>
  <c r="AE44" i="6"/>
  <c r="L44" i="43" s="1"/>
  <c r="K44" i="43"/>
  <c r="AE37" i="6"/>
  <c r="L37" i="43" s="1"/>
  <c r="K37" i="43"/>
  <c r="AJ94" i="6"/>
  <c r="AK94" i="6" s="1"/>
  <c r="N94" i="43" s="1"/>
  <c r="K94" i="43"/>
  <c r="AG31" i="6"/>
  <c r="AH31" i="6" s="1"/>
  <c r="M31" i="43" s="1"/>
  <c r="K31" i="43"/>
  <c r="AE98" i="6"/>
  <c r="L98" i="43" s="1"/>
  <c r="K98" i="43"/>
  <c r="AG105" i="6"/>
  <c r="AH105" i="6" s="1"/>
  <c r="M105" i="43" s="1"/>
  <c r="K105" i="43"/>
  <c r="AE10" i="6"/>
  <c r="L10" i="43" s="1"/>
  <c r="K10" i="43"/>
  <c r="AJ26" i="6"/>
  <c r="AK26" i="6" s="1"/>
  <c r="N26" i="43" s="1"/>
  <c r="K26" i="43"/>
  <c r="AE35" i="6"/>
  <c r="L35" i="43" s="1"/>
  <c r="K35" i="43"/>
  <c r="AG112" i="6"/>
  <c r="AH112" i="6" s="1"/>
  <c r="M112" i="43" s="1"/>
  <c r="K112" i="43"/>
  <c r="AE74" i="6"/>
  <c r="L74" i="43" s="1"/>
  <c r="K74" i="43"/>
  <c r="AE60" i="6"/>
  <c r="L60" i="43" s="1"/>
  <c r="K60" i="43"/>
  <c r="AE20" i="6"/>
  <c r="L20" i="43" s="1"/>
  <c r="K20" i="43"/>
  <c r="AG101" i="6"/>
  <c r="AH101" i="6" s="1"/>
  <c r="M101" i="43" s="1"/>
  <c r="K101" i="43"/>
  <c r="AE12" i="6"/>
  <c r="L12" i="43" s="1"/>
  <c r="K12" i="43"/>
  <c r="AG64" i="6"/>
  <c r="AH64" i="6" s="1"/>
  <c r="M64" i="43" s="1"/>
  <c r="K64" i="43"/>
  <c r="AG38" i="6"/>
  <c r="AH38" i="6" s="1"/>
  <c r="M38" i="43" s="1"/>
  <c r="K38" i="43"/>
  <c r="AJ49" i="6"/>
  <c r="AK49" i="6" s="1"/>
  <c r="N49" i="43" s="1"/>
  <c r="K49" i="43"/>
  <c r="AE83" i="6"/>
  <c r="L83" i="43" s="1"/>
  <c r="K83" i="43"/>
  <c r="AE50" i="6"/>
  <c r="L50" i="43" s="1"/>
  <c r="K50" i="43"/>
  <c r="AG32" i="6"/>
  <c r="AH32" i="6" s="1"/>
  <c r="M32" i="43" s="1"/>
  <c r="K32" i="43"/>
  <c r="AE56" i="6"/>
  <c r="L56" i="43" s="1"/>
  <c r="K56" i="43"/>
  <c r="AE57" i="6"/>
  <c r="L57" i="43" s="1"/>
  <c r="K57" i="43"/>
  <c r="AG91" i="6"/>
  <c r="AH91" i="6" s="1"/>
  <c r="M91" i="43" s="1"/>
  <c r="K91" i="43"/>
  <c r="AE16" i="6"/>
  <c r="L16" i="43" s="1"/>
  <c r="K16" i="43"/>
  <c r="AJ111" i="6"/>
  <c r="AK111" i="6" s="1"/>
  <c r="N111" i="43" s="1"/>
  <c r="K111" i="43"/>
  <c r="AJ96" i="6"/>
  <c r="AK96" i="6" s="1"/>
  <c r="N96" i="43" s="1"/>
  <c r="K96" i="43"/>
  <c r="AE11" i="6"/>
  <c r="L11" i="43" s="1"/>
  <c r="K11" i="43"/>
  <c r="AJ92" i="6"/>
  <c r="AK92" i="6" s="1"/>
  <c r="N92" i="43" s="1"/>
  <c r="K92" i="43"/>
  <c r="AJ40" i="6"/>
  <c r="AK40" i="6" s="1"/>
  <c r="N40" i="43" s="1"/>
  <c r="K40" i="43"/>
  <c r="AG71" i="6"/>
  <c r="AH71" i="6" s="1"/>
  <c r="M71" i="43" s="1"/>
  <c r="K71" i="43"/>
  <c r="AE17" i="6"/>
  <c r="L17" i="43" s="1"/>
  <c r="K17" i="43"/>
  <c r="AG65" i="6"/>
  <c r="AH65" i="6" s="1"/>
  <c r="M65" i="43" s="1"/>
  <c r="K65" i="43"/>
  <c r="AG25" i="6"/>
  <c r="AH25" i="6" s="1"/>
  <c r="M25" i="43" s="1"/>
  <c r="K25" i="43"/>
  <c r="AJ27" i="6"/>
  <c r="AK27" i="6" s="1"/>
  <c r="N27" i="43" s="1"/>
  <c r="K27" i="43"/>
  <c r="AE14" i="6"/>
  <c r="L14" i="43" s="1"/>
  <c r="K14" i="43"/>
  <c r="AE23" i="6"/>
  <c r="L23" i="43" s="1"/>
  <c r="K23" i="43"/>
  <c r="AJ107" i="6"/>
  <c r="AK107" i="6" s="1"/>
  <c r="N107" i="43" s="1"/>
  <c r="K107" i="43"/>
  <c r="AE48" i="6"/>
  <c r="L48" i="43" s="1"/>
  <c r="K48" i="43"/>
  <c r="AJ33" i="6"/>
  <c r="AK33" i="6" s="1"/>
  <c r="N33" i="43" s="1"/>
  <c r="K33" i="43"/>
  <c r="AG34" i="6"/>
  <c r="AH34" i="6" s="1"/>
  <c r="M34" i="43" s="1"/>
  <c r="K34" i="43"/>
  <c r="AJ18" i="6"/>
  <c r="AK18" i="6" s="1"/>
  <c r="N18" i="43" s="1"/>
  <c r="K18" i="43"/>
  <c r="AG93" i="6"/>
  <c r="AH93" i="6" s="1"/>
  <c r="M93" i="43" s="1"/>
  <c r="K93" i="43"/>
  <c r="AE41" i="6"/>
  <c r="L41" i="43" s="1"/>
  <c r="K41" i="43"/>
  <c r="AG56" i="6"/>
  <c r="AH56" i="6" s="1"/>
  <c r="M56" i="43" s="1"/>
  <c r="AJ56" i="6"/>
  <c r="AK56" i="6" s="1"/>
  <c r="N56" i="43" s="1"/>
  <c r="AE93" i="6"/>
  <c r="L93" i="43" s="1"/>
  <c r="AJ60" i="6"/>
  <c r="AK60" i="6" s="1"/>
  <c r="N60" i="43" s="1"/>
  <c r="AJ86" i="6"/>
  <c r="AK86" i="6" s="1"/>
  <c r="N86" i="43" s="1"/>
  <c r="AE22" i="6"/>
  <c r="AN22" i="6" s="1"/>
  <c r="AG28" i="6"/>
  <c r="AH28" i="6" s="1"/>
  <c r="M28" i="43" s="1"/>
  <c r="AJ28" i="6"/>
  <c r="AK28" i="6" s="1"/>
  <c r="N28" i="43" s="1"/>
  <c r="AG55" i="6"/>
  <c r="AH55" i="6" s="1"/>
  <c r="M55" i="43" s="1"/>
  <c r="AE91" i="6"/>
  <c r="AE111" i="6"/>
  <c r="AJ34" i="6"/>
  <c r="AK34" i="6" s="1"/>
  <c r="N34" i="43" s="1"/>
  <c r="AJ67" i="6"/>
  <c r="AK67" i="6" s="1"/>
  <c r="N67" i="43" s="1"/>
  <c r="AJ105" i="6"/>
  <c r="AK105" i="6" s="1"/>
  <c r="N105" i="43" s="1"/>
  <c r="AE71" i="6"/>
  <c r="AG67" i="6"/>
  <c r="AH67" i="6" s="1"/>
  <c r="M67" i="43" s="1"/>
  <c r="AE15" i="6"/>
  <c r="AG107" i="6"/>
  <c r="AH107" i="6" s="1"/>
  <c r="M107" i="43" s="1"/>
  <c r="AJ63" i="6"/>
  <c r="AK63" i="6" s="1"/>
  <c r="N63" i="43" s="1"/>
  <c r="AE107" i="6"/>
  <c r="AE87" i="6"/>
  <c r="AE55" i="6"/>
  <c r="AJ9" i="6"/>
  <c r="AK9" i="6" s="1"/>
  <c r="N9" i="43" s="1"/>
  <c r="AE103" i="6"/>
  <c r="AE67" i="6"/>
  <c r="AE95" i="6"/>
  <c r="AG60" i="6"/>
  <c r="AH60" i="6" s="1"/>
  <c r="M60" i="43" s="1"/>
  <c r="AE86" i="6"/>
  <c r="AE105" i="6"/>
  <c r="AJ91" i="6"/>
  <c r="AK91" i="6" s="1"/>
  <c r="N91" i="43" s="1"/>
  <c r="AJ83" i="6"/>
  <c r="AK83" i="6" s="1"/>
  <c r="N83" i="43" s="1"/>
  <c r="AG95" i="6"/>
  <c r="AH95" i="6" s="1"/>
  <c r="M95" i="43" s="1"/>
  <c r="AJ95" i="6"/>
  <c r="AK95" i="6" s="1"/>
  <c r="N95" i="43" s="1"/>
  <c r="AE49" i="6"/>
  <c r="AN100" i="6"/>
  <c r="AM100" i="6"/>
  <c r="AN25" i="6"/>
  <c r="AM25" i="6"/>
  <c r="AG83" i="6"/>
  <c r="AH83" i="6" s="1"/>
  <c r="M83" i="43" s="1"/>
  <c r="AN45" i="6"/>
  <c r="AM45" i="6"/>
  <c r="AN113" i="6"/>
  <c r="AM113" i="6"/>
  <c r="AE63" i="6"/>
  <c r="L63" i="43" s="1"/>
  <c r="AG54" i="6"/>
  <c r="AH54" i="6" s="1"/>
  <c r="M54" i="43" s="1"/>
  <c r="AG94" i="6"/>
  <c r="AH94" i="6" s="1"/>
  <c r="M94" i="43" s="1"/>
  <c r="AG103" i="6"/>
  <c r="AH103" i="6" s="1"/>
  <c r="M103" i="43" s="1"/>
  <c r="AN108" i="6"/>
  <c r="AM108" i="6"/>
  <c r="AE94" i="6"/>
  <c r="L94" i="43" s="1"/>
  <c r="AE101" i="6"/>
  <c r="L101" i="43" s="1"/>
  <c r="AG63" i="6"/>
  <c r="AH63" i="6" s="1"/>
  <c r="M63" i="43" s="1"/>
  <c r="AJ37" i="6"/>
  <c r="AK37" i="6" s="1"/>
  <c r="N37" i="43" s="1"/>
  <c r="AJ55" i="6"/>
  <c r="AK55" i="6" s="1"/>
  <c r="N55" i="43" s="1"/>
  <c r="AJ50" i="6"/>
  <c r="AK50" i="6" s="1"/>
  <c r="N50" i="43" s="1"/>
  <c r="AG109" i="6"/>
  <c r="AH109" i="6" s="1"/>
  <c r="M109" i="43" s="1"/>
  <c r="AE26" i="6"/>
  <c r="L26" i="43" s="1"/>
  <c r="AG26" i="6"/>
  <c r="AH26" i="6" s="1"/>
  <c r="M26" i="43" s="1"/>
  <c r="AG111" i="6"/>
  <c r="AH111" i="6" s="1"/>
  <c r="M111" i="43" s="1"/>
  <c r="AG57" i="6"/>
  <c r="AH57" i="6" s="1"/>
  <c r="M57" i="43" s="1"/>
  <c r="AG49" i="6"/>
  <c r="AH49" i="6" s="1"/>
  <c r="M49" i="43" s="1"/>
  <c r="AG37" i="6"/>
  <c r="AH37" i="6" s="1"/>
  <c r="M37" i="43" s="1"/>
  <c r="AG66" i="6"/>
  <c r="AH66" i="6" s="1"/>
  <c r="M66" i="43" s="1"/>
  <c r="AG86" i="6"/>
  <c r="AH86" i="6" s="1"/>
  <c r="M86" i="43" s="1"/>
  <c r="AG50" i="6"/>
  <c r="AH50" i="6" s="1"/>
  <c r="M50" i="43" s="1"/>
  <c r="AE7" i="6"/>
  <c r="L7" i="43" s="1"/>
  <c r="AJ19" i="6"/>
  <c r="AK19" i="6" s="1"/>
  <c r="N19" i="43" s="1"/>
  <c r="AG19" i="6"/>
  <c r="AH19" i="6" s="1"/>
  <c r="M19" i="43" s="1"/>
  <c r="AG82" i="6"/>
  <c r="AH82" i="6" s="1"/>
  <c r="M82" i="43" s="1"/>
  <c r="AG92" i="6"/>
  <c r="AH92" i="6" s="1"/>
  <c r="M92" i="43" s="1"/>
  <c r="AG11" i="6"/>
  <c r="AH11" i="6" s="1"/>
  <c r="M11" i="43" s="1"/>
  <c r="AG42" i="6"/>
  <c r="AH42" i="6" s="1"/>
  <c r="M42" i="43" s="1"/>
  <c r="AG98" i="6"/>
  <c r="AH98" i="6" s="1"/>
  <c r="M98" i="43" s="1"/>
  <c r="AE92" i="6"/>
  <c r="L92" i="43" s="1"/>
  <c r="AE33" i="6"/>
  <c r="L33" i="43" s="1"/>
  <c r="AJ109" i="6"/>
  <c r="AK109" i="6" s="1"/>
  <c r="N109" i="43" s="1"/>
  <c r="AG33" i="6"/>
  <c r="AH33" i="6" s="1"/>
  <c r="M33" i="43" s="1"/>
  <c r="AJ11" i="6"/>
  <c r="AK11" i="6" s="1"/>
  <c r="N11" i="43" s="1"/>
  <c r="AE82" i="6"/>
  <c r="L82" i="43" s="1"/>
  <c r="AE109" i="6"/>
  <c r="L109" i="43" s="1"/>
  <c r="AJ82" i="6"/>
  <c r="AK82" i="6" s="1"/>
  <c r="N82" i="43" s="1"/>
  <c r="AE97" i="6"/>
  <c r="L97" i="43" s="1"/>
  <c r="AG15" i="6"/>
  <c r="AH15" i="6" s="1"/>
  <c r="M15" i="43" s="1"/>
  <c r="AG46" i="6"/>
  <c r="AH46" i="6" s="1"/>
  <c r="M46" i="43" s="1"/>
  <c r="AG7" i="6"/>
  <c r="AH7" i="6" s="1"/>
  <c r="M7" i="43" s="1"/>
  <c r="AG20" i="6"/>
  <c r="AH20" i="6" s="1"/>
  <c r="M20" i="43" s="1"/>
  <c r="AE66" i="6"/>
  <c r="L66" i="43" s="1"/>
  <c r="AJ20" i="6"/>
  <c r="AK20" i="6" s="1"/>
  <c r="N20" i="43" s="1"/>
  <c r="AG88" i="6"/>
  <c r="AH88" i="6" s="1"/>
  <c r="M88" i="43" s="1"/>
  <c r="AE46" i="6"/>
  <c r="L46" i="43" s="1"/>
  <c r="AE88" i="6"/>
  <c r="L88" i="43" s="1"/>
  <c r="AJ66" i="6"/>
  <c r="AK66" i="6" s="1"/>
  <c r="N66" i="43" s="1"/>
  <c r="AJ46" i="6"/>
  <c r="AK46" i="6" s="1"/>
  <c r="N46" i="43" s="1"/>
  <c r="AJ88" i="6"/>
  <c r="AK88" i="6" s="1"/>
  <c r="N88" i="43" s="1"/>
  <c r="AJ79" i="6"/>
  <c r="AK79" i="6" s="1"/>
  <c r="N79" i="43" s="1"/>
  <c r="AE106" i="6"/>
  <c r="L106" i="43" s="1"/>
  <c r="AJ47" i="6"/>
  <c r="AK47" i="6" s="1"/>
  <c r="N47" i="43" s="1"/>
  <c r="AG73" i="6"/>
  <c r="AH73" i="6" s="1"/>
  <c r="M73" i="43" s="1"/>
  <c r="AG106" i="6"/>
  <c r="AH106" i="6" s="1"/>
  <c r="M106" i="43" s="1"/>
  <c r="AE112" i="6"/>
  <c r="L112" i="43" s="1"/>
  <c r="AJ15" i="6"/>
  <c r="AK15" i="6" s="1"/>
  <c r="N15" i="43" s="1"/>
  <c r="AG8" i="6"/>
  <c r="AH8" i="6" s="1"/>
  <c r="M8" i="43" s="1"/>
  <c r="AG14" i="6"/>
  <c r="AH14" i="6" s="1"/>
  <c r="M14" i="43" s="1"/>
  <c r="AG113" i="6"/>
  <c r="AH113" i="6" s="1"/>
  <c r="M113" i="43" s="1"/>
  <c r="AJ13" i="6"/>
  <c r="AK13" i="6" s="1"/>
  <c r="N13" i="43" s="1"/>
  <c r="AE13" i="6"/>
  <c r="L13" i="43" s="1"/>
  <c r="AG61" i="6"/>
  <c r="AH61" i="6" s="1"/>
  <c r="M61" i="43" s="1"/>
  <c r="AJ106" i="6"/>
  <c r="AK106" i="6" s="1"/>
  <c r="N106" i="43" s="1"/>
  <c r="AE61" i="6"/>
  <c r="L61" i="43" s="1"/>
  <c r="AJ57" i="6"/>
  <c r="AK57" i="6" s="1"/>
  <c r="N57" i="43" s="1"/>
  <c r="AJ61" i="6"/>
  <c r="AK61" i="6" s="1"/>
  <c r="N61" i="43" s="1"/>
  <c r="AJ32" i="6"/>
  <c r="AK32" i="6" s="1"/>
  <c r="N32" i="43" s="1"/>
  <c r="AJ71" i="6"/>
  <c r="AK71" i="6" s="1"/>
  <c r="N71" i="43" s="1"/>
  <c r="AE32" i="6"/>
  <c r="L32" i="43" s="1"/>
  <c r="AE68" i="6"/>
  <c r="L68" i="43" s="1"/>
  <c r="AJ93" i="6"/>
  <c r="AK93" i="6" s="1"/>
  <c r="N93" i="43" s="1"/>
  <c r="AJ113" i="6"/>
  <c r="AK113" i="6" s="1"/>
  <c r="N113" i="43" s="1"/>
  <c r="AE73" i="6"/>
  <c r="L73" i="43" s="1"/>
  <c r="AG80" i="6"/>
  <c r="AH80" i="6" s="1"/>
  <c r="M80" i="43" s="1"/>
  <c r="AJ104" i="6"/>
  <c r="AK104" i="6" s="1"/>
  <c r="N104" i="43" s="1"/>
  <c r="AJ102" i="6"/>
  <c r="AK102" i="6" s="1"/>
  <c r="N102" i="43" s="1"/>
  <c r="AG69" i="6"/>
  <c r="AH69" i="6" s="1"/>
  <c r="M69" i="43" s="1"/>
  <c r="AJ24" i="6"/>
  <c r="AK24" i="6" s="1"/>
  <c r="N24" i="43" s="1"/>
  <c r="AJ69" i="6"/>
  <c r="AK69" i="6" s="1"/>
  <c r="N69" i="43" s="1"/>
  <c r="AG24" i="6"/>
  <c r="AH24" i="6" s="1"/>
  <c r="M24" i="43" s="1"/>
  <c r="AG78" i="6"/>
  <c r="AH78" i="6" s="1"/>
  <c r="M78" i="43" s="1"/>
  <c r="AE80" i="6"/>
  <c r="L80" i="43" s="1"/>
  <c r="AJ78" i="6"/>
  <c r="AK78" i="6" s="1"/>
  <c r="N78" i="43" s="1"/>
  <c r="AE104" i="6"/>
  <c r="L104" i="43" s="1"/>
  <c r="AJ10" i="6"/>
  <c r="AK10" i="6" s="1"/>
  <c r="N10" i="43" s="1"/>
  <c r="AJ80" i="6"/>
  <c r="AK80" i="6" s="1"/>
  <c r="N80" i="43" s="1"/>
  <c r="AE24" i="6"/>
  <c r="L24" i="43" s="1"/>
  <c r="AG10" i="6"/>
  <c r="AH10" i="6" s="1"/>
  <c r="M10" i="43" s="1"/>
  <c r="AE69" i="6"/>
  <c r="L69" i="43" s="1"/>
  <c r="AG104" i="6"/>
  <c r="AH104" i="6" s="1"/>
  <c r="M104" i="43" s="1"/>
  <c r="AG9" i="6"/>
  <c r="AH9" i="6" s="1"/>
  <c r="M9" i="43" s="1"/>
  <c r="AJ76" i="6"/>
  <c r="AK76" i="6" s="1"/>
  <c r="N76" i="43" s="1"/>
  <c r="AJ51" i="6"/>
  <c r="AK51" i="6" s="1"/>
  <c r="N51" i="43" s="1"/>
  <c r="AG99" i="6"/>
  <c r="AH99" i="6" s="1"/>
  <c r="M99" i="43" s="1"/>
  <c r="AE75" i="6"/>
  <c r="L75" i="43" s="1"/>
  <c r="AJ75" i="6"/>
  <c r="AK75" i="6" s="1"/>
  <c r="N75" i="43" s="1"/>
  <c r="AG110" i="6"/>
  <c r="AH110" i="6" s="1"/>
  <c r="M110" i="43" s="1"/>
  <c r="AG59" i="6"/>
  <c r="AH59" i="6" s="1"/>
  <c r="M59" i="43" s="1"/>
  <c r="AE53" i="6"/>
  <c r="L53" i="43" s="1"/>
  <c r="AJ112" i="6"/>
  <c r="AK112" i="6" s="1"/>
  <c r="N112" i="43" s="1"/>
  <c r="AE9" i="6"/>
  <c r="L9" i="43" s="1"/>
  <c r="AE59" i="6"/>
  <c r="L59" i="43" s="1"/>
  <c r="AE114" i="6"/>
  <c r="L114" i="43" s="1"/>
  <c r="AE110" i="6"/>
  <c r="L110" i="43" s="1"/>
  <c r="AG75" i="6"/>
  <c r="AH75" i="6" s="1"/>
  <c r="M75" i="43" s="1"/>
  <c r="AE18" i="6"/>
  <c r="L18" i="43" s="1"/>
  <c r="AJ99" i="6"/>
  <c r="AK99" i="6" s="1"/>
  <c r="N99" i="43" s="1"/>
  <c r="AJ59" i="6"/>
  <c r="AK59" i="6" s="1"/>
  <c r="N59" i="43" s="1"/>
  <c r="AG114" i="6"/>
  <c r="AH114" i="6" s="1"/>
  <c r="M114" i="43" s="1"/>
  <c r="AG53" i="6"/>
  <c r="AH53" i="6" s="1"/>
  <c r="M53" i="43" s="1"/>
  <c r="AE51" i="6"/>
  <c r="L51" i="43" s="1"/>
  <c r="AJ114" i="6"/>
  <c r="AK114" i="6" s="1"/>
  <c r="N114" i="43" s="1"/>
  <c r="AJ53" i="6"/>
  <c r="AK53" i="6" s="1"/>
  <c r="N53" i="43" s="1"/>
  <c r="AE99" i="6"/>
  <c r="L99" i="43" s="1"/>
  <c r="AE79" i="6"/>
  <c r="L79" i="43" s="1"/>
  <c r="AG18" i="6"/>
  <c r="AH18" i="6" s="1"/>
  <c r="M18" i="43" s="1"/>
  <c r="AJ110" i="6"/>
  <c r="AK110" i="6" s="1"/>
  <c r="N110" i="43" s="1"/>
  <c r="AG51" i="6"/>
  <c r="AH51" i="6" s="1"/>
  <c r="M51" i="43" s="1"/>
  <c r="AE76" i="6"/>
  <c r="L76" i="43" s="1"/>
  <c r="AG79" i="6"/>
  <c r="AH79" i="6" s="1"/>
  <c r="M79" i="43" s="1"/>
  <c r="AJ90" i="6"/>
  <c r="AK90" i="6" s="1"/>
  <c r="N90" i="43" s="1"/>
  <c r="AG68" i="6"/>
  <c r="AH68" i="6" s="1"/>
  <c r="M68" i="43" s="1"/>
  <c r="AJ52" i="6"/>
  <c r="AK52" i="6" s="1"/>
  <c r="N52" i="43" s="1"/>
  <c r="AE43" i="6"/>
  <c r="L43" i="43" s="1"/>
  <c r="AG35" i="6"/>
  <c r="AH35" i="6" s="1"/>
  <c r="M35" i="43" s="1"/>
  <c r="AJ97" i="6"/>
  <c r="AK97" i="6" s="1"/>
  <c r="N97" i="43" s="1"/>
  <c r="AJ84" i="6"/>
  <c r="AK84" i="6" s="1"/>
  <c r="N84" i="43" s="1"/>
  <c r="AJ17" i="6"/>
  <c r="AK17" i="6" s="1"/>
  <c r="N17" i="43" s="1"/>
  <c r="AJ14" i="6"/>
  <c r="AK14" i="6" s="1"/>
  <c r="N14" i="43" s="1"/>
  <c r="AG84" i="6"/>
  <c r="AH84" i="6" s="1"/>
  <c r="M84" i="43" s="1"/>
  <c r="AG17" i="6"/>
  <c r="AH17" i="6" s="1"/>
  <c r="M17" i="43" s="1"/>
  <c r="AJ48" i="6"/>
  <c r="AK48" i="6" s="1"/>
  <c r="N48" i="43" s="1"/>
  <c r="AE78" i="6"/>
  <c r="L78" i="43" s="1"/>
  <c r="AJ98" i="6"/>
  <c r="AK98" i="6" s="1"/>
  <c r="N98" i="43" s="1"/>
  <c r="AG48" i="6"/>
  <c r="AH48" i="6" s="1"/>
  <c r="M48" i="43" s="1"/>
  <c r="AG87" i="6"/>
  <c r="AH87" i="6" s="1"/>
  <c r="M87" i="43" s="1"/>
  <c r="AE72" i="6"/>
  <c r="L72" i="43" s="1"/>
  <c r="AG97" i="6"/>
  <c r="AH97" i="6" s="1"/>
  <c r="M97" i="43" s="1"/>
  <c r="AE58" i="6"/>
  <c r="L58" i="43" s="1"/>
  <c r="AJ87" i="6"/>
  <c r="AK87" i="6" s="1"/>
  <c r="N87" i="43" s="1"/>
  <c r="AE96" i="6"/>
  <c r="L96" i="43" s="1"/>
  <c r="AG72" i="6"/>
  <c r="AH72" i="6" s="1"/>
  <c r="M72" i="43" s="1"/>
  <c r="AJ58" i="6"/>
  <c r="AK58" i="6" s="1"/>
  <c r="N58" i="43" s="1"/>
  <c r="AE90" i="6"/>
  <c r="L90" i="43" s="1"/>
  <c r="AG90" i="6"/>
  <c r="AH90" i="6" s="1"/>
  <c r="M90" i="43" s="1"/>
  <c r="AG102" i="6"/>
  <c r="AH102" i="6" s="1"/>
  <c r="M102" i="43" s="1"/>
  <c r="AG96" i="6"/>
  <c r="AH96" i="6" s="1"/>
  <c r="M96" i="43" s="1"/>
  <c r="AJ72" i="6"/>
  <c r="AK72" i="6" s="1"/>
  <c r="N72" i="43" s="1"/>
  <c r="AG58" i="6"/>
  <c r="AH58" i="6" s="1"/>
  <c r="M58" i="43" s="1"/>
  <c r="AG41" i="6"/>
  <c r="AH41" i="6" s="1"/>
  <c r="M41" i="43" s="1"/>
  <c r="AG76" i="6"/>
  <c r="AH76" i="6" s="1"/>
  <c r="M76" i="43" s="1"/>
  <c r="AG70" i="6"/>
  <c r="AH70" i="6" s="1"/>
  <c r="M70" i="43" s="1"/>
  <c r="AJ70" i="6"/>
  <c r="AK70" i="6" s="1"/>
  <c r="N70" i="43" s="1"/>
  <c r="AJ43" i="6"/>
  <c r="AK43" i="6" s="1"/>
  <c r="N43" i="43" s="1"/>
  <c r="AG43" i="6"/>
  <c r="AH43" i="6" s="1"/>
  <c r="M43" i="43" s="1"/>
  <c r="AE77" i="6"/>
  <c r="L77" i="43" s="1"/>
  <c r="AD115" i="6"/>
  <c r="AE40" i="6"/>
  <c r="L40" i="43" s="1"/>
  <c r="AJ38" i="6"/>
  <c r="AK38" i="6" s="1"/>
  <c r="N38" i="43" s="1"/>
  <c r="AG44" i="6"/>
  <c r="AH44" i="6" s="1"/>
  <c r="M44" i="43" s="1"/>
  <c r="AE52" i="6"/>
  <c r="L52" i="43" s="1"/>
  <c r="AJ81" i="6"/>
  <c r="AK81" i="6" s="1"/>
  <c r="N81" i="43" s="1"/>
  <c r="AE65" i="6"/>
  <c r="L65" i="43" s="1"/>
  <c r="AG22" i="6"/>
  <c r="AH22" i="6" s="1"/>
  <c r="M22" i="43" s="1"/>
  <c r="AJ22" i="6"/>
  <c r="AK22" i="6" s="1"/>
  <c r="N22" i="43" s="1"/>
  <c r="AE89" i="6"/>
  <c r="L89" i="43" s="1"/>
  <c r="AJ44" i="6"/>
  <c r="AK44" i="6" s="1"/>
  <c r="N44" i="43" s="1"/>
  <c r="AJ45" i="6"/>
  <c r="AK45" i="6" s="1"/>
  <c r="N45" i="43" s="1"/>
  <c r="AG27" i="6"/>
  <c r="AH27" i="6" s="1"/>
  <c r="M27" i="43" s="1"/>
  <c r="AJ12" i="6"/>
  <c r="AK12" i="6" s="1"/>
  <c r="N12" i="43" s="1"/>
  <c r="AE31" i="6"/>
  <c r="L31" i="43" s="1"/>
  <c r="AJ31" i="6"/>
  <c r="AK31" i="6" s="1"/>
  <c r="N31" i="43" s="1"/>
  <c r="AE64" i="6"/>
  <c r="L64" i="43" s="1"/>
  <c r="AE27" i="6"/>
  <c r="L27" i="43" s="1"/>
  <c r="AJ68" i="6"/>
  <c r="AK68" i="6" s="1"/>
  <c r="N68" i="43" s="1"/>
  <c r="AJ64" i="6"/>
  <c r="AK64" i="6" s="1"/>
  <c r="N64" i="43" s="1"/>
  <c r="AJ54" i="6"/>
  <c r="AK54" i="6" s="1"/>
  <c r="N54" i="43" s="1"/>
  <c r="AE62" i="6"/>
  <c r="L62" i="43" s="1"/>
  <c r="AJ62" i="6"/>
  <c r="AK62" i="6" s="1"/>
  <c r="N62" i="43" s="1"/>
  <c r="AG62" i="6"/>
  <c r="AH62" i="6" s="1"/>
  <c r="M62" i="43" s="1"/>
  <c r="AE39" i="6"/>
  <c r="L39" i="43" s="1"/>
  <c r="AG39" i="6"/>
  <c r="AH39" i="6" s="1"/>
  <c r="M39" i="43" s="1"/>
  <c r="AJ39" i="6"/>
  <c r="AK39" i="6" s="1"/>
  <c r="N39" i="43" s="1"/>
  <c r="AJ23" i="6"/>
  <c r="AK23" i="6" s="1"/>
  <c r="N23" i="43" s="1"/>
  <c r="AG77" i="6"/>
  <c r="AH77" i="6" s="1"/>
  <c r="M77" i="43" s="1"/>
  <c r="AG81" i="6"/>
  <c r="AH81" i="6" s="1"/>
  <c r="M81" i="43" s="1"/>
  <c r="AJ89" i="6"/>
  <c r="AK89" i="6" s="1"/>
  <c r="N89" i="43" s="1"/>
  <c r="AJ35" i="6"/>
  <c r="AK35" i="6" s="1"/>
  <c r="N35" i="43" s="1"/>
  <c r="AJ77" i="6"/>
  <c r="AK77" i="6" s="1"/>
  <c r="N77" i="43" s="1"/>
  <c r="AG12" i="6"/>
  <c r="AH12" i="6" s="1"/>
  <c r="M12" i="43" s="1"/>
  <c r="AJ74" i="6"/>
  <c r="AK74" i="6" s="1"/>
  <c r="N74" i="43" s="1"/>
  <c r="AE30" i="6"/>
  <c r="L30" i="43" s="1"/>
  <c r="AG30" i="6"/>
  <c r="AH30" i="6" s="1"/>
  <c r="M30" i="43" s="1"/>
  <c r="AJ30" i="6"/>
  <c r="AK30" i="6" s="1"/>
  <c r="N30" i="43" s="1"/>
  <c r="AE38" i="6"/>
  <c r="L38" i="43" s="1"/>
  <c r="AG89" i="6"/>
  <c r="AH89" i="6" s="1"/>
  <c r="M89" i="43" s="1"/>
  <c r="AE42" i="6"/>
  <c r="L42" i="43" s="1"/>
  <c r="AJ42" i="6"/>
  <c r="AK42" i="6" s="1"/>
  <c r="N42" i="43" s="1"/>
  <c r="AG29" i="6"/>
  <c r="AH29" i="6" s="1"/>
  <c r="M29" i="43" s="1"/>
  <c r="AE29" i="6"/>
  <c r="L29" i="43" s="1"/>
  <c r="AG23" i="6"/>
  <c r="AH23" i="6" s="1"/>
  <c r="M23" i="43" s="1"/>
  <c r="AE8" i="6"/>
  <c r="L8" i="43" s="1"/>
  <c r="AG47" i="6"/>
  <c r="AH47" i="6" s="1"/>
  <c r="M47" i="43" s="1"/>
  <c r="AG74" i="6"/>
  <c r="AH74" i="6" s="1"/>
  <c r="M74" i="43" s="1"/>
  <c r="AG16" i="6"/>
  <c r="AH16" i="6" s="1"/>
  <c r="M16" i="43" s="1"/>
  <c r="AJ101" i="6"/>
  <c r="AK101" i="6" s="1"/>
  <c r="N101" i="43" s="1"/>
  <c r="AJ41" i="6"/>
  <c r="AK41" i="6" s="1"/>
  <c r="N41" i="43" s="1"/>
  <c r="AJ21" i="6"/>
  <c r="AK21" i="6" s="1"/>
  <c r="N21" i="43" s="1"/>
  <c r="AG21" i="6"/>
  <c r="AH21" i="6" s="1"/>
  <c r="M21" i="43" s="1"/>
  <c r="AE21" i="6"/>
  <c r="L21" i="43" s="1"/>
  <c r="AJ8" i="6"/>
  <c r="AK8" i="6" s="1"/>
  <c r="N8" i="43" s="1"/>
  <c r="AJ65" i="6"/>
  <c r="AK65" i="6" s="1"/>
  <c r="N65" i="43" s="1"/>
  <c r="AJ16" i="6"/>
  <c r="AK16" i="6" s="1"/>
  <c r="N16" i="43" s="1"/>
  <c r="AJ100" i="6"/>
  <c r="AK100" i="6" s="1"/>
  <c r="N100" i="43" s="1"/>
  <c r="AE102" i="6"/>
  <c r="L102" i="43" s="1"/>
  <c r="AE34" i="6"/>
  <c r="L34" i="43" s="1"/>
  <c r="AJ85" i="6"/>
  <c r="AK85" i="6" s="1"/>
  <c r="N85" i="43" s="1"/>
  <c r="AE85" i="6"/>
  <c r="L85" i="43" s="1"/>
  <c r="AG85" i="6"/>
  <c r="AH85" i="6" s="1"/>
  <c r="M85" i="43" s="1"/>
  <c r="AG40" i="6"/>
  <c r="AH40" i="6" s="1"/>
  <c r="M40" i="43" s="1"/>
  <c r="AE81" i="6"/>
  <c r="L81" i="43" s="1"/>
  <c r="AE47" i="6"/>
  <c r="L47" i="43" s="1"/>
  <c r="AE84" i="6"/>
  <c r="L84" i="43" s="1"/>
  <c r="AG45" i="6"/>
  <c r="AH45" i="6" s="1"/>
  <c r="M45" i="43" s="1"/>
  <c r="AE70" i="6"/>
  <c r="L70" i="43" s="1"/>
  <c r="AE36" i="6"/>
  <c r="L36" i="43" s="1"/>
  <c r="AG36" i="6"/>
  <c r="AH36" i="6" s="1"/>
  <c r="M36" i="43" s="1"/>
  <c r="AJ36" i="6"/>
  <c r="AK36" i="6" s="1"/>
  <c r="N36" i="43" s="1"/>
  <c r="AM16" i="6" l="1"/>
  <c r="AN16" i="6"/>
  <c r="AM10" i="6"/>
  <c r="AN14" i="6"/>
  <c r="AM44" i="6"/>
  <c r="AN44" i="6"/>
  <c r="AM14" i="6"/>
  <c r="AN10" i="6"/>
  <c r="AN83" i="6"/>
  <c r="AM50" i="6"/>
  <c r="AM60" i="6"/>
  <c r="AM83" i="6"/>
  <c r="AM20" i="6"/>
  <c r="AN93" i="6"/>
  <c r="AN50" i="6"/>
  <c r="AN20" i="6"/>
  <c r="AM28" i="6"/>
  <c r="AN23" i="6"/>
  <c r="AM41" i="6"/>
  <c r="AM37" i="6"/>
  <c r="AN37" i="6"/>
  <c r="AN28" i="6"/>
  <c r="AM48" i="6"/>
  <c r="AN60" i="6"/>
  <c r="AM19" i="6"/>
  <c r="AN56" i="6"/>
  <c r="AN48" i="6"/>
  <c r="AN95" i="6"/>
  <c r="L95" i="43"/>
  <c r="AM56" i="6"/>
  <c r="AM11" i="6"/>
  <c r="D16" i="27"/>
  <c r="K115" i="43"/>
  <c r="AN11" i="6"/>
  <c r="AN54" i="6"/>
  <c r="AN111" i="6"/>
  <c r="L111" i="43"/>
  <c r="AM22" i="6"/>
  <c r="L22" i="43"/>
  <c r="AN105" i="6"/>
  <c r="L105" i="43"/>
  <c r="AM86" i="6"/>
  <c r="L86" i="43"/>
  <c r="AN57" i="6"/>
  <c r="AM54" i="6"/>
  <c r="AN19" i="6"/>
  <c r="AN98" i="6"/>
  <c r="AN103" i="6"/>
  <c r="L103" i="43"/>
  <c r="AM23" i="6"/>
  <c r="AN41" i="6"/>
  <c r="AM49" i="6"/>
  <c r="L49" i="43"/>
  <c r="AN55" i="6"/>
  <c r="L55" i="43"/>
  <c r="AN91" i="6"/>
  <c r="L91" i="43"/>
  <c r="AN15" i="6"/>
  <c r="L15" i="43"/>
  <c r="AM98" i="6"/>
  <c r="AN87" i="6"/>
  <c r="L87" i="43"/>
  <c r="AM57" i="6"/>
  <c r="AM74" i="6"/>
  <c r="AM35" i="6"/>
  <c r="AM107" i="6"/>
  <c r="L107" i="43"/>
  <c r="AM71" i="6"/>
  <c r="L71" i="43"/>
  <c r="AN67" i="6"/>
  <c r="L67" i="43"/>
  <c r="AN74" i="6"/>
  <c r="AN35" i="6"/>
  <c r="AM93" i="6"/>
  <c r="AN71" i="6"/>
  <c r="AM91" i="6"/>
  <c r="AM111" i="6"/>
  <c r="AM95" i="6"/>
  <c r="AM103" i="6"/>
  <c r="AM105" i="6"/>
  <c r="AN107" i="6"/>
  <c r="AM15" i="6"/>
  <c r="AN86" i="6"/>
  <c r="AM87" i="6"/>
  <c r="AN49" i="6"/>
  <c r="AM67" i="6"/>
  <c r="AM55" i="6"/>
  <c r="AN43" i="6"/>
  <c r="AM43" i="6"/>
  <c r="AN68" i="6"/>
  <c r="AM68" i="6"/>
  <c r="AN92" i="6"/>
  <c r="AM92" i="6"/>
  <c r="AN101" i="6"/>
  <c r="AM101" i="6"/>
  <c r="AN97" i="6"/>
  <c r="AM97" i="6"/>
  <c r="AN30" i="6"/>
  <c r="AM30" i="6"/>
  <c r="AN27" i="6"/>
  <c r="AM27" i="6"/>
  <c r="AN90" i="6"/>
  <c r="AM90" i="6"/>
  <c r="AN51" i="6"/>
  <c r="AM51" i="6"/>
  <c r="AN9" i="6"/>
  <c r="AM9" i="6"/>
  <c r="AM32" i="6"/>
  <c r="AN32" i="6"/>
  <c r="AN88" i="6"/>
  <c r="AM88" i="6"/>
  <c r="AM38" i="6"/>
  <c r="AN38" i="6"/>
  <c r="AN77" i="6"/>
  <c r="AM77" i="6"/>
  <c r="AN33" i="6"/>
  <c r="AM33" i="6"/>
  <c r="AN47" i="6"/>
  <c r="AM47" i="6"/>
  <c r="AN81" i="6"/>
  <c r="AM81" i="6"/>
  <c r="AN78" i="6"/>
  <c r="AM78" i="6"/>
  <c r="AN59" i="6"/>
  <c r="AM59" i="6"/>
  <c r="AN64" i="6"/>
  <c r="AM64" i="6"/>
  <c r="AN69" i="6"/>
  <c r="AM69" i="6"/>
  <c r="AN46" i="6"/>
  <c r="AM46" i="6"/>
  <c r="AN109" i="6"/>
  <c r="AM109" i="6"/>
  <c r="AN94" i="6"/>
  <c r="AM94" i="6"/>
  <c r="AN53" i="6"/>
  <c r="AM53" i="6"/>
  <c r="AN82" i="6"/>
  <c r="AM82" i="6"/>
  <c r="AN84" i="6"/>
  <c r="AM84" i="6"/>
  <c r="AN89" i="6"/>
  <c r="AM89" i="6"/>
  <c r="AN26" i="6"/>
  <c r="AM26" i="6"/>
  <c r="AM8" i="6"/>
  <c r="AN8" i="6"/>
  <c r="AN65" i="6"/>
  <c r="AM65" i="6"/>
  <c r="AN85" i="6"/>
  <c r="AM85" i="6"/>
  <c r="AN21" i="6"/>
  <c r="AM21" i="6"/>
  <c r="AN29" i="6"/>
  <c r="AM29" i="6"/>
  <c r="AN39" i="6"/>
  <c r="AM39" i="6"/>
  <c r="AN52" i="6"/>
  <c r="AM52" i="6"/>
  <c r="AN96" i="6"/>
  <c r="AM96" i="6"/>
  <c r="AN76" i="6"/>
  <c r="AM76" i="6"/>
  <c r="AN24" i="6"/>
  <c r="AM24" i="6"/>
  <c r="AN112" i="6"/>
  <c r="AM112" i="6"/>
  <c r="AN7" i="6"/>
  <c r="AM7" i="6"/>
  <c r="AN110" i="6"/>
  <c r="AM110" i="6"/>
  <c r="AM80" i="6"/>
  <c r="AN80" i="6"/>
  <c r="AN13" i="6"/>
  <c r="AM13" i="6"/>
  <c r="AN31" i="6"/>
  <c r="AM31" i="6"/>
  <c r="AN102" i="6"/>
  <c r="AM102" i="6"/>
  <c r="AN58" i="6"/>
  <c r="AM58" i="6"/>
  <c r="AN66" i="6"/>
  <c r="AM66" i="6"/>
  <c r="AN99" i="6"/>
  <c r="AM99" i="6"/>
  <c r="AN36" i="6"/>
  <c r="AM36" i="6"/>
  <c r="AN34" i="6"/>
  <c r="AM34" i="6"/>
  <c r="AN42" i="6"/>
  <c r="AM42" i="6"/>
  <c r="AM62" i="6"/>
  <c r="AN62" i="6"/>
  <c r="AN18" i="6"/>
  <c r="AM18" i="6"/>
  <c r="AN75" i="6"/>
  <c r="AM75" i="6"/>
  <c r="AN61" i="6"/>
  <c r="AM61" i="6"/>
  <c r="AN63" i="6"/>
  <c r="AM63" i="6"/>
  <c r="AN114" i="6"/>
  <c r="AM114" i="6"/>
  <c r="AN70" i="6"/>
  <c r="AM70" i="6"/>
  <c r="AN40" i="6"/>
  <c r="AM40" i="6"/>
  <c r="AN72" i="6"/>
  <c r="AM72" i="6"/>
  <c r="AN79" i="6"/>
  <c r="AM79" i="6"/>
  <c r="AM104" i="6"/>
  <c r="AN104" i="6"/>
  <c r="AN73" i="6"/>
  <c r="AM73" i="6"/>
  <c r="AN106" i="6"/>
  <c r="AM106" i="6"/>
  <c r="AE115" i="6"/>
  <c r="L115" i="43" s="1"/>
  <c r="AG115" i="6"/>
  <c r="AH115" i="6"/>
  <c r="AJ115" i="6"/>
  <c r="AK115" i="6"/>
  <c r="N115" i="43" s="1"/>
  <c r="D20" i="27" l="1"/>
  <c r="M115" i="43"/>
  <c r="AM115" i="6"/>
  <c r="AN115" i="6"/>
  <c r="D22" i="27"/>
  <c r="D18" i="27"/>
  <c r="D24" i="27" s="1"/>
  <c r="D28" i="27" l="1"/>
  <c r="D27" i="27"/>
</calcChain>
</file>

<file path=xl/sharedStrings.xml><?xml version="1.0" encoding="utf-8"?>
<sst xmlns="http://schemas.openxmlformats.org/spreadsheetml/2006/main" count="21533" uniqueCount="2138">
  <si>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</si>
  <si>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</si>
  <si>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</si>
  <si>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</si>
  <si>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</si>
  <si>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</si>
  <si>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</si>
  <si>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</si>
  <si>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</si>
  <si>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</si>
  <si>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</si>
  <si>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</si>
  <si>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</si>
  <si>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</si>
  <si>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</si>
  <si>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</si>
  <si>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</si>
  <si>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</si>
  <si>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</si>
  <si>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</si>
  <si>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</si>
  <si>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</si>
  <si>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</si>
  <si>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</si>
  <si>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</si>
  <si>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</si>
  <si>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</si>
  <si>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</si>
  <si>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</si>
  <si>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</si>
  <si>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</si>
  <si>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</si>
  <si>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</si>
  <si>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</si>
  <si>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</si>
  <si>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</si>
  <si>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</si>
  <si>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</si>
  <si>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</si>
  <si>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</si>
  <si>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</si>
  <si>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</si>
  <si>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</si>
  <si>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</si>
  <si>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</si>
  <si>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</si>
  <si>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</si>
  <si>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</si>
  <si>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</si>
  <si>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</si>
  <si>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</si>
  <si>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</si>
  <si>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</si>
  <si>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</si>
  <si>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</si>
  <si>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</si>
  <si>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</si>
  <si>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</si>
  <si>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</si>
  <si>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</si>
  <si>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</si>
  <si>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</si>
  <si>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</si>
  <si>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</si>
  <si>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</si>
  <si>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</si>
  <si>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</si>
  <si>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</si>
  <si>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</si>
  <si>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</si>
  <si>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</si>
  <si>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</si>
  <si>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</si>
  <si>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</si>
  <si>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</si>
  <si>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</si>
  <si>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</si>
  <si>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</si>
  <si>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</si>
  <si>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</si>
  <si>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</si>
  <si>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</si>
  <si>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</si>
  <si>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</si>
  <si>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</si>
  <si>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</si>
  <si>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</si>
  <si>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</si>
  <si>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</si>
  <si>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</si>
  <si>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</si>
  <si>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</si>
  <si>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</si>
  <si>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</si>
  <si>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A1'</t>
    <phoneticPr fontId="2"/>
  </si>
  <si>
    <t>AA</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</si>
  <si>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</si>
  <si>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</si>
  <si>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</si>
  <si>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</si>
  <si>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</si>
  <si>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</si>
  <si>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</si>
  <si>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</si>
  <si>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</si>
  <si>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</si>
  <si>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</si>
  <si>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</si>
  <si>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</si>
  <si>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</si>
  <si>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</si>
  <si>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</si>
  <si>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</si>
  <si>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</si>
  <si>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</si>
  <si>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</si>
  <si>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</si>
  <si>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</si>
  <si>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</si>
  <si>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</si>
  <si>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</si>
  <si>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</si>
  <si>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</si>
  <si>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</si>
  <si>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</si>
  <si>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</si>
  <si>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</si>
  <si>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</si>
  <si>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</si>
  <si>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</si>
  <si>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</si>
  <si>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</si>
  <si>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</si>
  <si>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</si>
  <si>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</si>
  <si>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</si>
  <si>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</si>
  <si>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</si>
  <si>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</si>
  <si>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</si>
  <si>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</si>
  <si>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</si>
  <si>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</si>
  <si>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</si>
  <si>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</si>
  <si>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</si>
  <si>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</si>
  <si>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</si>
  <si>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</si>
  <si>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</si>
  <si>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</si>
  <si>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</si>
  <si>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</si>
  <si>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</si>
  <si>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</si>
  <si>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</si>
  <si>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</si>
  <si>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</si>
  <si>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</si>
  <si>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</si>
  <si>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</si>
  <si>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</si>
  <si>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</si>
  <si>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</si>
  <si>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</si>
  <si>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</si>
  <si>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</si>
  <si>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</si>
  <si>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</si>
  <si>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</si>
  <si>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</si>
  <si>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</si>
  <si>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</si>
  <si>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</si>
  <si>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</si>
  <si>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</si>
  <si>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</si>
  <si>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</si>
  <si>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</si>
  <si>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</si>
  <si>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</si>
  <si>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</si>
  <si>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</si>
  <si>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</si>
  <si>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</si>
  <si>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</si>
  <si>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</si>
  <si>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</si>
  <si>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</si>
  <si>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</si>
  <si>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</si>
  <si>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</si>
  <si>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</si>
  <si>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</si>
  <si>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</si>
  <si>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</si>
  <si>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</si>
  <si>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</si>
  <si>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</si>
  <si>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</si>
  <si>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</si>
  <si>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</si>
  <si>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</si>
  <si>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</si>
  <si>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</si>
  <si>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</si>
  <si>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</si>
  <si>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</si>
  <si>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</si>
  <si>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</si>
  <si>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</si>
  <si>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</si>
  <si>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</si>
  <si>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</si>
  <si>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</si>
  <si>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</si>
  <si>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</si>
  <si>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</si>
  <si>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</si>
  <si>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</si>
  <si>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</si>
  <si>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</si>
  <si>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</si>
  <si>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</si>
  <si>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</si>
  <si>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</si>
  <si>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</si>
  <si>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</si>
  <si>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</si>
  <si>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</si>
  <si>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</si>
  <si>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</si>
  <si>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</si>
  <si>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</si>
  <si>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</si>
  <si>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</si>
  <si>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</si>
  <si>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</si>
  <si>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</si>
  <si>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</si>
  <si>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</si>
  <si>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</si>
  <si>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</si>
  <si>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</si>
  <si>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</si>
  <si>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</si>
  <si>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</si>
  <si>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</si>
  <si>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</si>
  <si>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</si>
  <si>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</si>
  <si>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</si>
  <si>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</si>
  <si>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</si>
  <si>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</si>
  <si>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</si>
  <si>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</si>
  <si>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</si>
  <si>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</si>
  <si>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</si>
  <si>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</si>
  <si>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</si>
  <si>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</si>
  <si>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</si>
  <si>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</si>
  <si>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</si>
  <si>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</si>
  <si>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</si>
  <si>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</si>
  <si>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</si>
  <si>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</si>
  <si>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</si>
  <si>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</si>
  <si>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</si>
  <si>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</si>
  <si>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</si>
  <si>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</si>
  <si>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</si>
  <si>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</si>
  <si>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</si>
  <si>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</si>
  <si>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</si>
  <si>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</si>
  <si>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</si>
  <si>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</si>
  <si>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</si>
  <si>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</si>
  <si>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</si>
  <si>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</si>
  <si>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</si>
  <si>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</si>
  <si>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</si>
  <si>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</si>
  <si>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</si>
  <si>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</si>
  <si>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</si>
  <si>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</si>
  <si>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</si>
  <si>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</si>
  <si>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</si>
  <si>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</si>
  <si>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</si>
  <si>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</si>
  <si>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</si>
  <si>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</si>
  <si>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</si>
  <si>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</si>
  <si>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</si>
  <si>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</si>
  <si>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</si>
  <si>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</si>
  <si>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</si>
  <si>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</si>
  <si>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</si>
  <si>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</si>
  <si>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</si>
  <si>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</si>
  <si>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</si>
  <si>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</si>
  <si>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</si>
  <si>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</si>
  <si>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</si>
  <si>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</si>
  <si>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</si>
  <si>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</si>
  <si>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</si>
  <si>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</si>
  <si>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</si>
  <si>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</si>
  <si>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</si>
  <si>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</si>
  <si>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</si>
  <si>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</si>
  <si>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</si>
  <si>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</si>
  <si>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</si>
  <si>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</si>
  <si>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</si>
  <si>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</si>
  <si>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</si>
  <si>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</si>
  <si>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</si>
  <si>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</si>
  <si>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</si>
  <si>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</si>
  <si>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</si>
  <si>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</si>
  <si>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</si>
  <si>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</si>
  <si>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</si>
  <si>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</si>
  <si>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</si>
  <si>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</si>
  <si>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</si>
  <si>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</si>
  <si>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</si>
  <si>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</si>
  <si>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</si>
  <si>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</si>
  <si>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</si>
  <si>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</si>
  <si>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</si>
  <si>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</si>
  <si>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</si>
  <si>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</si>
  <si>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</si>
  <si>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</si>
  <si>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</si>
  <si>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</si>
  <si>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</si>
  <si>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</si>
  <si>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</si>
  <si>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</si>
  <si>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</si>
  <si>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</si>
  <si>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</si>
  <si>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</si>
  <si>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</si>
  <si>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</si>
  <si>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</si>
  <si>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</si>
  <si>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</si>
  <si>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</si>
  <si>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</si>
  <si>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</si>
  <si>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</si>
  <si>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</si>
  <si>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</si>
  <si>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</si>
  <si>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</si>
  <si>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</si>
  <si>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</si>
  <si>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</si>
  <si>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</si>
  <si>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</si>
  <si>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</si>
  <si>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</si>
  <si>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</si>
  <si>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</si>
  <si>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</si>
  <si>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</si>
  <si>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</si>
  <si>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</si>
  <si>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</si>
  <si>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</si>
  <si>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</si>
  <si>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</si>
  <si>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</si>
  <si>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</si>
  <si>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</si>
  <si>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</si>
  <si>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</si>
  <si>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</si>
  <si>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</si>
  <si>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</si>
  <si>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</si>
  <si>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</si>
  <si>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</si>
  <si>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</si>
  <si>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</si>
  <si>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</si>
  <si>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</si>
  <si>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</si>
  <si>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</si>
  <si>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</si>
  <si>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</si>
  <si>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</si>
  <si>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</si>
  <si>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</si>
  <si>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</si>
  <si>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</si>
  <si>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</si>
  <si>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</si>
  <si>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</si>
  <si>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</si>
  <si>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</si>
  <si>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</si>
  <si>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</si>
  <si>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</si>
  <si>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</si>
  <si>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</si>
  <si>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</si>
  <si>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</si>
  <si>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</si>
  <si>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</si>
  <si>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</si>
  <si>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</si>
  <si>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</si>
  <si>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</si>
  <si>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</si>
  <si>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</si>
  <si>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</si>
  <si>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</si>
  <si>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</si>
  <si>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</si>
  <si>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</si>
  <si>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</si>
  <si>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</si>
  <si>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</si>
  <si>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</si>
  <si>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</si>
  <si>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</si>
  <si>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</si>
  <si>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</si>
  <si>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</si>
  <si>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</si>
  <si>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</si>
  <si>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</si>
  <si>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</si>
  <si>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</si>
  <si>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</si>
  <si>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</si>
  <si>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</si>
  <si>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</si>
  <si>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</si>
  <si>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</si>
  <si>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</si>
  <si>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</si>
  <si>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</si>
  <si>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</si>
  <si>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</si>
  <si>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</si>
  <si>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</si>
  <si>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</si>
  <si>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</si>
  <si>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</si>
  <si>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</si>
  <si>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</si>
  <si>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</si>
  <si>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</si>
  <si>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</si>
  <si>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</si>
  <si>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</si>
  <si>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</si>
  <si>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</si>
  <si>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</si>
  <si>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</si>
  <si>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</si>
  <si>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</si>
  <si>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</si>
  <si>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</si>
  <si>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</si>
  <si>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</si>
  <si>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</si>
  <si>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</si>
  <si>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</si>
  <si>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</si>
  <si>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</si>
  <si>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</si>
  <si>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</si>
  <si>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</si>
  <si>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</si>
  <si>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</si>
  <si>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</si>
  <si>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</si>
  <si>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</si>
  <si>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</si>
  <si>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</si>
  <si>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</si>
  <si>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</si>
  <si>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</si>
  <si>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</si>
  <si>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</si>
  <si>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</si>
  <si>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</si>
  <si>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</si>
  <si>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</si>
  <si>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</si>
  <si>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</si>
  <si>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</si>
  <si>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</si>
  <si>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</si>
  <si>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</si>
  <si>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</si>
  <si>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</si>
  <si>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</si>
  <si>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</si>
  <si>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</si>
  <si>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</si>
  <si>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</si>
  <si>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</si>
  <si>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</si>
  <si>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</si>
  <si>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</si>
  <si>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</si>
  <si>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</si>
  <si>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</si>
  <si>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</si>
  <si>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</si>
  <si>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</si>
  <si>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</si>
  <si>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</si>
  <si>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</si>
  <si>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</si>
  <si>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</si>
  <si>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</si>
  <si>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</si>
  <si>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</si>
  <si>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</si>
  <si>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</si>
  <si>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</si>
  <si>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</si>
  <si>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</si>
  <si>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</si>
  <si>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</si>
  <si>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</si>
  <si>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</si>
  <si>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</si>
  <si>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</si>
  <si>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</si>
  <si>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</si>
  <si>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</si>
  <si>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</si>
  <si>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</si>
  <si>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</si>
  <si>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</si>
  <si>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</si>
  <si>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</si>
  <si>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</si>
  <si>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</si>
  <si>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</si>
  <si>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</si>
  <si>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</si>
  <si>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</si>
  <si>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</si>
  <si>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</si>
  <si>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</si>
  <si>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</si>
  <si>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</si>
  <si>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</si>
  <si>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</si>
  <si>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</si>
  <si>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</si>
  <si>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</si>
  <si>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</si>
  <si>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</si>
  <si>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</si>
  <si>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</si>
  <si>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</si>
  <si>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</si>
  <si>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</si>
  <si>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</si>
  <si>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</si>
  <si>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</si>
  <si>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</si>
  <si>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</si>
  <si>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</si>
  <si>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</si>
  <si>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</si>
  <si>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</si>
  <si>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</si>
  <si>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</si>
  <si>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</si>
  <si>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</si>
  <si>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</si>
  <si>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</si>
  <si>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</si>
  <si>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</si>
  <si>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</si>
  <si>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</si>
  <si>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</si>
  <si>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</si>
  <si>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</si>
  <si>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</si>
  <si>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</si>
  <si>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</si>
  <si>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</si>
  <si>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</si>
  <si>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</si>
  <si>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</si>
  <si>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</si>
  <si>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</si>
  <si>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</si>
  <si>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</si>
  <si>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</si>
  <si>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</si>
  <si>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</si>
  <si>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</si>
  <si>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</si>
  <si>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</si>
  <si>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</si>
  <si>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</si>
  <si>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</si>
  <si>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</si>
  <si>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</si>
  <si>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</si>
  <si>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</si>
  <si>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</si>
  <si>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</si>
  <si>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</si>
  <si>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</si>
  <si>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</si>
  <si>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</si>
  <si>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</si>
  <si>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</si>
  <si>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</si>
  <si>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</si>
  <si>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</si>
  <si>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</si>
  <si>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</si>
  <si>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</si>
  <si>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</si>
  <si>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</si>
  <si>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</si>
  <si>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</si>
  <si>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</si>
  <si>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</si>
  <si>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</si>
  <si>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</si>
  <si>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</si>
  <si>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</si>
  <si>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7211</t>
  </si>
  <si>
    <t>家計消費支出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</si>
  <si>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</si>
  <si>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</si>
  <si>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</si>
  <si>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</si>
  <si>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</si>
  <si>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</si>
  <si>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</si>
  <si>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</si>
  <si>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</si>
  <si>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</si>
  <si>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</si>
  <si>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</si>
  <si>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</si>
  <si>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</si>
  <si>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</si>
  <si>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</si>
  <si>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</si>
  <si>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</si>
  <si>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</si>
  <si>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</si>
  <si>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</si>
  <si>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</si>
  <si>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</si>
  <si>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</si>
  <si>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</si>
  <si>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</si>
  <si>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</si>
  <si>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</si>
  <si>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</si>
  <si>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</si>
  <si>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</si>
  <si>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</si>
  <si>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</si>
  <si>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</si>
  <si>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</si>
  <si>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</si>
  <si>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</si>
  <si>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</si>
  <si>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</si>
  <si>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</si>
  <si>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</si>
  <si>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</si>
  <si>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</si>
  <si>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</si>
  <si>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</si>
  <si>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</si>
  <si>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</si>
  <si>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</si>
  <si>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</si>
  <si>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</si>
  <si>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</si>
  <si>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</si>
  <si>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</si>
  <si>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</si>
  <si>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</si>
  <si>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</si>
  <si>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</si>
  <si>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</si>
  <si>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</si>
  <si>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</si>
  <si>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</si>
  <si>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</si>
  <si>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</si>
  <si>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</si>
  <si>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</si>
  <si>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</si>
  <si>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</si>
  <si>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</si>
  <si>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</si>
  <si>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</si>
  <si>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</si>
  <si>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</si>
  <si>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</si>
  <si>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</si>
  <si>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</si>
  <si>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</si>
  <si>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</si>
  <si>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</si>
  <si>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</si>
  <si>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</si>
  <si>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</si>
  <si>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</si>
  <si>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</si>
  <si>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</si>
  <si>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</si>
  <si>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</si>
  <si>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</si>
  <si>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</si>
  <si>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</si>
  <si>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</si>
  <si>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</si>
  <si>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</si>
  <si>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</si>
  <si>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</si>
  <si>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</si>
  <si>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</si>
  <si>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</si>
  <si>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</si>
  <si>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</si>
  <si>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</si>
  <si>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</si>
  <si>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</si>
  <si>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</si>
  <si>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</si>
  <si>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</si>
  <si>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</si>
  <si>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</si>
  <si>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</si>
  <si>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</si>
  <si>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</si>
  <si>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</si>
  <si>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</si>
  <si>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</si>
  <si>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</si>
  <si>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</si>
  <si>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</si>
  <si>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</si>
  <si>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</si>
  <si>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</si>
  <si>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</si>
  <si>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</si>
  <si>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</si>
  <si>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</si>
  <si>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</si>
  <si>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</si>
  <si>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</si>
  <si>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</si>
  <si>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</si>
  <si>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</si>
  <si>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</si>
  <si>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</si>
  <si>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</si>
  <si>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</si>
  <si>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</si>
  <si>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</si>
  <si>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</si>
  <si>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</si>
  <si>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</si>
  <si>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</si>
  <si>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</si>
  <si>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</si>
  <si>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</si>
  <si>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</si>
  <si>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</si>
  <si>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</si>
  <si>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</si>
  <si>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</si>
  <si>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</si>
  <si>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</si>
  <si>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</si>
  <si>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</si>
  <si>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</si>
  <si>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</si>
  <si>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</si>
  <si>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</si>
  <si>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</si>
  <si>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</si>
  <si>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</si>
  <si>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</si>
  <si>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</si>
  <si>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</si>
  <si>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</si>
  <si>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</si>
  <si>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</si>
  <si>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</si>
  <si>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</si>
  <si>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</si>
  <si>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</si>
  <si>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</si>
  <si>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</si>
  <si>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</si>
  <si>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</si>
  <si>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</si>
  <si>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</si>
  <si>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</si>
  <si>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</si>
  <si>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</si>
  <si>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</si>
  <si>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</si>
  <si>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</si>
  <si>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</si>
  <si>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</si>
  <si>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</si>
  <si>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</si>
  <si>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</si>
  <si>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</si>
  <si>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</si>
  <si>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</si>
  <si>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</si>
  <si>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</si>
  <si>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</si>
  <si>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</si>
  <si>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</si>
  <si>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</si>
  <si>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</si>
  <si>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</si>
  <si>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</si>
  <si>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</si>
  <si>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</si>
  <si>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</si>
  <si>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</si>
  <si>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</si>
  <si>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</si>
  <si>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</si>
  <si>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</si>
  <si>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</si>
  <si>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</si>
  <si>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</si>
  <si>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</si>
  <si>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</si>
  <si>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</si>
  <si>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</si>
  <si>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</si>
  <si>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</si>
  <si>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</si>
  <si>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</si>
  <si>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</si>
  <si>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</si>
  <si>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</si>
  <si>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</si>
  <si>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</si>
  <si>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</si>
  <si>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</si>
  <si>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</si>
  <si>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</si>
  <si>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</si>
  <si>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</si>
  <si>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</si>
  <si>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</si>
  <si>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</si>
  <si>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</si>
  <si>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</si>
  <si>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</si>
  <si>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</si>
  <si>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</si>
  <si>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</si>
  <si>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</si>
  <si>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</si>
  <si>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</si>
  <si>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</si>
  <si>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</si>
  <si>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</si>
  <si>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</si>
  <si>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</si>
  <si>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</si>
  <si>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</si>
  <si>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</si>
  <si>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</si>
  <si>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</si>
  <si>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</si>
  <si>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</si>
  <si>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</si>
  <si>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</si>
  <si>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</si>
  <si>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</si>
  <si>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</si>
  <si>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</si>
  <si>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</si>
  <si>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</si>
  <si>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</si>
  <si>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</si>
  <si>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</si>
  <si>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</si>
  <si>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</si>
  <si>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</si>
  <si>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</si>
  <si>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</si>
  <si>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</si>
  <si>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</si>
  <si>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</si>
  <si>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</si>
  <si>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</si>
  <si>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</si>
  <si>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</si>
  <si>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</si>
  <si>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</si>
  <si>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</si>
  <si>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</si>
  <si>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</si>
  <si>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</si>
  <si>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</si>
  <si>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</si>
  <si>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</si>
  <si>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</si>
  <si>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</si>
  <si>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</si>
  <si>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</si>
  <si>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</si>
  <si>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</si>
  <si>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</si>
  <si>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</si>
  <si>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</si>
  <si>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</si>
  <si>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</si>
  <si>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</si>
  <si>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</si>
  <si>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</si>
  <si>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</si>
  <si>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</si>
  <si>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</si>
  <si>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</si>
  <si>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</si>
  <si>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</si>
  <si>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</si>
  <si>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</si>
  <si>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</si>
  <si>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</si>
  <si>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</si>
  <si>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</si>
  <si>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</si>
  <si>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</si>
  <si>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</si>
  <si>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</si>
  <si>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</si>
  <si>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</si>
  <si>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</si>
  <si>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</si>
  <si>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</si>
  <si>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</si>
  <si>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</si>
  <si>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</si>
  <si>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</si>
  <si>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</si>
  <si>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</si>
  <si>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</si>
  <si>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</si>
  <si>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</si>
  <si>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</si>
  <si>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</si>
  <si>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</si>
  <si>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</si>
  <si>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</si>
  <si>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</si>
  <si>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</si>
  <si>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</si>
  <si>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</si>
  <si>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</si>
  <si>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</si>
  <si>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</si>
  <si>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</si>
  <si>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</si>
  <si>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</si>
  <si>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</si>
  <si>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</si>
  <si>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</si>
  <si>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</si>
  <si>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</si>
  <si>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</si>
  <si>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</si>
  <si>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</si>
  <si>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</si>
  <si>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</si>
  <si>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</si>
  <si>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</si>
  <si>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</si>
  <si>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</si>
  <si>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</si>
  <si>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</si>
  <si>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</si>
  <si>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</si>
  <si>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</si>
  <si>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</si>
  <si>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</si>
  <si>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</si>
  <si>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</si>
  <si>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</si>
  <si>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</si>
  <si>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</si>
  <si>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</si>
  <si>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</si>
  <si>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</si>
  <si>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</si>
  <si>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</si>
  <si>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</si>
  <si>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</si>
  <si>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</si>
  <si>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</si>
  <si>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</si>
  <si>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</si>
  <si>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</si>
  <si>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</si>
  <si>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</si>
  <si>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</si>
  <si>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</si>
  <si>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</si>
  <si>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</si>
  <si>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</si>
  <si>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</si>
  <si>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</si>
  <si>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</si>
  <si>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</si>
  <si>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</si>
  <si>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</si>
  <si>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</si>
  <si>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</si>
  <si>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</si>
  <si>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</si>
  <si>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</si>
  <si>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</si>
  <si>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</si>
  <si>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</si>
  <si>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</si>
  <si>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</si>
  <si>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</si>
  <si>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</si>
  <si>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</si>
  <si>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</si>
  <si>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</si>
  <si>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</si>
  <si>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</si>
  <si>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</si>
  <si>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</si>
  <si>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</si>
  <si>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</si>
  <si>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</si>
  <si>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</si>
  <si>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</si>
  <si>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</si>
  <si>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</si>
  <si>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</si>
  <si>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</si>
  <si>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</si>
  <si>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</si>
  <si>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</si>
  <si>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</si>
  <si>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</si>
  <si>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</si>
  <si>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</si>
  <si>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</si>
  <si>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</si>
  <si>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</si>
  <si>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</si>
  <si>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</si>
  <si>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</si>
  <si>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</si>
  <si>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</si>
  <si>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</si>
  <si>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</si>
  <si>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</si>
  <si>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</si>
  <si>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</si>
  <si>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</si>
  <si>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</si>
  <si>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</si>
  <si>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</si>
  <si>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</si>
  <si>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</si>
  <si>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</si>
  <si>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</si>
  <si>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</si>
  <si>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</si>
  <si>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</si>
  <si>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</si>
  <si>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</si>
  <si>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</si>
  <si>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</si>
  <si>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</si>
  <si>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</si>
  <si>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</si>
  <si>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</si>
  <si>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</si>
  <si>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</si>
  <si>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</si>
  <si>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</si>
  <si>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</si>
  <si>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</si>
  <si>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</si>
  <si>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</si>
  <si>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</si>
  <si>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</si>
  <si>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</si>
  <si>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</si>
  <si>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</si>
  <si>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</si>
  <si>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</si>
  <si>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</si>
  <si>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</si>
  <si>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</si>
  <si>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</si>
  <si>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</si>
  <si>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</si>
  <si>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</si>
  <si>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</si>
  <si>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</si>
  <si>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</si>
  <si>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</si>
  <si>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</si>
  <si>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</si>
  <si>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</si>
  <si>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</si>
  <si>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</si>
  <si>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</si>
  <si>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</si>
  <si>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</si>
  <si>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</si>
  <si>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</si>
  <si>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</si>
  <si>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</si>
  <si>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</si>
  <si>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</si>
  <si>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</si>
  <si>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</si>
  <si>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</si>
  <si>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</si>
  <si>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</si>
  <si>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</si>
  <si>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</si>
  <si>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</si>
  <si>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</si>
  <si>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</si>
  <si>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</si>
  <si>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</si>
  <si>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</si>
  <si>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</si>
  <si>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</si>
  <si>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</si>
  <si>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</si>
  <si>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</si>
  <si>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</si>
  <si>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</si>
  <si>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</si>
  <si>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</si>
  <si>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</si>
  <si>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</si>
  <si>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</si>
  <si>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</si>
  <si>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</si>
  <si>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</si>
  <si>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</si>
  <si>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</si>
  <si>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</si>
  <si>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</si>
  <si>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</si>
  <si>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</si>
  <si>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</si>
  <si>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</si>
  <si>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</si>
  <si>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</si>
  <si>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</si>
  <si>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</si>
  <si>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</si>
  <si>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</si>
  <si>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</si>
  <si>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</si>
  <si>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</si>
  <si>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</si>
  <si>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</si>
  <si>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</si>
  <si>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</si>
  <si>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</si>
  <si>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</si>
  <si>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</si>
  <si>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</si>
  <si>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</si>
  <si>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</si>
  <si>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</si>
  <si>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</si>
  <si>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</si>
  <si>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</si>
  <si>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</si>
  <si>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</si>
  <si>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</si>
  <si>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</si>
  <si>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</si>
  <si>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</si>
  <si>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</si>
  <si>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</si>
  <si>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</si>
  <si>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</si>
  <si>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</si>
  <si>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</si>
  <si>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</si>
  <si>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</si>
  <si>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</si>
  <si>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</si>
  <si>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</si>
  <si>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</si>
  <si>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</si>
  <si>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</si>
  <si>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</si>
  <si>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</si>
  <si>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</si>
  <si>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</si>
  <si>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</si>
  <si>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</si>
  <si>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</si>
  <si>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</si>
  <si>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</si>
  <si>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</si>
  <si>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</si>
  <si>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</si>
  <si>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</si>
  <si>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</si>
  <si>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</si>
  <si>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</si>
  <si>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</si>
  <si>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</si>
  <si>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</si>
  <si>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</si>
  <si>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</si>
  <si>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</si>
  <si>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</si>
  <si>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</si>
  <si>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</si>
  <si>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</si>
  <si>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</si>
  <si>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</si>
  <si>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</si>
  <si>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</si>
  <si>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</si>
  <si>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</si>
  <si>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</si>
  <si>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</si>
  <si>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</si>
  <si>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</si>
  <si>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</si>
  <si>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</si>
  <si>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</si>
  <si>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</si>
  <si>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</si>
  <si>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</si>
  <si>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</si>
  <si>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</si>
  <si>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</si>
  <si>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</si>
  <si>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</si>
  <si>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</si>
  <si>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</si>
  <si>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</si>
  <si>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</si>
  <si>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</si>
  <si>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</si>
  <si>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</si>
  <si>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</si>
  <si>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</si>
  <si>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</si>
  <si>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</si>
  <si>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</si>
  <si>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</si>
  <si>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</si>
  <si>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</si>
  <si>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</si>
  <si>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</si>
  <si>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</si>
  <si>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</si>
  <si>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</si>
  <si>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</si>
  <si>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</si>
  <si>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</si>
  <si>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</si>
  <si>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</si>
  <si>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</si>
  <si>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</si>
  <si>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</si>
  <si>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</si>
  <si>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</si>
  <si>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</si>
  <si>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</si>
  <si>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</si>
  <si>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</si>
  <si>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</si>
  <si>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</si>
  <si>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</si>
  <si>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</si>
  <si>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</si>
  <si>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</si>
  <si>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</si>
  <si>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</si>
  <si>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</si>
  <si>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</si>
  <si>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</si>
  <si>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</si>
  <si>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</si>
  <si>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</si>
  <si>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</si>
  <si>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</si>
  <si>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</si>
  <si>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</si>
  <si>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</si>
  <si>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</si>
  <si>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</si>
  <si>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</si>
  <si>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</si>
  <si>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</si>
  <si>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</si>
  <si>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</si>
  <si>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</si>
  <si>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</si>
  <si>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</si>
  <si>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</si>
  <si>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</si>
  <si>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</si>
  <si>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</si>
  <si>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</si>
  <si>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</si>
  <si>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</si>
  <si>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</si>
  <si>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</si>
  <si>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</si>
  <si>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</si>
  <si>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</si>
  <si>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</si>
  <si>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</si>
  <si>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</si>
  <si>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</si>
  <si>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</si>
  <si>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</si>
  <si>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</si>
  <si>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</si>
  <si>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</si>
  <si>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</si>
  <si>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</si>
  <si>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</si>
  <si>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</si>
  <si>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</si>
  <si>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</si>
  <si>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</si>
  <si>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</si>
  <si>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</si>
  <si>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</si>
  <si>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</si>
  <si>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</si>
  <si>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</si>
  <si>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</si>
  <si>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</si>
  <si>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</si>
  <si>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</si>
  <si>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</si>
  <si>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</si>
  <si>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</si>
  <si>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</si>
  <si>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</si>
  <si>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</si>
  <si>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</si>
  <si>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</si>
  <si>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</si>
  <si>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</si>
  <si>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</si>
  <si>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</si>
  <si>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</si>
  <si>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</si>
  <si>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</si>
  <si>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</si>
  <si>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</si>
  <si>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</si>
  <si>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</si>
  <si>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</si>
  <si>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</si>
  <si>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</si>
  <si>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</si>
  <si>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</si>
  <si>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</si>
  <si>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</si>
  <si>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</si>
  <si>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</si>
  <si>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</si>
  <si>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</si>
  <si>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</si>
  <si>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</si>
  <si>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</si>
  <si>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</si>
  <si>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</si>
  <si>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</si>
  <si>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</si>
  <si>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</si>
  <si>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</si>
  <si>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</si>
  <si>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</si>
  <si>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</si>
  <si>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</si>
  <si>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</si>
  <si>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</si>
  <si>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</si>
  <si>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</si>
  <si>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</si>
  <si>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</si>
  <si>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</si>
  <si>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</si>
  <si>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</si>
  <si>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</si>
  <si>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</si>
  <si>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</si>
  <si>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</si>
  <si>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</si>
  <si>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</si>
  <si>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</si>
  <si>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</si>
  <si>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</si>
  <si>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</si>
  <si>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</si>
  <si>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</si>
  <si>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</si>
  <si>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</si>
  <si>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</si>
  <si>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</si>
  <si>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</si>
  <si>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</si>
  <si>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</si>
  <si>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</si>
  <si>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</si>
  <si>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</si>
  <si>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</si>
  <si>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</si>
  <si>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</si>
  <si>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</si>
  <si>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</si>
  <si>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</si>
  <si>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</si>
  <si>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</si>
  <si>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</si>
  <si>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</si>
  <si>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</si>
  <si>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</si>
  <si>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</si>
  <si>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</si>
  <si>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</si>
  <si>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</si>
  <si>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</si>
  <si>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</si>
  <si>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</si>
  <si>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</si>
  <si>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</si>
  <si>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</si>
  <si>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</si>
  <si>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</si>
  <si>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</si>
  <si>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</si>
  <si>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</si>
  <si>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</si>
  <si>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</si>
  <si>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</si>
  <si>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</si>
  <si>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</si>
  <si>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</si>
  <si>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</si>
  <si>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</si>
  <si>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</si>
  <si>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</si>
  <si>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</si>
  <si>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</si>
  <si>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</si>
  <si>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</si>
  <si>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</si>
  <si>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</si>
  <si>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</si>
  <si>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</si>
  <si>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</si>
  <si>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</si>
  <si>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</si>
  <si>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</si>
  <si>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</si>
  <si>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</si>
  <si>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</si>
  <si>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</si>
  <si>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</si>
  <si>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</si>
  <si>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</si>
  <si>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</si>
  <si>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</si>
  <si>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</si>
  <si>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</si>
  <si>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</si>
  <si>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</si>
  <si>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</si>
  <si>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</si>
  <si>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</si>
  <si>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</si>
  <si>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</si>
  <si>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</si>
  <si>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</si>
  <si>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</si>
  <si>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</si>
  <si>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</si>
  <si>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</si>
  <si>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</si>
  <si>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</si>
  <si>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</si>
  <si>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</si>
  <si>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</si>
  <si>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</si>
  <si>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</si>
  <si>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</si>
  <si>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</si>
  <si>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</si>
  <si>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</si>
  <si>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</si>
  <si>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</si>
  <si>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</si>
  <si>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</si>
  <si>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</si>
  <si>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</si>
  <si>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</si>
  <si>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</si>
  <si>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</si>
  <si>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</si>
  <si>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</si>
  <si>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</si>
  <si>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</si>
  <si>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</si>
  <si>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</si>
  <si>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</si>
  <si>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</si>
  <si>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</si>
  <si>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</si>
  <si>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</si>
  <si>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</si>
  <si>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</si>
  <si>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</si>
  <si>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</si>
  <si>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</si>
  <si>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</si>
  <si>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</si>
  <si>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</si>
  <si>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</si>
  <si>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</si>
  <si>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</si>
  <si>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</si>
  <si>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</si>
  <si>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</si>
  <si>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</si>
  <si>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</si>
  <si>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</si>
  <si>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</si>
  <si>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</si>
  <si>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</si>
  <si>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</si>
  <si>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</si>
  <si>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</si>
  <si>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</si>
  <si>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</si>
  <si>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</si>
  <si>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</si>
  <si>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</si>
  <si>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</si>
  <si>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</si>
  <si>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</si>
  <si>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</si>
  <si>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</si>
  <si>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</si>
  <si>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</si>
  <si>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</si>
  <si>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</si>
  <si>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</si>
  <si>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</si>
  <si>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</si>
  <si>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</si>
  <si>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</si>
  <si>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</si>
  <si>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</si>
  <si>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</si>
  <si>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</si>
  <si>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</si>
  <si>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</si>
  <si>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</si>
  <si>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</si>
  <si>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</si>
  <si>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</si>
  <si>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</si>
  <si>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</si>
  <si>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</si>
  <si>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</si>
  <si>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</si>
  <si>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</si>
  <si>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</si>
  <si>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</si>
  <si>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</si>
  <si>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</si>
  <si>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</si>
  <si>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</si>
  <si>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</si>
  <si>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</si>
  <si>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</si>
  <si>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</si>
  <si>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</si>
  <si>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</si>
  <si>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</si>
  <si>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</si>
  <si>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</si>
  <si>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</si>
  <si>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</si>
  <si>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</si>
  <si>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</si>
  <si>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</si>
  <si>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</si>
  <si>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</si>
  <si>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</si>
  <si>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</si>
  <si>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</si>
  <si>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</si>
  <si>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</si>
  <si>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</si>
  <si>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</si>
  <si>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</si>
  <si>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</si>
  <si>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</si>
  <si>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</si>
  <si>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</si>
  <si>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</si>
  <si>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</si>
  <si>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</si>
  <si>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</si>
  <si>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</si>
  <si>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</si>
  <si>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</si>
  <si>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</si>
  <si>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</si>
  <si>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</si>
  <si>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</si>
  <si>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</si>
  <si>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</si>
  <si>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</si>
  <si>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</si>
  <si>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</si>
  <si>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</si>
  <si>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</si>
  <si>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</si>
  <si>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</si>
  <si>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</si>
  <si>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</si>
  <si>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</si>
  <si>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</si>
  <si>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</si>
  <si>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</si>
  <si>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</si>
  <si>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</si>
  <si>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</si>
  <si>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</si>
  <si>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</si>
  <si>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</si>
  <si>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</si>
  <si>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</si>
  <si>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</si>
  <si>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</si>
  <si>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</si>
  <si>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</si>
  <si>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</si>
  <si>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</si>
  <si>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</si>
  <si>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</si>
  <si>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</si>
  <si>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</si>
  <si>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</si>
  <si>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</si>
  <si>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</si>
  <si>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</si>
  <si>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</si>
  <si>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</si>
  <si>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</si>
  <si>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</si>
  <si>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</si>
  <si>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</si>
  <si>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</si>
  <si>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</si>
  <si>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</si>
  <si>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</si>
  <si>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</si>
  <si>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</si>
  <si>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</si>
  <si>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</si>
  <si>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</si>
  <si>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</si>
  <si>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</si>
  <si>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</si>
  <si>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</si>
  <si>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</si>
  <si>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</si>
  <si>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</si>
  <si>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</si>
  <si>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</si>
  <si>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</si>
  <si>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</si>
  <si>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</si>
  <si>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</si>
  <si>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</si>
  <si>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</si>
  <si>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</si>
  <si>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</si>
  <si>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</si>
  <si>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</si>
  <si>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</si>
  <si>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</si>
  <si>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</si>
  <si>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</si>
  <si>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</si>
  <si>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</si>
  <si>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</si>
  <si>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</si>
  <si>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</si>
  <si>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</si>
  <si>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</si>
  <si>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</si>
  <si>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</si>
  <si>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</si>
  <si>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</si>
  <si>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</si>
  <si>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</si>
  <si>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</si>
  <si>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</si>
  <si>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</si>
  <si>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</si>
  <si>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</si>
  <si>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</si>
  <si>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</si>
  <si>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</si>
  <si>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</si>
  <si>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</si>
  <si>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</si>
  <si>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</si>
  <si>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</si>
  <si>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</si>
  <si>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</si>
  <si>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</si>
  <si>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</si>
  <si>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</si>
  <si>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</si>
  <si>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</si>
  <si>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</si>
  <si>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</si>
  <si>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</si>
  <si>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</si>
  <si>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</si>
  <si>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</si>
  <si>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</si>
  <si>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</si>
  <si>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</si>
  <si>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</si>
  <si>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</si>
  <si>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</si>
  <si>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</si>
  <si>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</si>
  <si>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</si>
  <si>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</si>
  <si>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</si>
  <si>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</si>
  <si>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</si>
  <si>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</si>
  <si>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</si>
  <si>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</si>
  <si>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</si>
  <si>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</si>
  <si>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</si>
  <si>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</si>
  <si>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</si>
  <si>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</si>
  <si>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</si>
  <si>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</si>
  <si>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</si>
  <si>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</si>
  <si>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</si>
  <si>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</si>
  <si>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</si>
  <si>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</si>
  <si>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</si>
  <si>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</si>
  <si>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</si>
  <si>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</si>
  <si>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</si>
  <si>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</si>
  <si>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</si>
  <si>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</si>
  <si>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</si>
  <si>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</si>
  <si>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</si>
  <si>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</si>
  <si>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</si>
  <si>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</si>
  <si>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</si>
  <si>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</si>
  <si>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</si>
  <si>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</si>
  <si>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</si>
  <si>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</si>
  <si>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</si>
  <si>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</si>
  <si>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</si>
  <si>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</si>
  <si>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</si>
  <si>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</si>
  <si>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</si>
  <si>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</si>
  <si>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</si>
  <si>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</si>
  <si>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</si>
  <si>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</si>
  <si>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</si>
  <si>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</si>
  <si>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</si>
  <si>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</si>
  <si>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</si>
  <si>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</si>
  <si>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</si>
  <si>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</si>
  <si>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</si>
  <si>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</si>
  <si>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</si>
  <si>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</si>
  <si>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</si>
  <si>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</si>
  <si>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</si>
  <si>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</si>
  <si>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</si>
  <si>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</si>
  <si>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</si>
  <si>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</si>
  <si>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</si>
  <si>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</si>
  <si>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</si>
  <si>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</si>
  <si>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</si>
  <si>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</si>
  <si>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</si>
  <si>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</si>
  <si>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</si>
  <si>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</si>
  <si>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</si>
  <si>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</si>
  <si>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</si>
  <si>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</si>
  <si>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</si>
  <si>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</si>
  <si>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</si>
  <si>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</si>
  <si>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</si>
  <si>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</si>
  <si>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</si>
  <si>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</si>
  <si>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</si>
  <si>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</si>
  <si>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</si>
  <si>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</si>
  <si>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</si>
  <si>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</si>
  <si>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</si>
  <si>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</si>
  <si>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</si>
  <si>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</si>
  <si>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</si>
  <si>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</si>
  <si>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</si>
  <si>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</si>
  <si>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</si>
  <si>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</si>
  <si>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</si>
  <si>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</si>
  <si>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</si>
  <si>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</si>
  <si>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</si>
  <si>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</si>
  <si>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</si>
  <si>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</si>
  <si>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</si>
  <si>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</si>
  <si>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</si>
  <si>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</si>
  <si>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</si>
  <si>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</si>
  <si>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</si>
  <si>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</si>
  <si>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</si>
  <si>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</si>
  <si>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</si>
  <si>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</si>
  <si>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</si>
  <si>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</si>
  <si>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</si>
  <si>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</si>
  <si>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</si>
  <si>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</si>
  <si>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</si>
  <si>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</si>
  <si>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</si>
  <si>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</si>
  <si>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</si>
  <si>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</si>
  <si>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</si>
  <si>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</si>
  <si>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</si>
  <si>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55"/>
  </si>
  <si>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</si>
  <si>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</si>
  <si>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</si>
  <si>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</si>
  <si>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</si>
  <si>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</si>
  <si>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</si>
  <si>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商業・運輸マージン（輸入分）</t>
    <rPh sb="0" eb="2">
      <t>ショウギョウ</t>
    </rPh>
    <rPh sb="3" eb="5">
      <t>ウンユ</t>
    </rPh>
    <rPh sb="10" eb="12">
      <t>ユニュウ</t>
    </rPh>
    <rPh sb="12" eb="13">
      <t>ブン</t>
    </rPh>
    <phoneticPr fontId="2"/>
  </si>
  <si>
    <t>マージン</t>
    <phoneticPr fontId="2"/>
  </si>
  <si>
    <t>１人当たり消費単価額は、観光庁旅行・観光消費動向調査、訪日外国人消費動向調査等から推計します。</t>
    <rPh sb="7" eb="9">
      <t>タンカ</t>
    </rPh>
    <rPh sb="38" eb="39">
      <t>ナド</t>
    </rPh>
    <phoneticPr fontId="9"/>
  </si>
  <si>
    <t>単価検討用</t>
    <rPh sb="0" eb="2">
      <t>タンカ</t>
    </rPh>
    <rPh sb="2" eb="4">
      <t>ケントウ</t>
    </rPh>
    <rPh sb="4" eb="5">
      <t>ヨウ</t>
    </rPh>
    <phoneticPr fontId="9"/>
  </si>
  <si>
    <t>日帰</t>
    <rPh sb="0" eb="2">
      <t>ヒガエ</t>
    </rPh>
    <phoneticPr fontId="9"/>
  </si>
  <si>
    <t>国内</t>
    <rPh sb="0" eb="2">
      <t>コクナイ</t>
    </rPh>
    <phoneticPr fontId="9"/>
  </si>
  <si>
    <t>国外</t>
    <rPh sb="0" eb="2">
      <t>コクガイ</t>
    </rPh>
    <phoneticPr fontId="9"/>
  </si>
  <si>
    <t>区分</t>
    <rPh sb="0" eb="2">
      <t>クブン</t>
    </rPh>
    <phoneticPr fontId="9"/>
  </si>
  <si>
    <t>消費する財・サービス内容</t>
    <rPh sb="10" eb="12">
      <t>ナイヨウ</t>
    </rPh>
    <phoneticPr fontId="9"/>
  </si>
  <si>
    <t>修正単価</t>
    <rPh sb="0" eb="2">
      <t>シュウセイ</t>
    </rPh>
    <rPh sb="2" eb="4">
      <t>タンカ</t>
    </rPh>
    <phoneticPr fontId="62"/>
  </si>
  <si>
    <t>泊</t>
    <rPh sb="0" eb="1">
      <t>ハク</t>
    </rPh>
    <phoneticPr fontId="9"/>
  </si>
  <si>
    <t>交通費
（航空機、新幹線等の交通費は、経済波及効果が県内分を前提とするため、県外分を除きます。）</t>
    <rPh sb="0" eb="3">
      <t>コウツウヒ</t>
    </rPh>
    <phoneticPr fontId="62"/>
  </si>
  <si>
    <t>旅行会社収入</t>
    <rPh sb="0" eb="2">
      <t>リョコウ</t>
    </rPh>
    <rPh sb="2" eb="4">
      <t>カイシャ</t>
    </rPh>
    <rPh sb="4" eb="6">
      <t>シュウニュウ</t>
    </rPh>
    <phoneticPr fontId="62"/>
  </si>
  <si>
    <t>航空機（国内線）</t>
    <rPh sb="0" eb="3">
      <t>コウクウキ</t>
    </rPh>
    <rPh sb="4" eb="7">
      <t>コクナイセン</t>
    </rPh>
    <phoneticPr fontId="9"/>
  </si>
  <si>
    <t>航空機（国際線）</t>
    <rPh sb="0" eb="3">
      <t>コウクウキ</t>
    </rPh>
    <rPh sb="4" eb="7">
      <t>コクサイセン</t>
    </rPh>
    <phoneticPr fontId="9"/>
  </si>
  <si>
    <t>新幹線</t>
    <rPh sb="0" eb="3">
      <t>シンカンセン</t>
    </rPh>
    <phoneticPr fontId="62"/>
  </si>
  <si>
    <t>鉄道</t>
    <rPh sb="0" eb="2">
      <t>テツドウ</t>
    </rPh>
    <phoneticPr fontId="62"/>
  </si>
  <si>
    <t>タクシー・ハイヤー</t>
  </si>
  <si>
    <t>レンタカー・カーシェアリング</t>
  </si>
  <si>
    <t>ガソリン</t>
  </si>
  <si>
    <t>駐車場・有料道路料金</t>
    <rPh sb="0" eb="3">
      <t>チュウシャジョウ</t>
    </rPh>
    <rPh sb="4" eb="6">
      <t>ユウリョウ</t>
    </rPh>
    <rPh sb="6" eb="8">
      <t>ドウロ</t>
    </rPh>
    <rPh sb="8" eb="10">
      <t>リョウキン</t>
    </rPh>
    <phoneticPr fontId="62"/>
  </si>
  <si>
    <t>飲食費
・買物代</t>
    <rPh sb="0" eb="3">
      <t>インショクヒ</t>
    </rPh>
    <rPh sb="5" eb="7">
      <t>カイモノ</t>
    </rPh>
    <rPh sb="7" eb="8">
      <t>ダイ</t>
    </rPh>
    <phoneticPr fontId="62"/>
  </si>
  <si>
    <t>飲食店における食事・飲酒</t>
    <rPh sb="0" eb="2">
      <t>インショク</t>
    </rPh>
    <rPh sb="2" eb="3">
      <t>テン</t>
    </rPh>
    <rPh sb="7" eb="9">
      <t>ショクジ</t>
    </rPh>
    <rPh sb="10" eb="12">
      <t>インシュ</t>
    </rPh>
    <phoneticPr fontId="62"/>
  </si>
  <si>
    <t>お弁当、食料品</t>
    <rPh sb="1" eb="3">
      <t>ベントウ</t>
    </rPh>
    <rPh sb="4" eb="7">
      <t>ショクリョウヒン</t>
    </rPh>
    <phoneticPr fontId="62"/>
  </si>
  <si>
    <t>飲料・酒</t>
    <rPh sb="0" eb="2">
      <t>インリョウ</t>
    </rPh>
    <rPh sb="3" eb="4">
      <t>サケ</t>
    </rPh>
    <phoneticPr fontId="62"/>
  </si>
  <si>
    <t>菓子類</t>
    <rPh sb="0" eb="3">
      <t>カシルイ</t>
    </rPh>
    <phoneticPr fontId="62"/>
  </si>
  <si>
    <t>農産物（野菜・果物・花）</t>
    <rPh sb="0" eb="3">
      <t>ノウサンブツ</t>
    </rPh>
    <rPh sb="4" eb="6">
      <t>ヤサイ</t>
    </rPh>
    <rPh sb="7" eb="9">
      <t>クダモノ</t>
    </rPh>
    <rPh sb="10" eb="11">
      <t>ハナ</t>
    </rPh>
    <phoneticPr fontId="62"/>
  </si>
  <si>
    <t>水産物（鮮魚・貝類）</t>
    <rPh sb="0" eb="3">
      <t>スイサンブツ</t>
    </rPh>
    <rPh sb="4" eb="6">
      <t>センギョ</t>
    </rPh>
    <rPh sb="7" eb="9">
      <t>カイルイ</t>
    </rPh>
    <phoneticPr fontId="62"/>
  </si>
  <si>
    <t>衣類・帽子・ハンカチなど</t>
    <rPh sb="0" eb="2">
      <t>イルイ</t>
    </rPh>
    <rPh sb="3" eb="5">
      <t>ボウシ</t>
    </rPh>
    <phoneticPr fontId="62"/>
  </si>
  <si>
    <t>靴・かばんなど皮革製品</t>
    <rPh sb="0" eb="1">
      <t>クツ</t>
    </rPh>
    <rPh sb="7" eb="9">
      <t>ヒカク</t>
    </rPh>
    <rPh sb="9" eb="11">
      <t>セイヒン</t>
    </rPh>
    <phoneticPr fontId="62"/>
  </si>
  <si>
    <t>陶磁器</t>
    <rPh sb="0" eb="3">
      <t>トウジキ</t>
    </rPh>
    <phoneticPr fontId="62"/>
  </si>
  <si>
    <t>ガラス製品</t>
    <rPh sb="3" eb="5">
      <t>セイヒン</t>
    </rPh>
    <phoneticPr fontId="62"/>
  </si>
  <si>
    <t>医薬品</t>
    <rPh sb="0" eb="3">
      <t>イヤクヒン</t>
    </rPh>
    <phoneticPr fontId="62"/>
  </si>
  <si>
    <t>化粧品・歯磨・シャンプー</t>
    <rPh sb="0" eb="3">
      <t>ケショウヒン</t>
    </rPh>
    <rPh sb="4" eb="6">
      <t>ハミガキ</t>
    </rPh>
    <phoneticPr fontId="62"/>
  </si>
  <si>
    <t>写真フィルム</t>
    <rPh sb="0" eb="2">
      <t>シャシン</t>
    </rPh>
    <phoneticPr fontId="62"/>
  </si>
  <si>
    <t>その他の買物代</t>
    <rPh sb="2" eb="3">
      <t>ホカ</t>
    </rPh>
    <rPh sb="4" eb="6">
      <t>カイモノ</t>
    </rPh>
    <rPh sb="6" eb="7">
      <t>ダイ</t>
    </rPh>
    <phoneticPr fontId="62"/>
  </si>
  <si>
    <t>娯楽等
サービス費</t>
    <rPh sb="0" eb="2">
      <t>ゴラク</t>
    </rPh>
    <rPh sb="2" eb="3">
      <t>トウ</t>
    </rPh>
    <rPh sb="8" eb="9">
      <t>ヒ</t>
    </rPh>
    <phoneticPr fontId="62"/>
  </si>
  <si>
    <t>温泉・温浴施設・エステ・リラクゼーション</t>
    <rPh sb="0" eb="2">
      <t>オンセン</t>
    </rPh>
    <rPh sb="3" eb="5">
      <t>オンヨク</t>
    </rPh>
    <rPh sb="5" eb="7">
      <t>シセツ</t>
    </rPh>
    <phoneticPr fontId="63"/>
  </si>
  <si>
    <t>テーマパーク・遊園地</t>
    <rPh sb="7" eb="10">
      <t>ユウエンチ</t>
    </rPh>
    <phoneticPr fontId="63"/>
  </si>
  <si>
    <t>美術館・博物館・資料館・動植物園・水族館など</t>
    <rPh sb="0" eb="3">
      <t>ビジュツカン・ハ</t>
    </rPh>
    <rPh sb="3" eb="16">
      <t>クブツカン・シリョウカン・ドウショクブツエン</t>
    </rPh>
    <rPh sb="17" eb="20">
      <t>スイゾクカン</t>
    </rPh>
    <phoneticPr fontId="63"/>
  </si>
  <si>
    <t>スキー場リフト</t>
    <rPh sb="3" eb="4">
      <t>ジョウ</t>
    </rPh>
    <phoneticPr fontId="63"/>
  </si>
  <si>
    <t>スポーツ施設利用料</t>
    <rPh sb="4" eb="6">
      <t>シセツ</t>
    </rPh>
    <rPh sb="6" eb="9">
      <t>リヨウリョウ</t>
    </rPh>
    <phoneticPr fontId="63"/>
  </si>
  <si>
    <t>スポーツ観戦</t>
    <rPh sb="4" eb="6">
      <t>カンセン</t>
    </rPh>
    <phoneticPr fontId="63"/>
  </si>
  <si>
    <t>舞台・音楽鑑賞</t>
    <rPh sb="0" eb="2">
      <t>ブタイ</t>
    </rPh>
    <rPh sb="3" eb="5">
      <t>オンガク</t>
    </rPh>
    <rPh sb="5" eb="7">
      <t>カンショウ</t>
    </rPh>
    <phoneticPr fontId="63"/>
  </si>
  <si>
    <t>展示会・コンベンション参加費</t>
    <rPh sb="0" eb="3">
      <t>テンジカイ</t>
    </rPh>
    <rPh sb="11" eb="14">
      <t>サンカヒ</t>
    </rPh>
    <phoneticPr fontId="63"/>
  </si>
  <si>
    <t>レンタル料</t>
    <rPh sb="4" eb="5">
      <t>リョウ</t>
    </rPh>
    <phoneticPr fontId="63"/>
  </si>
  <si>
    <t>遊漁船</t>
    <rPh sb="0" eb="3">
      <t>ユウギョセン</t>
    </rPh>
    <phoneticPr fontId="63"/>
  </si>
  <si>
    <t>ガイド料</t>
    <rPh sb="3" eb="4">
      <t>リョウ</t>
    </rPh>
    <phoneticPr fontId="63"/>
  </si>
  <si>
    <t>マッサージ</t>
  </si>
  <si>
    <t>写真撮影代</t>
    <rPh sb="0" eb="2">
      <t>シャシン</t>
    </rPh>
    <rPh sb="2" eb="4">
      <t>サツエイ</t>
    </rPh>
    <rPh sb="4" eb="5">
      <t>ダイ</t>
    </rPh>
    <phoneticPr fontId="63"/>
  </si>
  <si>
    <t>観光農園</t>
    <rPh sb="0" eb="4">
      <t>カンコウノウエン</t>
    </rPh>
    <phoneticPr fontId="63"/>
  </si>
  <si>
    <t>郵便</t>
    <rPh sb="0" eb="2">
      <t>ユウビン</t>
    </rPh>
    <phoneticPr fontId="66"/>
  </si>
  <si>
    <t>宅急便</t>
    <rPh sb="0" eb="3">
      <t>タッキュウビン</t>
    </rPh>
    <phoneticPr fontId="66"/>
  </si>
  <si>
    <t>通信料</t>
    <rPh sb="0" eb="3">
      <t>ツウシンリョウ</t>
    </rPh>
    <phoneticPr fontId="66"/>
  </si>
  <si>
    <t>宿泊</t>
    <rPh sb="0" eb="2">
      <t>シュクハク</t>
    </rPh>
    <phoneticPr fontId="9"/>
  </si>
  <si>
    <t>宿泊費</t>
    <rPh sb="0" eb="3">
      <t>シュクハクヒ</t>
    </rPh>
    <phoneticPr fontId="62"/>
  </si>
  <si>
    <t>その他</t>
    <rPh sb="2" eb="3">
      <t>ホカ</t>
    </rPh>
    <phoneticPr fontId="62"/>
  </si>
  <si>
    <t>その他</t>
    <rPh sb="2" eb="3">
      <t>タ</t>
    </rPh>
    <phoneticPr fontId="9"/>
  </si>
  <si>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9"/>
  </si>
  <si>
    <t>合計額</t>
    <rPh sb="0" eb="2">
      <t>ゴウケイ</t>
    </rPh>
    <rPh sb="2" eb="3">
      <t>ガク</t>
    </rPh>
    <phoneticPr fontId="9"/>
  </si>
  <si>
    <t>総合計</t>
    <rPh sb="0" eb="3">
      <t>ソウゴウケイ</t>
    </rPh>
    <phoneticPr fontId="9"/>
  </si>
  <si>
    <t>単価計</t>
    <rPh sb="0" eb="2">
      <t>タンカ</t>
    </rPh>
    <rPh sb="2" eb="3">
      <t>ケイ</t>
    </rPh>
    <phoneticPr fontId="9"/>
  </si>
  <si>
    <t>入力↓</t>
    <rPh sb="0" eb="2">
      <t>ニュウリョク</t>
    </rPh>
    <phoneticPr fontId="9"/>
  </si>
  <si>
    <t>宿泊日数</t>
    <rPh sb="0" eb="2">
      <t>シュクハク</t>
    </rPh>
    <rPh sb="2" eb="4">
      <t>ニッスウ</t>
    </rPh>
    <phoneticPr fontId="9"/>
  </si>
  <si>
    <t>人数(人)</t>
    <rPh sb="0" eb="2">
      <t>ニンズウ</t>
    </rPh>
    <rPh sb="3" eb="4">
      <t>ヒト</t>
    </rPh>
    <phoneticPr fontId="9"/>
  </si>
  <si>
    <t>初期値</t>
    <rPh sb="0" eb="3">
      <t>ショキチ</t>
    </rPh>
    <phoneticPr fontId="62"/>
  </si>
  <si>
    <t>単価</t>
    <rPh sb="0" eb="2">
      <t>タンカ</t>
    </rPh>
    <phoneticPr fontId="9"/>
  </si>
  <si>
    <t>消費額</t>
  </si>
  <si>
    <t>初期値</t>
    <rPh sb="0" eb="3">
      <t>ショキチ</t>
    </rPh>
    <phoneticPr fontId="9"/>
  </si>
  <si>
    <t>修正自給率</t>
    <rPh sb="0" eb="2">
      <t>シュウセイ</t>
    </rPh>
    <rPh sb="2" eb="5">
      <t>ジキュウリツ</t>
    </rPh>
    <phoneticPr fontId="62"/>
  </si>
  <si>
    <t>自給率</t>
    <rPh sb="0" eb="3">
      <t>ジキュウリツ</t>
    </rPh>
    <phoneticPr fontId="9"/>
  </si>
  <si>
    <t>ｺｰﾄﾞ</t>
    <phoneticPr fontId="9"/>
  </si>
  <si>
    <t>産業連関表109部門名</t>
    <rPh sb="0" eb="2">
      <t>サンギョウ</t>
    </rPh>
    <rPh sb="2" eb="4">
      <t>レンカン</t>
    </rPh>
    <rPh sb="4" eb="5">
      <t>ヒョウ</t>
    </rPh>
    <rPh sb="8" eb="11">
      <t>ブモンメイ</t>
    </rPh>
    <phoneticPr fontId="9"/>
  </si>
  <si>
    <t>日帰り</t>
    <rPh sb="0" eb="2">
      <t>ヒガエ</t>
    </rPh>
    <phoneticPr fontId="9"/>
  </si>
  <si>
    <t>交通費</t>
    <rPh sb="0" eb="3">
      <t>コウツウヒ</t>
    </rPh>
    <phoneticPr fontId="62"/>
  </si>
  <si>
    <t>修正単価欄に入力すると優先して計算します。</t>
    <rPh sb="0" eb="2">
      <t>シュウセイ</t>
    </rPh>
    <rPh sb="2" eb="4">
      <t>タンカ</t>
    </rPh>
    <rPh sb="4" eb="5">
      <t>ラン</t>
    </rPh>
    <rPh sb="6" eb="8">
      <t>ニュウリョク</t>
    </rPh>
    <rPh sb="11" eb="13">
      <t>ユウセン</t>
    </rPh>
    <rPh sb="15" eb="17">
      <t>ケイサン</t>
    </rPh>
    <phoneticPr fontId="9"/>
  </si>
  <si>
    <t>1泊</t>
    <rPh sb="1" eb="2">
      <t>ハク</t>
    </rPh>
    <phoneticPr fontId="9"/>
  </si>
  <si>
    <t>2泊</t>
    <rPh sb="1" eb="2">
      <t>ハク</t>
    </rPh>
    <phoneticPr fontId="9"/>
  </si>
  <si>
    <t>3泊</t>
    <rPh sb="1" eb="2">
      <t>ハク</t>
    </rPh>
    <phoneticPr fontId="9"/>
  </si>
  <si>
    <t>4泊</t>
    <rPh sb="1" eb="2">
      <t>ハク</t>
    </rPh>
    <phoneticPr fontId="9"/>
  </si>
  <si>
    <t>5泊</t>
    <rPh sb="1" eb="2">
      <t>ハク</t>
    </rPh>
    <phoneticPr fontId="9"/>
  </si>
  <si>
    <t>6泊</t>
    <rPh sb="1" eb="2">
      <t>ハク</t>
    </rPh>
    <phoneticPr fontId="9"/>
  </si>
  <si>
    <t>7泊</t>
    <rPh sb="1" eb="2">
      <t>ハク</t>
    </rPh>
    <phoneticPr fontId="9"/>
  </si>
  <si>
    <t>計</t>
    <rPh sb="0" eb="1">
      <t>ケイ</t>
    </rPh>
    <phoneticPr fontId="9"/>
  </si>
  <si>
    <t>平均宿泊数</t>
    <rPh sb="2" eb="4">
      <t>シュクハク</t>
    </rPh>
    <rPh sb="4" eb="5">
      <t>スウ</t>
    </rPh>
    <phoneticPr fontId="9"/>
  </si>
  <si>
    <t>1泊当延</t>
    <rPh sb="1" eb="2">
      <t>ハク</t>
    </rPh>
    <rPh sb="2" eb="3">
      <t>アタ</t>
    </rPh>
    <rPh sb="3" eb="4">
      <t>ノ</t>
    </rPh>
    <phoneticPr fontId="9"/>
  </si>
  <si>
    <t>泊
外国人</t>
    <rPh sb="0" eb="1">
      <t>ハク</t>
    </rPh>
    <rPh sb="2" eb="5">
      <t>ガイコクジン</t>
    </rPh>
    <phoneticPr fontId="9"/>
  </si>
  <si>
    <t>1泊</t>
  </si>
  <si>
    <t>2泊</t>
  </si>
  <si>
    <t>3泊</t>
  </si>
  <si>
    <t>4泊</t>
  </si>
  <si>
    <t>5泊</t>
  </si>
  <si>
    <t>6泊</t>
  </si>
  <si>
    <t>7泊</t>
  </si>
  <si>
    <t>計</t>
    <phoneticPr fontId="9"/>
  </si>
  <si>
    <t>追加</t>
    <rPh sb="0" eb="2">
      <t>ツイカ</t>
    </rPh>
    <phoneticPr fontId="62"/>
  </si>
  <si>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9"/>
  </si>
  <si>
    <t>泊国内</t>
    <rPh sb="0" eb="1">
      <t>ハク</t>
    </rPh>
    <rPh sb="1" eb="3">
      <t>コクナイ</t>
    </rPh>
    <phoneticPr fontId="9"/>
  </si>
  <si>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9"/>
  </si>
  <si>
    <t>泊国外</t>
    <rPh sb="0" eb="1">
      <t>ハク</t>
    </rPh>
    <rPh sb="1" eb="3">
      <t>コクガイ</t>
    </rPh>
    <phoneticPr fontId="9"/>
  </si>
  <si>
    <t>産業連関分析上の注意点</t>
    <rPh sb="0" eb="2">
      <t>サンギョウ</t>
    </rPh>
    <rPh sb="2" eb="4">
      <t>レンカン</t>
    </rPh>
    <rPh sb="8" eb="10">
      <t>チュウイ</t>
    </rPh>
    <phoneticPr fontId="2"/>
  </si>
  <si>
    <t xml:space="preserve">産業連関表による経済波及効果の分析は、いくつかの基本的仮定・前提条件などをみたした場合の経済モデル分析の一つです。 </t>
    <rPh sb="41" eb="43">
      <t>バアイ</t>
    </rPh>
    <phoneticPr fontId="2"/>
  </si>
  <si>
    <t>１　生産波及効果</t>
    <phoneticPr fontId="2"/>
  </si>
  <si>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2"/>
  </si>
  <si>
    <t>生産波及効果分析では、産業間の因果連鎖に起因する生産波及効果のメカニズムを基に、最終的に各産業部門において誘発される生産額を測定します。</t>
    <phoneticPr fontId="2"/>
  </si>
  <si>
    <t>生産波及効果には、「生産誘発効果」と「粗付加価値誘発効果」とがあります。</t>
    <phoneticPr fontId="2"/>
  </si>
  <si>
    <t>「生産誘発効果」には、原材料消費による誘発効果と雇用者所得（賃金・給与等）など家計を通じて消費支出される最終需要の増加による誘発効果などがあります。</t>
    <phoneticPr fontId="2"/>
  </si>
  <si>
    <t>ある産業で 100億円の生産があった場合、誘発効果は100億円の生産そのものの直接効果と、100億円の生産活動に伴う原材料消費や民間消費支出による間接波及効果となります。</t>
    <phoneticPr fontId="2"/>
  </si>
  <si>
    <t>２　分析の基本的仮定</t>
    <rPh sb="2" eb="4">
      <t>ブンセキ</t>
    </rPh>
    <phoneticPr fontId="2"/>
  </si>
  <si>
    <t>企業に過剰在庫が存在せず、需要に対しては、常に生産を行って供給することとします。</t>
    <phoneticPr fontId="2"/>
  </si>
  <si>
    <t>企業の生産能力に限界がなく、あらゆる需要にこたえられることとします。</t>
    <phoneticPr fontId="2"/>
  </si>
  <si>
    <t>一つの生産物は、ただ一つの生産部門（産業）から供給されることとします。</t>
    <phoneticPr fontId="2"/>
  </si>
  <si>
    <t>原材料等の投入量は、その部門の生産量に比例することとします。</t>
    <phoneticPr fontId="2"/>
  </si>
  <si>
    <t>各部門が生産活動を個別に行った効果の和は、それら部門が同時に行ったときの総効果に等しくなることとします。</t>
    <phoneticPr fontId="2"/>
  </si>
  <si>
    <t>生産波及効果が達成される期間は、不明です。</t>
    <phoneticPr fontId="2"/>
  </si>
  <si>
    <t>３　分析の前提条件</t>
    <rPh sb="2" eb="4">
      <t>ブンセキ</t>
    </rPh>
    <phoneticPr fontId="2"/>
  </si>
  <si>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2"/>
  </si>
  <si>
    <t>就業者数は、生産額に比例して増加することとします。</t>
    <phoneticPr fontId="2"/>
  </si>
  <si>
    <t>粗付加価値については、雇用者報酬の一定割合が、最終需要（消費）にまわるものとします。これを所得の消費への転換といい、その一定割合を消費への転換比率といいます。</t>
    <rPh sb="14" eb="16">
      <t>ホウシュウ</t>
    </rPh>
    <phoneticPr fontId="2"/>
  </si>
  <si>
    <t>４　その他</t>
    <phoneticPr fontId="2"/>
  </si>
  <si>
    <t>生産波及効果分析では、新しく生み出された雇用者所得が、新たに消費需要の増加となって再び生産を誘発する過程を対象にしています。</t>
    <phoneticPr fontId="2"/>
  </si>
  <si>
    <t>計算上は次々に効果が波及していき、誘発される生産額が０になるまで分析は可能です。</t>
    <phoneticPr fontId="2"/>
  </si>
  <si>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2"/>
  </si>
  <si>
    <t>雇用者報酬の外に営業余剰なども、一部、消費や投資に向って新たな需要を喚起しますが、計測の対象外としています。</t>
    <rPh sb="3" eb="5">
      <t>ホウシュウ</t>
    </rPh>
    <rPh sb="41" eb="43">
      <t>ケイソク</t>
    </rPh>
    <rPh sb="42" eb="43">
      <t>スイケイ</t>
    </rPh>
    <phoneticPr fontId="2"/>
  </si>
  <si>
    <t>2020年の産業構造で分析し、「投入係数」「逆行列係数」を一定と仮定しています。</t>
    <phoneticPr fontId="2"/>
  </si>
  <si>
    <t>価格は2020年価格です。</t>
    <phoneticPr fontId="2"/>
  </si>
  <si>
    <t>波及効果の推計には、2020年産業連関表を用い、最終需要増加に伴う原材料による波及効果、付加価値による波及効果の２段階に分けて行います。</t>
    <rPh sb="5" eb="7">
      <t>スイケイ</t>
    </rPh>
    <rPh sb="15" eb="17">
      <t>サンギョウ</t>
    </rPh>
    <rPh sb="17" eb="19">
      <t>レンカン</t>
    </rPh>
    <rPh sb="19" eb="20">
      <t>ヒョウ</t>
    </rPh>
    <rPh sb="24" eb="26">
      <t>サイシュウ</t>
    </rPh>
    <rPh sb="26" eb="28">
      <t>ジュヨウ</t>
    </rPh>
    <rPh sb="28" eb="30">
      <t>ゾウカ</t>
    </rPh>
    <rPh sb="31" eb="32">
      <t>トモナ</t>
    </rPh>
    <phoneticPr fontId="2"/>
  </si>
  <si>
    <t>雇用者報酬の消費への転換比率は、総務省「家計調査」を使っています。</t>
    <rPh sb="3" eb="5">
      <t>ホウシュウ</t>
    </rPh>
    <rPh sb="26" eb="27">
      <t>ツカ</t>
    </rPh>
    <phoneticPr fontId="2"/>
  </si>
  <si>
    <t>域内消費額</t>
    <rPh sb="0" eb="2">
      <t>イキナイ</t>
    </rPh>
    <rPh sb="2" eb="4">
      <t>ショウヒ</t>
    </rPh>
    <phoneticPr fontId="9"/>
  </si>
  <si>
    <t>産業連関表108部門名</t>
    <rPh sb="0" eb="2">
      <t>サンギョウ</t>
    </rPh>
    <rPh sb="2" eb="4">
      <t>レンカン</t>
    </rPh>
    <rPh sb="4" eb="5">
      <t>ヒョウ</t>
    </rPh>
    <rPh sb="8" eb="11">
      <t>ブモンメイ</t>
    </rPh>
    <phoneticPr fontId="9"/>
  </si>
  <si>
    <t>観光者消費</t>
    <rPh sb="0" eb="2">
      <t>カンコウ</t>
    </rPh>
    <rPh sb="2" eb="3">
      <t>シャ</t>
    </rPh>
    <rPh sb="3" eb="5">
      <t>ショウヒ</t>
    </rPh>
    <phoneticPr fontId="1"/>
  </si>
  <si>
    <t>観光者消費
県内分</t>
    <rPh sb="0" eb="1">
      <t>モノ</t>
    </rPh>
    <rPh sb="1" eb="2">
      <t>シャ</t>
    </rPh>
    <rPh sb="3" eb="4">
      <t>ケンナイ</t>
    </rPh>
    <rPh sb="6" eb="9">
      <t>ケンナイブン</t>
    </rPh>
    <phoneticPr fontId="1"/>
  </si>
  <si>
    <t>観光者消費
県外分</t>
    <rPh sb="0" eb="1">
      <t>モノ</t>
    </rPh>
    <rPh sb="1" eb="2">
      <t>シャ</t>
    </rPh>
    <rPh sb="3" eb="4">
      <t>ケンナイ</t>
    </rPh>
    <rPh sb="6" eb="8">
      <t>ケンガイ</t>
    </rPh>
    <rPh sb="8" eb="9">
      <t>ブン</t>
    </rPh>
    <phoneticPr fontId="1"/>
  </si>
  <si>
    <t>A</t>
    <phoneticPr fontId="2"/>
  </si>
  <si>
    <t>B</t>
    <phoneticPr fontId="2"/>
  </si>
  <si>
    <t>C</t>
    <phoneticPr fontId="2"/>
  </si>
  <si>
    <t>観光者消費
域内分</t>
    <rPh sb="0" eb="1">
      <t>モノ</t>
    </rPh>
    <rPh sb="1" eb="2">
      <t>シャ</t>
    </rPh>
    <rPh sb="3" eb="4">
      <t>ケンナイ</t>
    </rPh>
    <rPh sb="6" eb="7">
      <t>イキ</t>
    </rPh>
    <rPh sb="7" eb="9">
      <t>ナイブン</t>
    </rPh>
    <phoneticPr fontId="1"/>
  </si>
  <si>
    <t>観光者消費
域外分</t>
    <rPh sb="0" eb="1">
      <t>モノ</t>
    </rPh>
    <rPh sb="1" eb="2">
      <t>シャ</t>
    </rPh>
    <rPh sb="3" eb="4">
      <t>ケンナイ</t>
    </rPh>
    <rPh sb="6" eb="7">
      <t>イキ</t>
    </rPh>
    <rPh sb="8" eb="9">
      <t>ブン</t>
    </rPh>
    <phoneticPr fontId="1"/>
  </si>
  <si>
    <t>賃金俸給
波及</t>
    <rPh sb="0" eb="2">
      <t>チンギン</t>
    </rPh>
    <rPh sb="2" eb="4">
      <t>ホウキュウ</t>
    </rPh>
    <rPh sb="5" eb="7">
      <t>ハキュウ</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</si>
  <si>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</si>
  <si>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</si>
  <si>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注意</t>
    <rPh sb="0" eb="2">
      <t>チュウイ</t>
    </rPh>
    <phoneticPr fontId="8"/>
  </si>
  <si>
    <t>入力補助</t>
    <rPh sb="0" eb="2">
      <t>ニュウリョク</t>
    </rPh>
    <rPh sb="2" eb="4">
      <t>ホジョ</t>
    </rPh>
    <phoneticPr fontId="8"/>
  </si>
  <si>
    <t>結果</t>
    <rPh sb="0" eb="2">
      <t>ケッカ</t>
    </rPh>
    <phoneticPr fontId="8"/>
  </si>
  <si>
    <t>2020年　産業連関表 生産波及推計ツール 108部門 観光用</t>
    <rPh sb="4" eb="5">
      <t>ネン</t>
    </rPh>
    <rPh sb="6" eb="8">
      <t>サンギョウ</t>
    </rPh>
    <rPh sb="8" eb="11">
      <t>レンカンヒョウ</t>
    </rPh>
    <rPh sb="28" eb="31">
      <t>カンコウヨウ</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</si>
  <si>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</si>
  <si>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</si>
  <si>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</si>
  <si>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域内生産額</t>
    <rPh sb="0" eb="1">
      <t>イキ</t>
    </rPh>
    <phoneticPr fontId="2"/>
  </si>
  <si>
    <t>係数</t>
    <rPh sb="0" eb="2">
      <t>ケイスウ</t>
    </rPh>
    <phoneticPr fontId="8"/>
  </si>
  <si>
    <t>投入係数表 108部門</t>
    <rPh sb="0" eb="2">
      <t>トウニュウ</t>
    </rPh>
    <rPh sb="2" eb="4">
      <t>ケイスウ</t>
    </rPh>
    <phoneticPr fontId="2"/>
  </si>
  <si>
    <t>波及計算結果 2020</t>
    <rPh sb="2" eb="4">
      <t>ケイサン</t>
    </rPh>
    <rPh sb="4" eb="5">
      <t>ケツ</t>
    </rPh>
    <rPh sb="5" eb="6">
      <t>ハテ</t>
    </rPh>
    <phoneticPr fontId="2"/>
  </si>
  <si>
    <t>700</t>
  </si>
  <si>
    <t>711</t>
  </si>
  <si>
    <t>911</t>
  </si>
  <si>
    <t>921</t>
  </si>
  <si>
    <t>931</t>
  </si>
  <si>
    <t>932</t>
  </si>
  <si>
    <t>資本減耗引当（社会資本等減耗分）</t>
  </si>
  <si>
    <t>941</t>
  </si>
  <si>
    <t>間接税（関税・輸入品商品税を除く。）</t>
  </si>
  <si>
    <t>951</t>
  </si>
  <si>
    <t>960</t>
  </si>
  <si>
    <t>970</t>
  </si>
  <si>
    <t>生産者価格評価表　108部門</t>
    <phoneticPr fontId="2"/>
  </si>
  <si>
    <t>域内最終
需要計</t>
    <rPh sb="0" eb="1">
      <t>イキ</t>
    </rPh>
    <phoneticPr fontId="2"/>
  </si>
  <si>
    <t>移出</t>
    <rPh sb="0" eb="2">
      <t>イシュツ</t>
    </rPh>
    <phoneticPr fontId="2"/>
  </si>
  <si>
    <t>移輸出計</t>
    <rPh sb="0" eb="1">
      <t>イ</t>
    </rPh>
    <rPh sb="1" eb="3">
      <t>ユシュツ</t>
    </rPh>
    <rPh sb="3" eb="4">
      <t>ケイ</t>
    </rPh>
    <phoneticPr fontId="2"/>
  </si>
  <si>
    <t>（控除）移入</t>
    <phoneticPr fontId="2"/>
  </si>
  <si>
    <t>（控除）
移輸入計</t>
    <phoneticPr fontId="2"/>
  </si>
  <si>
    <t>国内生産額</t>
    <rPh sb="0" eb="1">
      <t>クニ</t>
    </rPh>
    <phoneticPr fontId="13"/>
  </si>
  <si>
    <t>購入者価格と生産者価格との差額のうち，商業部門に投入された金額及びその割合。国の産業連関表の商業マージン額／総需要により推計。</t>
  </si>
  <si>
    <t>購入者価格と生産者価格との差額のうち，運輸部門に投入された金額及びその割合。国の産業連関表の商業マージン額／総需要により推計。</t>
  </si>
  <si>
    <t>県内で発生した需要のうち，移輸入分を含まず，県内で生産された財・サービスのみによって賄われる割合。愛知県産業連関表から算出（１－（移輸入／県内需要合計））。</t>
  </si>
  <si>
    <t>各産業が生産を1単位増加したときに，新たな就業者が何人必要になるかを示す係数。従業者総数/各部門の県内生産額により算出。</t>
  </si>
  <si>
    <t>各産業が生産を1単位増加したときに，新たな雇用者が何人必要になるかを示す係数。県の雇用表と取引基本表の（有給役員数＋常用雇用者数＋臨時・日雇雇用者数）／県内。</t>
  </si>
  <si>
    <t>逆行列係数表</t>
    <rPh sb="5" eb="6">
      <t>ヒョウ</t>
    </rPh>
    <phoneticPr fontId="8"/>
  </si>
  <si>
    <r>
      <t xml:space="preserve">入力
</t>
    </r>
    <r>
      <rPr>
        <b/>
        <sz val="12"/>
        <color theme="8" tint="-0.499984740745262"/>
        <rFont val="UD デジタル 教科書体 NK-R"/>
        <family val="1"/>
        <charset val="128"/>
      </rPr>
      <t>100万人の観光者が来訪したシミュレーションの数字が入っています。</t>
    </r>
    <phoneticPr fontId="8"/>
  </si>
  <si>
    <r>
      <t xml:space="preserve">①　あらかじめ需要増加額と各部門の内訳を設定し、「２入力と結果」のシートの入力欄に入力して下さい。（単位：100万円）
 </t>
    </r>
    <r>
      <rPr>
        <sz val="12"/>
        <color theme="8" tint="-0.499984740745262"/>
        <rFont val="UD デジタル 教科書体 NK-R"/>
        <family val="1"/>
        <charset val="128"/>
      </rPr>
      <t>100万人の来場者があった場合の一例の数値が入力した状態になっています。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</si>
  <si>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最終更新日　2026年3月27 日</t>
    <rPh sb="0" eb="2">
      <t>サイシュウ</t>
    </rPh>
    <rPh sb="2" eb="5">
      <t>コウシンビ</t>
    </rPh>
    <rPh sb="10" eb="11">
      <t>ネン</t>
    </rPh>
    <rPh sb="12" eb="13">
      <t>ガツ</t>
    </rPh>
    <rPh sb="16" eb="17">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</si>
</sst>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000_ "/>
    <numFmt numFmtId="192" formatCode="0_ "/>
    <numFmt numFmtId="193" formatCode="0.00_ "/>
    <numFmt numFmtId="194" formatCode="0.0_ "/>
    <numFmt numFmtId="195" formatCode="0.0E+00"/>
    <numFmt numFmtId="196" formatCode="\-@"/>
    <numFmt numFmtId="197" formatCode="#,##0.0000"/>
    <numFmt numFmtId="198" formatCode="#,##0.000"/>
  </numFmts>
  <fonts count="94">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1" tint="0.34998626667073579"/>
      <name val="UD Digi Kyokasho NK-R"/>
      <family val="1"/>
      <charset val="128"/>
    </font>
    <font>
      <b/>
      <sz val="12"/>
      <color theme="1" tint="0.34998626667073579"/>
      <name val="UD Digi Kyokasho NK-R"/>
      <family val="1"/>
      <charset val="128"/>
    </font>
    <font>
      <sz val="10"/>
      <name val="UD Digi Kyokasho NK-R"/>
      <family val="1"/>
      <charset val="128"/>
    </font>
    <font>
      <sz val="12"/>
      <color rgb="FFC0000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b/>
      <sz val="15"/>
      <color theme="3"/>
      <name val="UD Digi Kyokasho NK-R"/>
      <family val="2"/>
      <charset val="128"/>
      <scheme val="minor"/>
    </font>
    <font>
      <sz val="11"/>
      <color theme="0"/>
      <name val="UD Digi Kyokasho NK-R"/>
      <family val="2"/>
      <charset val="128"/>
      <scheme val="minor"/>
    </font>
    <font>
      <b/>
      <sz val="10"/>
      <name val="UD Digi Kyokasho NK-R"/>
      <family val="1"/>
      <charset val="128"/>
    </font>
    <font>
      <b/>
      <sz val="10"/>
      <color theme="1"/>
      <name val="UD Digi Kyokasho NK-R"/>
      <family val="1"/>
      <charset val="128"/>
    </font>
    <font>
      <sz val="11"/>
      <color rgb="FFC00000"/>
      <name val="Meiryo UI"/>
      <family val="3"/>
      <charset val="128"/>
    </font>
    <font>
      <b/>
      <sz val="10"/>
      <color rgb="FFC00000"/>
      <name val="UD Digi Kyokasho NK-R"/>
      <family val="1"/>
      <charset val="128"/>
    </font>
    <font>
      <b/>
      <sz val="11"/>
      <color indexed="8"/>
      <name val="UD Digi Kyokasho NK-R"/>
      <family val="1"/>
      <charset val="128"/>
    </font>
    <font>
      <sz val="11"/>
      <color indexed="8"/>
      <name val="UD Digi Kyokasho NK-R"/>
      <family val="1"/>
      <charset val="128"/>
    </font>
    <font>
      <sz val="10"/>
      <color theme="1"/>
      <name val="UD Digi Kyokasho NK-R"/>
      <family val="3"/>
      <charset val="128"/>
      <scheme val="minor"/>
    </font>
    <font>
      <b/>
      <sz val="14"/>
      <color theme="1"/>
      <name val="UD Digi Kyokasho NK-R"/>
      <family val="3"/>
      <charset val="128"/>
      <scheme val="minor"/>
    </font>
    <font>
      <sz val="10"/>
      <color theme="1" tint="0.34998626667073579"/>
      <name val="UD デジタル 教科書体 NK-R"/>
      <family val="1"/>
      <charset val="128"/>
    </font>
    <font>
      <sz val="10"/>
      <color theme="1" tint="0.249977111117893"/>
      <name val="UD Digi Kyokasho NK-R"/>
      <family val="1"/>
      <charset val="128"/>
    </font>
    <font>
      <sz val="10"/>
      <color theme="0" tint="-0.34998626667073579"/>
      <name val="UD デジタル 教科書体 NK-R"/>
      <family val="1"/>
      <charset val="128"/>
    </font>
    <font>
      <sz val="10"/>
      <color theme="1" tint="0.499984740745262"/>
      <name val="UD デジタル 教科書体 NK-R"/>
      <family val="1"/>
      <charset val="128"/>
    </font>
    <font>
      <b/>
      <sz val="10"/>
      <color theme="1" tint="0.34998626667073579"/>
      <name val="UD デジタル 教科書体 NK-R"/>
      <family val="1"/>
      <charset val="128"/>
    </font>
    <font>
      <sz val="10"/>
      <color rgb="FF0070C0"/>
      <name val="UD デジタル 教科書体 NK-R"/>
      <family val="1"/>
      <charset val="128"/>
    </font>
    <font>
      <sz val="10"/>
      <name val="UD デジタル 教科書体 NK-R"/>
      <family val="1"/>
      <charset val="128"/>
    </font>
    <font>
      <sz val="10"/>
      <color theme="1" tint="0.249977111117893"/>
      <name val="UD デジタル 教科書体 NK-R"/>
      <family val="1"/>
      <charset val="128"/>
    </font>
    <font>
      <sz val="10"/>
      <color theme="6" tint="-0.249977111117893"/>
      <name val="UD デジタル 教科書体 NK-R"/>
      <family val="1"/>
      <charset val="128"/>
    </font>
    <font>
      <sz val="10"/>
      <color theme="0" tint="-0.249977111117893"/>
      <name val="UD デジタル 教科書体 NK-R"/>
      <family val="1"/>
      <charset val="128"/>
    </font>
    <font>
      <b/>
      <sz val="12"/>
      <color theme="1" tint="0.34998626667073579"/>
      <name val="UD Digi Kyokasho NK-R"/>
      <family val="1"/>
      <charset val="128"/>
      <scheme val="major"/>
    </font>
    <font>
      <b/>
      <sz val="12"/>
      <color theme="1"/>
      <name val="UD Digi Kyokasho NK-R"/>
      <family val="1"/>
      <charset val="128"/>
      <scheme val="major"/>
    </font>
    <font>
      <b/>
      <sz val="12"/>
      <name val="UD Digi Kyokasho NK-R"/>
      <family val="1"/>
      <charset val="128"/>
      <scheme val="major"/>
    </font>
    <font>
      <b/>
      <sz val="14"/>
      <name val="UD Digi Kyokasho NK-R"/>
      <family val="1"/>
      <charset val="128"/>
      <scheme val="major"/>
    </font>
    <font>
      <sz val="12"/>
      <name val="UD Digi Kyokasho NK-R"/>
      <family val="1"/>
      <charset val="128"/>
      <scheme val="major"/>
    </font>
    <font>
      <b/>
      <vertAlign val="superscript"/>
      <sz val="12"/>
      <color theme="1" tint="0.34998626667073579"/>
      <name val="UD Digi Kyokasho NK-R"/>
      <family val="1"/>
      <charset val="128"/>
      <scheme val="major"/>
    </font>
    <font>
      <sz val="14"/>
      <name val="UD Digi Kyokasho NK-R"/>
      <family val="1"/>
      <charset val="128"/>
      <scheme val="major"/>
    </font>
    <font>
      <sz val="12"/>
      <color theme="1"/>
      <name val="UD Digi Kyokasho NK-R"/>
      <family val="1"/>
      <charset val="128"/>
      <scheme val="major"/>
    </font>
    <font>
      <sz val="9"/>
      <color rgb="FF0070C0"/>
      <name val="UD Digi Kyokasho NK-R"/>
      <family val="1"/>
      <charset val="128"/>
      <scheme val="major"/>
    </font>
    <font>
      <sz val="9"/>
      <color theme="8" tint="-0.499984740745262"/>
      <name val="UD Digi Kyokasho NK-R"/>
      <family val="1"/>
      <charset val="128"/>
      <scheme val="major"/>
    </font>
    <font>
      <b/>
      <sz val="12"/>
      <color theme="8" tint="-0.499984740745262"/>
      <name val="UD デジタル 教科書体 NK-R"/>
      <family val="1"/>
      <charset val="128"/>
    </font>
    <font>
      <sz val="12"/>
      <color theme="8" tint="-0.499984740745262"/>
      <name val="UD デジタル 教科書体 NK-R"/>
      <family val="1"/>
      <charset val="128"/>
    </font>
  </fonts>
  <fills count="19">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E5F5FF"/>
        <bgColor indexed="64"/>
      </patternFill>
    </fill>
    <fill>
      <patternFill patternType="solid">
        <fgColor rgb="FFE4FFC9"/>
        <bgColor indexed="64"/>
      </patternFill>
    </fill>
    <fill>
      <patternFill patternType="solid">
        <fgColor rgb="FFFFFF00"/>
        <bgColor indexed="64"/>
      </patternFill>
    </fill>
    <fill>
      <patternFill patternType="solid">
        <fgColor theme="2" tint="-0.249977111117893"/>
        <bgColor indexed="64"/>
      </patternFill>
    </fill>
    <fill>
      <patternFill patternType="solid">
        <fgColor rgb="FFFFFFDD"/>
        <bgColor indexed="64"/>
      </patternFill>
    </fill>
  </fills>
  <borders count="1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cellStyleXfs>
  <cellXfs count="1183">
    <xf numFmtId="0" fontId="0" fillId="0" borderId="0" xfId="0">
      <alignment vertical="center"/>
    </xf>
    <xf numFmtId="0" fontId="16" fillId="0" borderId="0" xfId="0" applyFont="1">
      <alignment vertical="center"/>
    </xf>
    <xf numFmtId="0" fontId="17" fillId="0" borderId="0" xfId="0" applyFont="1" applyAlignment="1">
      <alignment vertical="top" wrapText="1"/>
    </xf>
    <xf numFmtId="0" fontId="17" fillId="0" borderId="0" xfId="0" applyFont="1">
      <alignment vertical="center"/>
    </xf>
    <xf numFmtId="0" fontId="18" fillId="0" borderId="0" xfId="0" applyFont="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9" fillId="0" borderId="0" xfId="0" applyFont="1" applyAlignment="1">
      <alignment horizontal="left" vertical="top" wrapText="1"/>
    </xf>
    <xf numFmtId="0" fontId="17" fillId="0" borderId="0" xfId="0" applyFont="1" applyProtection="1">
      <alignment vertical="center"/>
      <protection locked="0"/>
    </xf>
    <xf numFmtId="0" fontId="19" fillId="0" borderId="0" xfId="0" applyFont="1" applyAlignment="1">
      <alignment vertical="top" wrapText="1"/>
    </xf>
    <xf numFmtId="0" fontId="19" fillId="0" borderId="0" xfId="0" applyFont="1" applyAlignment="1" applyProtection="1">
      <alignment vertical="top" wrapText="1"/>
      <protection locked="0"/>
    </xf>
    <xf numFmtId="0" fontId="17" fillId="0" borderId="0" xfId="0" applyFont="1" applyAlignment="1" applyProtection="1">
      <alignment vertical="top" wrapText="1"/>
      <protection locked="0"/>
    </xf>
    <xf numFmtId="0" fontId="17" fillId="0" borderId="0" xfId="0" applyFont="1" applyAlignment="1" applyProtection="1">
      <alignment horizontal="center" wrapText="1"/>
      <protection locked="0"/>
    </xf>
    <xf numFmtId="0" fontId="21" fillId="0" borderId="0" xfId="0" applyFont="1" applyAlignment="1">
      <alignment horizontal="right" vertical="center"/>
    </xf>
    <xf numFmtId="185" fontId="16" fillId="0" borderId="0" xfId="0" applyNumberFormat="1" applyFont="1">
      <alignment vertical="center"/>
    </xf>
    <xf numFmtId="0" fontId="25" fillId="0" borderId="0" xfId="0" applyFont="1" applyAlignment="1" applyProtection="1">
      <protection locked="0"/>
    </xf>
    <xf numFmtId="0" fontId="25" fillId="0" borderId="0" xfId="0" applyFont="1">
      <alignment vertical="center"/>
    </xf>
    <xf numFmtId="0" fontId="22" fillId="0" borderId="0" xfId="0" applyFont="1" applyAlignment="1" applyProtection="1">
      <alignment horizontal="center" vertical="center"/>
      <protection locked="0"/>
    </xf>
    <xf numFmtId="0" fontId="22" fillId="0" borderId="0" xfId="0" applyFont="1" applyAlignment="1">
      <alignment horizontal="center" vertical="center"/>
    </xf>
    <xf numFmtId="0" fontId="25" fillId="0" borderId="0" xfId="0" applyFont="1" applyAlignment="1">
      <alignment horizontal="right" vertical="center"/>
    </xf>
    <xf numFmtId="0" fontId="22" fillId="2" borderId="0" xfId="0" applyFont="1" applyFill="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lignment horizontal="center"/>
    </xf>
    <xf numFmtId="0" fontId="25" fillId="0" borderId="0" xfId="0" applyFont="1" applyAlignment="1">
      <alignment horizontal="center" vertical="center"/>
    </xf>
    <xf numFmtId="177" fontId="25" fillId="0" borderId="0" xfId="1" applyNumberFormat="1" applyFont="1" applyFill="1" applyAlignment="1" applyProtection="1">
      <protection locked="0"/>
    </xf>
    <xf numFmtId="177" fontId="25" fillId="0" borderId="0" xfId="1" applyNumberFormat="1" applyFont="1" applyFill="1" applyAlignment="1" applyProtection="1">
      <alignment horizontal="center"/>
      <protection locked="0"/>
    </xf>
    <xf numFmtId="180" fontId="25" fillId="0" borderId="0" xfId="0" applyNumberFormat="1" applyFont="1">
      <alignment vertical="center"/>
    </xf>
    <xf numFmtId="0" fontId="26" fillId="0" borderId="0" xfId="0" applyFont="1">
      <alignment vertical="center"/>
    </xf>
    <xf numFmtId="0" fontId="16" fillId="0" borderId="0" xfId="0" applyFont="1" applyAlignment="1"/>
    <xf numFmtId="0" fontId="16" fillId="0" borderId="0" xfId="0" applyFont="1" applyAlignment="1">
      <alignment horizontal="right" vertical="center"/>
    </xf>
    <xf numFmtId="176" fontId="16" fillId="0" borderId="27" xfId="1" applyNumberFormat="1" applyFont="1" applyFill="1" applyBorder="1" applyAlignment="1"/>
    <xf numFmtId="0" fontId="27" fillId="0" borderId="27" xfId="0" applyFont="1" applyBorder="1" applyAlignment="1">
      <alignment horizontal="right"/>
    </xf>
    <xf numFmtId="38" fontId="16" fillId="0" borderId="0" xfId="1" applyFont="1" applyFill="1" applyBorder="1" applyAlignment="1">
      <alignment vertical="center"/>
    </xf>
    <xf numFmtId="176" fontId="16" fillId="0" borderId="0" xfId="1" applyNumberFormat="1" applyFont="1" applyFill="1" applyBorder="1" applyAlignment="1"/>
    <xf numFmtId="38" fontId="16" fillId="0" borderId="0" xfId="1" applyFont="1" applyFill="1" applyBorder="1">
      <alignment vertical="center"/>
    </xf>
    <xf numFmtId="1" fontId="16" fillId="0" borderId="0" xfId="0" applyNumberFormat="1" applyFont="1">
      <alignment vertical="center"/>
    </xf>
    <xf numFmtId="38" fontId="28" fillId="0" borderId="0" xfId="1" applyFont="1" applyFill="1" applyBorder="1">
      <alignment vertical="center"/>
    </xf>
    <xf numFmtId="1" fontId="28" fillId="0" borderId="0" xfId="0" applyNumberFormat="1" applyFont="1">
      <alignment vertical="center"/>
    </xf>
    <xf numFmtId="38" fontId="28" fillId="0" borderId="0" xfId="1" applyFont="1" applyFill="1" applyBorder="1" applyAlignment="1">
      <alignment vertical="center"/>
    </xf>
    <xf numFmtId="176" fontId="28" fillId="0" borderId="0" xfId="1" applyNumberFormat="1" applyFont="1" applyFill="1" applyBorder="1" applyAlignment="1">
      <alignment vertical="center"/>
    </xf>
    <xf numFmtId="0" fontId="21" fillId="0" borderId="0" xfId="0" applyFont="1" applyAlignment="1">
      <alignment vertical="center" wrapText="1"/>
    </xf>
    <xf numFmtId="176" fontId="24" fillId="0" borderId="0" xfId="1" applyNumberFormat="1" applyFont="1" applyFill="1" applyBorder="1" applyAlignment="1">
      <alignment vertical="center"/>
    </xf>
    <xf numFmtId="0" fontId="28" fillId="0" borderId="0" xfId="0" applyFont="1">
      <alignment vertical="center"/>
    </xf>
    <xf numFmtId="38" fontId="16" fillId="0" borderId="27" xfId="1" applyFont="1" applyFill="1" applyBorder="1">
      <alignment vertical="center"/>
    </xf>
    <xf numFmtId="38" fontId="16" fillId="0" borderId="0" xfId="0" applyNumberFormat="1" applyFont="1">
      <alignment vertical="center"/>
    </xf>
    <xf numFmtId="176" fontId="16" fillId="0" borderId="31" xfId="1" applyNumberFormat="1" applyFont="1" applyFill="1" applyBorder="1" applyAlignment="1"/>
    <xf numFmtId="38" fontId="16" fillId="0" borderId="31" xfId="1" applyFont="1" applyFill="1" applyBorder="1">
      <alignment vertical="center"/>
    </xf>
    <xf numFmtId="176" fontId="16" fillId="0" borderId="0" xfId="0" applyNumberFormat="1" applyFont="1" applyAlignment="1"/>
    <xf numFmtId="176" fontId="16" fillId="0" borderId="78" xfId="1" applyNumberFormat="1" applyFont="1" applyFill="1" applyBorder="1" applyAlignment="1"/>
    <xf numFmtId="38" fontId="16" fillId="0" borderId="78" xfId="1" applyFont="1" applyFill="1" applyBorder="1">
      <alignment vertical="center"/>
    </xf>
    <xf numFmtId="176" fontId="28" fillId="0" borderId="0" xfId="1" applyNumberFormat="1" applyFont="1" applyFill="1" applyBorder="1" applyAlignment="1"/>
    <xf numFmtId="38" fontId="14" fillId="0" borderId="0" xfId="1" applyFont="1" applyFill="1" applyBorder="1" applyAlignment="1">
      <alignment horizontal="center"/>
    </xf>
    <xf numFmtId="38" fontId="20" fillId="0" borderId="0" xfId="1" applyFont="1" applyFill="1" applyBorder="1">
      <alignment vertical="center"/>
    </xf>
    <xf numFmtId="0" fontId="29" fillId="0" borderId="0" xfId="0" applyFont="1" applyAlignment="1">
      <alignment horizontal="center"/>
    </xf>
    <xf numFmtId="0" fontId="29" fillId="0" borderId="0" xfId="0" applyFont="1" applyAlignment="1">
      <alignment horizontal="center" vertical="center"/>
    </xf>
    <xf numFmtId="0" fontId="29" fillId="0" borderId="0" xfId="0" applyFont="1">
      <alignment vertical="center"/>
    </xf>
    <xf numFmtId="188" fontId="16" fillId="0" borderId="0" xfId="4" applyNumberFormat="1" applyFont="1" applyFill="1" applyBorder="1" applyAlignment="1"/>
    <xf numFmtId="188" fontId="16" fillId="0" borderId="0" xfId="0" applyNumberFormat="1" applyFont="1">
      <alignment vertical="center"/>
    </xf>
    <xf numFmtId="188" fontId="28" fillId="0" borderId="0" xfId="0" applyNumberFormat="1" applyFont="1">
      <alignment vertical="center"/>
    </xf>
    <xf numFmtId="0" fontId="30" fillId="0" borderId="0" xfId="0" applyFont="1" applyAlignment="1">
      <alignment horizontal="center" vertical="center" shrinkToFit="1"/>
    </xf>
    <xf numFmtId="0" fontId="30" fillId="0" borderId="0" xfId="0" applyFont="1" applyAlignment="1" applyProtection="1">
      <alignment horizontal="center" vertical="center" shrinkToFit="1"/>
      <protection locked="0"/>
    </xf>
    <xf numFmtId="0" fontId="31" fillId="0" borderId="0" xfId="0" applyFont="1" applyAlignment="1" applyProtection="1">
      <alignment horizontal="left" vertical="center" shrinkToFit="1"/>
      <protection locked="0"/>
    </xf>
    <xf numFmtId="0" fontId="30" fillId="0" borderId="0" xfId="0" applyFont="1" applyProtection="1">
      <alignment vertical="center"/>
      <protection locked="0"/>
    </xf>
    <xf numFmtId="0" fontId="31" fillId="0" borderId="0" xfId="0" quotePrefix="1" applyFont="1" applyProtection="1">
      <alignment vertical="center"/>
      <protection locked="0"/>
    </xf>
    <xf numFmtId="0" fontId="30" fillId="0" borderId="0" xfId="0" applyFont="1">
      <alignment vertical="center"/>
    </xf>
    <xf numFmtId="0" fontId="32" fillId="0" borderId="0" xfId="0" quotePrefix="1" applyFont="1" applyProtection="1">
      <alignment vertical="center"/>
      <protection locked="0"/>
    </xf>
    <xf numFmtId="0" fontId="30" fillId="0" borderId="0" xfId="0" applyFont="1" applyAlignment="1" applyProtection="1">
      <alignment horizontal="left" vertical="center" shrinkToFit="1"/>
      <protection locked="0"/>
    </xf>
    <xf numFmtId="0" fontId="31" fillId="0" borderId="0" xfId="0" applyFont="1" applyAlignment="1">
      <alignment horizontal="left" vertical="center" shrinkToFit="1"/>
    </xf>
    <xf numFmtId="0" fontId="33" fillId="0" borderId="0" xfId="0" applyFont="1">
      <alignment vertical="center"/>
    </xf>
    <xf numFmtId="0" fontId="30" fillId="0" borderId="31" xfId="0" applyFont="1" applyBorder="1" applyAlignment="1" applyProtection="1">
      <alignment horizontal="center" vertical="center" wrapText="1"/>
      <protection locked="0"/>
    </xf>
    <xf numFmtId="0" fontId="35" fillId="0" borderId="31" xfId="0" applyFont="1" applyBorder="1" applyAlignment="1">
      <alignment horizontal="center" vertical="center" wrapText="1"/>
    </xf>
    <xf numFmtId="0" fontId="30" fillId="0" borderId="29" xfId="0" applyFont="1" applyBorder="1" applyAlignment="1" applyProtection="1">
      <alignment vertical="center" wrapText="1"/>
      <protection locked="0"/>
    </xf>
    <xf numFmtId="0" fontId="30" fillId="0" borderId="4" xfId="0" applyFont="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30" fillId="0" borderId="44" xfId="0" applyFont="1" applyBorder="1" applyAlignment="1" applyProtection="1">
      <alignment horizontal="center" vertical="center" wrapText="1"/>
      <protection locked="0"/>
    </xf>
    <xf numFmtId="0" fontId="30" fillId="0" borderId="53" xfId="0" applyFont="1" applyBorder="1">
      <alignment vertical="center"/>
    </xf>
    <xf numFmtId="0" fontId="30" fillId="3" borderId="29" xfId="0" applyFont="1" applyFill="1" applyBorder="1">
      <alignment vertical="center"/>
    </xf>
    <xf numFmtId="0" fontId="30" fillId="5" borderId="29" xfId="0" applyFont="1" applyFill="1" applyBorder="1">
      <alignment vertical="center"/>
    </xf>
    <xf numFmtId="0" fontId="30" fillId="0" borderId="13" xfId="0" applyFont="1" applyBorder="1">
      <alignment vertical="center"/>
    </xf>
    <xf numFmtId="0" fontId="30" fillId="0" borderId="14" xfId="0" applyFont="1" applyBorder="1">
      <alignment vertical="center"/>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10" borderId="38"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39" xfId="0" applyFont="1" applyFill="1" applyBorder="1" applyAlignment="1" applyProtection="1">
      <alignment horizontal="center" vertical="center" wrapText="1"/>
      <protection locked="0"/>
    </xf>
    <xf numFmtId="0" fontId="30" fillId="9" borderId="16" xfId="0" applyFont="1" applyFill="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0"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41" xfId="0" applyFont="1" applyBorder="1" applyAlignment="1">
      <alignment horizontal="center"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0" fontId="30" fillId="0" borderId="77" xfId="0" applyFont="1" applyBorder="1" applyAlignment="1">
      <alignment horizontal="center" vertical="center"/>
    </xf>
    <xf numFmtId="0" fontId="30" fillId="0" borderId="76" xfId="0" applyFont="1" applyBorder="1" applyAlignment="1">
      <alignment horizontal="center" vertical="center"/>
    </xf>
    <xf numFmtId="0" fontId="30" fillId="0" borderId="76" xfId="0" applyFont="1" applyBorder="1" applyAlignment="1">
      <alignment horizontal="center" vertical="center" shrinkToFit="1"/>
    </xf>
    <xf numFmtId="0" fontId="30" fillId="0" borderId="76" xfId="0" applyFont="1" applyBorder="1" applyAlignment="1">
      <alignment horizontal="center" vertical="center" wrapText="1"/>
    </xf>
    <xf numFmtId="0" fontId="30" fillId="0" borderId="72" xfId="0" applyFont="1" applyBorder="1" applyAlignment="1">
      <alignment horizontal="center" vertical="center"/>
    </xf>
    <xf numFmtId="0" fontId="31" fillId="0" borderId="76" xfId="0" applyFont="1" applyBorder="1" applyAlignment="1">
      <alignment horizontal="center" vertical="center"/>
    </xf>
    <xf numFmtId="0" fontId="30" fillId="3" borderId="72" xfId="0" applyFont="1" applyFill="1" applyBorder="1" applyAlignment="1">
      <alignment horizontal="center" vertical="center"/>
    </xf>
    <xf numFmtId="0" fontId="31" fillId="0" borderId="59" xfId="0" applyFont="1" applyBorder="1" applyAlignment="1">
      <alignment horizontal="center" vertical="center"/>
    </xf>
    <xf numFmtId="0" fontId="30" fillId="0" borderId="74" xfId="0" applyFont="1" applyBorder="1">
      <alignment vertical="center"/>
    </xf>
    <xf numFmtId="0" fontId="30" fillId="3" borderId="72" xfId="0" applyFont="1" applyFill="1" applyBorder="1">
      <alignment vertical="center"/>
    </xf>
    <xf numFmtId="0" fontId="30" fillId="5" borderId="72" xfId="0" applyFont="1" applyFill="1" applyBorder="1">
      <alignment vertical="center"/>
    </xf>
    <xf numFmtId="0" fontId="30" fillId="0" borderId="77" xfId="0" applyFont="1" applyBorder="1">
      <alignment vertical="center"/>
    </xf>
    <xf numFmtId="0" fontId="30" fillId="0" borderId="76" xfId="0" applyFont="1" applyBorder="1">
      <alignment vertical="center"/>
    </xf>
    <xf numFmtId="0" fontId="30" fillId="0" borderId="75" xfId="0" applyFont="1" applyBorder="1">
      <alignment vertical="center"/>
    </xf>
    <xf numFmtId="0" fontId="30" fillId="0" borderId="25" xfId="0" applyFont="1" applyBorder="1">
      <alignment vertical="center"/>
    </xf>
    <xf numFmtId="0" fontId="30" fillId="0" borderId="26" xfId="0" applyFont="1" applyBorder="1">
      <alignment vertical="center"/>
    </xf>
    <xf numFmtId="0" fontId="36" fillId="6" borderId="16" xfId="0" quotePrefix="1" applyFont="1" applyFill="1" applyBorder="1" applyAlignment="1">
      <alignment horizontal="center" vertical="center" shrinkToFit="1"/>
    </xf>
    <xf numFmtId="0" fontId="36" fillId="6" borderId="15" xfId="0" applyFont="1" applyFill="1" applyBorder="1" applyAlignment="1">
      <alignment vertical="center" shrinkToFit="1"/>
    </xf>
    <xf numFmtId="3" fontId="36" fillId="0" borderId="24" xfId="0" applyNumberFormat="1" applyFont="1" applyBorder="1" applyAlignment="1">
      <alignment vertical="center" shrinkToFit="1"/>
    </xf>
    <xf numFmtId="181" fontId="36" fillId="0" borderId="92" xfId="0" applyNumberFormat="1" applyFont="1" applyBorder="1" applyAlignment="1">
      <alignment vertical="center" shrinkToFit="1"/>
    </xf>
    <xf numFmtId="181" fontId="36" fillId="0" borderId="20" xfId="0" applyNumberFormat="1" applyFont="1" applyBorder="1" applyAlignment="1">
      <alignment vertical="center" shrinkToFit="1"/>
    </xf>
    <xf numFmtId="181" fontId="36" fillId="0" borderId="40" xfId="0" applyNumberFormat="1" applyFont="1" applyBorder="1" applyAlignment="1">
      <alignment vertical="center" shrinkToFit="1"/>
    </xf>
    <xf numFmtId="181" fontId="36" fillId="0" borderId="35" xfId="0" applyNumberFormat="1" applyFont="1" applyBorder="1" applyAlignment="1">
      <alignment vertical="center" shrinkToFit="1"/>
    </xf>
    <xf numFmtId="181" fontId="36" fillId="0" borderId="36" xfId="0" applyNumberFormat="1" applyFont="1" applyBorder="1" applyAlignment="1">
      <alignment vertical="center" shrinkToFit="1"/>
    </xf>
    <xf numFmtId="181" fontId="36" fillId="0" borderId="37" xfId="0" applyNumberFormat="1" applyFont="1" applyBorder="1" applyAlignment="1">
      <alignment vertical="center" shrinkToFit="1"/>
    </xf>
    <xf numFmtId="181" fontId="36" fillId="0" borderId="63" xfId="0" applyNumberFormat="1" applyFont="1" applyBorder="1" applyAlignment="1">
      <alignment vertical="center" shrinkToFit="1"/>
    </xf>
    <xf numFmtId="3" fontId="36" fillId="0" borderId="54" xfId="0" applyNumberFormat="1" applyFont="1" applyBorder="1" applyAlignment="1">
      <alignment vertical="center" shrinkToFit="1"/>
    </xf>
    <xf numFmtId="3" fontId="37" fillId="0" borderId="63" xfId="0" applyNumberFormat="1" applyFont="1" applyBorder="1" applyAlignment="1">
      <alignment vertical="center" shrinkToFit="1"/>
    </xf>
    <xf numFmtId="181" fontId="36" fillId="0" borderId="0" xfId="0" applyNumberFormat="1" applyFont="1">
      <alignment vertical="center"/>
    </xf>
    <xf numFmtId="0" fontId="36" fillId="0" borderId="0" xfId="0" applyFont="1">
      <alignment vertical="center"/>
    </xf>
    <xf numFmtId="0" fontId="36" fillId="6" borderId="16" xfId="0" applyFont="1" applyFill="1" applyBorder="1" applyAlignment="1">
      <alignment horizontal="center" vertical="center" shrinkToFit="1"/>
    </xf>
    <xf numFmtId="3" fontId="36" fillId="0" borderId="19" xfId="0" applyNumberFormat="1" applyFont="1" applyBorder="1" applyAlignment="1">
      <alignment vertical="center" shrinkToFit="1"/>
    </xf>
    <xf numFmtId="181" fontId="36" fillId="0" borderId="38" xfId="0" applyNumberFormat="1" applyFont="1" applyBorder="1" applyAlignment="1">
      <alignment vertical="center" shrinkToFit="1"/>
    </xf>
    <xf numFmtId="181" fontId="36" fillId="0" borderId="12" xfId="0" applyNumberFormat="1" applyFont="1" applyBorder="1" applyAlignment="1">
      <alignment vertical="center" shrinkToFit="1"/>
    </xf>
    <xf numFmtId="181" fontId="36" fillId="0" borderId="39" xfId="0" applyNumberFormat="1" applyFont="1" applyBorder="1" applyAlignment="1">
      <alignment vertical="center" shrinkToFit="1"/>
    </xf>
    <xf numFmtId="181" fontId="36" fillId="0" borderId="64" xfId="0" applyNumberFormat="1" applyFont="1" applyBorder="1" applyAlignment="1">
      <alignment vertical="center" shrinkToFit="1"/>
    </xf>
    <xf numFmtId="3" fontId="36" fillId="0" borderId="11" xfId="0" applyNumberFormat="1" applyFont="1" applyBorder="1" applyAlignment="1">
      <alignment vertical="center" shrinkToFit="1"/>
    </xf>
    <xf numFmtId="3" fontId="37" fillId="0" borderId="64" xfId="0" applyNumberFormat="1" applyFont="1" applyBorder="1" applyAlignment="1">
      <alignment vertical="center" shrinkToFit="1"/>
    </xf>
    <xf numFmtId="181" fontId="36" fillId="0" borderId="15" xfId="0" applyNumberFormat="1" applyFont="1" applyBorder="1" applyAlignment="1">
      <alignment vertical="center" shrinkToFit="1"/>
    </xf>
    <xf numFmtId="3" fontId="36" fillId="0" borderId="0" xfId="0" applyNumberFormat="1" applyFont="1" applyAlignment="1">
      <alignment vertical="center" shrinkToFit="1"/>
    </xf>
    <xf numFmtId="0" fontId="36" fillId="9" borderId="16" xfId="0" applyFont="1" applyFill="1" applyBorder="1" applyAlignment="1">
      <alignment horizontal="center" vertical="center" shrinkToFit="1"/>
    </xf>
    <xf numFmtId="0" fontId="36" fillId="9" borderId="15" xfId="0" applyFont="1" applyFill="1" applyBorder="1" applyAlignment="1">
      <alignment vertical="center" shrinkToFit="1"/>
    </xf>
    <xf numFmtId="181" fontId="36" fillId="8" borderId="38" xfId="0" applyNumberFormat="1" applyFont="1" applyFill="1" applyBorder="1" applyAlignment="1">
      <alignment vertical="center" shrinkToFit="1"/>
    </xf>
    <xf numFmtId="181" fontId="36" fillId="8" borderId="12" xfId="0" applyNumberFormat="1" applyFont="1" applyFill="1" applyBorder="1" applyAlignment="1">
      <alignment vertical="center" shrinkToFit="1"/>
    </xf>
    <xf numFmtId="181" fontId="36" fillId="7" borderId="15" xfId="0" applyNumberFormat="1" applyFont="1" applyFill="1" applyBorder="1" applyAlignment="1">
      <alignment vertical="center" shrinkToFit="1"/>
    </xf>
    <xf numFmtId="181" fontId="36" fillId="8" borderId="39" xfId="0" applyNumberFormat="1" applyFont="1" applyFill="1" applyBorder="1" applyAlignment="1">
      <alignment vertical="center" shrinkToFit="1"/>
    </xf>
    <xf numFmtId="181" fontId="36" fillId="0" borderId="41" xfId="0" applyNumberFormat="1" applyFont="1" applyBorder="1" applyAlignment="1">
      <alignment vertical="center" shrinkToFit="1"/>
    </xf>
    <xf numFmtId="181" fontId="36" fillId="0" borderId="42" xfId="0" applyNumberFormat="1" applyFont="1" applyBorder="1" applyAlignment="1">
      <alignment vertical="center" shrinkToFit="1"/>
    </xf>
    <xf numFmtId="181" fontId="36" fillId="0" borderId="43" xfId="0" applyNumberFormat="1" applyFont="1" applyBorder="1" applyAlignment="1">
      <alignment vertical="center" shrinkToFit="1"/>
    </xf>
    <xf numFmtId="181" fontId="36" fillId="0" borderId="30" xfId="0" applyNumberFormat="1" applyFont="1" applyBorder="1" applyAlignment="1">
      <alignment vertical="center" shrinkToFit="1"/>
    </xf>
    <xf numFmtId="181" fontId="36" fillId="0" borderId="31" xfId="0" applyNumberFormat="1" applyFont="1" applyBorder="1" applyAlignment="1">
      <alignment vertical="center" shrinkToFit="1"/>
    </xf>
    <xf numFmtId="181" fontId="36" fillId="0" borderId="32" xfId="0" applyNumberFormat="1" applyFont="1" applyBorder="1" applyAlignment="1">
      <alignment vertical="center" shrinkToFit="1"/>
    </xf>
    <xf numFmtId="181" fontId="36" fillId="0" borderId="71" xfId="0" applyNumberFormat="1" applyFont="1" applyBorder="1" applyAlignment="1">
      <alignment vertical="center" shrinkToFit="1"/>
    </xf>
    <xf numFmtId="3" fontId="37" fillId="0" borderId="10" xfId="0" applyNumberFormat="1" applyFont="1" applyBorder="1" applyAlignment="1">
      <alignment vertical="center" shrinkToFit="1"/>
    </xf>
    <xf numFmtId="3" fontId="37" fillId="0" borderId="2" xfId="0" applyNumberFormat="1" applyFont="1" applyBorder="1" applyAlignment="1">
      <alignment vertical="center" shrinkToFit="1"/>
    </xf>
    <xf numFmtId="3" fontId="36" fillId="0" borderId="10" xfId="0" applyNumberFormat="1" applyFont="1" applyBorder="1" applyAlignment="1">
      <alignment vertical="center" shrinkToFit="1"/>
    </xf>
    <xf numFmtId="3" fontId="36" fillId="0" borderId="2" xfId="0" applyNumberFormat="1" applyFont="1" applyBorder="1" applyAlignment="1">
      <alignment vertical="center" shrinkToFit="1"/>
    </xf>
    <xf numFmtId="181" fontId="36" fillId="0" borderId="55" xfId="0" applyNumberFormat="1" applyFont="1" applyBorder="1" applyAlignment="1">
      <alignment vertical="center" shrinkToFit="1"/>
    </xf>
    <xf numFmtId="181" fontId="36" fillId="0" borderId="70" xfId="0" applyNumberFormat="1" applyFont="1" applyBorder="1" applyAlignment="1">
      <alignment vertical="center" shrinkToFit="1"/>
    </xf>
    <xf numFmtId="0" fontId="36" fillId="0" borderId="0" xfId="0" applyFont="1" applyAlignment="1" applyProtection="1">
      <alignment vertical="center" shrinkToFit="1"/>
      <protection locked="0"/>
    </xf>
    <xf numFmtId="0" fontId="36" fillId="0" borderId="0" xfId="0" applyFont="1" applyProtection="1">
      <alignment vertical="center"/>
      <protection locked="0"/>
    </xf>
    <xf numFmtId="0" fontId="36" fillId="0" borderId="0" xfId="0" applyFont="1" applyAlignment="1">
      <alignment vertical="center" shrinkToFit="1"/>
    </xf>
    <xf numFmtId="0" fontId="30" fillId="0" borderId="0" xfId="0" applyFont="1" applyAlignment="1">
      <alignment vertical="center" shrinkToFit="1"/>
    </xf>
    <xf numFmtId="0" fontId="40" fillId="0" borderId="0" xfId="0" applyFont="1">
      <alignment vertical="center"/>
    </xf>
    <xf numFmtId="0" fontId="37" fillId="0" borderId="0" xfId="0" applyFont="1" applyAlignment="1" applyProtection="1">
      <alignment horizontal="center" vertical="center"/>
      <protection locked="0"/>
    </xf>
    <xf numFmtId="0" fontId="37" fillId="0" borderId="0" xfId="0" applyFont="1" applyAlignment="1" applyProtection="1">
      <alignment horizontal="left" vertical="center"/>
      <protection locked="0"/>
    </xf>
    <xf numFmtId="0" fontId="36" fillId="0" borderId="0" xfId="0" applyFont="1" applyAlignment="1"/>
    <xf numFmtId="0" fontId="36" fillId="0" borderId="0" xfId="0" applyFont="1" applyAlignment="1" applyProtection="1">
      <alignment horizontal="center" vertical="center"/>
      <protection locked="0"/>
    </xf>
    <xf numFmtId="0" fontId="36" fillId="0" borderId="0" xfId="0" applyFont="1" applyAlignment="1">
      <alignment shrinkToFit="1"/>
    </xf>
    <xf numFmtId="0" fontId="37" fillId="0" borderId="0" xfId="0" applyFont="1">
      <alignment vertical="center"/>
    </xf>
    <xf numFmtId="0" fontId="36" fillId="0" borderId="35"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5" xfId="0" applyFont="1" applyBorder="1" applyAlignment="1" applyProtection="1">
      <alignment horizontal="center" vertical="center" wrapText="1"/>
      <protection locked="0"/>
    </xf>
    <xf numFmtId="0" fontId="36" fillId="0" borderId="50" xfId="0" applyFont="1" applyBorder="1" applyAlignment="1">
      <alignment horizontal="center"/>
    </xf>
    <xf numFmtId="0" fontId="36" fillId="0" borderId="4" xfId="0" applyFont="1" applyBorder="1" applyAlignment="1">
      <alignment horizontal="center"/>
    </xf>
    <xf numFmtId="0" fontId="36" fillId="0" borderId="45" xfId="0" applyFont="1" applyBorder="1" applyAlignment="1">
      <alignment horizontal="center"/>
    </xf>
    <xf numFmtId="0" fontId="36" fillId="0" borderId="45" xfId="0" applyFont="1" applyBorder="1" applyAlignment="1"/>
    <xf numFmtId="0" fontId="36" fillId="0" borderId="14" xfId="0" applyFont="1" applyBorder="1" applyAlignment="1"/>
    <xf numFmtId="0" fontId="36" fillId="0" borderId="13" xfId="0" applyFont="1" applyBorder="1" applyAlignment="1">
      <alignment horizontal="center"/>
    </xf>
    <xf numFmtId="0" fontId="36" fillId="0" borderId="44" xfId="0" applyFont="1" applyBorder="1" applyAlignment="1">
      <alignment horizontal="center"/>
    </xf>
    <xf numFmtId="0" fontId="36" fillId="0" borderId="14" xfId="0" applyFont="1" applyBorder="1" applyAlignment="1">
      <alignment horizontal="center"/>
    </xf>
    <xf numFmtId="0" fontId="36" fillId="0" borderId="0" xfId="0" applyFont="1" applyAlignment="1" applyProtection="1">
      <alignment horizontal="center" vertical="center" wrapText="1"/>
      <protection locked="0"/>
    </xf>
    <xf numFmtId="0" fontId="36" fillId="0" borderId="38"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protection locked="0"/>
    </xf>
    <xf numFmtId="0" fontId="36" fillId="0" borderId="38"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51"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6" fillId="0" borderId="16" xfId="0" applyFont="1" applyBorder="1" applyAlignment="1">
      <alignment horizontal="center" vertical="center" wrapText="1"/>
    </xf>
    <xf numFmtId="38" fontId="36" fillId="0" borderId="5" xfId="1" applyFont="1" applyFill="1" applyBorder="1" applyAlignment="1">
      <alignment horizontal="center" vertical="center"/>
    </xf>
    <xf numFmtId="38" fontId="36" fillId="0" borderId="6" xfId="1" applyFont="1" applyFill="1" applyBorder="1" applyAlignment="1">
      <alignment horizontal="center" vertical="center"/>
    </xf>
    <xf numFmtId="0" fontId="36" fillId="0" borderId="47" xfId="0" applyFont="1" applyBorder="1" applyAlignment="1">
      <alignment horizontal="center" vertical="center" wrapText="1"/>
    </xf>
    <xf numFmtId="0" fontId="36" fillId="0" borderId="0" xfId="0" applyFont="1" applyAlignment="1">
      <alignment vertical="center" wrapText="1"/>
    </xf>
    <xf numFmtId="0" fontId="36" fillId="0" borderId="15" xfId="0" applyFont="1" applyBorder="1" applyAlignment="1">
      <alignment horizontal="center" vertical="center" wrapText="1"/>
    </xf>
    <xf numFmtId="0" fontId="36" fillId="0" borderId="41" xfId="0" applyFont="1" applyBorder="1" applyAlignment="1">
      <alignment horizontal="center" vertical="center"/>
    </xf>
    <xf numFmtId="0" fontId="36" fillId="0" borderId="43" xfId="0" applyFont="1" applyBorder="1" applyAlignment="1">
      <alignment horizontal="center" vertical="center"/>
    </xf>
    <xf numFmtId="0" fontId="36" fillId="0" borderId="42" xfId="0" applyFont="1" applyBorder="1" applyAlignment="1">
      <alignment horizontal="center" vertical="center"/>
    </xf>
    <xf numFmtId="0" fontId="36" fillId="0" borderId="52" xfId="0" applyFont="1" applyBorder="1" applyAlignment="1">
      <alignment horizontal="center"/>
    </xf>
    <xf numFmtId="0" fontId="36" fillId="0" borderId="27" xfId="0" applyFont="1" applyBorder="1" applyAlignment="1">
      <alignment horizontal="center"/>
    </xf>
    <xf numFmtId="0" fontId="36" fillId="0" borderId="48" xfId="0" applyFont="1" applyBorder="1" applyAlignment="1">
      <alignment horizontal="center"/>
    </xf>
    <xf numFmtId="0" fontId="36" fillId="0" borderId="26" xfId="0" applyFont="1" applyBorder="1" applyAlignment="1">
      <alignment horizontal="center"/>
    </xf>
    <xf numFmtId="0" fontId="36" fillId="0" borderId="0" xfId="0" applyFont="1" applyAlignment="1">
      <alignment horizontal="center"/>
    </xf>
    <xf numFmtId="0" fontId="36" fillId="0" borderId="25" xfId="0" applyFont="1" applyBorder="1" applyAlignment="1">
      <alignment horizontal="center"/>
    </xf>
    <xf numFmtId="0" fontId="36" fillId="0" borderId="33" xfId="0" applyFont="1" applyBorder="1" applyAlignment="1">
      <alignment horizontal="center"/>
    </xf>
    <xf numFmtId="0" fontId="36" fillId="0" borderId="49" xfId="0" applyFont="1" applyBorder="1" applyAlignment="1">
      <alignment horizontal="center"/>
    </xf>
    <xf numFmtId="0" fontId="36" fillId="0" borderId="55" xfId="0" applyFont="1" applyBorder="1" applyAlignment="1">
      <alignment horizontal="center" vertical="center" wrapText="1"/>
    </xf>
    <xf numFmtId="0" fontId="36" fillId="0" borderId="62" xfId="0" applyFont="1" applyBorder="1" applyAlignment="1">
      <alignment horizontal="center" vertical="center" wrapText="1"/>
    </xf>
    <xf numFmtId="0" fontId="40" fillId="0" borderId="0" xfId="0" applyFont="1" applyAlignment="1">
      <alignment horizontal="center" vertical="center"/>
    </xf>
    <xf numFmtId="0" fontId="36" fillId="0" borderId="16" xfId="0" applyFont="1" applyBorder="1" applyAlignment="1">
      <alignment vertical="center" shrinkToFit="1"/>
    </xf>
    <xf numFmtId="183" fontId="36" fillId="0" borderId="92" xfId="0" applyNumberFormat="1" applyFont="1" applyBorder="1" applyAlignment="1">
      <alignment vertical="center" shrinkToFit="1"/>
    </xf>
    <xf numFmtId="183" fontId="36" fillId="0" borderId="40" xfId="0" applyNumberFormat="1" applyFont="1" applyBorder="1" applyAlignment="1">
      <alignment vertical="center" shrinkToFit="1"/>
    </xf>
    <xf numFmtId="183" fontId="36" fillId="0" borderId="20" xfId="0" applyNumberFormat="1" applyFont="1" applyBorder="1" applyAlignment="1">
      <alignment vertical="center" shrinkToFit="1"/>
    </xf>
    <xf numFmtId="178" fontId="36" fillId="0" borderId="15" xfId="0" applyNumberFormat="1" applyFont="1" applyBorder="1" applyAlignment="1">
      <alignment vertical="center" shrinkToFit="1"/>
    </xf>
    <xf numFmtId="38" fontId="36" fillId="0" borderId="35" xfId="1" applyFont="1" applyFill="1" applyBorder="1" applyAlignment="1">
      <alignment shrinkToFit="1"/>
    </xf>
    <xf numFmtId="38" fontId="36" fillId="0" borderId="36" xfId="1" applyFont="1" applyFill="1" applyBorder="1" applyAlignment="1">
      <alignment shrinkToFit="1"/>
    </xf>
    <xf numFmtId="184" fontId="36" fillId="0" borderId="36" xfId="0" applyNumberFormat="1" applyFont="1" applyBorder="1" applyAlignment="1">
      <alignment shrinkToFit="1"/>
    </xf>
    <xf numFmtId="184" fontId="36" fillId="0" borderId="37" xfId="0" applyNumberFormat="1" applyFont="1" applyBorder="1" applyAlignment="1">
      <alignment shrinkToFit="1"/>
    </xf>
    <xf numFmtId="182" fontId="36" fillId="0" borderId="0" xfId="0" applyNumberFormat="1" applyFont="1" applyAlignment="1">
      <alignment shrinkToFit="1"/>
    </xf>
    <xf numFmtId="179" fontId="36" fillId="0" borderId="35" xfId="0" applyNumberFormat="1" applyFont="1" applyBorder="1" applyAlignment="1">
      <alignment shrinkToFit="1"/>
    </xf>
    <xf numFmtId="179" fontId="36" fillId="0" borderId="36" xfId="0" applyNumberFormat="1" applyFont="1" applyBorder="1" applyAlignment="1">
      <alignment shrinkToFit="1"/>
    </xf>
    <xf numFmtId="181" fontId="41" fillId="0" borderId="36" xfId="0" applyNumberFormat="1" applyFont="1" applyBorder="1">
      <alignment vertical="center"/>
    </xf>
    <xf numFmtId="183" fontId="36" fillId="0" borderId="36" xfId="1" applyNumberFormat="1" applyFont="1" applyFill="1" applyBorder="1" applyAlignment="1">
      <alignment shrinkToFit="1"/>
    </xf>
    <xf numFmtId="183" fontId="36" fillId="0" borderId="37" xfId="1" applyNumberFormat="1" applyFont="1" applyFill="1" applyBorder="1" applyAlignment="1">
      <alignment shrinkToFit="1"/>
    </xf>
    <xf numFmtId="181" fontId="36" fillId="0" borderId="36" xfId="0" applyNumberFormat="1" applyFont="1" applyBorder="1">
      <alignment vertical="center"/>
    </xf>
    <xf numFmtId="183" fontId="36" fillId="0" borderId="37" xfId="0" applyNumberFormat="1" applyFont="1" applyBorder="1" applyAlignment="1" applyProtection="1">
      <alignment vertical="center" shrinkToFit="1"/>
      <protection locked="0"/>
    </xf>
    <xf numFmtId="181" fontId="36" fillId="0" borderId="36" xfId="0" applyNumberFormat="1" applyFont="1" applyBorder="1" applyAlignment="1" applyProtection="1">
      <alignment vertical="center" shrinkToFit="1"/>
      <protection locked="0"/>
    </xf>
    <xf numFmtId="178" fontId="36" fillId="0" borderId="0" xfId="0" applyNumberFormat="1" applyFont="1" applyAlignment="1" applyProtection="1">
      <alignment vertical="center" shrinkToFit="1"/>
      <protection locked="0"/>
    </xf>
    <xf numFmtId="183" fontId="36" fillId="0" borderId="98" xfId="0" applyNumberFormat="1" applyFont="1" applyBorder="1" applyAlignment="1" applyProtection="1">
      <alignment vertical="center" shrinkToFit="1"/>
      <protection locked="0"/>
    </xf>
    <xf numFmtId="187" fontId="36" fillId="0" borderId="82" xfId="0" applyNumberFormat="1" applyFont="1" applyBorder="1" applyAlignment="1">
      <alignment horizontal="right" vertical="center"/>
    </xf>
    <xf numFmtId="187" fontId="36" fillId="0" borderId="83" xfId="0" applyNumberFormat="1" applyFont="1" applyBorder="1" applyAlignment="1">
      <alignment horizontal="right" vertical="center"/>
    </xf>
    <xf numFmtId="184" fontId="37" fillId="0" borderId="84" xfId="0" applyNumberFormat="1" applyFont="1" applyBorder="1">
      <alignment vertical="center"/>
    </xf>
    <xf numFmtId="183" fontId="36" fillId="0" borderId="38" xfId="0" applyNumberFormat="1" applyFont="1" applyBorder="1" applyAlignment="1">
      <alignment vertical="center" shrinkToFit="1"/>
    </xf>
    <xf numFmtId="183" fontId="36" fillId="0" borderId="39" xfId="0" applyNumberFormat="1" applyFont="1" applyBorder="1" applyAlignment="1">
      <alignment vertical="center" shrinkToFit="1"/>
    </xf>
    <xf numFmtId="183" fontId="36" fillId="0" borderId="12" xfId="0" applyNumberFormat="1" applyFont="1" applyBorder="1" applyAlignment="1">
      <alignment vertical="center" shrinkToFit="1"/>
    </xf>
    <xf numFmtId="38" fontId="36" fillId="0" borderId="38" xfId="1" applyFont="1" applyFill="1" applyBorder="1" applyAlignment="1">
      <alignment shrinkToFit="1"/>
    </xf>
    <xf numFmtId="38" fontId="36" fillId="0" borderId="12" xfId="1" applyFont="1" applyFill="1" applyBorder="1" applyAlignment="1">
      <alignment shrinkToFit="1"/>
    </xf>
    <xf numFmtId="184" fontId="36" fillId="0" borderId="12" xfId="0" applyNumberFormat="1" applyFont="1" applyBorder="1" applyAlignment="1">
      <alignment shrinkToFit="1"/>
    </xf>
    <xf numFmtId="184" fontId="36" fillId="0" borderId="39" xfId="0" applyNumberFormat="1" applyFont="1" applyBorder="1" applyAlignment="1">
      <alignment shrinkToFit="1"/>
    </xf>
    <xf numFmtId="179" fontId="36" fillId="0" borderId="38" xfId="0" applyNumberFormat="1" applyFont="1" applyBorder="1" applyAlignment="1">
      <alignment shrinkToFit="1"/>
    </xf>
    <xf numFmtId="179" fontId="36" fillId="0" borderId="12" xfId="0" applyNumberFormat="1" applyFont="1" applyBorder="1" applyAlignment="1">
      <alignment shrinkToFit="1"/>
    </xf>
    <xf numFmtId="181" fontId="41" fillId="0" borderId="12" xfId="0" applyNumberFormat="1" applyFont="1" applyBorder="1">
      <alignment vertical="center"/>
    </xf>
    <xf numFmtId="183" fontId="36" fillId="0" borderId="12" xfId="1" applyNumberFormat="1" applyFont="1" applyFill="1" applyBorder="1" applyAlignment="1">
      <alignment shrinkToFit="1"/>
    </xf>
    <xf numFmtId="183" fontId="36" fillId="0" borderId="39" xfId="1" applyNumberFormat="1" applyFont="1" applyFill="1" applyBorder="1" applyAlignment="1">
      <alignment shrinkToFit="1"/>
    </xf>
    <xf numFmtId="181" fontId="36" fillId="0" borderId="12" xfId="0" applyNumberFormat="1" applyFont="1" applyBorder="1">
      <alignment vertical="center"/>
    </xf>
    <xf numFmtId="183" fontId="36" fillId="0" borderId="39" xfId="0" applyNumberFormat="1" applyFont="1" applyBorder="1" applyAlignment="1" applyProtection="1">
      <alignment vertical="center" shrinkToFit="1"/>
      <protection locked="0"/>
    </xf>
    <xf numFmtId="181" fontId="36" fillId="0" borderId="12" xfId="0" applyNumberFormat="1" applyFont="1" applyBorder="1" applyAlignment="1" applyProtection="1">
      <alignment vertical="center" shrinkToFit="1"/>
      <protection locked="0"/>
    </xf>
    <xf numFmtId="183" fontId="36" fillId="0" borderId="99" xfId="0" applyNumberFormat="1" applyFont="1" applyBorder="1" applyAlignment="1" applyProtection="1">
      <alignment vertical="center" shrinkToFit="1"/>
      <protection locked="0"/>
    </xf>
    <xf numFmtId="178" fontId="36" fillId="0" borderId="0" xfId="0" applyNumberFormat="1" applyFont="1" applyAlignment="1">
      <alignment vertical="center" shrinkToFit="1"/>
    </xf>
    <xf numFmtId="183" fontId="36" fillId="8" borderId="38" xfId="0" applyNumberFormat="1" applyFont="1" applyFill="1" applyBorder="1" applyAlignment="1">
      <alignment vertical="center" shrinkToFit="1"/>
    </xf>
    <xf numFmtId="183" fontId="36" fillId="8" borderId="39" xfId="0" applyNumberFormat="1" applyFont="1" applyFill="1" applyBorder="1" applyAlignment="1">
      <alignment vertical="center" shrinkToFit="1"/>
    </xf>
    <xf numFmtId="183" fontId="36" fillId="8" borderId="12" xfId="0" applyNumberFormat="1" applyFont="1" applyFill="1" applyBorder="1" applyAlignment="1">
      <alignment vertical="center" shrinkToFit="1"/>
    </xf>
    <xf numFmtId="0" fontId="36" fillId="6" borderId="25" xfId="0" applyFont="1" applyFill="1" applyBorder="1" applyAlignment="1">
      <alignment horizontal="center" vertical="center" shrinkToFit="1"/>
    </xf>
    <xf numFmtId="0" fontId="36" fillId="6" borderId="26" xfId="0" applyFont="1" applyFill="1" applyBorder="1" applyAlignment="1">
      <alignment vertical="center" shrinkToFit="1"/>
    </xf>
    <xf numFmtId="183" fontId="36" fillId="0" borderId="41" xfId="0" applyNumberFormat="1" applyFont="1" applyBorder="1" applyAlignment="1">
      <alignment vertical="center" shrinkToFit="1"/>
    </xf>
    <xf numFmtId="183" fontId="36" fillId="0" borderId="43" xfId="0" applyNumberFormat="1" applyFont="1" applyBorder="1" applyAlignment="1">
      <alignment vertical="center" shrinkToFit="1"/>
    </xf>
    <xf numFmtId="183" fontId="36" fillId="0" borderId="42" xfId="0" applyNumberFormat="1" applyFont="1" applyBorder="1" applyAlignment="1">
      <alignment vertical="center" shrinkToFit="1"/>
    </xf>
    <xf numFmtId="38" fontId="36" fillId="0" borderId="41" xfId="1" applyFont="1" applyFill="1" applyBorder="1" applyAlignment="1">
      <alignment shrinkToFit="1"/>
    </xf>
    <xf numFmtId="38" fontId="36" fillId="0" borderId="42" xfId="1" applyFont="1" applyFill="1" applyBorder="1" applyAlignment="1">
      <alignment shrinkToFit="1"/>
    </xf>
    <xf numFmtId="184" fontId="36" fillId="0" borderId="42" xfId="0" applyNumberFormat="1" applyFont="1" applyBorder="1" applyAlignment="1">
      <alignment shrinkToFit="1"/>
    </xf>
    <xf numFmtId="184" fontId="36" fillId="0" borderId="43" xfId="0" applyNumberFormat="1" applyFont="1" applyBorder="1" applyAlignment="1">
      <alignment shrinkToFit="1"/>
    </xf>
    <xf numFmtId="179" fontId="36" fillId="0" borderId="41" xfId="0" applyNumberFormat="1" applyFont="1" applyBorder="1" applyAlignment="1">
      <alignment shrinkToFit="1"/>
    </xf>
    <xf numFmtId="179" fontId="36" fillId="0" borderId="42" xfId="0" applyNumberFormat="1" applyFont="1" applyBorder="1" applyAlignment="1">
      <alignment shrinkToFit="1"/>
    </xf>
    <xf numFmtId="181" fontId="41" fillId="0" borderId="42" xfId="0" applyNumberFormat="1" applyFont="1" applyBorder="1">
      <alignment vertical="center"/>
    </xf>
    <xf numFmtId="183" fontId="36" fillId="0" borderId="42" xfId="1" applyNumberFormat="1" applyFont="1" applyFill="1" applyBorder="1" applyAlignment="1">
      <alignment shrinkToFit="1"/>
    </xf>
    <xf numFmtId="183" fontId="36" fillId="0" borderId="43" xfId="1" applyNumberFormat="1" applyFont="1" applyFill="1" applyBorder="1" applyAlignment="1">
      <alignment shrinkToFit="1"/>
    </xf>
    <xf numFmtId="181" fontId="36" fillId="0" borderId="42" xfId="0" applyNumberFormat="1" applyFont="1" applyBorder="1">
      <alignment vertical="center"/>
    </xf>
    <xf numFmtId="183" fontId="36" fillId="0" borderId="43" xfId="0" applyNumberFormat="1" applyFont="1" applyBorder="1" applyAlignment="1" applyProtection="1">
      <alignment vertical="center" shrinkToFit="1"/>
      <protection locked="0"/>
    </xf>
    <xf numFmtId="181" fontId="36" fillId="0" borderId="42" xfId="0" applyNumberFormat="1" applyFont="1" applyBorder="1" applyAlignment="1" applyProtection="1">
      <alignment vertical="center" shrinkToFit="1"/>
      <protection locked="0"/>
    </xf>
    <xf numFmtId="183" fontId="36" fillId="0" borderId="58" xfId="0" applyNumberFormat="1" applyFont="1" applyBorder="1" applyAlignment="1" applyProtection="1">
      <alignment vertical="center" shrinkToFit="1"/>
      <protection locked="0"/>
    </xf>
    <xf numFmtId="0" fontId="36" fillId="0" borderId="0" xfId="0" applyFont="1" applyAlignment="1">
      <alignment horizontal="center" vertical="center"/>
    </xf>
    <xf numFmtId="181" fontId="36" fillId="0" borderId="10" xfId="0" applyNumberFormat="1" applyFont="1" applyBorder="1" applyAlignment="1" applyProtection="1">
      <alignment vertical="center" shrinkToFit="1"/>
      <protection locked="0"/>
    </xf>
    <xf numFmtId="183" fontId="36" fillId="0" borderId="10" xfId="0" applyNumberFormat="1" applyFont="1" applyBorder="1" applyAlignment="1" applyProtection="1">
      <alignment vertical="center" shrinkToFit="1"/>
      <protection locked="0"/>
    </xf>
    <xf numFmtId="181" fontId="36" fillId="12" borderId="0" xfId="0" applyNumberFormat="1" applyFont="1" applyFill="1">
      <alignment vertical="center"/>
    </xf>
    <xf numFmtId="0" fontId="35" fillId="0" borderId="0" xfId="0" applyFont="1" applyAlignment="1">
      <alignment horizontal="center" vertical="center"/>
    </xf>
    <xf numFmtId="0" fontId="35" fillId="0" borderId="0" xfId="0" applyFont="1">
      <alignment vertical="center"/>
    </xf>
    <xf numFmtId="0" fontId="35" fillId="0" borderId="13" xfId="0" applyFont="1" applyBorder="1" applyAlignment="1">
      <alignment horizontal="center" vertical="center"/>
    </xf>
    <xf numFmtId="0" fontId="35" fillId="0" borderId="4" xfId="0" applyFont="1" applyBorder="1">
      <alignment vertical="center"/>
    </xf>
    <xf numFmtId="0" fontId="35" fillId="0" borderId="25" xfId="0" applyFont="1" applyBorder="1" applyAlignment="1">
      <alignment horizontal="center" vertical="center"/>
    </xf>
    <xf numFmtId="0" fontId="35" fillId="0" borderId="27" xfId="0" applyFont="1" applyBorder="1">
      <alignment vertical="center"/>
    </xf>
    <xf numFmtId="0" fontId="35" fillId="0" borderId="30" xfId="0" applyFont="1" applyBorder="1" applyAlignment="1">
      <alignment horizontal="center" vertical="center"/>
    </xf>
    <xf numFmtId="0" fontId="35" fillId="0" borderId="31" xfId="0" applyFont="1" applyBorder="1">
      <alignment vertical="center"/>
    </xf>
    <xf numFmtId="184" fontId="35" fillId="0" borderId="0" xfId="0" applyNumberFormat="1" applyFont="1">
      <alignment vertical="center"/>
    </xf>
    <xf numFmtId="0" fontId="35" fillId="2" borderId="0" xfId="0" applyFont="1" applyFill="1" applyAlignment="1">
      <alignment horizontal="center" vertical="center" wrapText="1"/>
    </xf>
    <xf numFmtId="181" fontId="36" fillId="0" borderId="28" xfId="0" applyNumberFormat="1" applyFont="1" applyBorder="1" applyAlignment="1">
      <alignment vertical="center" shrinkToFit="1"/>
    </xf>
    <xf numFmtId="176" fontId="36" fillId="0" borderId="0" xfId="2" applyNumberFormat="1" applyFont="1" applyAlignment="1">
      <alignment horizontal="distributed" vertical="center"/>
    </xf>
    <xf numFmtId="176" fontId="36" fillId="0" borderId="0" xfId="2" applyNumberFormat="1" applyFont="1" applyAlignment="1">
      <alignment vertical="center"/>
    </xf>
    <xf numFmtId="0" fontId="36" fillId="0" borderId="0" xfId="2" applyFont="1" applyAlignment="1">
      <alignment vertical="center"/>
    </xf>
    <xf numFmtId="0" fontId="36" fillId="0" borderId="0" xfId="2" applyFont="1" applyAlignment="1" applyProtection="1">
      <alignment vertical="center"/>
      <protection locked="0"/>
    </xf>
    <xf numFmtId="176" fontId="37" fillId="0" borderId="0" xfId="2" applyNumberFormat="1" applyFont="1" applyAlignment="1" applyProtection="1">
      <alignment vertical="center"/>
      <protection locked="0"/>
    </xf>
    <xf numFmtId="176" fontId="36" fillId="0" borderId="0" xfId="2" applyNumberFormat="1" applyFont="1" applyAlignment="1" applyProtection="1">
      <alignment vertical="center"/>
      <protection locked="0"/>
    </xf>
    <xf numFmtId="0" fontId="36" fillId="6" borderId="4" xfId="0" applyFont="1" applyFill="1" applyBorder="1" applyAlignment="1">
      <alignment horizontal="center" vertical="center"/>
    </xf>
    <xf numFmtId="176" fontId="36" fillId="0" borderId="0" xfId="2" applyNumberFormat="1" applyFont="1" applyAlignment="1">
      <alignment horizontal="center" vertical="center"/>
    </xf>
    <xf numFmtId="0" fontId="36" fillId="6" borderId="27" xfId="0" applyFont="1" applyFill="1" applyBorder="1" applyAlignment="1">
      <alignment vertical="center" wrapText="1"/>
    </xf>
    <xf numFmtId="176" fontId="36" fillId="0" borderId="0" xfId="2" applyNumberFormat="1" applyFont="1" applyAlignment="1">
      <alignment vertical="center" wrapText="1"/>
    </xf>
    <xf numFmtId="181" fontId="36" fillId="0" borderId="0" xfId="0" applyNumberFormat="1" applyFont="1" applyAlignment="1">
      <alignment vertical="center" shrinkToFit="1"/>
    </xf>
    <xf numFmtId="176" fontId="42" fillId="0" borderId="0" xfId="2" applyNumberFormat="1" applyFont="1" applyAlignment="1">
      <alignment vertical="center"/>
    </xf>
    <xf numFmtId="176" fontId="42" fillId="0" borderId="0" xfId="2" applyNumberFormat="1" applyFont="1" applyAlignment="1">
      <alignment horizontal="distributed" vertical="center"/>
    </xf>
    <xf numFmtId="0" fontId="42" fillId="0" borderId="0" xfId="2" applyFont="1" applyAlignment="1">
      <alignment vertical="center"/>
    </xf>
    <xf numFmtId="0" fontId="42" fillId="0" borderId="0" xfId="2" applyFont="1" applyAlignment="1" applyProtection="1">
      <alignment vertical="center"/>
      <protection locked="0"/>
    </xf>
    <xf numFmtId="0" fontId="43" fillId="0" borderId="0" xfId="2" applyFont="1" applyAlignment="1">
      <alignment vertical="center"/>
    </xf>
    <xf numFmtId="176" fontId="42"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2" fillId="0" borderId="0" xfId="2" applyNumberFormat="1" applyFont="1" applyAlignment="1">
      <alignment horizontal="center" vertical="center"/>
    </xf>
    <xf numFmtId="0" fontId="45" fillId="6" borderId="4" xfId="0" applyFont="1" applyFill="1" applyBorder="1" applyAlignment="1">
      <alignment horizontal="center" vertical="center"/>
    </xf>
    <xf numFmtId="176" fontId="42" fillId="0" borderId="0" xfId="2" applyNumberFormat="1" applyFont="1" applyAlignment="1">
      <alignment vertical="center" wrapText="1"/>
    </xf>
    <xf numFmtId="0" fontId="45" fillId="6" borderId="27" xfId="0" applyFont="1" applyFill="1" applyBorder="1" applyAlignment="1">
      <alignment vertical="center" wrapText="1"/>
    </xf>
    <xf numFmtId="0" fontId="40" fillId="0" borderId="0" xfId="0" applyFont="1" applyAlignment="1">
      <alignment horizontal="center"/>
    </xf>
    <xf numFmtId="0" fontId="45" fillId="6" borderId="16" xfId="0" applyFont="1" applyFill="1" applyBorder="1" applyAlignment="1">
      <alignment horizontal="center" vertical="center" shrinkToFit="1"/>
    </xf>
    <xf numFmtId="0" fontId="45" fillId="6" borderId="15" xfId="0" applyFont="1" applyFill="1" applyBorder="1" applyAlignment="1">
      <alignment vertical="center" shrinkToFit="1"/>
    </xf>
    <xf numFmtId="184" fontId="42" fillId="0" borderId="38" xfId="0" applyNumberFormat="1" applyFont="1" applyBorder="1">
      <alignment vertical="center"/>
    </xf>
    <xf numFmtId="184" fontId="42" fillId="0" borderId="12" xfId="0" applyNumberFormat="1" applyFont="1" applyBorder="1">
      <alignment vertical="center"/>
    </xf>
    <xf numFmtId="184" fontId="42" fillId="0" borderId="12" xfId="2" applyNumberFormat="1" applyFont="1" applyBorder="1" applyAlignment="1">
      <alignment vertical="center"/>
    </xf>
    <xf numFmtId="184" fontId="42" fillId="0" borderId="39" xfId="2" applyNumberFormat="1" applyFont="1" applyBorder="1" applyAlignment="1">
      <alignment vertical="center"/>
    </xf>
    <xf numFmtId="0" fontId="45" fillId="6" borderId="25" xfId="0" applyFont="1" applyFill="1" applyBorder="1" applyAlignment="1">
      <alignment horizontal="center" vertical="center" shrinkToFit="1"/>
    </xf>
    <xf numFmtId="0" fontId="45" fillId="6" borderId="26" xfId="0" applyFont="1" applyFill="1" applyBorder="1" applyAlignment="1">
      <alignment vertical="center" shrinkToFit="1"/>
    </xf>
    <xf numFmtId="184" fontId="42" fillId="0" borderId="41" xfId="0" applyNumberFormat="1" applyFont="1" applyBorder="1">
      <alignment vertical="center"/>
    </xf>
    <xf numFmtId="184" fontId="42" fillId="0" borderId="42" xfId="0" applyNumberFormat="1" applyFont="1" applyBorder="1">
      <alignment vertical="center"/>
    </xf>
    <xf numFmtId="184" fontId="42" fillId="0" borderId="42" xfId="2" applyNumberFormat="1" applyFont="1" applyBorder="1" applyAlignment="1">
      <alignment vertical="center"/>
    </xf>
    <xf numFmtId="184" fontId="42" fillId="0" borderId="43" xfId="2" applyNumberFormat="1" applyFont="1" applyBorder="1" applyAlignment="1">
      <alignment vertical="center"/>
    </xf>
    <xf numFmtId="176" fontId="30" fillId="0" borderId="0" xfId="2" applyNumberFormat="1" applyFont="1" applyAlignment="1">
      <alignment shrinkToFit="1"/>
    </xf>
    <xf numFmtId="176" fontId="30" fillId="0" borderId="0" xfId="2" applyNumberFormat="1" applyFont="1"/>
    <xf numFmtId="176" fontId="30" fillId="0" borderId="0" xfId="2" applyNumberFormat="1" applyFont="1" applyAlignment="1">
      <alignment horizontal="distributed"/>
    </xf>
    <xf numFmtId="176" fontId="30" fillId="0" borderId="0" xfId="2" quotePrefix="1" applyNumberFormat="1" applyFont="1"/>
    <xf numFmtId="176" fontId="30" fillId="0" borderId="0" xfId="2" quotePrefix="1" applyNumberFormat="1" applyFont="1" applyAlignment="1">
      <alignment vertical="center"/>
    </xf>
    <xf numFmtId="0" fontId="30" fillId="0" borderId="0" xfId="2" applyFont="1" applyAlignment="1" applyProtection="1">
      <alignment shrinkToFit="1"/>
      <protection locked="0"/>
    </xf>
    <xf numFmtId="0" fontId="30" fillId="0" borderId="0" xfId="2" applyFont="1" applyProtection="1">
      <protection locked="0"/>
    </xf>
    <xf numFmtId="0" fontId="36" fillId="0" borderId="0" xfId="0" applyFont="1" applyAlignment="1">
      <alignment horizontal="left" vertical="center"/>
    </xf>
    <xf numFmtId="0" fontId="30" fillId="0" borderId="0" xfId="2" applyFont="1"/>
    <xf numFmtId="176" fontId="30" fillId="0" borderId="0" xfId="2" applyNumberFormat="1" applyFont="1" applyAlignment="1" applyProtection="1">
      <alignment shrinkToFit="1"/>
      <protection locked="0"/>
    </xf>
    <xf numFmtId="176" fontId="30" fillId="0" borderId="0" xfId="2" applyNumberFormat="1" applyFont="1" applyProtection="1">
      <protection locked="0"/>
    </xf>
    <xf numFmtId="176" fontId="31" fillId="0" borderId="0" xfId="2" applyNumberFormat="1" applyFont="1" applyAlignment="1" applyProtection="1">
      <alignment vertical="center"/>
      <protection locked="0"/>
    </xf>
    <xf numFmtId="176" fontId="30" fillId="0" borderId="0" xfId="2" applyNumberFormat="1" applyFont="1" applyAlignment="1" applyProtection="1">
      <alignment horizontal="center" shrinkToFit="1"/>
      <protection locked="0"/>
    </xf>
    <xf numFmtId="0" fontId="36" fillId="6" borderId="14" xfId="0" applyFont="1" applyFill="1" applyBorder="1" applyAlignment="1">
      <alignment horizontal="center" vertical="center"/>
    </xf>
    <xf numFmtId="176" fontId="30" fillId="0" borderId="13" xfId="2" applyNumberFormat="1" applyFont="1" applyBorder="1" applyAlignment="1">
      <alignment horizontal="center"/>
    </xf>
    <xf numFmtId="176" fontId="30" fillId="0" borderId="14" xfId="2" applyNumberFormat="1" applyFont="1" applyBorder="1" applyAlignment="1">
      <alignment horizontal="center"/>
    </xf>
    <xf numFmtId="176" fontId="30" fillId="0" borderId="0" xfId="2" applyNumberFormat="1" applyFont="1" applyAlignment="1">
      <alignment horizontal="center"/>
    </xf>
    <xf numFmtId="176" fontId="30" fillId="0" borderId="0" xfId="2" applyNumberFormat="1" applyFont="1" applyAlignment="1" applyProtection="1">
      <alignment vertical="center" shrinkToFit="1"/>
      <protection locked="0"/>
    </xf>
    <xf numFmtId="0" fontId="36" fillId="6" borderId="26" xfId="0" applyFont="1" applyFill="1" applyBorder="1" applyAlignment="1">
      <alignment vertical="center" wrapText="1"/>
    </xf>
    <xf numFmtId="176" fontId="30" fillId="0" borderId="25" xfId="2" applyNumberFormat="1" applyFont="1" applyBorder="1" applyAlignment="1">
      <alignment vertical="center" wrapText="1"/>
    </xf>
    <xf numFmtId="176" fontId="30" fillId="0" borderId="26" xfId="2" applyNumberFormat="1" applyFont="1" applyBorder="1" applyAlignment="1">
      <alignment vertical="center" wrapText="1"/>
    </xf>
    <xf numFmtId="176" fontId="30" fillId="0" borderId="0" xfId="2" applyNumberFormat="1" applyFont="1" applyAlignment="1">
      <alignment vertical="center" wrapText="1"/>
    </xf>
    <xf numFmtId="191" fontId="30" fillId="0" borderId="0" xfId="2" applyNumberFormat="1" applyFont="1" applyAlignment="1">
      <alignment vertical="center" wrapText="1"/>
    </xf>
    <xf numFmtId="0" fontId="40" fillId="0" borderId="0" xfId="0" applyFont="1" applyAlignment="1">
      <alignment horizontal="center" shrinkToFit="1"/>
    </xf>
    <xf numFmtId="0" fontId="36" fillId="6" borderId="0" xfId="0" applyFont="1" applyFill="1" applyAlignment="1">
      <alignment vertical="center" shrinkToFit="1"/>
    </xf>
    <xf numFmtId="183" fontId="30" fillId="0" borderId="13" xfId="2" applyNumberFormat="1" applyFont="1" applyBorder="1"/>
    <xf numFmtId="183" fontId="30" fillId="0" borderId="4" xfId="2" applyNumberFormat="1" applyFont="1" applyBorder="1"/>
    <xf numFmtId="183" fontId="30" fillId="0" borderId="14" xfId="2" applyNumberFormat="1" applyFont="1" applyBorder="1"/>
    <xf numFmtId="176" fontId="30" fillId="0" borderId="15" xfId="2" applyNumberFormat="1" applyFont="1" applyBorder="1"/>
    <xf numFmtId="183" fontId="30" fillId="0" borderId="16" xfId="2" applyNumberFormat="1" applyFont="1" applyBorder="1"/>
    <xf numFmtId="183" fontId="30" fillId="0" borderId="0" xfId="2" applyNumberFormat="1" applyFont="1"/>
    <xf numFmtId="183" fontId="30" fillId="0" borderId="15" xfId="2" applyNumberFormat="1" applyFont="1" applyBorder="1"/>
    <xf numFmtId="183" fontId="30" fillId="0" borderId="25" xfId="2" applyNumberFormat="1" applyFont="1" applyBorder="1"/>
    <xf numFmtId="183" fontId="30" fillId="0" borderId="27" xfId="2" applyNumberFormat="1" applyFont="1" applyBorder="1"/>
    <xf numFmtId="183" fontId="30" fillId="0" borderId="26" xfId="2" applyNumberFormat="1" applyFont="1" applyBorder="1"/>
    <xf numFmtId="0" fontId="30" fillId="0" borderId="13" xfId="0" applyFont="1" applyBorder="1" applyAlignment="1">
      <alignment horizontal="center" vertical="center"/>
    </xf>
    <xf numFmtId="0" fontId="30" fillId="0" borderId="4" xfId="0" applyFont="1" applyBorder="1">
      <alignment vertical="center"/>
    </xf>
    <xf numFmtId="0" fontId="30" fillId="0" borderId="25" xfId="0" applyFont="1" applyBorder="1" applyAlignment="1">
      <alignment horizontal="center" vertical="center"/>
    </xf>
    <xf numFmtId="0" fontId="30" fillId="0" borderId="27" xfId="0" applyFont="1" applyBorder="1" applyAlignment="1">
      <alignment vertical="center" wrapText="1"/>
    </xf>
    <xf numFmtId="176" fontId="30" fillId="0" borderId="27" xfId="2" applyNumberFormat="1" applyFont="1" applyBorder="1"/>
    <xf numFmtId="176" fontId="30" fillId="0" borderId="26" xfId="2" applyNumberFormat="1" applyFont="1" applyBorder="1"/>
    <xf numFmtId="176" fontId="30" fillId="0" borderId="16" xfId="2" applyNumberFormat="1" applyFont="1" applyBorder="1"/>
    <xf numFmtId="176" fontId="30" fillId="0" borderId="16" xfId="2" applyNumberFormat="1" applyFont="1" applyBorder="1" applyProtection="1">
      <protection locked="0"/>
    </xf>
    <xf numFmtId="0" fontId="47" fillId="0" borderId="0" xfId="0" applyFont="1">
      <alignment vertical="center"/>
    </xf>
    <xf numFmtId="0" fontId="48" fillId="0" borderId="0" xfId="0" applyFont="1">
      <alignment vertical="center"/>
    </xf>
    <xf numFmtId="0" fontId="48" fillId="0" borderId="0" xfId="0" applyFont="1" applyAlignment="1">
      <alignment vertical="center" shrinkToFit="1"/>
    </xf>
    <xf numFmtId="0" fontId="41" fillId="0" borderId="0" xfId="0" applyFont="1">
      <alignment vertical="center"/>
    </xf>
    <xf numFmtId="0" fontId="42" fillId="0" borderId="0" xfId="0" applyFont="1">
      <alignment vertical="center"/>
    </xf>
    <xf numFmtId="0" fontId="49" fillId="0" borderId="0" xfId="0" applyFont="1" applyAlignment="1">
      <alignment vertical="center" shrinkToFit="1"/>
    </xf>
    <xf numFmtId="37" fontId="41" fillId="7" borderId="44" xfId="0" applyNumberFormat="1" applyFont="1" applyFill="1" applyBorder="1" applyAlignment="1" applyProtection="1">
      <alignment horizontal="center" vertical="center" wrapText="1"/>
      <protection locked="0"/>
    </xf>
    <xf numFmtId="37" fontId="41" fillId="0" borderId="45" xfId="0" applyNumberFormat="1" applyFont="1" applyBorder="1" applyAlignment="1" applyProtection="1">
      <alignment horizontal="center" vertical="center" wrapText="1"/>
      <protection locked="0"/>
    </xf>
    <xf numFmtId="37" fontId="41" fillId="7" borderId="45" xfId="0" applyNumberFormat="1" applyFont="1" applyFill="1" applyBorder="1" applyAlignment="1" applyProtection="1">
      <alignment horizontal="center" vertical="center" wrapText="1"/>
      <protection locked="0"/>
    </xf>
    <xf numFmtId="37" fontId="41" fillId="0" borderId="45" xfId="0" applyNumberFormat="1" applyFont="1" applyBorder="1" applyAlignment="1">
      <alignment horizontal="center" vertical="center" wrapText="1"/>
    </xf>
    <xf numFmtId="37" fontId="41" fillId="0" borderId="46" xfId="0" applyNumberFormat="1" applyFont="1" applyBorder="1" applyAlignment="1" applyProtection="1">
      <alignment horizontal="center" vertical="center" wrapText="1"/>
      <protection locked="0"/>
    </xf>
    <xf numFmtId="0" fontId="48" fillId="6" borderId="16" xfId="0" quotePrefix="1" applyFont="1" applyFill="1" applyBorder="1" applyAlignment="1">
      <alignment horizontal="center" vertical="center"/>
    </xf>
    <xf numFmtId="0" fontId="48" fillId="6" borderId="15" xfId="0" applyFont="1" applyFill="1" applyBorder="1" applyAlignment="1">
      <alignment vertical="center" shrinkToFit="1"/>
    </xf>
    <xf numFmtId="0" fontId="48" fillId="6" borderId="16" xfId="0" applyFont="1" applyFill="1" applyBorder="1" applyAlignment="1">
      <alignment horizontal="center" vertical="center"/>
    </xf>
    <xf numFmtId="0" fontId="47" fillId="0" borderId="0" xfId="0" applyFont="1" applyAlignment="1">
      <alignment horizontal="center" vertical="center"/>
    </xf>
    <xf numFmtId="49" fontId="48" fillId="0" borderId="30" xfId="0" applyNumberFormat="1" applyFont="1" applyBorder="1" applyAlignment="1">
      <alignment horizontal="left" vertical="center"/>
    </xf>
    <xf numFmtId="49" fontId="50" fillId="0" borderId="32" xfId="0" applyNumberFormat="1" applyFont="1" applyBorder="1" applyAlignment="1">
      <alignment horizontal="center" vertical="center" shrinkToFit="1"/>
    </xf>
    <xf numFmtId="190" fontId="30" fillId="0" borderId="0" xfId="2" applyNumberFormat="1" applyFont="1" applyAlignment="1">
      <alignment vertical="center" shrinkToFit="1"/>
    </xf>
    <xf numFmtId="190" fontId="30" fillId="0" borderId="0" xfId="2" applyNumberFormat="1" applyFont="1" applyAlignment="1">
      <alignment vertical="center"/>
    </xf>
    <xf numFmtId="190" fontId="30" fillId="0" borderId="0" xfId="2" applyNumberFormat="1" applyFont="1" applyAlignment="1">
      <alignment horizontal="distributed" vertical="center"/>
    </xf>
    <xf numFmtId="190" fontId="30" fillId="0" borderId="0" xfId="2" applyNumberFormat="1" applyFont="1" applyAlignment="1">
      <alignment horizontal="center" vertical="center" shrinkToFit="1"/>
    </xf>
    <xf numFmtId="0" fontId="36" fillId="6" borderId="13" xfId="0" applyFont="1" applyFill="1" applyBorder="1" applyAlignment="1">
      <alignment horizontal="center" vertical="center"/>
    </xf>
    <xf numFmtId="0" fontId="36" fillId="6" borderId="25" xfId="0" applyFont="1" applyFill="1" applyBorder="1" applyAlignment="1">
      <alignment vertical="center" wrapText="1"/>
    </xf>
    <xf numFmtId="190" fontId="30" fillId="0" borderId="0" xfId="0" applyNumberFormat="1" applyFont="1" applyAlignment="1">
      <alignment horizontal="center" shrinkToFit="1"/>
    </xf>
    <xf numFmtId="0" fontId="36" fillId="6" borderId="13" xfId="0" quotePrefix="1" applyFont="1" applyFill="1" applyBorder="1" applyAlignment="1">
      <alignment horizontal="center" vertical="center" shrinkToFit="1"/>
    </xf>
    <xf numFmtId="0" fontId="36" fillId="6" borderId="14" xfId="0" applyFont="1" applyFill="1" applyBorder="1" applyAlignment="1">
      <alignment vertical="center" shrinkToFit="1"/>
    </xf>
    <xf numFmtId="186" fontId="36" fillId="0" borderId="35" xfId="0" applyNumberFormat="1" applyFont="1" applyBorder="1" applyAlignment="1">
      <alignment horizontal="center" vertical="center" shrinkToFit="1"/>
    </xf>
    <xf numFmtId="186" fontId="36" fillId="0" borderId="36" xfId="0" applyNumberFormat="1" applyFont="1" applyBorder="1" applyAlignment="1">
      <alignment horizontal="center" vertical="center" shrinkToFit="1"/>
    </xf>
    <xf numFmtId="186" fontId="36" fillId="0" borderId="37" xfId="0" applyNumberFormat="1" applyFont="1" applyBorder="1" applyAlignment="1">
      <alignment horizontal="center" vertical="center" shrinkToFit="1"/>
    </xf>
    <xf numFmtId="186" fontId="36" fillId="0" borderId="38" xfId="0" applyNumberFormat="1" applyFont="1" applyBorder="1" applyAlignment="1">
      <alignment horizontal="center" vertical="center" shrinkToFit="1"/>
    </xf>
    <xf numFmtId="186" fontId="36" fillId="0" borderId="12" xfId="0" applyNumberFormat="1" applyFont="1" applyBorder="1" applyAlignment="1">
      <alignment horizontal="center" vertical="center" shrinkToFit="1"/>
    </xf>
    <xf numFmtId="186" fontId="36" fillId="0" borderId="39" xfId="0" applyNumberFormat="1" applyFont="1" applyBorder="1" applyAlignment="1">
      <alignment horizontal="center" vertical="center" shrinkToFit="1"/>
    </xf>
    <xf numFmtId="186" fontId="36" fillId="0" borderId="41" xfId="0" applyNumberFormat="1" applyFont="1" applyBorder="1" applyAlignment="1">
      <alignment horizontal="center" vertical="center" shrinkToFit="1"/>
    </xf>
    <xf numFmtId="186" fontId="36" fillId="0" borderId="42" xfId="0" applyNumberFormat="1" applyFont="1" applyBorder="1" applyAlignment="1">
      <alignment horizontal="center" vertical="center" shrinkToFit="1"/>
    </xf>
    <xf numFmtId="186" fontId="36" fillId="0" borderId="43" xfId="0" applyNumberFormat="1" applyFont="1" applyBorder="1" applyAlignment="1">
      <alignment horizontal="center" vertical="center" shrinkToFit="1"/>
    </xf>
    <xf numFmtId="176" fontId="45" fillId="0" borderId="0" xfId="2" quotePrefix="1" applyNumberFormat="1" applyFont="1" applyAlignment="1">
      <alignment vertical="center"/>
    </xf>
    <xf numFmtId="176" fontId="36" fillId="0" borderId="0" xfId="2" quotePrefix="1" applyNumberFormat="1" applyFont="1" applyAlignment="1">
      <alignment vertical="center"/>
    </xf>
    <xf numFmtId="0" fontId="36" fillId="0" borderId="0" xfId="2" applyFont="1" applyAlignment="1" applyProtection="1">
      <alignment horizontal="center" vertical="center"/>
      <protection locked="0"/>
    </xf>
    <xf numFmtId="184" fontId="36" fillId="6" borderId="35" xfId="0" applyNumberFormat="1" applyFont="1" applyFill="1" applyBorder="1" applyAlignment="1">
      <alignment vertical="center" shrinkToFit="1"/>
    </xf>
    <xf numFmtId="184" fontId="36" fillId="0" borderId="36" xfId="0" applyNumberFormat="1" applyFont="1" applyBorder="1" applyAlignment="1">
      <alignment vertical="center" shrinkToFit="1"/>
    </xf>
    <xf numFmtId="184" fontId="36" fillId="0" borderId="37" xfId="0" applyNumberFormat="1" applyFont="1" applyBorder="1" applyAlignment="1">
      <alignment vertical="center" shrinkToFit="1"/>
    </xf>
    <xf numFmtId="184" fontId="36" fillId="0" borderId="38" xfId="0" applyNumberFormat="1" applyFont="1" applyBorder="1" applyAlignment="1">
      <alignment vertical="center" shrinkToFit="1"/>
    </xf>
    <xf numFmtId="184" fontId="36" fillId="6" borderId="12" xfId="0" applyNumberFormat="1" applyFont="1" applyFill="1" applyBorder="1" applyAlignment="1">
      <alignment vertical="center" shrinkToFit="1"/>
    </xf>
    <xf numFmtId="184" fontId="36" fillId="0" borderId="12" xfId="0" applyNumberFormat="1" applyFont="1" applyBorder="1" applyAlignment="1">
      <alignment vertical="center" shrinkToFit="1"/>
    </xf>
    <xf numFmtId="184" fontId="36" fillId="0" borderId="39" xfId="0" applyNumberFormat="1" applyFont="1" applyBorder="1" applyAlignment="1">
      <alignment vertical="center" shrinkToFit="1"/>
    </xf>
    <xf numFmtId="184" fontId="36" fillId="0" borderId="12" xfId="2" applyNumberFormat="1" applyFont="1" applyBorder="1" applyAlignment="1">
      <alignment vertical="center" shrinkToFit="1"/>
    </xf>
    <xf numFmtId="184" fontId="36" fillId="0" borderId="39" xfId="2" applyNumberFormat="1" applyFont="1" applyBorder="1" applyAlignment="1">
      <alignment vertical="center" shrinkToFit="1"/>
    </xf>
    <xf numFmtId="184" fontId="36" fillId="0" borderId="41" xfId="0" applyNumberFormat="1" applyFont="1" applyBorder="1" applyAlignment="1">
      <alignment vertical="center" shrinkToFit="1"/>
    </xf>
    <xf numFmtId="184" fontId="36" fillId="0" borderId="42" xfId="0" applyNumberFormat="1" applyFont="1" applyBorder="1" applyAlignment="1">
      <alignment vertical="center" shrinkToFit="1"/>
    </xf>
    <xf numFmtId="184" fontId="36" fillId="6" borderId="43" xfId="0" applyNumberFormat="1" applyFont="1" applyFill="1" applyBorder="1" applyAlignment="1">
      <alignment vertical="center" shrinkToFit="1"/>
    </xf>
    <xf numFmtId="0" fontId="36" fillId="0" borderId="0" xfId="5" applyFont="1" applyFill="1" applyBorder="1" applyAlignment="1">
      <alignment horizontal="center"/>
    </xf>
    <xf numFmtId="0" fontId="36" fillId="0" borderId="0" xfId="5" applyFont="1" applyFill="1" applyBorder="1"/>
    <xf numFmtId="181" fontId="36" fillId="0" borderId="0" xfId="5" applyNumberFormat="1" applyFont="1" applyFill="1" applyBorder="1"/>
    <xf numFmtId="0" fontId="36" fillId="0" borderId="4" xfId="5" applyFont="1" applyFill="1" applyBorder="1" applyAlignment="1">
      <alignment vertical="top" wrapText="1"/>
    </xf>
    <xf numFmtId="0" fontId="36" fillId="0" borderId="14" xfId="5" applyFont="1" applyFill="1" applyBorder="1" applyAlignment="1">
      <alignment vertical="top" wrapText="1"/>
    </xf>
    <xf numFmtId="0" fontId="36" fillId="0" borderId="30" xfId="5" applyFont="1" applyFill="1" applyBorder="1" applyAlignment="1">
      <alignment vertical="top" wrapText="1"/>
    </xf>
    <xf numFmtId="0" fontId="36" fillId="0" borderId="31" xfId="5" applyFont="1" applyFill="1" applyBorder="1" applyAlignment="1">
      <alignment vertical="top" wrapText="1"/>
    </xf>
    <xf numFmtId="0" fontId="36" fillId="0" borderId="32" xfId="5" applyFont="1" applyFill="1" applyBorder="1" applyAlignment="1">
      <alignment vertical="top" wrapText="1"/>
    </xf>
    <xf numFmtId="0" fontId="36" fillId="0" borderId="27" xfId="5" applyFont="1" applyFill="1" applyBorder="1"/>
    <xf numFmtId="38" fontId="36" fillId="0" borderId="27" xfId="5" applyNumberFormat="1" applyFont="1" applyFill="1" applyBorder="1"/>
    <xf numFmtId="38" fontId="36" fillId="0" borderId="26" xfId="5" applyNumberFormat="1" applyFont="1" applyFill="1" applyBorder="1"/>
    <xf numFmtId="0" fontId="35" fillId="0" borderId="16" xfId="0" applyFont="1" applyBorder="1" applyAlignment="1">
      <alignment horizontal="center" vertical="center"/>
    </xf>
    <xf numFmtId="0" fontId="36" fillId="13" borderId="0" xfId="2" applyFont="1" applyFill="1" applyAlignment="1">
      <alignment vertical="center"/>
    </xf>
    <xf numFmtId="0" fontId="37" fillId="0" borderId="13" xfId="5" applyFont="1" applyFill="1" applyBorder="1" applyAlignment="1">
      <alignment horizontal="center" vertical="top" wrapText="1"/>
    </xf>
    <xf numFmtId="0" fontId="52" fillId="0" borderId="4" xfId="5" applyFont="1" applyFill="1" applyBorder="1" applyAlignment="1">
      <alignment horizontal="left" vertical="top" wrapText="1"/>
    </xf>
    <xf numFmtId="0" fontId="36" fillId="0" borderId="4" xfId="5" applyFont="1" applyFill="1" applyBorder="1" applyAlignment="1">
      <alignment horizontal="right" vertical="top" wrapText="1"/>
    </xf>
    <xf numFmtId="0" fontId="36" fillId="0" borderId="0" xfId="5" applyFont="1" applyFill="1" applyAlignment="1">
      <alignment horizontal="center" vertical="top" wrapText="1"/>
    </xf>
    <xf numFmtId="0" fontId="36" fillId="0" borderId="0" xfId="5" applyFont="1" applyFill="1" applyAlignment="1">
      <alignment vertical="top" wrapText="1"/>
    </xf>
    <xf numFmtId="0" fontId="36" fillId="0" borderId="25" xfId="5" applyFont="1" applyFill="1" applyBorder="1" applyAlignment="1">
      <alignment horizontal="center"/>
    </xf>
    <xf numFmtId="0" fontId="36" fillId="0" borderId="27" xfId="5" applyFont="1" applyFill="1" applyBorder="1" applyAlignment="1">
      <alignment horizontal="right"/>
    </xf>
    <xf numFmtId="0" fontId="36" fillId="0" borderId="0" xfId="5" applyFont="1" applyFill="1" applyAlignment="1">
      <alignment horizontal="center"/>
    </xf>
    <xf numFmtId="0" fontId="35" fillId="0" borderId="0" xfId="0" applyFont="1" applyFill="1" applyAlignment="1">
      <alignment horizontal="center" vertical="center"/>
    </xf>
    <xf numFmtId="0" fontId="35" fillId="0" borderId="0" xfId="0" applyFont="1" applyFill="1">
      <alignment vertical="center"/>
    </xf>
    <xf numFmtId="181" fontId="35" fillId="0" borderId="0" xfId="0" applyNumberFormat="1" applyFont="1" applyFill="1">
      <alignment vertical="center"/>
    </xf>
    <xf numFmtId="0" fontId="36" fillId="0" borderId="0" xfId="5" applyFont="1" applyFill="1"/>
    <xf numFmtId="0" fontId="36" fillId="0" borderId="16" xfId="0" applyFont="1" applyFill="1" applyBorder="1" applyAlignment="1">
      <alignment horizontal="center" vertical="center"/>
    </xf>
    <xf numFmtId="0" fontId="36" fillId="0" borderId="0" xfId="0" quotePrefix="1" applyFont="1" applyFill="1" applyBorder="1" applyAlignment="1"/>
    <xf numFmtId="0" fontId="35" fillId="0" borderId="13" xfId="0" applyFont="1" applyFill="1" applyBorder="1" applyAlignment="1">
      <alignment horizontal="center" vertical="center"/>
    </xf>
    <xf numFmtId="0" fontId="35" fillId="0" borderId="4" xfId="0" applyFont="1" applyFill="1" applyBorder="1">
      <alignment vertical="center"/>
    </xf>
    <xf numFmtId="181" fontId="35" fillId="0" borderId="13" xfId="0" applyNumberFormat="1" applyFont="1" applyFill="1" applyBorder="1">
      <alignment vertical="center"/>
    </xf>
    <xf numFmtId="181" fontId="35" fillId="0" borderId="4" xfId="0" applyNumberFormat="1" applyFont="1" applyFill="1" applyBorder="1">
      <alignment vertical="center"/>
    </xf>
    <xf numFmtId="181" fontId="35" fillId="0" borderId="14" xfId="0" applyNumberFormat="1" applyFont="1" applyFill="1" applyBorder="1">
      <alignment vertical="center"/>
    </xf>
    <xf numFmtId="184" fontId="36" fillId="0" borderId="35" xfId="5" applyNumberFormat="1" applyFont="1" applyFill="1" applyBorder="1"/>
    <xf numFmtId="184" fontId="36" fillId="0" borderId="37" xfId="5" applyNumberFormat="1" applyFont="1" applyFill="1" applyBorder="1"/>
    <xf numFmtId="184" fontId="36" fillId="0" borderId="114" xfId="5" applyNumberFormat="1" applyFont="1" applyFill="1" applyBorder="1"/>
    <xf numFmtId="184" fontId="36" fillId="0" borderId="36" xfId="5" applyNumberFormat="1" applyFont="1" applyFill="1" applyBorder="1"/>
    <xf numFmtId="0" fontId="36" fillId="0" borderId="0" xfId="0" quotePrefix="1" applyFont="1" applyFill="1" applyAlignment="1"/>
    <xf numFmtId="0" fontId="35" fillId="0" borderId="16" xfId="0" applyFont="1" applyFill="1" applyBorder="1" applyAlignment="1">
      <alignment horizontal="center" vertical="center"/>
    </xf>
    <xf numFmtId="0" fontId="35" fillId="0" borderId="0" xfId="0" applyFont="1" applyFill="1" applyBorder="1">
      <alignment vertical="center"/>
    </xf>
    <xf numFmtId="181" fontId="35" fillId="0" borderId="16" xfId="0" applyNumberFormat="1" applyFont="1" applyFill="1" applyBorder="1">
      <alignment vertical="center"/>
    </xf>
    <xf numFmtId="181" fontId="35" fillId="0" borderId="0" xfId="0" applyNumberFormat="1" applyFont="1" applyFill="1" applyBorder="1">
      <alignment vertical="center"/>
    </xf>
    <xf numFmtId="181" fontId="35" fillId="0" borderId="15" xfId="0" applyNumberFormat="1" applyFont="1" applyFill="1" applyBorder="1">
      <alignment vertical="center"/>
    </xf>
    <xf numFmtId="184" fontId="36" fillId="0" borderId="38" xfId="5" applyNumberFormat="1" applyFont="1" applyFill="1" applyBorder="1"/>
    <xf numFmtId="184" fontId="36" fillId="0" borderId="39" xfId="5" applyNumberFormat="1" applyFont="1" applyFill="1" applyBorder="1"/>
    <xf numFmtId="184" fontId="36" fillId="0" borderId="115" xfId="5" applyNumberFormat="1" applyFont="1" applyFill="1" applyBorder="1"/>
    <xf numFmtId="184" fontId="36" fillId="0" borderId="12" xfId="5" applyNumberFormat="1" applyFont="1" applyFill="1" applyBorder="1"/>
    <xf numFmtId="0" fontId="35" fillId="0" borderId="25" xfId="0" applyFont="1" applyFill="1" applyBorder="1" applyAlignment="1">
      <alignment horizontal="center" vertical="center"/>
    </xf>
    <xf numFmtId="0" fontId="35" fillId="0" borderId="27" xfId="0" applyFont="1" applyFill="1" applyBorder="1">
      <alignment vertical="center"/>
    </xf>
    <xf numFmtId="181" fontId="35" fillId="0" borderId="25" xfId="0" applyNumberFormat="1" applyFont="1" applyFill="1" applyBorder="1">
      <alignment vertical="center"/>
    </xf>
    <xf numFmtId="181" fontId="35" fillId="0" borderId="27" xfId="0" applyNumberFormat="1" applyFont="1" applyFill="1" applyBorder="1">
      <alignment vertical="center"/>
    </xf>
    <xf numFmtId="181" fontId="35" fillId="0" borderId="26" xfId="0" applyNumberFormat="1" applyFont="1" applyFill="1" applyBorder="1">
      <alignment vertical="center"/>
    </xf>
    <xf numFmtId="184" fontId="36" fillId="0" borderId="41" xfId="5" applyNumberFormat="1" applyFont="1" applyFill="1" applyBorder="1"/>
    <xf numFmtId="184" fontId="36" fillId="0" borderId="43" xfId="5" applyNumberFormat="1" applyFont="1" applyFill="1" applyBorder="1"/>
    <xf numFmtId="184" fontId="36" fillId="0" borderId="116" xfId="5" applyNumberFormat="1" applyFont="1" applyFill="1" applyBorder="1"/>
    <xf numFmtId="184" fontId="36" fillId="0" borderId="42" xfId="5" applyNumberFormat="1" applyFont="1" applyFill="1" applyBorder="1"/>
    <xf numFmtId="0" fontId="36" fillId="0" borderId="25" xfId="0" applyFont="1" applyFill="1" applyBorder="1" applyAlignment="1">
      <alignment horizontal="center" vertical="center"/>
    </xf>
    <xf numFmtId="0" fontId="36" fillId="0" borderId="27" xfId="0" quotePrefix="1" applyFont="1" applyFill="1" applyBorder="1" applyAlignment="1"/>
    <xf numFmtId="0" fontId="36" fillId="0" borderId="0" xfId="0" applyFont="1" applyFill="1" applyAlignment="1">
      <alignment horizontal="center" vertical="center"/>
    </xf>
    <xf numFmtId="0" fontId="36" fillId="0" borderId="0" xfId="0" quotePrefix="1" applyFont="1" applyFill="1" applyAlignment="1">
      <alignment horizontal="center"/>
    </xf>
    <xf numFmtId="192" fontId="36" fillId="0" borderId="0" xfId="5" applyNumberFormat="1" applyFont="1" applyFill="1"/>
    <xf numFmtId="0" fontId="45" fillId="6" borderId="14" xfId="0" applyFont="1" applyFill="1" applyBorder="1" applyAlignment="1">
      <alignment horizontal="center" vertical="center"/>
    </xf>
    <xf numFmtId="0" fontId="45" fillId="6" borderId="26" xfId="0" applyFont="1" applyFill="1" applyBorder="1" applyAlignment="1">
      <alignment vertical="center" wrapText="1"/>
    </xf>
    <xf numFmtId="181" fontId="36" fillId="0" borderId="29" xfId="0" applyNumberFormat="1" applyFont="1" applyBorder="1" applyAlignment="1">
      <alignment vertical="center" shrinkToFit="1"/>
    </xf>
    <xf numFmtId="181" fontId="36" fillId="0" borderId="34" xfId="0" applyNumberFormat="1" applyFont="1" applyBorder="1" applyAlignment="1">
      <alignment vertical="center" shrinkToFit="1"/>
    </xf>
    <xf numFmtId="0" fontId="35" fillId="0" borderId="4" xfId="0" applyFont="1" applyBorder="1" applyAlignment="1">
      <alignment vertical="center" wrapText="1"/>
    </xf>
    <xf numFmtId="0" fontId="35" fillId="0" borderId="14" xfId="0" applyFont="1" applyBorder="1" applyAlignment="1">
      <alignment horizontal="center" vertical="center"/>
    </xf>
    <xf numFmtId="0" fontId="35" fillId="0" borderId="15" xfId="0" applyFont="1" applyBorder="1" applyAlignment="1">
      <alignment horizontal="center" vertical="center"/>
    </xf>
    <xf numFmtId="0" fontId="35" fillId="0" borderId="27" xfId="0" applyFont="1" applyBorder="1" applyAlignment="1">
      <alignment vertical="center" wrapText="1"/>
    </xf>
    <xf numFmtId="0" fontId="35" fillId="0" borderId="26" xfId="0" applyFont="1" applyBorder="1" applyAlignment="1">
      <alignment horizontal="center" vertical="center"/>
    </xf>
    <xf numFmtId="0" fontId="56" fillId="0" borderId="12" xfId="0" applyFont="1" applyBorder="1" applyAlignment="1">
      <alignment horizontal="center" vertical="center"/>
    </xf>
    <xf numFmtId="0" fontId="17" fillId="0" borderId="12" xfId="0" applyFont="1" applyBorder="1" applyAlignment="1">
      <alignment horizontal="left" vertical="center"/>
    </xf>
    <xf numFmtId="0" fontId="17" fillId="0" borderId="12" xfId="0" applyFont="1" applyBorder="1">
      <alignment vertical="center"/>
    </xf>
    <xf numFmtId="0" fontId="19" fillId="0" borderId="12" xfId="0" applyFont="1" applyBorder="1">
      <alignment vertical="center"/>
    </xf>
    <xf numFmtId="0" fontId="17" fillId="0" borderId="12" xfId="0" applyFont="1" applyBorder="1" applyAlignment="1">
      <alignment vertical="center" wrapText="1"/>
    </xf>
    <xf numFmtId="0" fontId="17" fillId="0" borderId="12" xfId="0" quotePrefix="1" applyFont="1" applyBorder="1">
      <alignment vertical="center"/>
    </xf>
    <xf numFmtId="184" fontId="22" fillId="2" borderId="10" xfId="0" applyNumberFormat="1" applyFont="1" applyFill="1" applyBorder="1">
      <alignment vertical="center"/>
    </xf>
    <xf numFmtId="0" fontId="58" fillId="0" borderId="1" xfId="0" applyFont="1" applyBorder="1" applyAlignment="1">
      <alignment horizontal="center" vertical="center" shrinkToFit="1"/>
    </xf>
    <xf numFmtId="197" fontId="58" fillId="0" borderId="1" xfId="0" applyNumberFormat="1" applyFont="1" applyBorder="1" applyAlignment="1">
      <alignment horizontal="center" vertical="center" shrinkToFit="1"/>
    </xf>
    <xf numFmtId="0" fontId="16" fillId="0" borderId="1" xfId="0" applyFont="1" applyBorder="1" applyAlignment="1" applyProtection="1">
      <alignment horizontal="center" vertical="center" shrinkToFit="1"/>
      <protection locked="0"/>
    </xf>
    <xf numFmtId="38" fontId="16" fillId="0" borderId="1" xfId="0" applyNumberFormat="1" applyFont="1" applyBorder="1" applyAlignment="1">
      <alignment vertical="center" shrinkToFit="1"/>
    </xf>
    <xf numFmtId="0" fontId="59" fillId="0" borderId="0" xfId="0" applyFont="1">
      <alignment vertical="center"/>
    </xf>
    <xf numFmtId="0" fontId="59" fillId="0" borderId="0" xfId="0" applyFont="1" applyAlignment="1">
      <alignment vertical="center" shrinkToFit="1"/>
    </xf>
    <xf numFmtId="0" fontId="19" fillId="0" borderId="0" xfId="0" applyFont="1" applyAlignment="1">
      <alignment horizontal="center" vertical="center"/>
    </xf>
    <xf numFmtId="14" fontId="60" fillId="0" borderId="0" xfId="0" applyNumberFormat="1" applyFont="1" applyAlignment="1">
      <alignment horizontal="center" vertical="center"/>
    </xf>
    <xf numFmtId="0" fontId="59" fillId="0" borderId="0" xfId="0" applyFont="1" applyAlignment="1">
      <alignment horizontal="center" vertical="center"/>
    </xf>
    <xf numFmtId="0" fontId="14" fillId="0" borderId="0" xfId="0" applyFont="1" applyAlignment="1">
      <alignment horizontal="center" vertical="center"/>
    </xf>
    <xf numFmtId="0" fontId="36" fillId="0" borderId="0" xfId="5" applyFont="1" applyFill="1" applyBorder="1" applyAlignment="1">
      <alignment vertical="top" wrapText="1"/>
    </xf>
    <xf numFmtId="0" fontId="61" fillId="0" borderId="0" xfId="0" applyFont="1">
      <alignment vertical="center"/>
    </xf>
    <xf numFmtId="176" fontId="61" fillId="0" borderId="0" xfId="0" applyNumberFormat="1" applyFont="1" applyAlignment="1">
      <alignment vertical="center"/>
    </xf>
    <xf numFmtId="176" fontId="61" fillId="0" borderId="0" xfId="0" applyNumberFormat="1" applyFont="1">
      <alignment vertical="center"/>
    </xf>
    <xf numFmtId="0" fontId="20" fillId="0" borderId="0" xfId="0" applyFont="1" applyAlignment="1">
      <alignment horizontal="center" vertical="center"/>
    </xf>
    <xf numFmtId="0" fontId="20" fillId="0" borderId="0" xfId="0" applyFont="1">
      <alignment vertical="center"/>
    </xf>
    <xf numFmtId="3" fontId="20" fillId="0" borderId="0" xfId="0" applyNumberFormat="1" applyFont="1">
      <alignment vertical="center"/>
    </xf>
    <xf numFmtId="0" fontId="20" fillId="0" borderId="0" xfId="0" applyFont="1" applyAlignment="1">
      <alignment vertical="center" shrinkToFit="1"/>
    </xf>
    <xf numFmtId="0" fontId="64" fillId="0" borderId="0" xfId="0" applyFont="1">
      <alignment vertical="center"/>
    </xf>
    <xf numFmtId="3" fontId="65" fillId="0" borderId="0" xfId="0" applyNumberFormat="1" applyFont="1" applyAlignment="1">
      <alignment horizontal="center" vertical="center"/>
    </xf>
    <xf numFmtId="3" fontId="20" fillId="14" borderId="1" xfId="0" applyNumberFormat="1" applyFont="1" applyFill="1" applyBorder="1">
      <alignment vertical="center"/>
    </xf>
    <xf numFmtId="3" fontId="20" fillId="14" borderId="101" xfId="0" applyNumberFormat="1" applyFont="1" applyFill="1" applyBorder="1">
      <alignment vertical="center"/>
    </xf>
    <xf numFmtId="0" fontId="65" fillId="0" borderId="10" xfId="0" applyFont="1" applyBorder="1" applyAlignment="1">
      <alignment horizontal="center" vertical="center"/>
    </xf>
    <xf numFmtId="0" fontId="20" fillId="15" borderId="101" xfId="0" applyFont="1" applyFill="1" applyBorder="1" applyAlignment="1">
      <alignment horizontal="center" vertical="center" shrinkToFit="1"/>
    </xf>
    <xf numFmtId="0" fontId="20" fillId="15" borderId="1" xfId="0" applyFont="1" applyFill="1" applyBorder="1" applyAlignment="1">
      <alignment horizontal="center" vertical="center" shrinkToFit="1"/>
    </xf>
    <xf numFmtId="3" fontId="20" fillId="16" borderId="117" xfId="0" applyNumberFormat="1" applyFont="1" applyFill="1" applyBorder="1" applyAlignment="1">
      <alignment horizontal="center" vertical="center" shrinkToFit="1"/>
    </xf>
    <xf numFmtId="0" fontId="20" fillId="0" borderId="8" xfId="0" applyFont="1" applyBorder="1">
      <alignment vertical="center"/>
    </xf>
    <xf numFmtId="3" fontId="20" fillId="2" borderId="5" xfId="0" applyNumberFormat="1" applyFont="1" applyFill="1" applyBorder="1">
      <alignment vertical="center"/>
    </xf>
    <xf numFmtId="0" fontId="20" fillId="0" borderId="8" xfId="0" applyFont="1" applyBorder="1" applyAlignment="1">
      <alignment vertical="center" shrinkToFit="1"/>
    </xf>
    <xf numFmtId="3" fontId="20" fillId="2" borderId="96" xfId="0" applyNumberFormat="1" applyFont="1" applyFill="1" applyBorder="1">
      <alignment vertical="center"/>
    </xf>
    <xf numFmtId="3" fontId="20" fillId="2" borderId="6" xfId="0" applyNumberFormat="1" applyFont="1" applyFill="1" applyBorder="1">
      <alignment vertical="center"/>
    </xf>
    <xf numFmtId="0" fontId="20" fillId="17" borderId="0" xfId="0" applyFont="1" applyFill="1" applyAlignment="1">
      <alignment horizontal="center" vertical="center"/>
    </xf>
    <xf numFmtId="0" fontId="20" fillId="17" borderId="0" xfId="0" applyFont="1" applyFill="1">
      <alignment vertical="center"/>
    </xf>
    <xf numFmtId="3" fontId="20" fillId="17" borderId="5" xfId="0" applyNumberFormat="1" applyFont="1" applyFill="1" applyBorder="1">
      <alignment vertical="center"/>
    </xf>
    <xf numFmtId="0" fontId="20" fillId="0" borderId="0" xfId="0" applyFont="1" applyAlignment="1">
      <alignment vertical="center" wrapText="1"/>
    </xf>
    <xf numFmtId="0" fontId="20" fillId="0" borderId="90" xfId="0" applyFont="1" applyBorder="1">
      <alignment vertical="center"/>
    </xf>
    <xf numFmtId="3" fontId="20" fillId="2" borderId="103" xfId="0" applyNumberFormat="1" applyFont="1" applyFill="1" applyBorder="1">
      <alignment vertical="center"/>
    </xf>
    <xf numFmtId="0" fontId="20" fillId="0" borderId="90" xfId="0" applyFont="1" applyBorder="1" applyAlignment="1">
      <alignment vertical="center" shrinkToFit="1"/>
    </xf>
    <xf numFmtId="3" fontId="20" fillId="2" borderId="9" xfId="0" applyNumberFormat="1" applyFont="1" applyFill="1" applyBorder="1">
      <alignment vertical="center"/>
    </xf>
    <xf numFmtId="3" fontId="20" fillId="2" borderId="102" xfId="0" applyNumberFormat="1" applyFont="1" applyFill="1" applyBorder="1">
      <alignment vertical="center"/>
    </xf>
    <xf numFmtId="0" fontId="20" fillId="17" borderId="5" xfId="0" applyFont="1" applyFill="1" applyBorder="1">
      <alignment vertical="center"/>
    </xf>
    <xf numFmtId="0" fontId="20" fillId="0" borderId="1" xfId="0" applyFont="1" applyBorder="1">
      <alignment vertical="center"/>
    </xf>
    <xf numFmtId="0" fontId="20" fillId="0" borderId="2" xfId="0" applyFont="1" applyBorder="1" applyAlignment="1">
      <alignment vertical="center" shrinkToFit="1"/>
    </xf>
    <xf numFmtId="3" fontId="20" fillId="0" borderId="101" xfId="0" applyNumberFormat="1" applyFont="1" applyBorder="1">
      <alignment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0" xfId="0" applyFont="1">
      <alignment vertical="center"/>
    </xf>
    <xf numFmtId="0" fontId="65" fillId="2" borderId="0" xfId="0" applyFont="1" applyFill="1" applyAlignment="1">
      <alignment horizontal="left" vertical="center"/>
    </xf>
    <xf numFmtId="0" fontId="23" fillId="2" borderId="0" xfId="0" applyFont="1" applyFill="1">
      <alignment vertical="center"/>
    </xf>
    <xf numFmtId="0" fontId="20" fillId="2" borderId="0" xfId="0" applyFont="1" applyFill="1">
      <alignment vertical="center"/>
    </xf>
    <xf numFmtId="0" fontId="20" fillId="2" borderId="0" xfId="0" applyFont="1" applyFill="1" applyAlignment="1">
      <alignment horizontal="center" vertical="center"/>
    </xf>
    <xf numFmtId="3" fontId="20" fillId="11" borderId="0" xfId="0" applyNumberFormat="1" applyFont="1" applyFill="1">
      <alignment vertical="center"/>
    </xf>
    <xf numFmtId="3" fontId="20" fillId="0" borderId="0" xfId="0" applyNumberFormat="1" applyFont="1" applyAlignment="1">
      <alignment horizontal="center" vertical="center"/>
    </xf>
    <xf numFmtId="3" fontId="20" fillId="14" borderId="0" xfId="0" applyNumberFormat="1" applyFont="1" applyFill="1" applyAlignment="1">
      <alignment horizontal="center" vertical="center" shrinkToFit="1"/>
    </xf>
    <xf numFmtId="3" fontId="65" fillId="14" borderId="0" xfId="0" applyNumberFormat="1" applyFont="1" applyFill="1" applyAlignment="1">
      <alignment vertical="center" shrinkToFit="1"/>
    </xf>
    <xf numFmtId="3" fontId="20" fillId="0" borderId="0" xfId="0" applyNumberFormat="1" applyFont="1" applyAlignment="1">
      <alignment vertical="center" shrinkToFit="1"/>
    </xf>
    <xf numFmtId="3" fontId="20" fillId="0" borderId="0" xfId="0" applyNumberFormat="1" applyFont="1" applyAlignment="1">
      <alignment horizontal="center" vertical="center" shrinkToFit="1"/>
    </xf>
    <xf numFmtId="0" fontId="23" fillId="0" borderId="1" xfId="0" applyFont="1" applyBorder="1" applyAlignment="1">
      <alignment horizontal="center" vertical="center" wrapText="1"/>
    </xf>
    <xf numFmtId="176" fontId="64" fillId="14" borderId="1" xfId="0" applyNumberFormat="1" applyFont="1" applyFill="1" applyBorder="1" applyAlignment="1">
      <alignment vertical="center" shrinkToFit="1"/>
    </xf>
    <xf numFmtId="0" fontId="20" fillId="0" borderId="0" xfId="0" applyFont="1" applyAlignment="1">
      <alignment horizontal="right" vertical="center" wrapText="1"/>
    </xf>
    <xf numFmtId="3" fontId="65" fillId="16" borderId="118" xfId="0" applyNumberFormat="1" applyFont="1" applyFill="1" applyBorder="1" applyAlignment="1">
      <alignment horizontal="center" vertical="center"/>
    </xf>
    <xf numFmtId="0" fontId="23" fillId="0" borderId="1" xfId="0" applyFont="1" applyBorder="1" applyAlignment="1">
      <alignment horizontal="center" vertical="center" shrinkToFit="1"/>
    </xf>
    <xf numFmtId="0" fontId="23" fillId="0" borderId="102" xfId="0" applyFont="1" applyBorder="1" applyAlignment="1">
      <alignment horizontal="center" vertical="center" shrinkToFit="1"/>
    </xf>
    <xf numFmtId="3" fontId="20" fillId="15" borderId="100" xfId="0" applyNumberFormat="1" applyFont="1" applyFill="1" applyBorder="1" applyAlignment="1">
      <alignment horizontal="center" vertical="center" shrinkToFit="1"/>
    </xf>
    <xf numFmtId="3" fontId="65" fillId="16" borderId="117" xfId="0" applyNumberFormat="1" applyFont="1" applyFill="1" applyBorder="1" applyAlignment="1">
      <alignment horizontal="center" vertical="center" shrinkToFit="1"/>
    </xf>
    <xf numFmtId="3" fontId="20" fillId="15" borderId="1" xfId="0" applyNumberFormat="1" applyFont="1" applyFill="1" applyBorder="1" applyAlignment="1">
      <alignment horizontal="center" vertical="center" shrinkToFit="1"/>
    </xf>
    <xf numFmtId="3" fontId="65" fillId="15" borderId="1" xfId="0" applyNumberFormat="1" applyFont="1" applyFill="1" applyBorder="1" applyAlignment="1">
      <alignment horizontal="center" vertical="center" shrinkToFit="1"/>
    </xf>
    <xf numFmtId="0" fontId="23" fillId="0" borderId="100" xfId="0" applyFont="1" applyBorder="1" applyAlignment="1">
      <alignment horizontal="center" vertical="center" shrinkToFit="1"/>
    </xf>
    <xf numFmtId="3" fontId="64" fillId="2" borderId="117" xfId="0" applyNumberFormat="1" applyFont="1" applyFill="1" applyBorder="1" applyAlignment="1">
      <alignment vertical="center" shrinkToFit="1"/>
    </xf>
    <xf numFmtId="0" fontId="20" fillId="0" borderId="8" xfId="0" applyFont="1" applyBorder="1" applyAlignment="1">
      <alignment vertical="center" wrapText="1"/>
    </xf>
    <xf numFmtId="3" fontId="20" fillId="0" borderId="85" xfId="0" applyNumberFormat="1" applyFont="1" applyBorder="1">
      <alignment vertical="center"/>
    </xf>
    <xf numFmtId="3" fontId="20" fillId="2" borderId="119" xfId="0" applyNumberFormat="1" applyFont="1" applyFill="1" applyBorder="1">
      <alignment vertical="center"/>
    </xf>
    <xf numFmtId="3" fontId="20" fillId="0" borderId="6" xfId="0" applyNumberFormat="1" applyFont="1" applyBorder="1">
      <alignment vertical="center"/>
    </xf>
    <xf numFmtId="3" fontId="20" fillId="0" borderId="102" xfId="0" applyNumberFormat="1" applyFont="1" applyBorder="1">
      <alignment vertical="center"/>
    </xf>
    <xf numFmtId="3" fontId="20" fillId="0" borderId="96" xfId="0" applyNumberFormat="1" applyFont="1" applyBorder="1">
      <alignment vertical="center"/>
    </xf>
    <xf numFmtId="4" fontId="20" fillId="5" borderId="85" xfId="0" applyNumberFormat="1" applyFont="1" applyFill="1" applyBorder="1" applyAlignment="1">
      <alignment horizontal="center" vertical="center"/>
    </xf>
    <xf numFmtId="4" fontId="20" fillId="2" borderId="119" xfId="0" applyNumberFormat="1" applyFont="1" applyFill="1" applyBorder="1" applyAlignment="1">
      <alignment horizontal="center" vertical="center"/>
    </xf>
    <xf numFmtId="4" fontId="20" fillId="0" borderId="102" xfId="0" applyNumberFormat="1" applyFont="1" applyBorder="1" applyAlignment="1">
      <alignment horizontal="center" vertical="center"/>
    </xf>
    <xf numFmtId="3" fontId="20" fillId="0" borderId="102" xfId="0" applyNumberFormat="1" applyFont="1" applyBorder="1" applyAlignment="1">
      <alignment horizontal="center" vertical="center"/>
    </xf>
    <xf numFmtId="3" fontId="20" fillId="0" borderId="96" xfId="0" applyNumberFormat="1" applyFont="1" applyBorder="1" applyAlignment="1">
      <alignment vertical="center" wrapText="1"/>
    </xf>
    <xf numFmtId="3" fontId="67" fillId="0" borderId="0" xfId="0" applyNumberFormat="1" applyFont="1" applyAlignment="1">
      <alignment vertical="center" shrinkToFit="1"/>
    </xf>
    <xf numFmtId="0" fontId="23" fillId="0" borderId="0" xfId="0" applyFont="1" applyAlignment="1">
      <alignment vertical="center" shrinkToFit="1"/>
    </xf>
    <xf numFmtId="3" fontId="20" fillId="0" borderId="3" xfId="0" applyNumberFormat="1" applyFont="1" applyBorder="1">
      <alignment vertical="center"/>
    </xf>
    <xf numFmtId="3" fontId="20" fillId="2" borderId="120" xfId="0" applyNumberFormat="1" applyFont="1" applyFill="1" applyBorder="1">
      <alignment vertical="center"/>
    </xf>
    <xf numFmtId="3" fontId="20" fillId="0" borderId="5" xfId="0" applyNumberFormat="1" applyFont="1" applyBorder="1">
      <alignment vertical="center"/>
    </xf>
    <xf numFmtId="4" fontId="20" fillId="3" borderId="3" xfId="0" applyNumberFormat="1" applyFont="1" applyFill="1" applyBorder="1" applyAlignment="1">
      <alignment horizontal="center" vertical="center"/>
    </xf>
    <xf numFmtId="4" fontId="20" fillId="2" borderId="120" xfId="0" applyNumberFormat="1" applyFont="1" applyFill="1" applyBorder="1" applyAlignment="1">
      <alignment horizontal="center" vertical="center"/>
    </xf>
    <xf numFmtId="4" fontId="20" fillId="0" borderId="5"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6" xfId="0" applyNumberFormat="1" applyFont="1" applyBorder="1" applyAlignment="1">
      <alignment vertical="center" wrapText="1"/>
    </xf>
    <xf numFmtId="0" fontId="23" fillId="0" borderId="105" xfId="0" applyFont="1" applyBorder="1" applyAlignment="1">
      <alignment horizontal="center" vertical="center" shrinkToFit="1"/>
    </xf>
    <xf numFmtId="3" fontId="64" fillId="2" borderId="121" xfId="0" applyNumberFormat="1" applyFont="1" applyFill="1" applyBorder="1" applyAlignment="1">
      <alignment vertical="center" shrinkToFit="1"/>
    </xf>
    <xf numFmtId="0" fontId="23" fillId="0" borderId="17" xfId="0" applyFont="1" applyBorder="1" applyAlignment="1">
      <alignment horizontal="center" vertical="center" shrinkToFit="1"/>
    </xf>
    <xf numFmtId="3" fontId="64" fillId="2" borderId="122" xfId="0" applyNumberFormat="1" applyFont="1" applyFill="1" applyBorder="1" applyAlignment="1">
      <alignment vertical="center" shrinkToFit="1"/>
    </xf>
    <xf numFmtId="4" fontId="20" fillId="5" borderId="3" xfId="0" applyNumberFormat="1" applyFont="1" applyFill="1" applyBorder="1" applyAlignment="1">
      <alignment horizontal="center" vertical="center"/>
    </xf>
    <xf numFmtId="0" fontId="23" fillId="0" borderId="111" xfId="0" applyFont="1" applyBorder="1" applyAlignment="1">
      <alignment horizontal="center" vertical="center" shrinkToFit="1"/>
    </xf>
    <xf numFmtId="3" fontId="64" fillId="2" borderId="123" xfId="0" applyNumberFormat="1" applyFont="1" applyFill="1" applyBorder="1" applyAlignment="1">
      <alignment vertical="center" shrinkToFit="1"/>
    </xf>
    <xf numFmtId="0" fontId="20" fillId="0" borderId="90" xfId="0" applyFont="1" applyBorder="1" applyAlignment="1">
      <alignment vertical="center" wrapText="1"/>
    </xf>
    <xf numFmtId="3" fontId="20" fillId="0" borderId="86" xfId="0" applyNumberFormat="1" applyFont="1" applyBorder="1">
      <alignment vertical="center"/>
    </xf>
    <xf numFmtId="3" fontId="20" fillId="2" borderId="124" xfId="0" applyNumberFormat="1" applyFont="1" applyFill="1" applyBorder="1">
      <alignment vertical="center"/>
    </xf>
    <xf numFmtId="3" fontId="20" fillId="0" borderId="103" xfId="0" applyNumberFormat="1" applyFont="1" applyBorder="1">
      <alignment vertical="center"/>
    </xf>
    <xf numFmtId="3" fontId="20" fillId="0" borderId="9" xfId="0" applyNumberFormat="1" applyFont="1" applyBorder="1">
      <alignment vertical="center"/>
    </xf>
    <xf numFmtId="4" fontId="20" fillId="2" borderId="124" xfId="0" applyNumberFormat="1" applyFont="1" applyFill="1" applyBorder="1" applyAlignment="1">
      <alignment horizontal="center" vertical="center"/>
    </xf>
    <xf numFmtId="3" fontId="20" fillId="0" borderId="103" xfId="0" applyNumberFormat="1" applyFont="1" applyBorder="1" applyAlignment="1">
      <alignment horizontal="center" vertical="center"/>
    </xf>
    <xf numFmtId="3" fontId="20" fillId="0" borderId="9" xfId="0" applyNumberFormat="1" applyFont="1" applyBorder="1" applyAlignment="1">
      <alignment vertical="center" wrapText="1"/>
    </xf>
    <xf numFmtId="0" fontId="23" fillId="0" borderId="6" xfId="0" applyFont="1" applyBorder="1" applyAlignment="1">
      <alignment vertical="center" shrinkToFit="1"/>
    </xf>
    <xf numFmtId="0" fontId="23" fillId="0" borderId="103" xfId="0" applyFont="1" applyBorder="1" applyAlignment="1">
      <alignment horizontal="center" vertical="center" shrinkToFit="1"/>
    </xf>
    <xf numFmtId="3" fontId="64" fillId="0" borderId="103" xfId="0" applyNumberFormat="1" applyFont="1" applyBorder="1" applyAlignment="1">
      <alignment vertical="center" shrinkToFit="1"/>
    </xf>
    <xf numFmtId="3" fontId="20" fillId="2" borderId="125" xfId="0" applyNumberFormat="1" applyFont="1" applyFill="1" applyBorder="1">
      <alignment vertical="center"/>
    </xf>
    <xf numFmtId="4" fontId="20" fillId="3" borderId="85" xfId="0" applyNumberFormat="1" applyFont="1" applyFill="1" applyBorder="1" applyAlignment="1">
      <alignment horizontal="center" vertical="center"/>
    </xf>
    <xf numFmtId="4" fontId="20" fillId="2" borderId="125" xfId="0" applyNumberFormat="1" applyFont="1" applyFill="1" applyBorder="1" applyAlignment="1">
      <alignment horizontal="center" vertical="center"/>
    </xf>
    <xf numFmtId="0" fontId="23" fillId="0" borderId="1" xfId="0" applyFont="1" applyBorder="1" applyAlignment="1">
      <alignment vertical="center" shrinkToFit="1"/>
    </xf>
    <xf numFmtId="198" fontId="23" fillId="0" borderId="1" xfId="0" applyNumberFormat="1" applyFont="1" applyBorder="1" applyAlignment="1">
      <alignment vertical="center" shrinkToFit="1"/>
    </xf>
    <xf numFmtId="4" fontId="20" fillId="0" borderId="3" xfId="0" applyNumberFormat="1" applyFont="1" applyBorder="1" applyAlignment="1">
      <alignment horizontal="center" vertical="center"/>
    </xf>
    <xf numFmtId="0" fontId="23" fillId="0" borderId="8" xfId="0" applyFont="1" applyBorder="1" applyAlignment="1">
      <alignment horizontal="center" vertical="center" shrinkToFit="1"/>
    </xf>
    <xf numFmtId="38" fontId="23" fillId="0" borderId="8" xfId="0" applyNumberFormat="1" applyFont="1" applyBorder="1" applyAlignment="1">
      <alignment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3" fillId="0" borderId="96" xfId="0" applyFont="1" applyBorder="1" applyAlignment="1">
      <alignment vertical="center" shrinkToFit="1"/>
    </xf>
    <xf numFmtId="4" fontId="20" fillId="0" borderId="103" xfId="0" applyNumberFormat="1" applyFont="1" applyBorder="1" applyAlignment="1">
      <alignment horizontal="center" vertical="center"/>
    </xf>
    <xf numFmtId="0" fontId="14" fillId="0" borderId="8" xfId="0" applyFont="1" applyBorder="1" applyAlignment="1">
      <alignment vertical="center" wrapText="1"/>
    </xf>
    <xf numFmtId="0" fontId="14" fillId="0" borderId="0" xfId="0" applyFont="1" applyAlignment="1">
      <alignment vertical="center" wrapText="1"/>
    </xf>
    <xf numFmtId="0" fontId="23" fillId="0" borderId="0" xfId="0" applyFont="1" applyAlignment="1">
      <alignment horizontal="center" vertical="center"/>
    </xf>
    <xf numFmtId="4" fontId="20" fillId="3" borderId="86" xfId="0" applyNumberFormat="1" applyFont="1" applyFill="1" applyBorder="1" applyAlignment="1">
      <alignment horizontal="center" vertical="center"/>
    </xf>
    <xf numFmtId="3" fontId="20" fillId="0" borderId="69" xfId="0" applyNumberFormat="1" applyFont="1" applyBorder="1">
      <alignment vertical="center"/>
    </xf>
    <xf numFmtId="0" fontId="23" fillId="0" borderId="0" xfId="0" applyFont="1" applyAlignment="1">
      <alignment vertical="top" wrapText="1"/>
    </xf>
    <xf numFmtId="3" fontId="20" fillId="0" borderId="15" xfId="0" applyNumberFormat="1" applyFont="1" applyBorder="1">
      <alignment vertical="center"/>
    </xf>
    <xf numFmtId="3" fontId="20" fillId="0" borderId="91" xfId="0" applyNumberFormat="1" applyFont="1" applyBorder="1">
      <alignment vertical="center"/>
    </xf>
    <xf numFmtId="3" fontId="20" fillId="0" borderId="126" xfId="0" applyNumberFormat="1" applyFont="1" applyBorder="1">
      <alignment vertical="center"/>
    </xf>
    <xf numFmtId="4" fontId="20" fillId="0" borderId="126" xfId="0" applyNumberFormat="1" applyFont="1" applyBorder="1" applyAlignment="1">
      <alignment horizontal="center" vertical="center"/>
    </xf>
    <xf numFmtId="3" fontId="20" fillId="2" borderId="119" xfId="0" applyNumberFormat="1" applyFont="1" applyFill="1" applyBorder="1" applyAlignment="1">
      <alignment horizontal="center" vertical="center"/>
    </xf>
    <xf numFmtId="3" fontId="20" fillId="0" borderId="127" xfId="0" applyNumberFormat="1" applyFont="1" applyBorder="1">
      <alignment vertical="center"/>
    </xf>
    <xf numFmtId="4" fontId="20" fillId="0" borderId="127" xfId="0" applyNumberFormat="1" applyFont="1" applyBorder="1" applyAlignment="1">
      <alignment horizontal="center" vertical="center"/>
    </xf>
    <xf numFmtId="3" fontId="20" fillId="2" borderId="120" xfId="0" applyNumberFormat="1" applyFont="1" applyFill="1" applyBorder="1" applyAlignment="1">
      <alignment horizontal="center" vertical="center"/>
    </xf>
    <xf numFmtId="3" fontId="20" fillId="0" borderId="128" xfId="0" applyNumberFormat="1" applyFont="1" applyBorder="1">
      <alignment vertical="center"/>
    </xf>
    <xf numFmtId="3" fontId="20" fillId="2" borderId="129" xfId="0" applyNumberFormat="1" applyFont="1" applyFill="1" applyBorder="1">
      <alignment vertical="center"/>
    </xf>
    <xf numFmtId="4" fontId="20" fillId="0" borderId="128" xfId="0" applyNumberFormat="1" applyFont="1" applyBorder="1" applyAlignment="1">
      <alignment horizontal="center" vertical="center"/>
    </xf>
    <xf numFmtId="4" fontId="20" fillId="2" borderId="129" xfId="0" applyNumberFormat="1" applyFont="1" applyFill="1" applyBorder="1" applyAlignment="1">
      <alignment horizontal="center" vertical="center"/>
    </xf>
    <xf numFmtId="3" fontId="20" fillId="2" borderId="129" xfId="0" applyNumberFormat="1" applyFont="1" applyFill="1" applyBorder="1" applyAlignment="1">
      <alignment horizontal="center" vertical="center"/>
    </xf>
    <xf numFmtId="3" fontId="20" fillId="0" borderId="0" xfId="0" applyNumberFormat="1" applyFont="1" applyAlignment="1">
      <alignment vertical="center" wrapText="1"/>
    </xf>
    <xf numFmtId="40" fontId="20" fillId="2" borderId="119" xfId="0" applyNumberFormat="1" applyFont="1" applyFill="1" applyBorder="1" applyAlignment="1">
      <alignment horizontal="center" vertical="center"/>
    </xf>
    <xf numFmtId="40" fontId="20" fillId="0" borderId="0" xfId="0" applyNumberFormat="1" applyFont="1">
      <alignment vertical="center"/>
    </xf>
    <xf numFmtId="40" fontId="20" fillId="0" borderId="102" xfId="0" applyNumberFormat="1" applyFont="1" applyBorder="1" applyAlignment="1">
      <alignment horizontal="center" vertical="center"/>
    </xf>
    <xf numFmtId="40" fontId="20" fillId="3" borderId="3" xfId="0" applyNumberFormat="1" applyFont="1" applyFill="1" applyBorder="1" applyAlignment="1">
      <alignment horizontal="center" vertical="center"/>
    </xf>
    <xf numFmtId="40" fontId="20" fillId="2" borderId="120" xfId="0" applyNumberFormat="1" applyFont="1" applyFill="1" applyBorder="1" applyAlignment="1">
      <alignment horizontal="center" vertical="center"/>
    </xf>
    <xf numFmtId="40" fontId="20" fillId="0" borderId="5" xfId="0" applyNumberFormat="1" applyFont="1" applyBorder="1" applyAlignment="1">
      <alignment horizontal="center" vertical="center"/>
    </xf>
    <xf numFmtId="40" fontId="20" fillId="5" borderId="3" xfId="0" applyNumberFormat="1" applyFont="1" applyFill="1" applyBorder="1" applyAlignment="1">
      <alignment horizontal="center" vertical="center"/>
    </xf>
    <xf numFmtId="40" fontId="20" fillId="3" borderId="85" xfId="0" applyNumberFormat="1" applyFont="1" applyFill="1" applyBorder="1" applyAlignment="1">
      <alignment horizontal="center" vertical="center"/>
    </xf>
    <xf numFmtId="40" fontId="20" fillId="2" borderId="125" xfId="0" applyNumberFormat="1" applyFont="1" applyFill="1" applyBorder="1" applyAlignment="1">
      <alignment horizontal="center" vertical="center"/>
    </xf>
    <xf numFmtId="40" fontId="20" fillId="2" borderId="124" xfId="0" applyNumberFormat="1" applyFont="1" applyFill="1" applyBorder="1" applyAlignment="1">
      <alignment horizontal="center" vertical="center"/>
    </xf>
    <xf numFmtId="40" fontId="20" fillId="0" borderId="103" xfId="0" applyNumberFormat="1" applyFont="1" applyBorder="1" applyAlignment="1">
      <alignment horizontal="center" vertical="center"/>
    </xf>
    <xf numFmtId="40" fontId="20" fillId="3" borderId="86" xfId="0" applyNumberFormat="1" applyFont="1" applyFill="1" applyBorder="1" applyAlignment="1">
      <alignment horizontal="center" vertical="center"/>
    </xf>
    <xf numFmtId="0" fontId="20" fillId="0" borderId="2" xfId="0" applyFont="1" applyBorder="1" applyAlignment="1">
      <alignment vertical="center" wrapText="1"/>
    </xf>
    <xf numFmtId="3" fontId="20" fillId="0" borderId="100" xfId="0" applyNumberFormat="1" applyFont="1" applyBorder="1">
      <alignment vertical="center"/>
    </xf>
    <xf numFmtId="3" fontId="20" fillId="2" borderId="130" xfId="0" applyNumberFormat="1" applyFont="1" applyFill="1" applyBorder="1">
      <alignment vertical="center"/>
    </xf>
    <xf numFmtId="3" fontId="20" fillId="0" borderId="1" xfId="0" applyNumberFormat="1" applyFont="1" applyBorder="1">
      <alignment vertical="center"/>
    </xf>
    <xf numFmtId="40" fontId="20" fillId="3" borderId="100" xfId="0" applyNumberFormat="1" applyFont="1" applyFill="1" applyBorder="1" applyAlignment="1">
      <alignment horizontal="center" vertical="center"/>
    </xf>
    <xf numFmtId="40" fontId="20" fillId="2" borderId="130" xfId="0" applyNumberFormat="1" applyFont="1" applyFill="1" applyBorder="1" applyAlignment="1">
      <alignment horizontal="center" vertical="center"/>
    </xf>
    <xf numFmtId="40" fontId="20" fillId="0" borderId="1" xfId="0" applyNumberFormat="1" applyFont="1" applyBorder="1" applyAlignment="1">
      <alignment horizontal="center" vertical="center"/>
    </xf>
    <xf numFmtId="3" fontId="20" fillId="0" borderId="101" xfId="0" applyNumberFormat="1" applyFont="1" applyBorder="1" applyAlignment="1">
      <alignment vertical="center" wrapText="1"/>
    </xf>
    <xf numFmtId="40" fontId="20" fillId="0" borderId="126" xfId="0" applyNumberFormat="1" applyFont="1" applyBorder="1" applyAlignment="1">
      <alignment horizontal="center" vertical="center"/>
    </xf>
    <xf numFmtId="40" fontId="20" fillId="0" borderId="127" xfId="0" applyNumberFormat="1" applyFont="1" applyBorder="1" applyAlignment="1">
      <alignment horizontal="center" vertical="center"/>
    </xf>
    <xf numFmtId="40" fontId="20" fillId="0" borderId="128" xfId="0" applyNumberFormat="1" applyFont="1" applyBorder="1" applyAlignment="1">
      <alignment horizontal="center" vertical="center"/>
    </xf>
    <xf numFmtId="40" fontId="20" fillId="2" borderId="129" xfId="0" applyNumberFormat="1" applyFont="1" applyFill="1" applyBorder="1" applyAlignment="1">
      <alignment horizontal="center" vertical="center"/>
    </xf>
    <xf numFmtId="0" fontId="65" fillId="0" borderId="10" xfId="0" applyFont="1" applyBorder="1" applyAlignment="1">
      <alignment horizontal="center" vertical="center" shrinkToFit="1"/>
    </xf>
    <xf numFmtId="3" fontId="20" fillId="15" borderId="86" xfId="0" applyNumberFormat="1" applyFont="1" applyFill="1" applyBorder="1" applyAlignment="1">
      <alignment horizontal="center" vertical="center" shrinkToFit="1"/>
    </xf>
    <xf numFmtId="3" fontId="65" fillId="16" borderId="129" xfId="0" applyNumberFormat="1" applyFont="1" applyFill="1" applyBorder="1" applyAlignment="1">
      <alignment horizontal="center" vertical="center" shrinkToFit="1"/>
    </xf>
    <xf numFmtId="3" fontId="20" fillId="15" borderId="102" xfId="0" applyNumberFormat="1" applyFont="1" applyFill="1" applyBorder="1" applyAlignment="1">
      <alignment horizontal="center" vertical="center" shrinkToFit="1"/>
    </xf>
    <xf numFmtId="0" fontId="68" fillId="0" borderId="0" xfId="0" applyFont="1" applyAlignment="1">
      <alignment horizontal="left" vertical="center"/>
    </xf>
    <xf numFmtId="0" fontId="15" fillId="0" borderId="0" xfId="0" applyFont="1" applyAlignment="1">
      <alignment vertical="center" shrinkToFit="1"/>
    </xf>
    <xf numFmtId="0" fontId="15" fillId="0" borderId="0" xfId="0" applyFont="1">
      <alignment vertical="center"/>
    </xf>
    <xf numFmtId="0" fontId="69" fillId="0" borderId="0" xfId="0" applyFont="1" applyAlignment="1">
      <alignment horizontal="left" vertical="center" shrinkToFit="1"/>
    </xf>
    <xf numFmtId="0" fontId="69" fillId="0" borderId="0" xfId="0" applyFont="1" applyAlignment="1">
      <alignment vertical="center" shrinkToFit="1"/>
    </xf>
    <xf numFmtId="0" fontId="68" fillId="0" borderId="0" xfId="0" applyFont="1">
      <alignment vertical="center"/>
    </xf>
    <xf numFmtId="0" fontId="36" fillId="6" borderId="16" xfId="0" quotePrefix="1" applyNumberFormat="1" applyFont="1" applyFill="1" applyBorder="1" applyAlignment="1">
      <alignment horizontal="center" vertical="center" shrinkToFit="1"/>
    </xf>
    <xf numFmtId="0" fontId="36" fillId="6" borderId="16" xfId="0" applyNumberFormat="1" applyFont="1" applyFill="1" applyBorder="1" applyAlignment="1">
      <alignment horizontal="center" vertical="center" shrinkToFit="1"/>
    </xf>
    <xf numFmtId="0" fontId="36" fillId="9" borderId="16" xfId="0" applyNumberFormat="1" applyFont="1" applyFill="1" applyBorder="1" applyAlignment="1">
      <alignment horizontal="center" vertical="center" shrinkToFit="1"/>
    </xf>
    <xf numFmtId="0" fontId="36" fillId="6" borderId="25" xfId="0" applyNumberFormat="1" applyFont="1" applyFill="1" applyBorder="1" applyAlignment="1">
      <alignment horizontal="center" vertical="center" shrinkToFit="1"/>
    </xf>
    <xf numFmtId="0" fontId="20" fillId="0" borderId="0" xfId="0" applyFont="1" applyAlignment="1">
      <alignment vertical="center"/>
    </xf>
    <xf numFmtId="0" fontId="36" fillId="6" borderId="15" xfId="0" applyFont="1" applyFill="1" applyBorder="1" applyAlignment="1">
      <alignment vertical="center"/>
    </xf>
    <xf numFmtId="0" fontId="36" fillId="9" borderId="15" xfId="0" applyFont="1" applyFill="1" applyBorder="1" applyAlignment="1">
      <alignment vertical="center"/>
    </xf>
    <xf numFmtId="0" fontId="36" fillId="6" borderId="26" xfId="0" applyFont="1" applyFill="1" applyBorder="1" applyAlignment="1">
      <alignment vertical="center"/>
    </xf>
    <xf numFmtId="184" fontId="36" fillId="6" borderId="37" xfId="0" applyNumberFormat="1" applyFont="1" applyFill="1" applyBorder="1" applyAlignment="1">
      <alignment shrinkToFit="1"/>
    </xf>
    <xf numFmtId="184" fontId="36" fillId="6" borderId="39" xfId="0" applyNumberFormat="1" applyFont="1" applyFill="1" applyBorder="1" applyAlignment="1">
      <alignment shrinkToFit="1"/>
    </xf>
    <xf numFmtId="184" fontId="36" fillId="6" borderId="43" xfId="0" applyNumberFormat="1" applyFont="1" applyFill="1" applyBorder="1" applyAlignment="1">
      <alignment shrinkToFit="1"/>
    </xf>
    <xf numFmtId="0" fontId="72" fillId="0" borderId="0" xfId="0" applyFont="1" applyAlignment="1" applyProtection="1">
      <alignment horizontal="right" vertical="center"/>
      <protection locked="0"/>
    </xf>
    <xf numFmtId="0" fontId="59" fillId="0" borderId="51" xfId="0" applyFont="1" applyFill="1" applyBorder="1" applyAlignment="1">
      <alignment horizontal="center" vertical="center"/>
    </xf>
    <xf numFmtId="0" fontId="59" fillId="0" borderId="5" xfId="0" applyFont="1" applyFill="1" applyBorder="1" applyAlignment="1">
      <alignment horizontal="center" vertical="center" wrapText="1"/>
    </xf>
    <xf numFmtId="0" fontId="59" fillId="0" borderId="47" xfId="0" applyFont="1" applyFill="1" applyBorder="1" applyAlignment="1">
      <alignment horizontal="center" vertical="center" shrinkToFit="1"/>
    </xf>
    <xf numFmtId="0" fontId="59" fillId="18" borderId="51" xfId="0" applyFont="1" applyFill="1" applyBorder="1" applyAlignment="1">
      <alignment horizontal="center" vertical="center"/>
    </xf>
    <xf numFmtId="0" fontId="59" fillId="18" borderId="5" xfId="0" applyFont="1" applyFill="1" applyBorder="1" applyAlignment="1">
      <alignment horizontal="center" vertical="center" wrapText="1"/>
    </xf>
    <xf numFmtId="0" fontId="59" fillId="18" borderId="47" xfId="0" applyFont="1" applyFill="1" applyBorder="1" applyAlignment="1">
      <alignment horizontal="center" vertical="center" wrapText="1" shrinkToFit="1"/>
    </xf>
    <xf numFmtId="3" fontId="37" fillId="18" borderId="95" xfId="0" applyNumberFormat="1" applyFont="1" applyFill="1" applyBorder="1" applyAlignment="1">
      <alignment vertical="center" shrinkToFit="1"/>
    </xf>
    <xf numFmtId="3" fontId="36" fillId="18" borderId="35" xfId="0" applyNumberFormat="1" applyFont="1" applyFill="1" applyBorder="1" applyAlignment="1">
      <alignment vertical="center" shrinkToFit="1"/>
    </xf>
    <xf numFmtId="3" fontId="36" fillId="18" borderId="36" xfId="0" applyNumberFormat="1" applyFont="1" applyFill="1" applyBorder="1" applyAlignment="1">
      <alignment vertical="center" shrinkToFit="1"/>
    </xf>
    <xf numFmtId="3" fontId="36" fillId="18" borderId="37" xfId="0" applyNumberFormat="1" applyFont="1" applyFill="1" applyBorder="1" applyAlignment="1">
      <alignment vertical="center" shrinkToFit="1"/>
    </xf>
    <xf numFmtId="3" fontId="36" fillId="18" borderId="38" xfId="0" applyNumberFormat="1" applyFont="1" applyFill="1" applyBorder="1" applyAlignment="1">
      <alignment vertical="center" shrinkToFit="1"/>
    </xf>
    <xf numFmtId="3" fontId="36" fillId="18" borderId="12" xfId="0" applyNumberFormat="1" applyFont="1" applyFill="1" applyBorder="1" applyAlignment="1">
      <alignment vertical="center" shrinkToFit="1"/>
    </xf>
    <xf numFmtId="3" fontId="36" fillId="18" borderId="39" xfId="0" applyNumberFormat="1" applyFont="1" applyFill="1" applyBorder="1" applyAlignment="1">
      <alignment vertical="center" shrinkToFit="1"/>
    </xf>
    <xf numFmtId="3" fontId="36" fillId="18" borderId="41" xfId="0" applyNumberFormat="1" applyFont="1" applyFill="1" applyBorder="1" applyAlignment="1">
      <alignment vertical="center" shrinkToFit="1"/>
    </xf>
    <xf numFmtId="3" fontId="36" fillId="18" borderId="42" xfId="0" applyNumberFormat="1" applyFont="1" applyFill="1" applyBorder="1" applyAlignment="1">
      <alignment vertical="center" shrinkToFit="1"/>
    </xf>
    <xf numFmtId="3" fontId="36" fillId="18" borderId="43" xfId="0" applyNumberFormat="1" applyFont="1" applyFill="1" applyBorder="1" applyAlignment="1">
      <alignment vertical="center" shrinkToFit="1"/>
    </xf>
    <xf numFmtId="181" fontId="73" fillId="0" borderId="82" xfId="0" applyNumberFormat="1" applyFont="1" applyBorder="1" applyAlignment="1">
      <alignment vertical="center" shrinkToFit="1"/>
    </xf>
    <xf numFmtId="0" fontId="74" fillId="0" borderId="0" xfId="0" applyFont="1" applyAlignment="1">
      <alignment horizontal="center" vertical="center"/>
    </xf>
    <xf numFmtId="0" fontId="72" fillId="0" borderId="0" xfId="0" applyFont="1">
      <alignment vertical="center"/>
    </xf>
    <xf numFmtId="0" fontId="75" fillId="0" borderId="0" xfId="0" applyFont="1">
      <alignment vertical="center"/>
    </xf>
    <xf numFmtId="0" fontId="76" fillId="0" borderId="0" xfId="0" applyFont="1" applyAlignment="1" applyProtection="1">
      <alignment horizontal="center" vertical="center"/>
      <protection locked="0"/>
    </xf>
    <xf numFmtId="0" fontId="72" fillId="0" borderId="0" xfId="0" applyFont="1" applyProtection="1">
      <alignment vertical="center"/>
      <protection locked="0"/>
    </xf>
    <xf numFmtId="0" fontId="72" fillId="0" borderId="0" xfId="0" applyFont="1" applyAlignment="1">
      <alignment horizontal="right" vertical="center"/>
    </xf>
    <xf numFmtId="0" fontId="72" fillId="0" borderId="13" xfId="0" applyFont="1" applyBorder="1" applyAlignment="1" applyProtection="1">
      <alignment horizontal="center" vertical="center"/>
      <protection locked="0"/>
    </xf>
    <xf numFmtId="0" fontId="72" fillId="0" borderId="4" xfId="0" applyFont="1" applyBorder="1" applyAlignment="1" applyProtection="1">
      <alignment horizontal="center" vertical="center"/>
      <protection locked="0"/>
    </xf>
    <xf numFmtId="0" fontId="76" fillId="0" borderId="50" xfId="0" applyFont="1" applyBorder="1" applyAlignment="1">
      <alignment horizontal="center" vertical="center"/>
    </xf>
    <xf numFmtId="0" fontId="70" fillId="0" borderId="45" xfId="0" applyFont="1" applyBorder="1" applyAlignment="1">
      <alignment horizontal="center" vertical="center"/>
    </xf>
    <xf numFmtId="0" fontId="76" fillId="0" borderId="46" xfId="0" applyFont="1" applyBorder="1" applyAlignment="1">
      <alignment horizontal="center" vertical="center"/>
    </xf>
    <xf numFmtId="0" fontId="72" fillId="0" borderId="0" xfId="0" applyFont="1" applyAlignment="1">
      <alignment vertical="center" shrinkToFit="1"/>
    </xf>
    <xf numFmtId="0" fontId="75" fillId="0" borderId="0" xfId="0" applyFont="1" applyAlignment="1">
      <alignment vertical="center" shrinkToFit="1"/>
    </xf>
    <xf numFmtId="0" fontId="72" fillId="0" borderId="0" xfId="0" applyFont="1" applyAlignment="1">
      <alignment horizontal="right" shrinkToFit="1"/>
    </xf>
    <xf numFmtId="0" fontId="72" fillId="0" borderId="16" xfId="0" applyFont="1" applyBorder="1" applyProtection="1">
      <alignment vertical="center"/>
      <protection locked="0"/>
    </xf>
    <xf numFmtId="0" fontId="76" fillId="0" borderId="0" xfId="0" applyFont="1" applyProtection="1">
      <alignment vertical="center"/>
      <protection locked="0"/>
    </xf>
    <xf numFmtId="0" fontId="72" fillId="0" borderId="28" xfId="0" applyFont="1" applyBorder="1">
      <alignment vertical="center"/>
    </xf>
    <xf numFmtId="0" fontId="72" fillId="0" borderId="82" xfId="0" applyFont="1" applyBorder="1" applyAlignment="1">
      <alignment horizontal="center" vertical="center" wrapText="1"/>
    </xf>
    <xf numFmtId="0" fontId="72" fillId="0" borderId="83" xfId="0" applyFont="1" applyBorder="1" applyAlignment="1">
      <alignment horizontal="center" vertical="center" wrapText="1"/>
    </xf>
    <xf numFmtId="0" fontId="75" fillId="0" borderId="83" xfId="0" applyFont="1" applyBorder="1" applyAlignment="1">
      <alignment horizontal="center" vertical="center" wrapText="1"/>
    </xf>
    <xf numFmtId="0" fontId="72" fillId="0" borderId="84" xfId="0" applyFont="1" applyBorder="1" applyAlignment="1">
      <alignment horizontal="center" vertical="center" wrapText="1"/>
    </xf>
    <xf numFmtId="0" fontId="77" fillId="0" borderId="0" xfId="0" applyFont="1" applyAlignment="1">
      <alignment horizontal="center" vertical="center"/>
    </xf>
    <xf numFmtId="0" fontId="77" fillId="0" borderId="25" xfId="0" applyFont="1" applyBorder="1" applyProtection="1">
      <alignment vertical="center"/>
      <protection locked="0"/>
    </xf>
    <xf numFmtId="0" fontId="77" fillId="0" borderId="27" xfId="0" applyFont="1" applyBorder="1" applyAlignment="1" applyProtection="1">
      <alignment horizontal="right" vertical="center"/>
      <protection locked="0"/>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49" xfId="0" applyFont="1" applyBorder="1" applyAlignment="1">
      <alignment horizontal="center" vertical="center"/>
    </xf>
    <xf numFmtId="0" fontId="77" fillId="0" borderId="0" xfId="0" applyFont="1">
      <alignment vertical="center"/>
    </xf>
    <xf numFmtId="0" fontId="78" fillId="6" borderId="16" xfId="0" quotePrefix="1" applyFont="1" applyFill="1" applyBorder="1" applyAlignment="1">
      <alignment horizontal="center" vertical="center" shrinkToFit="1"/>
    </xf>
    <xf numFmtId="0" fontId="78" fillId="6" borderId="0" xfId="0" applyFont="1" applyFill="1" applyAlignment="1">
      <alignment vertical="center" shrinkToFit="1"/>
    </xf>
    <xf numFmtId="181" fontId="79" fillId="0" borderId="131" xfId="0" applyNumberFormat="1" applyFont="1" applyBorder="1" applyAlignment="1" applyProtection="1">
      <alignment vertical="center" shrinkToFit="1"/>
      <protection locked="0"/>
    </xf>
    <xf numFmtId="181" fontId="79" fillId="0" borderId="131" xfId="0" quotePrefix="1" applyNumberFormat="1" applyFont="1" applyBorder="1" applyAlignment="1" applyProtection="1">
      <alignment vertical="center" shrinkToFit="1"/>
      <protection locked="0"/>
    </xf>
    <xf numFmtId="181" fontId="79" fillId="0" borderId="40" xfId="0" applyNumberFormat="1" applyFont="1" applyBorder="1" applyAlignment="1" applyProtection="1">
      <alignment vertical="center" shrinkToFit="1"/>
      <protection locked="0"/>
    </xf>
    <xf numFmtId="181" fontId="79" fillId="0" borderId="0" xfId="0" applyNumberFormat="1" applyFont="1">
      <alignment vertical="center"/>
    </xf>
    <xf numFmtId="181" fontId="79" fillId="0" borderId="109" xfId="0" applyNumberFormat="1" applyFont="1" applyBorder="1">
      <alignment vertical="center"/>
    </xf>
    <xf numFmtId="0" fontId="80" fillId="0" borderId="0" xfId="0" applyFont="1">
      <alignment vertical="center"/>
    </xf>
    <xf numFmtId="0" fontId="78" fillId="6" borderId="16" xfId="0" applyFont="1" applyFill="1" applyBorder="1" applyAlignment="1">
      <alignment horizontal="center" vertical="center" shrinkToFit="1"/>
    </xf>
    <xf numFmtId="181" fontId="79" fillId="0" borderId="132" xfId="0" applyNumberFormat="1" applyFont="1" applyBorder="1" applyAlignment="1" applyProtection="1">
      <alignment vertical="center" shrinkToFit="1"/>
      <protection locked="0"/>
    </xf>
    <xf numFmtId="181" fontId="79" fillId="0" borderId="133" xfId="0" applyNumberFormat="1" applyFont="1" applyBorder="1" applyAlignment="1" applyProtection="1">
      <alignment vertical="center" shrinkToFit="1"/>
      <protection locked="0"/>
    </xf>
    <xf numFmtId="181" fontId="79" fillId="0" borderId="102" xfId="0" applyNumberFormat="1" applyFont="1" applyBorder="1">
      <alignment vertical="center"/>
    </xf>
    <xf numFmtId="181" fontId="79" fillId="0" borderId="83" xfId="0" applyNumberFormat="1" applyFont="1" applyBorder="1" applyAlignment="1">
      <alignment vertical="center" shrinkToFit="1"/>
    </xf>
    <xf numFmtId="181" fontId="79" fillId="0" borderId="84" xfId="0" applyNumberFormat="1" applyFont="1" applyBorder="1" applyAlignment="1">
      <alignment vertical="center" shrinkToFit="1"/>
    </xf>
    <xf numFmtId="181" fontId="79" fillId="0" borderId="83" xfId="0" applyNumberFormat="1" applyFont="1" applyBorder="1">
      <alignment vertical="center"/>
    </xf>
    <xf numFmtId="181" fontId="79" fillId="0" borderId="84" xfId="0" applyNumberFormat="1" applyFont="1" applyBorder="1">
      <alignment vertical="center"/>
    </xf>
    <xf numFmtId="181" fontId="81" fillId="0" borderId="0" xfId="0" applyNumberFormat="1" applyFont="1" applyProtection="1">
      <alignment vertical="center"/>
      <protection locked="0"/>
    </xf>
    <xf numFmtId="0" fontId="72" fillId="0" borderId="0" xfId="0" quotePrefix="1" applyFont="1">
      <alignment vertical="center"/>
    </xf>
    <xf numFmtId="0" fontId="72" fillId="0" borderId="47" xfId="0" applyFont="1" applyBorder="1" applyAlignment="1">
      <alignment horizontal="center" vertical="center" wrapText="1" shrinkToFit="1"/>
    </xf>
    <xf numFmtId="0" fontId="72" fillId="0" borderId="51" xfId="0" applyFont="1" applyFill="1" applyBorder="1" applyAlignment="1">
      <alignment horizontal="center" vertical="center"/>
    </xf>
    <xf numFmtId="0" fontId="72" fillId="0" borderId="5" xfId="0" applyFont="1" applyFill="1" applyBorder="1" applyAlignment="1">
      <alignment horizontal="center" vertical="center" wrapText="1"/>
    </xf>
    <xf numFmtId="181" fontId="73" fillId="0" borderId="97" xfId="0" applyNumberFormat="1" applyFont="1" applyBorder="1" applyAlignment="1">
      <alignment vertical="center" shrinkToFit="1"/>
    </xf>
    <xf numFmtId="181" fontId="79" fillId="0" borderId="134" xfId="0" applyNumberFormat="1" applyFont="1" applyBorder="1">
      <alignment vertical="center"/>
    </xf>
    <xf numFmtId="181" fontId="79" fillId="0" borderId="98" xfId="0" applyNumberFormat="1" applyFont="1" applyBorder="1">
      <alignment vertical="center"/>
    </xf>
    <xf numFmtId="181" fontId="73" fillId="0" borderId="135" xfId="0" applyNumberFormat="1" applyFont="1" applyBorder="1" applyAlignment="1">
      <alignment vertical="center" shrinkToFit="1"/>
    </xf>
    <xf numFmtId="181" fontId="79" fillId="0" borderId="136" xfId="0" applyNumberFormat="1" applyFont="1" applyBorder="1">
      <alignment vertical="center"/>
    </xf>
    <xf numFmtId="181" fontId="73" fillId="0" borderId="137" xfId="0" applyNumberFormat="1" applyFont="1" applyBorder="1" applyAlignment="1">
      <alignment vertical="center" shrinkToFit="1"/>
    </xf>
    <xf numFmtId="181" fontId="79" fillId="0" borderId="138" xfId="0" applyNumberFormat="1" applyFont="1" applyBorder="1">
      <alignment vertical="center"/>
    </xf>
    <xf numFmtId="181" fontId="37" fillId="0" borderId="0" xfId="0" applyNumberFormat="1" applyFont="1" applyAlignment="1">
      <alignment vertical="center" shrinkToFit="1"/>
    </xf>
    <xf numFmtId="181" fontId="36" fillId="0" borderId="16" xfId="0" applyNumberFormat="1" applyFont="1" applyBorder="1" applyAlignment="1">
      <alignment vertical="center" shrinkToFit="1"/>
    </xf>
    <xf numFmtId="181" fontId="36" fillId="0" borderId="0" xfId="0" applyNumberFormat="1" applyFont="1" applyAlignment="1" applyProtection="1">
      <alignment vertical="center" shrinkToFit="1"/>
      <protection locked="0"/>
    </xf>
    <xf numFmtId="181" fontId="36" fillId="9" borderId="0" xfId="0" applyNumberFormat="1" applyFont="1" applyFill="1" applyAlignment="1" applyProtection="1">
      <alignment vertical="center" shrinkToFit="1"/>
      <protection locked="0"/>
    </xf>
    <xf numFmtId="180" fontId="36" fillId="2" borderId="0" xfId="0" applyNumberFormat="1" applyFont="1" applyFill="1" applyAlignment="1" applyProtection="1">
      <alignment vertical="center" shrinkToFit="1"/>
      <protection locked="0"/>
    </xf>
    <xf numFmtId="181" fontId="30" fillId="0" borderId="85" xfId="0" applyNumberFormat="1" applyFont="1" applyBorder="1" applyAlignment="1">
      <alignment vertical="center" shrinkToFit="1"/>
    </xf>
    <xf numFmtId="181" fontId="30" fillId="0" borderId="8" xfId="0" applyNumberFormat="1" applyFont="1" applyBorder="1" applyAlignment="1">
      <alignment vertical="center" shrinkToFit="1"/>
    </xf>
    <xf numFmtId="181" fontId="30" fillId="0" borderId="96" xfId="0" applyNumberFormat="1" applyFont="1" applyBorder="1" applyAlignment="1">
      <alignment vertical="center" shrinkToFit="1"/>
    </xf>
    <xf numFmtId="3" fontId="30" fillId="0" borderId="0" xfId="0" applyNumberFormat="1" applyFont="1" applyAlignment="1">
      <alignment vertical="center" shrinkToFit="1"/>
    </xf>
    <xf numFmtId="176" fontId="36" fillId="0" borderId="0" xfId="0" applyNumberFormat="1" applyFont="1" applyAlignment="1">
      <alignment vertical="center" shrinkToFit="1"/>
    </xf>
    <xf numFmtId="0" fontId="30" fillId="0" borderId="86" xfId="0" applyFont="1" applyBorder="1" applyAlignment="1">
      <alignment vertical="center" shrinkToFit="1"/>
    </xf>
    <xf numFmtId="0" fontId="30" fillId="0" borderId="90" xfId="0" applyFont="1" applyBorder="1" applyAlignment="1">
      <alignment vertical="center" shrinkToFit="1"/>
    </xf>
    <xf numFmtId="181" fontId="36" fillId="9" borderId="9" xfId="0" applyNumberFormat="1" applyFont="1" applyFill="1" applyBorder="1" applyAlignment="1" applyProtection="1">
      <alignment vertical="center" shrinkToFit="1"/>
      <protection locked="0"/>
    </xf>
    <xf numFmtId="181" fontId="30" fillId="9" borderId="0" xfId="0" applyNumberFormat="1" applyFont="1" applyFill="1" applyAlignment="1">
      <alignment vertical="center" shrinkToFit="1"/>
    </xf>
    <xf numFmtId="3" fontId="39" fillId="4" borderId="0" xfId="0" applyNumberFormat="1" applyFont="1" applyFill="1" applyAlignment="1">
      <alignment vertical="center" shrinkToFit="1"/>
    </xf>
    <xf numFmtId="181" fontId="30" fillId="0" borderId="0" xfId="0" applyNumberFormat="1" applyFont="1" applyAlignment="1">
      <alignment vertical="center" shrinkToFit="1"/>
    </xf>
    <xf numFmtId="181" fontId="30" fillId="2" borderId="0" xfId="0" applyNumberFormat="1" applyFont="1" applyFill="1" applyAlignment="1">
      <alignment vertical="center" shrinkToFit="1"/>
    </xf>
    <xf numFmtId="0" fontId="36" fillId="0" borderId="0" xfId="5" applyFont="1" applyFill="1" applyAlignment="1">
      <alignment vertical="center" wrapText="1"/>
    </xf>
    <xf numFmtId="0" fontId="36" fillId="0" borderId="90" xfId="5" applyFont="1" applyFill="1" applyBorder="1"/>
    <xf numFmtId="38" fontId="36" fillId="0" borderId="90" xfId="5" applyNumberFormat="1" applyFont="1" applyFill="1" applyBorder="1"/>
    <xf numFmtId="0" fontId="37" fillId="0" borderId="13" xfId="5" applyFont="1" applyFill="1" applyBorder="1" applyAlignment="1">
      <alignment horizontal="center" vertical="center" wrapText="1"/>
    </xf>
    <xf numFmtId="0" fontId="52" fillId="0" borderId="4" xfId="5" applyFont="1" applyFill="1" applyBorder="1" applyAlignment="1">
      <alignment horizontal="left" vertical="center" wrapText="1"/>
    </xf>
    <xf numFmtId="0" fontId="36" fillId="0" borderId="4" xfId="5" applyFont="1" applyFill="1" applyBorder="1" applyAlignment="1">
      <alignment vertical="center" wrapText="1"/>
    </xf>
    <xf numFmtId="0" fontId="36" fillId="0" borderId="14" xfId="5" applyFont="1" applyFill="1" applyBorder="1" applyAlignment="1">
      <alignment vertical="center" wrapText="1"/>
    </xf>
    <xf numFmtId="0" fontId="36" fillId="0" borderId="79" xfId="5" applyFont="1" applyFill="1" applyBorder="1" applyAlignment="1">
      <alignment horizontal="center"/>
    </xf>
    <xf numFmtId="0" fontId="36" fillId="0" borderId="91" xfId="5" applyFont="1" applyFill="1" applyBorder="1"/>
    <xf numFmtId="0" fontId="36" fillId="0" borderId="91" xfId="5" applyFont="1" applyFill="1" applyBorder="1" applyAlignment="1">
      <alignment horizontal="right"/>
    </xf>
    <xf numFmtId="0" fontId="36" fillId="0" borderId="15" xfId="0" quotePrefix="1" applyFont="1" applyFill="1" applyBorder="1" applyAlignment="1"/>
    <xf numFmtId="0" fontId="36" fillId="0" borderId="26" xfId="0" quotePrefix="1" applyFont="1" applyFill="1" applyBorder="1" applyAlignment="1"/>
    <xf numFmtId="0" fontId="36" fillId="0" borderId="25" xfId="0" quotePrefix="1" applyFont="1" applyFill="1" applyBorder="1" applyAlignment="1">
      <alignment horizontal="center"/>
    </xf>
    <xf numFmtId="2" fontId="36" fillId="0" borderId="0" xfId="5" applyNumberFormat="1" applyFont="1" applyFill="1" applyAlignment="1">
      <alignment shrinkToFit="1"/>
    </xf>
    <xf numFmtId="0" fontId="36" fillId="0" borderId="0" xfId="5" applyFont="1" applyFill="1" applyAlignment="1">
      <alignment shrinkToFit="1"/>
    </xf>
    <xf numFmtId="192" fontId="36" fillId="0" borderId="0" xfId="5" applyNumberFormat="1" applyFont="1" applyFill="1" applyAlignment="1">
      <alignment shrinkToFit="1"/>
    </xf>
    <xf numFmtId="180" fontId="36" fillId="0" borderId="0" xfId="5" applyNumberFormat="1" applyFont="1" applyFill="1" applyAlignment="1">
      <alignment shrinkToFit="1"/>
    </xf>
    <xf numFmtId="193" fontId="36" fillId="0" borderId="0" xfId="5" applyNumberFormat="1" applyFont="1" applyFill="1" applyAlignment="1">
      <alignment shrinkToFit="1"/>
    </xf>
    <xf numFmtId="194" fontId="36" fillId="0" borderId="0" xfId="5" applyNumberFormat="1" applyFont="1" applyFill="1" applyAlignment="1">
      <alignment shrinkToFit="1"/>
    </xf>
    <xf numFmtId="195" fontId="36" fillId="0" borderId="0" xfId="5" applyNumberFormat="1" applyFont="1" applyFill="1" applyAlignment="1">
      <alignment shrinkToFit="1"/>
    </xf>
    <xf numFmtId="11" fontId="36" fillId="0" borderId="0" xfId="5" applyNumberFormat="1" applyFont="1" applyFill="1" applyAlignment="1">
      <alignment shrinkToFit="1"/>
    </xf>
    <xf numFmtId="0" fontId="36" fillId="0" borderId="13" xfId="5" applyFont="1" applyFill="1" applyBorder="1" applyAlignment="1">
      <alignment vertical="center" wrapText="1"/>
    </xf>
    <xf numFmtId="0" fontId="36" fillId="0" borderId="79" xfId="5" applyFont="1" applyFill="1" applyBorder="1"/>
    <xf numFmtId="38" fontId="36" fillId="0" borderId="91" xfId="5" applyNumberFormat="1" applyFont="1" applyFill="1" applyBorder="1"/>
    <xf numFmtId="181" fontId="36" fillId="0" borderId="16" xfId="5" applyNumberFormat="1" applyFont="1" applyFill="1" applyBorder="1" applyAlignment="1">
      <alignment shrinkToFit="1"/>
    </xf>
    <xf numFmtId="181" fontId="36" fillId="0" borderId="0" xfId="5" applyNumberFormat="1" applyFont="1" applyFill="1" applyBorder="1" applyAlignment="1">
      <alignment shrinkToFit="1"/>
    </xf>
    <xf numFmtId="181" fontId="36" fillId="0" borderId="15" xfId="5" applyNumberFormat="1" applyFont="1" applyFill="1" applyBorder="1" applyAlignment="1">
      <alignment shrinkToFit="1"/>
    </xf>
    <xf numFmtId="181" fontId="36" fillId="0" borderId="25" xfId="5" applyNumberFormat="1" applyFont="1" applyFill="1" applyBorder="1" applyAlignment="1">
      <alignment shrinkToFit="1"/>
    </xf>
    <xf numFmtId="181" fontId="36" fillId="0" borderId="27" xfId="5" applyNumberFormat="1" applyFont="1" applyFill="1" applyBorder="1" applyAlignment="1">
      <alignment shrinkToFit="1"/>
    </xf>
    <xf numFmtId="181" fontId="36" fillId="0" borderId="26" xfId="5" applyNumberFormat="1" applyFont="1" applyFill="1" applyBorder="1" applyAlignment="1">
      <alignment shrinkToFit="1"/>
    </xf>
    <xf numFmtId="185" fontId="36" fillId="0" borderId="0" xfId="5" applyNumberFormat="1" applyFont="1" applyFill="1" applyBorder="1" applyAlignment="1">
      <alignment shrinkToFit="1"/>
    </xf>
    <xf numFmtId="185" fontId="36" fillId="0" borderId="15" xfId="5" applyNumberFormat="1" applyFont="1" applyFill="1" applyBorder="1" applyAlignment="1">
      <alignment shrinkToFit="1"/>
    </xf>
    <xf numFmtId="185" fontId="36" fillId="0" borderId="27" xfId="5" applyNumberFormat="1" applyFont="1" applyFill="1" applyBorder="1" applyAlignment="1">
      <alignment shrinkToFit="1"/>
    </xf>
    <xf numFmtId="185" fontId="36" fillId="0" borderId="26" xfId="5" applyNumberFormat="1" applyFont="1" applyFill="1" applyBorder="1" applyAlignment="1">
      <alignment shrinkToFit="1"/>
    </xf>
    <xf numFmtId="0" fontId="36" fillId="0" borderId="14" xfId="5" applyFont="1" applyFill="1" applyBorder="1" applyAlignment="1">
      <alignment horizontal="center" vertical="center" wrapText="1"/>
    </xf>
    <xf numFmtId="0" fontId="36" fillId="0" borderId="29" xfId="5" applyFont="1" applyFill="1" applyBorder="1" applyAlignment="1">
      <alignment vertical="top" wrapText="1"/>
    </xf>
    <xf numFmtId="0" fontId="36" fillId="0" borderId="34" xfId="5" applyFont="1" applyFill="1" applyBorder="1"/>
    <xf numFmtId="181" fontId="36" fillId="0" borderId="28" xfId="5" applyNumberFormat="1" applyFont="1" applyFill="1" applyBorder="1"/>
    <xf numFmtId="181" fontId="36" fillId="0" borderId="15" xfId="5" applyNumberFormat="1" applyFont="1" applyFill="1" applyBorder="1"/>
    <xf numFmtId="181" fontId="36" fillId="0" borderId="34" xfId="5" applyNumberFormat="1" applyFont="1" applyFill="1" applyBorder="1"/>
    <xf numFmtId="181" fontId="36" fillId="0" borderId="27" xfId="5" applyNumberFormat="1" applyFont="1" applyFill="1" applyBorder="1"/>
    <xf numFmtId="181" fontId="36" fillId="0" borderId="26" xfId="5" applyNumberFormat="1" applyFont="1" applyFill="1" applyBorder="1"/>
    <xf numFmtId="0" fontId="35" fillId="0" borderId="0" xfId="0" applyFont="1" applyAlignment="1">
      <alignment vertical="center" wrapText="1"/>
    </xf>
    <xf numFmtId="181" fontId="35" fillId="0" borderId="0" xfId="0" applyNumberFormat="1" applyFont="1">
      <alignment vertical="center"/>
    </xf>
    <xf numFmtId="181" fontId="35" fillId="9" borderId="0" xfId="0" applyNumberFormat="1" applyFont="1" applyFill="1">
      <alignment vertical="center"/>
    </xf>
    <xf numFmtId="181" fontId="35" fillId="0" borderId="14" xfId="0" applyNumberFormat="1" applyFont="1" applyBorder="1">
      <alignment vertical="center"/>
    </xf>
    <xf numFmtId="181" fontId="35" fillId="0" borderId="15" xfId="0" applyNumberFormat="1" applyFont="1" applyBorder="1">
      <alignment vertical="center"/>
    </xf>
    <xf numFmtId="181" fontId="35" fillId="0" borderId="26" xfId="0" applyNumberFormat="1" applyFont="1" applyBorder="1">
      <alignment vertical="center"/>
    </xf>
    <xf numFmtId="181" fontId="35" fillId="9" borderId="4" xfId="0" applyNumberFormat="1" applyFont="1" applyFill="1" applyBorder="1">
      <alignment vertical="center"/>
    </xf>
    <xf numFmtId="181" fontId="35" fillId="9" borderId="27" xfId="0" applyNumberFormat="1" applyFont="1" applyFill="1" applyBorder="1">
      <alignment vertical="center"/>
    </xf>
    <xf numFmtId="181" fontId="35" fillId="9" borderId="31" xfId="0" applyNumberFormat="1" applyFont="1" applyFill="1" applyBorder="1">
      <alignment vertical="center"/>
    </xf>
    <xf numFmtId="181" fontId="35" fillId="2" borderId="0" xfId="0" applyNumberFormat="1" applyFont="1" applyFill="1" applyAlignment="1">
      <alignment horizontal="center" vertical="center" wrapText="1"/>
    </xf>
    <xf numFmtId="0" fontId="35" fillId="2" borderId="0" xfId="0" applyFont="1" applyFill="1" applyAlignment="1">
      <alignment horizontal="center" vertical="center"/>
    </xf>
    <xf numFmtId="184" fontId="35" fillId="7" borderId="0" xfId="0" applyNumberFormat="1" applyFont="1" applyFill="1">
      <alignment vertical="center"/>
    </xf>
    <xf numFmtId="181" fontId="36" fillId="0" borderId="97" xfId="0" applyNumberFormat="1" applyFont="1" applyFill="1" applyBorder="1" applyAlignment="1" applyProtection="1">
      <alignment vertical="center" shrinkToFit="1"/>
      <protection locked="0"/>
    </xf>
    <xf numFmtId="181" fontId="36" fillId="0" borderId="61" xfId="0" applyNumberFormat="1" applyFont="1" applyFill="1" applyBorder="1" applyAlignment="1" applyProtection="1">
      <alignment vertical="center" shrinkToFit="1"/>
      <protection locked="0"/>
    </xf>
    <xf numFmtId="181" fontId="36" fillId="0" borderId="73" xfId="0" applyNumberFormat="1" applyFont="1" applyFill="1" applyBorder="1" applyAlignment="1" applyProtection="1">
      <alignment vertical="center" shrinkToFit="1"/>
      <protection locked="0"/>
    </xf>
    <xf numFmtId="184" fontId="42" fillId="7" borderId="12" xfId="0" applyNumberFormat="1" applyFont="1" applyFill="1" applyBorder="1">
      <alignment vertical="center"/>
    </xf>
    <xf numFmtId="183" fontId="36" fillId="7" borderId="12" xfId="1" applyNumberFormat="1" applyFont="1" applyFill="1" applyBorder="1" applyAlignment="1">
      <alignment shrinkToFit="1"/>
    </xf>
    <xf numFmtId="183" fontId="36" fillId="7" borderId="39" xfId="1" applyNumberFormat="1" applyFont="1" applyFill="1" applyBorder="1" applyAlignment="1">
      <alignment shrinkToFit="1"/>
    </xf>
    <xf numFmtId="183" fontId="36" fillId="7" borderId="39" xfId="0" applyNumberFormat="1" applyFont="1" applyFill="1" applyBorder="1" applyAlignment="1" applyProtection="1">
      <alignment vertical="center" shrinkToFit="1"/>
      <protection locked="0"/>
    </xf>
    <xf numFmtId="181" fontId="36" fillId="7" borderId="16" xfId="0" applyNumberFormat="1" applyFont="1" applyFill="1" applyBorder="1" applyAlignment="1">
      <alignment vertical="center" shrinkToFit="1"/>
    </xf>
    <xf numFmtId="0" fontId="14" fillId="0" borderId="30" xfId="0" applyFont="1" applyBorder="1" applyAlignment="1">
      <alignment horizontal="center" vertical="center" shrinkToFit="1"/>
    </xf>
    <xf numFmtId="0" fontId="20" fillId="0" borderId="32" xfId="0" applyFont="1" applyBorder="1" applyAlignment="1">
      <alignment vertical="center" shrinkToFit="1"/>
    </xf>
    <xf numFmtId="0" fontId="14" fillId="0" borderId="139" xfId="0" applyFont="1" applyBorder="1" applyAlignment="1">
      <alignment horizontal="center" vertical="center" shrinkToFit="1"/>
    </xf>
    <xf numFmtId="0" fontId="20" fillId="0" borderId="140" xfId="0" applyFont="1" applyBorder="1" applyAlignment="1">
      <alignment vertical="center" shrinkToFit="1"/>
    </xf>
    <xf numFmtId="0" fontId="14" fillId="0" borderId="141" xfId="0" applyFont="1" applyBorder="1" applyAlignment="1">
      <alignment horizontal="center" vertical="center" shrinkToFit="1"/>
    </xf>
    <xf numFmtId="0" fontId="20" fillId="0" borderId="64" xfId="0" applyFont="1" applyBorder="1" applyAlignment="1">
      <alignment vertical="center" shrinkToFit="1"/>
    </xf>
    <xf numFmtId="0" fontId="14" fillId="0" borderId="77" xfId="0" applyFont="1" applyBorder="1" applyAlignment="1">
      <alignment horizontal="center" vertical="center" shrinkToFit="1"/>
    </xf>
    <xf numFmtId="0" fontId="20" fillId="0" borderId="75" xfId="0" applyFont="1" applyBorder="1" applyAlignment="1">
      <alignment vertical="center" shrinkToFit="1"/>
    </xf>
    <xf numFmtId="38" fontId="14" fillId="0" borderId="25" xfId="0" applyNumberFormat="1" applyFont="1" applyBorder="1" applyAlignment="1">
      <alignment horizontal="center" vertical="center" shrinkToFit="1"/>
    </xf>
    <xf numFmtId="38" fontId="20" fillId="0" borderId="26" xfId="0" applyNumberFormat="1" applyFont="1" applyBorder="1" applyAlignment="1">
      <alignment vertical="center" shrinkToFit="1"/>
    </xf>
    <xf numFmtId="184" fontId="42" fillId="0" borderId="142" xfId="0" applyNumberFormat="1" applyFont="1" applyBorder="1">
      <alignment vertical="center"/>
    </xf>
    <xf numFmtId="184" fontId="42" fillId="0" borderId="143" xfId="0" applyNumberFormat="1" applyFont="1" applyBorder="1">
      <alignment vertical="center"/>
    </xf>
    <xf numFmtId="184" fontId="42" fillId="7" borderId="143" xfId="0" applyNumberFormat="1" applyFont="1" applyFill="1" applyBorder="1">
      <alignment vertical="center"/>
    </xf>
    <xf numFmtId="184" fontId="42" fillId="0" borderId="143" xfId="2" applyNumberFormat="1" applyFont="1" applyBorder="1" applyAlignment="1">
      <alignment vertical="center"/>
    </xf>
    <xf numFmtId="184" fontId="42" fillId="0" borderId="144" xfId="2" applyNumberFormat="1" applyFont="1" applyBorder="1" applyAlignment="1">
      <alignment vertical="center"/>
    </xf>
    <xf numFmtId="184" fontId="42" fillId="0" borderId="92" xfId="0" applyNumberFormat="1" applyFont="1" applyBorder="1">
      <alignment vertical="center"/>
    </xf>
    <xf numFmtId="184" fontId="42" fillId="0" borderId="20" xfId="0" applyNumberFormat="1" applyFont="1" applyBorder="1">
      <alignment vertical="center"/>
    </xf>
    <xf numFmtId="184" fontId="42" fillId="7" borderId="20" xfId="0" applyNumberFormat="1" applyFont="1" applyFill="1" applyBorder="1">
      <alignment vertical="center"/>
    </xf>
    <xf numFmtId="184" fontId="42" fillId="0" borderId="20" xfId="2" applyNumberFormat="1" applyFont="1" applyBorder="1" applyAlignment="1">
      <alignment vertical="center"/>
    </xf>
    <xf numFmtId="184" fontId="42" fillId="0" borderId="40" xfId="2" applyNumberFormat="1" applyFont="1" applyBorder="1" applyAlignment="1">
      <alignment vertical="center"/>
    </xf>
    <xf numFmtId="184" fontId="42" fillId="0" borderId="87" xfId="0" applyNumberFormat="1" applyFont="1" applyBorder="1">
      <alignment vertical="center"/>
    </xf>
    <xf numFmtId="184" fontId="42" fillId="0" borderId="88" xfId="0" applyNumberFormat="1" applyFont="1" applyBorder="1">
      <alignment vertical="center"/>
    </xf>
    <xf numFmtId="184" fontId="42" fillId="7" borderId="88" xfId="0" applyNumberFormat="1" applyFont="1" applyFill="1" applyBorder="1">
      <alignment vertical="center"/>
    </xf>
    <xf numFmtId="184" fontId="42" fillId="0" borderId="88" xfId="2" applyNumberFormat="1" applyFont="1" applyBorder="1" applyAlignment="1">
      <alignment vertical="center"/>
    </xf>
    <xf numFmtId="184" fontId="42" fillId="0" borderId="89" xfId="2" applyNumberFormat="1" applyFont="1" applyBorder="1" applyAlignment="1">
      <alignment vertical="center"/>
    </xf>
    <xf numFmtId="184" fontId="42" fillId="0" borderId="145" xfId="0" applyNumberFormat="1" applyFont="1" applyBorder="1">
      <alignment vertical="center"/>
    </xf>
    <xf numFmtId="184" fontId="42" fillId="0" borderId="146" xfId="0" applyNumberFormat="1" applyFont="1" applyBorder="1">
      <alignment vertical="center"/>
    </xf>
    <xf numFmtId="184" fontId="42" fillId="0" borderId="146" xfId="2" applyNumberFormat="1" applyFont="1" applyBorder="1" applyAlignment="1">
      <alignment vertical="center"/>
    </xf>
    <xf numFmtId="184" fontId="42" fillId="0" borderId="147" xfId="2" applyNumberFormat="1" applyFont="1" applyBorder="1" applyAlignment="1">
      <alignment vertical="center"/>
    </xf>
    <xf numFmtId="0" fontId="45" fillId="6" borderId="16" xfId="0" quotePrefix="1" applyFont="1" applyFill="1" applyBorder="1" applyAlignment="1">
      <alignment horizontal="center" vertical="center" shrinkToFit="1"/>
    </xf>
    <xf numFmtId="0" fontId="35" fillId="0" borderId="0" xfId="0" applyFont="1" applyBorder="1">
      <alignment vertical="center"/>
    </xf>
    <xf numFmtId="181" fontId="35" fillId="9" borderId="0" xfId="0" applyNumberFormat="1" applyFont="1" applyFill="1" applyBorder="1">
      <alignment vertical="center"/>
    </xf>
    <xf numFmtId="181" fontId="35" fillId="0" borderId="27" xfId="0" applyNumberFormat="1" applyFont="1" applyBorder="1">
      <alignment vertical="center"/>
    </xf>
    <xf numFmtId="0" fontId="35" fillId="0" borderId="26" xfId="0" applyFont="1" applyBorder="1">
      <alignment vertical="center"/>
    </xf>
    <xf numFmtId="176" fontId="36" fillId="0" borderId="0" xfId="2" applyNumberFormat="1" applyFont="1" applyAlignment="1">
      <alignment horizontal="left" vertical="center"/>
    </xf>
    <xf numFmtId="181" fontId="41" fillId="0" borderId="35" xfId="0" applyNumberFormat="1" applyFont="1" applyFill="1" applyBorder="1">
      <alignment vertical="center"/>
    </xf>
    <xf numFmtId="181" fontId="41" fillId="0" borderId="36" xfId="0" applyNumberFormat="1" applyFont="1" applyFill="1" applyBorder="1">
      <alignment vertical="center"/>
    </xf>
    <xf numFmtId="181" fontId="41" fillId="0" borderId="37" xfId="0" applyNumberFormat="1" applyFont="1" applyFill="1" applyBorder="1">
      <alignment vertical="center"/>
    </xf>
    <xf numFmtId="0" fontId="42" fillId="0" borderId="0" xfId="0" applyFont="1" applyFill="1">
      <alignment vertical="center"/>
    </xf>
    <xf numFmtId="181" fontId="41" fillId="0" borderId="38" xfId="0" applyNumberFormat="1" applyFont="1" applyFill="1" applyBorder="1">
      <alignment vertical="center"/>
    </xf>
    <xf numFmtId="181" fontId="41" fillId="0" borderId="12" xfId="0" applyNumberFormat="1" applyFont="1" applyFill="1" applyBorder="1">
      <alignment vertical="center"/>
    </xf>
    <xf numFmtId="181" fontId="41" fillId="0" borderId="39" xfId="0" applyNumberFormat="1" applyFont="1" applyFill="1" applyBorder="1">
      <alignment vertical="center"/>
    </xf>
    <xf numFmtId="181" fontId="41" fillId="0" borderId="38" xfId="0" applyNumberFormat="1" applyFont="1" applyFill="1" applyBorder="1" applyProtection="1">
      <alignment vertical="center"/>
      <protection locked="0"/>
    </xf>
    <xf numFmtId="176" fontId="51" fillId="0" borderId="0" xfId="0" applyNumberFormat="1" applyFont="1" applyFill="1">
      <alignment vertical="center"/>
    </xf>
    <xf numFmtId="189" fontId="51" fillId="0" borderId="0" xfId="0" applyNumberFormat="1" applyFont="1" applyFill="1">
      <alignment vertical="center"/>
    </xf>
    <xf numFmtId="0" fontId="51" fillId="0" borderId="0" xfId="0" applyFont="1" applyFill="1" applyAlignment="1">
      <alignment horizontal="center" vertical="center"/>
    </xf>
    <xf numFmtId="0" fontId="51" fillId="0" borderId="0" xfId="0" applyFont="1" applyFill="1">
      <alignment vertical="center"/>
    </xf>
    <xf numFmtId="37" fontId="51" fillId="0" borderId="19" xfId="0" applyNumberFormat="1" applyFont="1" applyFill="1" applyBorder="1" applyProtection="1">
      <alignment vertical="center"/>
      <protection locked="0"/>
    </xf>
    <xf numFmtId="37" fontId="51" fillId="0" borderId="19" xfId="0" applyNumberFormat="1" applyFont="1" applyFill="1" applyBorder="1">
      <alignment vertical="center"/>
    </xf>
    <xf numFmtId="37" fontId="51" fillId="0" borderId="64" xfId="0" applyNumberFormat="1" applyFont="1" applyFill="1" applyBorder="1">
      <alignment vertical="center"/>
    </xf>
    <xf numFmtId="0" fontId="30" fillId="0" borderId="0" xfId="0" applyFont="1" applyFill="1">
      <alignment vertical="center"/>
    </xf>
    <xf numFmtId="181" fontId="41" fillId="0" borderId="41" xfId="0" applyNumberFormat="1" applyFont="1" applyFill="1" applyBorder="1">
      <alignment vertical="center"/>
    </xf>
    <xf numFmtId="181" fontId="41" fillId="0" borderId="42" xfId="0" applyNumberFormat="1" applyFont="1" applyFill="1" applyBorder="1">
      <alignment vertical="center"/>
    </xf>
    <xf numFmtId="181" fontId="41" fillId="0" borderId="43" xfId="0" applyNumberFormat="1" applyFont="1" applyFill="1" applyBorder="1">
      <alignment vertical="center"/>
    </xf>
    <xf numFmtId="181" fontId="41" fillId="0" borderId="87" xfId="0" applyNumberFormat="1" applyFont="1" applyFill="1" applyBorder="1" applyAlignment="1">
      <alignment vertical="center" shrinkToFit="1"/>
    </xf>
    <xf numFmtId="181" fontId="41" fillId="0" borderId="88" xfId="0" applyNumberFormat="1" applyFont="1" applyFill="1" applyBorder="1" applyAlignment="1">
      <alignment vertical="center" shrinkToFit="1"/>
    </xf>
    <xf numFmtId="181" fontId="41" fillId="0" borderId="89" xfId="0" applyNumberFormat="1" applyFont="1" applyFill="1" applyBorder="1" applyAlignment="1">
      <alignment vertical="center" shrinkToFit="1"/>
    </xf>
    <xf numFmtId="181" fontId="91" fillId="0" borderId="0" xfId="0" applyNumberFormat="1" applyFont="1" applyFill="1" applyAlignment="1">
      <alignment horizontal="center" vertical="center"/>
    </xf>
    <xf numFmtId="181" fontId="91" fillId="0" borderId="0" xfId="0" applyNumberFormat="1" applyFont="1" applyFill="1" applyBorder="1">
      <alignment vertical="center"/>
    </xf>
    <xf numFmtId="176" fontId="40" fillId="13" borderId="0" xfId="2" applyNumberFormat="1" applyFont="1" applyFill="1" applyAlignment="1">
      <alignment horizontal="center" vertical="center"/>
    </xf>
    <xf numFmtId="49" fontId="40" fillId="13" borderId="0" xfId="2" applyNumberFormat="1" applyFont="1" applyFill="1" applyAlignment="1">
      <alignment vertical="center"/>
    </xf>
    <xf numFmtId="176" fontId="40" fillId="13" borderId="0" xfId="2" applyNumberFormat="1" applyFont="1" applyFill="1" applyAlignment="1">
      <alignment horizontal="distributed" vertical="center"/>
    </xf>
    <xf numFmtId="176" fontId="40" fillId="13" borderId="0" xfId="2" applyNumberFormat="1" applyFont="1" applyFill="1" applyAlignment="1">
      <alignment vertical="center"/>
    </xf>
    <xf numFmtId="49" fontId="36" fillId="13" borderId="0" xfId="2" applyNumberFormat="1" applyFont="1" applyFill="1" applyAlignment="1">
      <alignment vertical="center"/>
    </xf>
    <xf numFmtId="176" fontId="36" fillId="13" borderId="0" xfId="2" applyNumberFormat="1" applyFont="1" applyFill="1" applyAlignment="1">
      <alignment horizontal="distributed" vertical="center"/>
    </xf>
    <xf numFmtId="176" fontId="36" fillId="13" borderId="0" xfId="2" applyNumberFormat="1" applyFont="1" applyFill="1" applyAlignment="1">
      <alignment vertical="center"/>
    </xf>
    <xf numFmtId="0" fontId="40" fillId="13" borderId="0" xfId="2" applyFont="1" applyFill="1" applyAlignment="1">
      <alignment horizontal="center" vertical="center"/>
    </xf>
    <xf numFmtId="49" fontId="36" fillId="13" borderId="0" xfId="2" applyNumberFormat="1" applyFont="1" applyFill="1" applyAlignment="1" applyProtection="1">
      <alignment vertical="center"/>
      <protection locked="0"/>
    </xf>
    <xf numFmtId="0" fontId="36" fillId="13" borderId="0" xfId="2" applyFont="1" applyFill="1" applyAlignment="1" applyProtection="1">
      <alignment vertical="center"/>
      <protection locked="0"/>
    </xf>
    <xf numFmtId="176" fontId="37" fillId="13" borderId="0" xfId="2" applyNumberFormat="1" applyFont="1" applyFill="1" applyAlignment="1" applyProtection="1">
      <alignment vertical="center"/>
      <protection locked="0"/>
    </xf>
    <xf numFmtId="176" fontId="36" fillId="13" borderId="0" xfId="2" applyNumberFormat="1" applyFont="1" applyFill="1" applyAlignment="1" applyProtection="1">
      <alignment vertical="center"/>
      <protection locked="0"/>
    </xf>
    <xf numFmtId="176" fontId="36" fillId="13" borderId="0" xfId="2" quotePrefix="1" applyNumberFormat="1" applyFont="1" applyFill="1" applyAlignment="1" applyProtection="1">
      <alignment horizontal="right" vertical="center"/>
      <protection locked="0"/>
    </xf>
    <xf numFmtId="0" fontId="36" fillId="13" borderId="4" xfId="0" applyFont="1" applyFill="1" applyBorder="1" applyAlignment="1">
      <alignment horizontal="center" vertical="center"/>
    </xf>
    <xf numFmtId="0" fontId="36" fillId="13" borderId="29" xfId="0" applyFont="1" applyFill="1" applyBorder="1" applyAlignment="1">
      <alignment horizontal="center" vertical="center"/>
    </xf>
    <xf numFmtId="0" fontId="36" fillId="13" borderId="44" xfId="0" applyFont="1" applyFill="1" applyBorder="1" applyAlignment="1">
      <alignment horizontal="center" vertical="center"/>
    </xf>
    <xf numFmtId="0" fontId="37" fillId="13" borderId="4" xfId="0" applyFont="1" applyFill="1" applyBorder="1" applyAlignment="1">
      <alignment horizontal="center" vertical="center"/>
    </xf>
    <xf numFmtId="0" fontId="36" fillId="13" borderId="14" xfId="0" applyFont="1" applyFill="1" applyBorder="1" applyAlignment="1">
      <alignment horizontal="center" vertical="center"/>
    </xf>
    <xf numFmtId="176" fontId="36" fillId="13" borderId="0" xfId="2" applyNumberFormat="1" applyFont="1" applyFill="1" applyAlignment="1">
      <alignment horizontal="center" vertical="center"/>
    </xf>
    <xf numFmtId="176" fontId="40" fillId="13" borderId="0" xfId="2" applyNumberFormat="1" applyFont="1" applyFill="1" applyAlignment="1">
      <alignment horizontal="center" vertical="center" wrapText="1"/>
    </xf>
    <xf numFmtId="0" fontId="36" fillId="13" borderId="27" xfId="0" applyFont="1" applyFill="1" applyBorder="1" applyAlignment="1">
      <alignment vertical="center" wrapText="1"/>
    </xf>
    <xf numFmtId="0" fontId="36" fillId="13" borderId="34" xfId="0" applyFont="1" applyFill="1" applyBorder="1" applyAlignment="1">
      <alignment vertical="center" wrapText="1"/>
    </xf>
    <xf numFmtId="0" fontId="36" fillId="13" borderId="33" xfId="0" applyFont="1" applyFill="1" applyBorder="1" applyAlignment="1">
      <alignment horizontal="center" vertical="center" wrapText="1"/>
    </xf>
    <xf numFmtId="0" fontId="37" fillId="13" borderId="27" xfId="0" applyFont="1" applyFill="1" applyBorder="1" applyAlignment="1">
      <alignment horizontal="center" vertical="center" wrapText="1"/>
    </xf>
    <xf numFmtId="0" fontId="36" fillId="13" borderId="26" xfId="0" applyFont="1" applyFill="1" applyBorder="1" applyAlignment="1">
      <alignment vertical="center" wrapText="1"/>
    </xf>
    <xf numFmtId="176" fontId="36" fillId="13" borderId="0" xfId="2" applyNumberFormat="1" applyFont="1" applyFill="1" applyAlignment="1">
      <alignment vertical="center" wrapText="1"/>
    </xf>
    <xf numFmtId="0" fontId="40" fillId="13" borderId="0" xfId="0" applyFont="1" applyFill="1" applyAlignment="1">
      <alignment horizontal="center" vertical="center"/>
    </xf>
    <xf numFmtId="0" fontId="36" fillId="13" borderId="16" xfId="0" quotePrefix="1" applyFont="1" applyFill="1" applyBorder="1" applyAlignment="1">
      <alignment horizontal="center" vertical="center" shrinkToFit="1"/>
    </xf>
    <xf numFmtId="0" fontId="36" fillId="13" borderId="15" xfId="0" applyFont="1" applyFill="1" applyBorder="1" applyAlignment="1">
      <alignment vertical="center" shrinkToFit="1"/>
    </xf>
    <xf numFmtId="179" fontId="36" fillId="13" borderId="0" xfId="0" applyNumberFormat="1" applyFont="1" applyFill="1" applyAlignment="1">
      <alignment vertical="center" shrinkToFit="1"/>
    </xf>
    <xf numFmtId="179" fontId="90" fillId="13" borderId="28" xfId="0" applyNumberFormat="1" applyFont="1" applyFill="1" applyBorder="1" applyAlignment="1">
      <alignment vertical="center" shrinkToFit="1"/>
    </xf>
    <xf numFmtId="179" fontId="36" fillId="13" borderId="28" xfId="0" applyNumberFormat="1" applyFont="1" applyFill="1" applyBorder="1" applyAlignment="1">
      <alignment vertical="center" shrinkToFit="1"/>
    </xf>
    <xf numFmtId="179" fontId="36" fillId="13" borderId="15" xfId="0" applyNumberFormat="1" applyFont="1" applyFill="1" applyBorder="1" applyAlignment="1">
      <alignment vertical="center" shrinkToFit="1"/>
    </xf>
    <xf numFmtId="179" fontId="36" fillId="13" borderId="6" xfId="0" applyNumberFormat="1" applyFont="1" applyFill="1" applyBorder="1" applyAlignment="1">
      <alignment vertical="center" shrinkToFit="1"/>
    </xf>
    <xf numFmtId="179" fontId="90" fillId="13" borderId="0" xfId="0" applyNumberFormat="1" applyFont="1" applyFill="1" applyAlignment="1">
      <alignment vertical="center" shrinkToFit="1"/>
    </xf>
    <xf numFmtId="179" fontId="36" fillId="13" borderId="0" xfId="2" applyNumberFormat="1" applyFont="1" applyFill="1" applyAlignment="1">
      <alignment vertical="center"/>
    </xf>
    <xf numFmtId="0" fontId="36" fillId="13" borderId="16" xfId="0" applyFont="1" applyFill="1" applyBorder="1" applyAlignment="1">
      <alignment horizontal="center" vertical="center" shrinkToFit="1"/>
    </xf>
    <xf numFmtId="179" fontId="90" fillId="13" borderId="15" xfId="0" applyNumberFormat="1" applyFont="1" applyFill="1" applyBorder="1" applyAlignment="1">
      <alignment vertical="center" shrinkToFit="1"/>
    </xf>
    <xf numFmtId="0" fontId="14" fillId="13" borderId="30" xfId="0" applyFont="1" applyFill="1" applyBorder="1" applyAlignment="1">
      <alignment horizontal="center" vertical="center" shrinkToFit="1"/>
    </xf>
    <xf numFmtId="0" fontId="20" fillId="13" borderId="32" xfId="0" applyFont="1" applyFill="1" applyBorder="1" applyAlignment="1">
      <alignment vertical="center" shrinkToFit="1"/>
    </xf>
    <xf numFmtId="179" fontId="90" fillId="13" borderId="31" xfId="0" applyNumberFormat="1" applyFont="1" applyFill="1" applyBorder="1" applyAlignment="1">
      <alignment vertical="center" shrinkToFit="1"/>
    </xf>
    <xf numFmtId="179" fontId="90" fillId="13" borderId="10" xfId="0" applyNumberFormat="1" applyFont="1" applyFill="1" applyBorder="1" applyAlignment="1">
      <alignment vertical="center" shrinkToFit="1"/>
    </xf>
    <xf numFmtId="179" fontId="90" fillId="13" borderId="32" xfId="0" applyNumberFormat="1" applyFont="1" applyFill="1" applyBorder="1" applyAlignment="1">
      <alignment vertical="center" shrinkToFit="1"/>
    </xf>
    <xf numFmtId="0" fontId="14" fillId="13" borderId="139" xfId="0" applyFont="1" applyFill="1" applyBorder="1" applyAlignment="1">
      <alignment horizontal="center" vertical="center" shrinkToFit="1"/>
    </xf>
    <xf numFmtId="0" fontId="20" fillId="13" borderId="140" xfId="0" applyFont="1" applyFill="1" applyBorder="1" applyAlignment="1">
      <alignment vertical="center" shrinkToFit="1"/>
    </xf>
    <xf numFmtId="0" fontId="14" fillId="13" borderId="141" xfId="0" applyFont="1" applyFill="1" applyBorder="1" applyAlignment="1">
      <alignment horizontal="center" vertical="center" shrinkToFit="1"/>
    </xf>
    <xf numFmtId="0" fontId="20" fillId="13" borderId="64" xfId="0" applyFont="1" applyFill="1" applyBorder="1" applyAlignment="1">
      <alignment vertical="center" shrinkToFit="1"/>
    </xf>
    <xf numFmtId="0" fontId="14" fillId="13" borderId="77" xfId="0" applyFont="1" applyFill="1" applyBorder="1" applyAlignment="1">
      <alignment horizontal="center" vertical="center" shrinkToFit="1"/>
    </xf>
    <xf numFmtId="0" fontId="20" fillId="13" borderId="75" xfId="0" applyFont="1" applyFill="1" applyBorder="1" applyAlignment="1">
      <alignment vertical="center" shrinkToFit="1"/>
    </xf>
    <xf numFmtId="38" fontId="14" fillId="13" borderId="25" xfId="0" applyNumberFormat="1" applyFont="1" applyFill="1" applyBorder="1" applyAlignment="1">
      <alignment horizontal="center" vertical="center" shrinkToFit="1"/>
    </xf>
    <xf numFmtId="38" fontId="20" fillId="13" borderId="26" xfId="0" applyNumberFormat="1" applyFont="1" applyFill="1" applyBorder="1" applyAlignment="1">
      <alignment vertical="center" shrinkToFit="1"/>
    </xf>
    <xf numFmtId="179" fontId="36" fillId="13" borderId="1" xfId="0" applyNumberFormat="1" applyFont="1" applyFill="1" applyBorder="1" applyAlignment="1">
      <alignment vertical="center" shrinkToFit="1"/>
    </xf>
    <xf numFmtId="0" fontId="36" fillId="13" borderId="0" xfId="2" applyFont="1" applyFill="1" applyAlignment="1" applyProtection="1">
      <alignment horizontal="distributed" vertical="center"/>
      <protection locked="0"/>
    </xf>
    <xf numFmtId="179" fontId="36" fillId="13" borderId="0" xfId="2" applyNumberFormat="1" applyFont="1" applyFill="1" applyAlignment="1" applyProtection="1">
      <alignment vertical="center"/>
      <protection locked="0"/>
    </xf>
    <xf numFmtId="0" fontId="32" fillId="0" borderId="0" xfId="0" applyFont="1" applyFill="1" applyAlignment="1">
      <alignment horizontal="left" vertical="center"/>
    </xf>
    <xf numFmtId="0" fontId="32" fillId="0" borderId="0" xfId="0" applyFont="1" applyFill="1" applyAlignment="1">
      <alignment horizontal="center" vertical="center"/>
    </xf>
    <xf numFmtId="0" fontId="36" fillId="0" borderId="0" xfId="0" applyFont="1" applyFill="1" applyAlignment="1"/>
    <xf numFmtId="0" fontId="36" fillId="0" borderId="0" xfId="0" applyFont="1" applyFill="1" applyAlignment="1">
      <alignment horizontal="center"/>
    </xf>
    <xf numFmtId="0" fontId="36" fillId="0" borderId="0" xfId="0" applyFont="1" applyFill="1">
      <alignment vertical="center"/>
    </xf>
    <xf numFmtId="0" fontId="36" fillId="0" borderId="0" xfId="0" applyFont="1" applyFill="1" applyAlignment="1">
      <alignment vertical="center" shrinkToFit="1"/>
    </xf>
    <xf numFmtId="49" fontId="36" fillId="0" borderId="85" xfId="2" applyNumberFormat="1" applyFont="1" applyFill="1" applyBorder="1" applyAlignment="1">
      <alignment horizontal="right" vertical="center"/>
    </xf>
    <xf numFmtId="196" fontId="36" fillId="0" borderId="8" xfId="2" applyNumberFormat="1" applyFont="1" applyFill="1" applyBorder="1" applyAlignment="1">
      <alignment vertical="center"/>
    </xf>
    <xf numFmtId="196" fontId="36" fillId="0" borderId="8" xfId="2" applyNumberFormat="1" applyFont="1" applyFill="1" applyBorder="1" applyAlignment="1">
      <alignment vertical="center" shrinkToFit="1"/>
    </xf>
    <xf numFmtId="0" fontId="36" fillId="0" borderId="102" xfId="2" applyFont="1" applyFill="1" applyBorder="1" applyAlignment="1">
      <alignment vertical="center" shrinkToFit="1"/>
    </xf>
    <xf numFmtId="0" fontId="36" fillId="0" borderId="96" xfId="2" applyFont="1" applyFill="1" applyBorder="1" applyAlignment="1">
      <alignment horizontal="center" vertical="center"/>
    </xf>
    <xf numFmtId="0" fontId="36" fillId="0" borderId="102" xfId="2" applyFont="1" applyFill="1" applyBorder="1" applyAlignment="1">
      <alignment vertical="center"/>
    </xf>
    <xf numFmtId="0" fontId="36" fillId="0" borderId="102" xfId="2" applyFont="1" applyFill="1" applyBorder="1" applyAlignment="1">
      <alignment vertical="top"/>
    </xf>
    <xf numFmtId="49" fontId="36" fillId="0" borderId="3" xfId="2" applyNumberFormat="1" applyFont="1" applyFill="1" applyBorder="1" applyAlignment="1">
      <alignment horizontal="right" vertical="center"/>
    </xf>
    <xf numFmtId="196" fontId="36" fillId="0" borderId="0" xfId="2" applyNumberFormat="1" applyFont="1" applyFill="1" applyAlignment="1">
      <alignment vertical="center"/>
    </xf>
    <xf numFmtId="196" fontId="36" fillId="0" borderId="0" xfId="2" applyNumberFormat="1" applyFont="1" applyFill="1" applyAlignment="1">
      <alignment vertical="center" shrinkToFit="1"/>
    </xf>
    <xf numFmtId="0" fontId="36" fillId="0" borderId="5" xfId="2" applyFont="1" applyFill="1" applyBorder="1" applyAlignment="1">
      <alignment vertical="center" shrinkToFit="1"/>
    </xf>
    <xf numFmtId="0" fontId="36" fillId="0" borderId="6" xfId="2" applyFont="1" applyFill="1" applyBorder="1" applyAlignment="1">
      <alignment horizontal="center" vertical="center"/>
    </xf>
    <xf numFmtId="0" fontId="36" fillId="0" borderId="5" xfId="2" applyFont="1" applyFill="1" applyBorder="1" applyAlignment="1">
      <alignment vertical="center"/>
    </xf>
    <xf numFmtId="0" fontId="36" fillId="0" borderId="5" xfId="2" applyFont="1" applyFill="1" applyBorder="1" applyAlignment="1">
      <alignment vertical="top"/>
    </xf>
    <xf numFmtId="0" fontId="36" fillId="0" borderId="0" xfId="0" applyFont="1" applyFill="1" applyAlignment="1">
      <alignment vertical="top"/>
    </xf>
    <xf numFmtId="49" fontId="36" fillId="0" borderId="22" xfId="2" applyNumberFormat="1" applyFont="1" applyFill="1" applyBorder="1" applyAlignment="1">
      <alignment horizontal="right" vertical="center"/>
    </xf>
    <xf numFmtId="196" fontId="36" fillId="0" borderId="24" xfId="2" applyNumberFormat="1" applyFont="1" applyFill="1" applyBorder="1" applyAlignment="1">
      <alignment vertical="center" shrinkToFit="1"/>
    </xf>
    <xf numFmtId="0" fontId="36" fillId="0" borderId="21" xfId="2" applyFont="1" applyFill="1" applyBorder="1" applyAlignment="1">
      <alignment vertical="center" shrinkToFit="1"/>
    </xf>
    <xf numFmtId="49" fontId="36" fillId="0" borderId="104" xfId="2" applyNumberFormat="1" applyFont="1" applyFill="1" applyBorder="1" applyAlignment="1">
      <alignment horizontal="right" vertical="center"/>
    </xf>
    <xf numFmtId="196" fontId="36" fillId="0" borderId="94" xfId="2" applyNumberFormat="1" applyFont="1" applyFill="1" applyBorder="1" applyAlignment="1">
      <alignment vertical="center"/>
    </xf>
    <xf numFmtId="49" fontId="36" fillId="0" borderId="86" xfId="2" applyNumberFormat="1" applyFont="1" applyFill="1" applyBorder="1" applyAlignment="1">
      <alignment horizontal="right" vertical="center"/>
    </xf>
    <xf numFmtId="196" fontId="36" fillId="0" borderId="9" xfId="2" applyNumberFormat="1" applyFont="1" applyFill="1" applyBorder="1" applyAlignment="1">
      <alignment vertical="center" shrinkToFit="1"/>
    </xf>
    <xf numFmtId="49" fontId="36" fillId="0" borderId="105" xfId="2" applyNumberFormat="1" applyFont="1" applyFill="1" applyBorder="1" applyAlignment="1">
      <alignment horizontal="right" vertical="center"/>
    </xf>
    <xf numFmtId="196" fontId="36" fillId="0" borderId="106" xfId="2" applyNumberFormat="1" applyFont="1" applyFill="1" applyBorder="1" applyAlignment="1">
      <alignment vertical="center"/>
    </xf>
    <xf numFmtId="196" fontId="36" fillId="0" borderId="107" xfId="2" applyNumberFormat="1" applyFont="1" applyFill="1" applyBorder="1" applyAlignment="1">
      <alignment vertical="center" shrinkToFit="1"/>
    </xf>
    <xf numFmtId="0" fontId="36" fillId="0" borderId="108" xfId="2" applyFont="1" applyFill="1" applyBorder="1" applyAlignment="1">
      <alignment vertical="center" shrinkToFit="1"/>
    </xf>
    <xf numFmtId="196" fontId="36" fillId="0" borderId="96" xfId="2" applyNumberFormat="1" applyFont="1" applyFill="1" applyBorder="1" applyAlignment="1">
      <alignment vertical="center" shrinkToFit="1"/>
    </xf>
    <xf numFmtId="0" fontId="36" fillId="0" borderId="101" xfId="2" applyFont="1" applyFill="1" applyBorder="1" applyAlignment="1">
      <alignment horizontal="center" vertical="center"/>
    </xf>
    <xf numFmtId="0" fontId="36" fillId="0" borderId="1" xfId="2" applyFont="1" applyFill="1" applyBorder="1" applyAlignment="1">
      <alignment vertical="center"/>
    </xf>
    <xf numFmtId="196" fontId="36" fillId="0" borderId="106" xfId="2" applyNumberFormat="1" applyFont="1" applyFill="1" applyBorder="1" applyAlignment="1">
      <alignment vertical="center" shrinkToFit="1"/>
    </xf>
    <xf numFmtId="0" fontId="36" fillId="0" borderId="109" xfId="2" applyFont="1" applyFill="1" applyBorder="1" applyAlignment="1">
      <alignment vertical="center" shrinkToFit="1"/>
    </xf>
    <xf numFmtId="49" fontId="36" fillId="0" borderId="17" xfId="2" applyNumberFormat="1" applyFont="1" applyFill="1" applyBorder="1" applyAlignment="1">
      <alignment horizontal="right" vertical="center"/>
    </xf>
    <xf numFmtId="196" fontId="36" fillId="0" borderId="19" xfId="2" applyNumberFormat="1" applyFont="1" applyFill="1" applyBorder="1" applyAlignment="1">
      <alignment vertical="center"/>
    </xf>
    <xf numFmtId="196" fontId="36" fillId="0" borderId="18" xfId="2" applyNumberFormat="1" applyFont="1" applyFill="1" applyBorder="1" applyAlignment="1">
      <alignment vertical="center" shrinkToFit="1"/>
    </xf>
    <xf numFmtId="196" fontId="36" fillId="0" borderId="90" xfId="2" applyNumberFormat="1" applyFont="1" applyFill="1" applyBorder="1" applyAlignment="1">
      <alignment vertical="center" shrinkToFit="1"/>
    </xf>
    <xf numFmtId="0" fontId="36" fillId="0" borderId="110" xfId="2" applyFont="1" applyFill="1" applyBorder="1" applyAlignment="1">
      <alignment vertical="center" shrinkToFit="1"/>
    </xf>
    <xf numFmtId="196" fontId="36" fillId="0" borderId="19" xfId="2" applyNumberFormat="1" applyFont="1" applyFill="1" applyBorder="1" applyAlignment="1">
      <alignment vertical="center" shrinkToFit="1"/>
    </xf>
    <xf numFmtId="0" fontId="36" fillId="0" borderId="7" xfId="2" applyFont="1" applyFill="1" applyBorder="1" applyAlignment="1">
      <alignment vertical="center" shrinkToFit="1"/>
    </xf>
    <xf numFmtId="196" fontId="36" fillId="0" borderId="90" xfId="2" applyNumberFormat="1" applyFont="1" applyFill="1" applyBorder="1" applyAlignment="1">
      <alignment vertical="center"/>
    </xf>
    <xf numFmtId="0" fontId="36" fillId="0" borderId="103" xfId="2" applyFont="1" applyFill="1" applyBorder="1" applyAlignment="1">
      <alignment vertical="center" shrinkToFit="1"/>
    </xf>
    <xf numFmtId="0" fontId="36" fillId="0" borderId="9" xfId="2" applyFont="1" applyFill="1" applyBorder="1" applyAlignment="1">
      <alignment horizontal="center" vertical="center"/>
    </xf>
    <xf numFmtId="0" fontId="36" fillId="0" borderId="103" xfId="2" applyFont="1" applyFill="1" applyBorder="1" applyAlignment="1">
      <alignment vertical="center"/>
    </xf>
    <xf numFmtId="196" fontId="36" fillId="0" borderId="24" xfId="2" applyNumberFormat="1" applyFont="1" applyFill="1" applyBorder="1" applyAlignment="1">
      <alignment vertical="center"/>
    </xf>
    <xf numFmtId="49" fontId="36" fillId="0" borderId="111" xfId="2" applyNumberFormat="1" applyFont="1" applyFill="1" applyBorder="1" applyAlignment="1">
      <alignment horizontal="right" vertical="center"/>
    </xf>
    <xf numFmtId="196" fontId="36" fillId="0" borderId="112" xfId="2" applyNumberFormat="1" applyFont="1" applyFill="1" applyBorder="1" applyAlignment="1">
      <alignment vertical="center"/>
    </xf>
    <xf numFmtId="196" fontId="36" fillId="0" borderId="112" xfId="2" applyNumberFormat="1" applyFont="1" applyFill="1" applyBorder="1" applyAlignment="1">
      <alignment vertical="center" shrinkToFit="1"/>
    </xf>
    <xf numFmtId="0" fontId="36" fillId="0" borderId="103" xfId="2" applyFont="1" applyFill="1" applyBorder="1" applyAlignment="1">
      <alignment vertical="top"/>
    </xf>
    <xf numFmtId="49" fontId="36" fillId="0" borderId="100" xfId="2" applyNumberFormat="1" applyFont="1" applyFill="1" applyBorder="1" applyAlignment="1">
      <alignment horizontal="right" vertical="center"/>
    </xf>
    <xf numFmtId="196" fontId="36" fillId="0" borderId="2" xfId="2" applyNumberFormat="1" applyFont="1" applyFill="1" applyBorder="1" applyAlignment="1">
      <alignment vertical="center"/>
    </xf>
    <xf numFmtId="196" fontId="36" fillId="0" borderId="2" xfId="2" applyNumberFormat="1" applyFont="1" applyFill="1" applyBorder="1" applyAlignment="1">
      <alignment vertical="center" shrinkToFit="1"/>
    </xf>
    <xf numFmtId="0" fontId="36" fillId="0" borderId="1" xfId="2" applyFont="1" applyFill="1" applyBorder="1" applyAlignment="1">
      <alignment vertical="center" shrinkToFit="1"/>
    </xf>
    <xf numFmtId="196" fontId="36" fillId="0" borderId="101" xfId="2" applyNumberFormat="1" applyFont="1" applyFill="1" applyBorder="1" applyAlignment="1">
      <alignment vertical="center" shrinkToFit="1"/>
    </xf>
    <xf numFmtId="196" fontId="36" fillId="0" borderId="6" xfId="2" applyNumberFormat="1" applyFont="1" applyFill="1" applyBorder="1" applyAlignment="1">
      <alignment vertical="center" shrinkToFit="1"/>
    </xf>
    <xf numFmtId="196" fontId="36" fillId="0" borderId="9" xfId="2" applyNumberFormat="1" applyFont="1" applyFill="1" applyBorder="1" applyAlignment="1">
      <alignment vertical="center"/>
    </xf>
    <xf numFmtId="196" fontId="36" fillId="0" borderId="94" xfId="2" applyNumberFormat="1" applyFont="1" applyFill="1" applyBorder="1" applyAlignment="1">
      <alignment vertical="center" shrinkToFit="1"/>
    </xf>
    <xf numFmtId="0" fontId="36" fillId="0" borderId="96" xfId="2" quotePrefix="1" applyFont="1" applyFill="1" applyBorder="1" applyAlignment="1">
      <alignment horizontal="center" vertical="center"/>
    </xf>
    <xf numFmtId="0" fontId="36" fillId="0" borderId="1" xfId="2" applyFont="1" applyFill="1" applyBorder="1" applyAlignment="1">
      <alignment vertical="top"/>
    </xf>
    <xf numFmtId="0" fontId="36" fillId="0" borderId="103" xfId="2" applyFont="1" applyFill="1" applyBorder="1" applyAlignment="1">
      <alignment horizontal="center" vertical="center"/>
    </xf>
    <xf numFmtId="49" fontId="36" fillId="0" borderId="85" xfId="2" applyNumberFormat="1" applyFont="1" applyFill="1" applyBorder="1" applyAlignment="1">
      <alignment horizontal="right" vertical="top"/>
    </xf>
    <xf numFmtId="196" fontId="36" fillId="0" borderId="8" xfId="2" applyNumberFormat="1" applyFont="1" applyFill="1" applyBorder="1" applyAlignment="1">
      <alignment vertical="top"/>
    </xf>
    <xf numFmtId="196" fontId="36" fillId="0" borderId="8" xfId="2" applyNumberFormat="1" applyFont="1" applyFill="1" applyBorder="1" applyAlignment="1">
      <alignment vertical="top" shrinkToFit="1"/>
    </xf>
    <xf numFmtId="0" fontId="36" fillId="0" borderId="1" xfId="2" applyFont="1" applyFill="1" applyBorder="1" applyAlignment="1">
      <alignment vertical="top" shrinkToFit="1"/>
    </xf>
    <xf numFmtId="0" fontId="36" fillId="0" borderId="101" xfId="2" applyFont="1" applyFill="1" applyBorder="1" applyAlignment="1">
      <alignment horizontal="center" vertical="top"/>
    </xf>
    <xf numFmtId="49" fontId="36" fillId="0" borderId="101" xfId="2" applyNumberFormat="1" applyFont="1" applyFill="1" applyBorder="1" applyAlignment="1">
      <alignment horizontal="center" vertical="top"/>
    </xf>
    <xf numFmtId="0" fontId="36" fillId="0" borderId="1" xfId="2" applyFont="1" applyFill="1" applyBorder="1" applyAlignment="1">
      <alignment horizontal="left" vertical="top" wrapText="1" shrinkToFit="1"/>
    </xf>
    <xf numFmtId="0" fontId="36" fillId="0" borderId="102" xfId="2" applyFont="1" applyFill="1" applyBorder="1" applyAlignment="1">
      <alignment horizontal="left" vertical="top" wrapText="1"/>
    </xf>
    <xf numFmtId="0" fontId="36" fillId="0" borderId="102" xfId="2" applyFont="1" applyFill="1" applyBorder="1" applyAlignment="1">
      <alignment vertical="top" wrapText="1"/>
    </xf>
    <xf numFmtId="0" fontId="36" fillId="0" borderId="5" xfId="2" applyFont="1" applyFill="1" applyBorder="1" applyAlignment="1">
      <alignment vertical="top" wrapText="1"/>
    </xf>
    <xf numFmtId="0" fontId="36" fillId="0" borderId="102" xfId="2" applyFont="1" applyFill="1" applyBorder="1" applyAlignment="1">
      <alignment vertical="top" shrinkToFit="1"/>
    </xf>
    <xf numFmtId="0" fontId="36" fillId="0" borderId="96" xfId="2" applyFont="1" applyFill="1" applyBorder="1" applyAlignment="1">
      <alignment horizontal="center" vertical="top"/>
    </xf>
    <xf numFmtId="0" fontId="36" fillId="0" borderId="8" xfId="2" applyFont="1" applyFill="1" applyBorder="1" applyAlignment="1">
      <alignment vertical="top"/>
    </xf>
    <xf numFmtId="0" fontId="36" fillId="0" borderId="102" xfId="2" applyFont="1" applyFill="1" applyBorder="1" applyAlignment="1">
      <alignment horizontal="center" vertical="top"/>
    </xf>
    <xf numFmtId="0" fontId="36" fillId="0" borderId="5" xfId="2" applyFont="1" applyFill="1" applyBorder="1" applyAlignment="1">
      <alignment vertical="top" shrinkToFit="1"/>
    </xf>
    <xf numFmtId="0" fontId="36" fillId="0" borderId="6" xfId="2" applyFont="1" applyFill="1" applyBorder="1" applyAlignment="1">
      <alignment horizontal="center" vertical="top"/>
    </xf>
    <xf numFmtId="0" fontId="36" fillId="0" borderId="0" xfId="2" applyFont="1" applyFill="1" applyAlignment="1">
      <alignment vertical="top"/>
    </xf>
    <xf numFmtId="0" fontId="36" fillId="0" borderId="5" xfId="2" applyFont="1" applyFill="1" applyBorder="1" applyAlignment="1">
      <alignment horizontal="center" vertical="top"/>
    </xf>
    <xf numFmtId="49" fontId="36" fillId="0" borderId="3" xfId="2" applyNumberFormat="1" applyFont="1" applyFill="1" applyBorder="1" applyAlignment="1">
      <alignment horizontal="center" vertical="top"/>
    </xf>
    <xf numFmtId="196" fontId="36" fillId="0" borderId="0" xfId="2" applyNumberFormat="1" applyFont="1" applyFill="1" applyAlignment="1">
      <alignment horizontal="center" vertical="top"/>
    </xf>
    <xf numFmtId="49" fontId="36" fillId="0" borderId="96" xfId="2" applyNumberFormat="1" applyFont="1" applyFill="1" applyBorder="1" applyAlignment="1">
      <alignment horizontal="center" vertical="center"/>
    </xf>
    <xf numFmtId="0" fontId="36" fillId="0" borderId="102" xfId="2" applyFont="1" applyFill="1" applyBorder="1" applyAlignment="1">
      <alignment horizontal="left" vertical="center" wrapText="1"/>
    </xf>
    <xf numFmtId="0" fontId="36" fillId="0" borderId="101" xfId="2" quotePrefix="1" applyFont="1" applyFill="1" applyBorder="1" applyAlignment="1">
      <alignment horizontal="center" vertical="center"/>
    </xf>
    <xf numFmtId="49" fontId="36" fillId="0" borderId="100" xfId="2" applyNumberFormat="1" applyFont="1" applyFill="1" applyBorder="1" applyAlignment="1">
      <alignment horizontal="right" vertical="top"/>
    </xf>
    <xf numFmtId="196" fontId="36" fillId="0" borderId="2" xfId="2" applyNumberFormat="1" applyFont="1" applyFill="1" applyBorder="1" applyAlignment="1">
      <alignment vertical="top"/>
    </xf>
    <xf numFmtId="196" fontId="36" fillId="0" borderId="2" xfId="2" applyNumberFormat="1" applyFont="1" applyFill="1" applyBorder="1" applyAlignment="1">
      <alignment vertical="top" shrinkToFit="1"/>
    </xf>
    <xf numFmtId="0" fontId="36" fillId="0" borderId="1" xfId="2" applyFont="1" applyFill="1" applyBorder="1" applyAlignment="1">
      <alignment vertical="top" wrapText="1"/>
    </xf>
    <xf numFmtId="196" fontId="36" fillId="0" borderId="113" xfId="2" applyNumberFormat="1" applyFont="1" applyFill="1" applyBorder="1" applyAlignment="1">
      <alignment vertical="center" shrinkToFit="1"/>
    </xf>
    <xf numFmtId="0" fontId="36" fillId="0" borderId="22" xfId="2" applyFont="1" applyFill="1" applyBorder="1" applyAlignment="1">
      <alignment horizontal="right" vertical="center"/>
    </xf>
    <xf numFmtId="0" fontId="36" fillId="0" borderId="0" xfId="2" applyFont="1" applyFill="1" applyAlignment="1">
      <alignment vertical="center"/>
    </xf>
    <xf numFmtId="196" fontId="36" fillId="0" borderId="23" xfId="2" applyNumberFormat="1" applyFont="1" applyFill="1" applyBorder="1" applyAlignment="1">
      <alignment vertical="center" shrinkToFit="1"/>
    </xf>
    <xf numFmtId="196" fontId="36" fillId="0" borderId="93" xfId="2" applyNumberFormat="1" applyFont="1" applyFill="1" applyBorder="1" applyAlignment="1">
      <alignment vertical="center" shrinkToFit="1"/>
    </xf>
    <xf numFmtId="196" fontId="36" fillId="0" borderId="96" xfId="2" applyNumberFormat="1" applyFont="1" applyFill="1" applyBorder="1" applyAlignment="1">
      <alignment vertical="top" shrinkToFit="1"/>
    </xf>
    <xf numFmtId="0" fontId="36" fillId="0" borderId="1" xfId="2" applyFont="1" applyFill="1" applyBorder="1" applyAlignment="1">
      <alignment vertical="center" wrapText="1"/>
    </xf>
    <xf numFmtId="49" fontId="36" fillId="0" borderId="2" xfId="2" applyNumberFormat="1" applyFont="1" applyFill="1" applyBorder="1" applyAlignment="1">
      <alignment horizontal="center" vertical="center"/>
    </xf>
    <xf numFmtId="49" fontId="36" fillId="0" borderId="90" xfId="2" applyNumberFormat="1" applyFont="1" applyFill="1" applyBorder="1" applyAlignment="1">
      <alignment horizontal="center" vertical="center"/>
    </xf>
    <xf numFmtId="0" fontId="36" fillId="0" borderId="1" xfId="2" applyFont="1" applyFill="1" applyBorder="1" applyAlignment="1">
      <alignment horizontal="left" vertical="top" wrapText="1"/>
    </xf>
    <xf numFmtId="49" fontId="36" fillId="0" borderId="86" xfId="2" applyNumberFormat="1" applyFont="1" applyFill="1" applyBorder="1" applyAlignment="1">
      <alignment horizontal="right" vertical="top"/>
    </xf>
    <xf numFmtId="196" fontId="36" fillId="0" borderId="90" xfId="2" applyNumberFormat="1" applyFont="1" applyFill="1" applyBorder="1" applyAlignment="1">
      <alignment vertical="top"/>
    </xf>
    <xf numFmtId="196" fontId="36" fillId="0" borderId="90" xfId="2" applyNumberFormat="1" applyFont="1" applyFill="1" applyBorder="1" applyAlignment="1">
      <alignment vertical="top" shrinkToFit="1"/>
    </xf>
    <xf numFmtId="0" fontId="36" fillId="0" borderId="1" xfId="2" applyFont="1" applyFill="1" applyBorder="1" applyAlignment="1">
      <alignment vertical="top" wrapText="1" shrinkToFit="1"/>
    </xf>
    <xf numFmtId="196" fontId="36" fillId="0" borderId="107" xfId="2" applyNumberFormat="1" applyFont="1" applyFill="1" applyBorder="1" applyAlignment="1">
      <alignment vertical="center"/>
    </xf>
    <xf numFmtId="196" fontId="36" fillId="0" borderId="18" xfId="2" applyNumberFormat="1" applyFont="1" applyFill="1" applyBorder="1" applyAlignment="1">
      <alignment vertical="center"/>
    </xf>
    <xf numFmtId="196" fontId="36" fillId="0" borderId="113" xfId="2" applyNumberFormat="1" applyFont="1" applyFill="1" applyBorder="1" applyAlignment="1">
      <alignment vertical="center"/>
    </xf>
    <xf numFmtId="0" fontId="36" fillId="0" borderId="5" xfId="2" applyFont="1" applyFill="1" applyBorder="1" applyAlignment="1">
      <alignment horizontal="center" vertical="center"/>
    </xf>
    <xf numFmtId="0" fontId="36" fillId="0" borderId="1" xfId="2" applyFont="1" applyFill="1" applyBorder="1" applyAlignment="1">
      <alignment horizontal="center" vertical="center"/>
    </xf>
    <xf numFmtId="49" fontId="36" fillId="0" borderId="101" xfId="2" applyNumberFormat="1" applyFont="1" applyFill="1" applyBorder="1" applyAlignment="1">
      <alignment horizontal="center" vertical="center"/>
    </xf>
    <xf numFmtId="49" fontId="36" fillId="0" borderId="0" xfId="0" applyNumberFormat="1" applyFont="1" applyFill="1" applyAlignment="1">
      <alignment horizontal="center"/>
    </xf>
    <xf numFmtId="0" fontId="36" fillId="0" borderId="0" xfId="0" applyFont="1" applyFill="1" applyAlignment="1">
      <alignment shrinkToFit="1"/>
    </xf>
    <xf numFmtId="0" fontId="17" fillId="0" borderId="0" xfId="0" applyFont="1" applyAlignment="1">
      <alignment horizontal="center" vertical="center"/>
    </xf>
    <xf numFmtId="0" fontId="0" fillId="0" borderId="0" xfId="0" applyAlignment="1">
      <alignment horizontal="center" vertical="center"/>
    </xf>
    <xf numFmtId="3" fontId="67" fillId="0" borderId="3" xfId="0" applyNumberFormat="1" applyFont="1" applyBorder="1" applyAlignment="1">
      <alignment vertical="center" wrapText="1"/>
    </xf>
    <xf numFmtId="0" fontId="15" fillId="0" borderId="3" xfId="0" applyFont="1" applyBorder="1" applyAlignment="1">
      <alignment vertical="center" wrapText="1"/>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0" fillId="0" borderId="102" xfId="0" applyFont="1" applyBorder="1" applyAlignment="1">
      <alignment vertical="center" wrapText="1"/>
    </xf>
    <xf numFmtId="0" fontId="20" fillId="0" borderId="102" xfId="0" applyFont="1" applyBorder="1" applyAlignment="1">
      <alignment horizontal="center" vertical="center"/>
    </xf>
    <xf numFmtId="0" fontId="20" fillId="0" borderId="5" xfId="0" applyFont="1" applyBorder="1" applyAlignment="1">
      <alignment horizontal="center" vertical="center"/>
    </xf>
    <xf numFmtId="0" fontId="20" fillId="0" borderId="103" xfId="0" applyFont="1" applyBorder="1" applyAlignment="1">
      <alignment horizontal="center" vertical="center"/>
    </xf>
    <xf numFmtId="0" fontId="23" fillId="0" borderId="102"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18" fillId="0" borderId="0" xfId="0" applyFont="1" applyAlignment="1">
      <alignment horizontal="center"/>
    </xf>
    <xf numFmtId="0" fontId="71" fillId="0" borderId="0" xfId="0" applyFont="1" applyAlignment="1">
      <alignment horizontal="center"/>
    </xf>
    <xf numFmtId="176" fontId="72" fillId="0" borderId="30" xfId="0" quotePrefix="1" applyNumberFormat="1" applyFont="1" applyBorder="1" applyAlignment="1" applyProtection="1">
      <alignment horizontal="center" vertical="center"/>
      <protection locked="0"/>
    </xf>
    <xf numFmtId="176" fontId="72" fillId="0" borderId="95" xfId="0" quotePrefix="1" applyNumberFormat="1" applyFont="1" applyBorder="1" applyAlignment="1" applyProtection="1">
      <alignment horizontal="center" vertical="center"/>
      <protection locked="0"/>
    </xf>
    <xf numFmtId="0" fontId="21" fillId="0" borderId="8" xfId="0" applyFont="1" applyBorder="1" applyAlignment="1">
      <alignment horizontal="left" vertical="top" wrapText="1"/>
    </xf>
    <xf numFmtId="0" fontId="20" fillId="0" borderId="8" xfId="0" applyFont="1" applyBorder="1" applyAlignment="1">
      <alignment horizontal="left" vertical="top" wrapText="1"/>
    </xf>
    <xf numFmtId="0" fontId="26" fillId="0" borderId="0" xfId="0" applyFont="1" applyAlignment="1">
      <alignment horizontal="center" vertical="center"/>
    </xf>
    <xf numFmtId="0" fontId="26" fillId="0" borderId="0" xfId="0" applyFont="1">
      <alignment vertical="center"/>
    </xf>
    <xf numFmtId="0" fontId="16" fillId="0" borderId="0" xfId="0" applyFont="1" applyAlignment="1">
      <alignment horizontal="center" vertical="center"/>
    </xf>
    <xf numFmtId="0" fontId="15" fillId="0" borderId="0" xfId="0" applyFont="1" applyAlignment="1">
      <alignment horizontal="center" vertical="center"/>
    </xf>
    <xf numFmtId="38" fontId="16" fillId="0" borderId="0" xfId="1" applyFont="1" applyFill="1" applyBorder="1" applyAlignment="1">
      <alignment horizontal="center" vertical="center"/>
    </xf>
    <xf numFmtId="0" fontId="31" fillId="3" borderId="28"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30" fillId="0" borderId="28" xfId="0" applyFont="1" applyBorder="1" applyAlignment="1">
      <alignment horizontal="center" vertical="center" wrapText="1"/>
    </xf>
    <xf numFmtId="0" fontId="35" fillId="0" borderId="28" xfId="0" applyFont="1" applyBorder="1" applyAlignment="1">
      <alignment horizontal="center" vertical="center" wrapText="1"/>
    </xf>
    <xf numFmtId="0" fontId="36" fillId="0" borderId="82" xfId="0" applyFont="1" applyBorder="1" applyAlignment="1" applyProtection="1">
      <alignment horizontal="center" vertical="center" shrinkToFit="1"/>
      <protection locked="0"/>
    </xf>
    <xf numFmtId="0" fontId="36" fillId="0" borderId="84" xfId="0" applyFont="1" applyBorder="1" applyAlignment="1" applyProtection="1">
      <alignment horizontal="center" vertical="center" shrinkToFit="1"/>
      <protection locked="0"/>
    </xf>
    <xf numFmtId="0" fontId="82" fillId="0" borderId="13" xfId="0" applyFont="1" applyBorder="1" applyAlignment="1" applyProtection="1">
      <alignment horizontal="center" vertical="center" shrinkToFit="1"/>
      <protection locked="0"/>
    </xf>
    <xf numFmtId="0" fontId="83" fillId="0" borderId="14" xfId="0" applyFont="1" applyBorder="1" applyAlignment="1">
      <alignment vertical="center" shrinkToFit="1"/>
    </xf>
    <xf numFmtId="0" fontId="83" fillId="0" borderId="16" xfId="0" applyFont="1" applyBorder="1" applyAlignment="1">
      <alignment vertical="center" shrinkToFit="1"/>
    </xf>
    <xf numFmtId="0" fontId="83" fillId="0" borderId="15" xfId="0" applyFont="1" applyBorder="1" applyAlignment="1">
      <alignment vertical="center" shrinkToFit="1"/>
    </xf>
    <xf numFmtId="0" fontId="83" fillId="0" borderId="25" xfId="0" applyFont="1" applyBorder="1" applyAlignment="1">
      <alignment vertical="center" shrinkToFit="1"/>
    </xf>
    <xf numFmtId="0" fontId="83" fillId="0" borderId="26" xfId="0" applyFont="1" applyBorder="1" applyAlignment="1">
      <alignment vertical="center" shrinkToFi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31" fillId="0" borderId="0" xfId="0" applyFont="1" applyAlignment="1">
      <alignment horizontal="center" vertical="center" wrapText="1"/>
    </xf>
    <xf numFmtId="0" fontId="35" fillId="0" borderId="0" xfId="0" applyFont="1" applyAlignment="1">
      <alignment horizontal="center" vertical="center" wrapText="1"/>
    </xf>
    <xf numFmtId="0" fontId="36" fillId="0" borderId="65" xfId="0" applyFont="1" applyBorder="1" applyAlignment="1">
      <alignment horizontal="center" vertical="center"/>
    </xf>
    <xf numFmtId="0" fontId="36" fillId="0" borderId="66" xfId="0" applyFont="1" applyBorder="1" applyAlignment="1">
      <alignment horizontal="center" vertical="center"/>
    </xf>
    <xf numFmtId="0" fontId="36" fillId="0" borderId="67" xfId="0" applyFont="1" applyBorder="1" applyAlignment="1">
      <alignment horizontal="center" vertical="center"/>
    </xf>
    <xf numFmtId="0" fontId="36" fillId="0" borderId="68" xfId="0" applyFont="1" applyBorder="1" applyAlignment="1">
      <alignment horizontal="center" vertical="center" wrapText="1"/>
    </xf>
    <xf numFmtId="0" fontId="35" fillId="0" borderId="16" xfId="0" applyFont="1" applyBorder="1" applyAlignment="1">
      <alignment vertical="center" wrapText="1"/>
    </xf>
    <xf numFmtId="0" fontId="36" fillId="0" borderId="8" xfId="0" applyFont="1" applyBorder="1" applyAlignment="1">
      <alignment horizontal="center" vertical="center" wrapText="1"/>
    </xf>
    <xf numFmtId="0" fontId="35" fillId="0" borderId="0" xfId="0" applyFont="1" applyAlignment="1">
      <alignment vertical="center" wrapText="1"/>
    </xf>
    <xf numFmtId="0" fontId="36" fillId="0" borderId="69" xfId="0" applyFont="1" applyBorder="1" applyAlignment="1">
      <alignment horizontal="center" vertical="center" wrapText="1"/>
    </xf>
    <xf numFmtId="0" fontId="35" fillId="0" borderId="15" xfId="0" applyFont="1" applyBorder="1" applyAlignment="1">
      <alignment vertical="center" wrapText="1"/>
    </xf>
    <xf numFmtId="0" fontId="30" fillId="0" borderId="16" xfId="0" applyFont="1" applyBorder="1" applyAlignment="1">
      <alignment vertical="center" wrapText="1"/>
    </xf>
    <xf numFmtId="0" fontId="38" fillId="0" borderId="16" xfId="0" applyFont="1" applyBorder="1" applyAlignment="1">
      <alignment vertical="center" wrapText="1"/>
    </xf>
    <xf numFmtId="0" fontId="30" fillId="0" borderId="15" xfId="0" applyFont="1" applyBorder="1" applyAlignment="1">
      <alignment vertical="center" wrapText="1"/>
    </xf>
    <xf numFmtId="0" fontId="38" fillId="0" borderId="15" xfId="0" applyFont="1" applyBorder="1" applyAlignment="1">
      <alignment vertical="center" wrapText="1"/>
    </xf>
    <xf numFmtId="0" fontId="30"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31" fillId="0" borderId="51" xfId="0" applyFont="1" applyBorder="1" applyAlignment="1">
      <alignment horizontal="center" vertical="center" wrapText="1"/>
    </xf>
    <xf numFmtId="0" fontId="35" fillId="0" borderId="60" xfId="0" applyFont="1" applyBorder="1" applyAlignment="1">
      <alignment horizontal="center" vertical="center" wrapText="1"/>
    </xf>
    <xf numFmtId="0" fontId="34" fillId="3" borderId="28" xfId="0" applyFont="1" applyFill="1" applyBorder="1" applyAlignment="1">
      <alignment vertical="center" wrapText="1"/>
    </xf>
    <xf numFmtId="0" fontId="37" fillId="5" borderId="28" xfId="0" applyFont="1" applyFill="1" applyBorder="1" applyAlignment="1">
      <alignment horizontal="center" vertical="center" wrapText="1"/>
    </xf>
    <xf numFmtId="0" fontId="37" fillId="5" borderId="28" xfId="0" applyFont="1" applyFill="1" applyBorder="1">
      <alignment vertical="center"/>
    </xf>
    <xf numFmtId="0" fontId="36" fillId="0" borderId="65" xfId="0" applyFont="1" applyBorder="1" applyAlignment="1">
      <alignment vertical="center" wrapText="1"/>
    </xf>
    <xf numFmtId="0" fontId="36" fillId="0" borderId="66" xfId="0" applyFont="1" applyBorder="1" applyAlignment="1">
      <alignment vertical="center" wrapText="1"/>
    </xf>
    <xf numFmtId="0" fontId="36" fillId="0" borderId="80" xfId="0" applyFont="1" applyBorder="1" applyAlignment="1">
      <alignment vertical="center" wrapText="1"/>
    </xf>
    <xf numFmtId="0" fontId="36" fillId="0" borderId="1" xfId="0" applyFont="1" applyBorder="1" applyAlignment="1">
      <alignment vertical="center" wrapText="1"/>
    </xf>
    <xf numFmtId="0" fontId="36" fillId="0" borderId="67"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14" xfId="0" applyFont="1" applyBorder="1" applyAlignment="1" applyProtection="1">
      <alignment horizontal="center" vertical="center" wrapText="1"/>
      <protection locked="0"/>
    </xf>
    <xf numFmtId="0" fontId="36" fillId="0" borderId="15" xfId="0" applyFont="1" applyBorder="1" applyAlignment="1">
      <alignment vertical="center" wrapText="1"/>
    </xf>
    <xf numFmtId="0" fontId="36" fillId="0" borderId="26" xfId="0" applyFont="1" applyBorder="1" applyAlignment="1">
      <alignment vertical="center" wrapText="1"/>
    </xf>
    <xf numFmtId="0" fontId="36" fillId="0" borderId="50" xfId="0" applyFont="1" applyBorder="1" applyAlignment="1" applyProtection="1">
      <alignment horizontal="center" vertical="center" wrapText="1"/>
      <protection locked="0"/>
    </xf>
    <xf numFmtId="0" fontId="36" fillId="0" borderId="51" xfId="0" applyFont="1" applyBorder="1" applyAlignment="1">
      <alignment vertical="center" wrapText="1"/>
    </xf>
    <xf numFmtId="0" fontId="36" fillId="0" borderId="52" xfId="0" applyFont="1" applyBorder="1" applyAlignment="1">
      <alignment vertical="center" wrapText="1"/>
    </xf>
    <xf numFmtId="0" fontId="36" fillId="2" borderId="46" xfId="0" applyFont="1" applyFill="1" applyBorder="1" applyAlignment="1" applyProtection="1">
      <alignment horizontal="center" vertical="center" wrapText="1"/>
      <protection locked="0"/>
    </xf>
    <xf numFmtId="0" fontId="36" fillId="2" borderId="47" xfId="0" applyFont="1" applyFill="1" applyBorder="1" applyAlignment="1">
      <alignment vertical="center" wrapText="1"/>
    </xf>
    <xf numFmtId="0" fontId="36" fillId="2" borderId="49" xfId="0" applyFont="1" applyFill="1" applyBorder="1" applyAlignment="1">
      <alignment vertical="center" wrapText="1"/>
    </xf>
    <xf numFmtId="0" fontId="36" fillId="0" borderId="13" xfId="0" applyFont="1" applyBorder="1" applyAlignment="1" applyProtection="1">
      <alignment horizontal="center" vertical="center" wrapText="1"/>
      <protection locked="0"/>
    </xf>
    <xf numFmtId="0" fontId="36" fillId="0" borderId="16" xfId="0" applyFont="1" applyBorder="1" applyAlignment="1">
      <alignment vertical="center" wrapText="1"/>
    </xf>
    <xf numFmtId="0" fontId="36" fillId="0" borderId="25" xfId="0" applyFont="1" applyBorder="1" applyAlignment="1">
      <alignment vertical="center" wrapText="1"/>
    </xf>
    <xf numFmtId="0" fontId="36" fillId="0" borderId="45" xfId="0" applyFont="1" applyBorder="1" applyAlignment="1" applyProtection="1">
      <alignment horizontal="center" vertical="center" wrapText="1"/>
      <protection locked="0"/>
    </xf>
    <xf numFmtId="0" fontId="36" fillId="0" borderId="5" xfId="0" applyFont="1" applyBorder="1" applyAlignment="1">
      <alignment vertical="center" wrapText="1"/>
    </xf>
    <xf numFmtId="0" fontId="36" fillId="0" borderId="48" xfId="0" applyFont="1" applyBorder="1" applyAlignment="1">
      <alignment vertical="center" wrapText="1"/>
    </xf>
    <xf numFmtId="0" fontId="85" fillId="0" borderId="13" xfId="0" applyFont="1" applyBorder="1" applyAlignment="1" applyProtection="1">
      <alignment horizontal="center" vertical="center"/>
      <protection locked="0"/>
    </xf>
    <xf numFmtId="0" fontId="85" fillId="0" borderId="14" xfId="0" applyFont="1" applyBorder="1">
      <alignment vertical="center"/>
    </xf>
    <xf numFmtId="0" fontId="85" fillId="0" borderId="16" xfId="0" applyFont="1" applyBorder="1">
      <alignment vertical="center"/>
    </xf>
    <xf numFmtId="0" fontId="85" fillId="0" borderId="15" xfId="0" applyFont="1" applyBorder="1">
      <alignment vertical="center"/>
    </xf>
    <xf numFmtId="0" fontId="85" fillId="0" borderId="25" xfId="0" applyFont="1" applyBorder="1">
      <alignment vertical="center"/>
    </xf>
    <xf numFmtId="0" fontId="85" fillId="0" borderId="26" xfId="0" applyFont="1" applyBorder="1">
      <alignment vertical="center"/>
    </xf>
    <xf numFmtId="0" fontId="36" fillId="13" borderId="13" xfId="0" applyFont="1" applyFill="1" applyBorder="1" applyAlignment="1">
      <alignment horizontal="center" vertical="center"/>
    </xf>
    <xf numFmtId="0" fontId="36" fillId="13" borderId="14" xfId="0" applyFont="1" applyFill="1" applyBorder="1">
      <alignment vertical="center"/>
    </xf>
    <xf numFmtId="0" fontId="36" fillId="13" borderId="25" xfId="0" applyFont="1" applyFill="1" applyBorder="1">
      <alignment vertical="center"/>
    </xf>
    <xf numFmtId="0" fontId="36" fillId="13" borderId="26" xfId="0" applyFont="1" applyFill="1" applyBorder="1">
      <alignment vertical="center"/>
    </xf>
    <xf numFmtId="0" fontId="43" fillId="0" borderId="13" xfId="0" applyFont="1" applyBorder="1" applyAlignment="1">
      <alignment horizontal="center" vertical="center"/>
    </xf>
    <xf numFmtId="0" fontId="89" fillId="0" borderId="14" xfId="0" applyFont="1" applyBorder="1">
      <alignment vertical="center"/>
    </xf>
    <xf numFmtId="0" fontId="89" fillId="0" borderId="25" xfId="0" applyFont="1" applyBorder="1">
      <alignment vertical="center"/>
    </xf>
    <xf numFmtId="0" fontId="89" fillId="0" borderId="26" xfId="0" applyFont="1" applyBorder="1">
      <alignment vertical="center"/>
    </xf>
    <xf numFmtId="0" fontId="82" fillId="0" borderId="13" xfId="0" applyFont="1" applyBorder="1" applyAlignment="1">
      <alignment horizontal="center" vertical="center" wrapText="1" shrinkToFit="1"/>
    </xf>
    <xf numFmtId="0" fontId="82" fillId="0" borderId="14" xfId="0" applyFont="1" applyBorder="1" applyAlignment="1">
      <alignment vertical="center" shrinkToFit="1"/>
    </xf>
    <xf numFmtId="0" fontId="82" fillId="0" borderId="25" xfId="0" applyFont="1" applyBorder="1" applyAlignment="1">
      <alignment vertical="center" shrinkToFit="1"/>
    </xf>
    <xf numFmtId="0" fontId="82" fillId="0" borderId="26" xfId="0" applyFont="1" applyBorder="1" applyAlignment="1">
      <alignment vertical="center" shrinkToFit="1"/>
    </xf>
    <xf numFmtId="0" fontId="31" fillId="0" borderId="13" xfId="0" applyFont="1" applyBorder="1" applyAlignment="1">
      <alignment horizontal="center" vertical="center" wrapText="1" shrinkToFit="1"/>
    </xf>
    <xf numFmtId="0" fontId="31" fillId="0" borderId="14" xfId="0" applyFont="1" applyBorder="1" applyAlignment="1">
      <alignment vertical="center" shrinkToFit="1"/>
    </xf>
    <xf numFmtId="0" fontId="31" fillId="0" borderId="79" xfId="0" applyFont="1" applyBorder="1" applyAlignment="1">
      <alignment vertical="center" shrinkToFit="1"/>
    </xf>
    <xf numFmtId="0" fontId="31" fillId="0" borderId="91" xfId="0" applyFont="1" applyBorder="1" applyAlignment="1">
      <alignment vertical="center" shrinkToFit="1"/>
    </xf>
    <xf numFmtId="49" fontId="50" fillId="0" borderId="30" xfId="0" applyNumberFormat="1" applyFont="1" applyBorder="1" applyAlignment="1">
      <alignment horizontal="center" vertical="center" wrapText="1"/>
    </xf>
    <xf numFmtId="0" fontId="50" fillId="0" borderId="32" xfId="0" applyFont="1" applyBorder="1" applyAlignment="1">
      <alignment horizontal="center" vertical="center" wrapText="1"/>
    </xf>
    <xf numFmtId="0" fontId="88" fillId="0" borderId="13" xfId="0" applyFont="1" applyBorder="1" applyAlignment="1">
      <alignment horizontal="center" vertical="center"/>
    </xf>
    <xf numFmtId="0" fontId="88" fillId="0" borderId="4" xfId="0" applyFont="1" applyBorder="1">
      <alignment vertical="center"/>
    </xf>
    <xf numFmtId="0" fontId="88" fillId="0" borderId="25" xfId="0" applyFont="1" applyBorder="1">
      <alignment vertical="center"/>
    </xf>
    <xf numFmtId="0" fontId="88" fillId="0" borderId="27" xfId="0" applyFont="1" applyBorder="1">
      <alignment vertical="center"/>
    </xf>
    <xf numFmtId="0" fontId="84" fillId="0" borderId="13" xfId="0" applyFont="1" applyBorder="1" applyAlignment="1">
      <alignment horizontal="center" vertical="center" shrinkToFit="1"/>
    </xf>
    <xf numFmtId="0" fontId="86" fillId="0" borderId="14" xfId="0" applyFont="1" applyBorder="1" applyAlignment="1">
      <alignment vertical="center" shrinkToFit="1"/>
    </xf>
    <xf numFmtId="0" fontId="86" fillId="0" borderId="25" xfId="0" applyFont="1" applyBorder="1" applyAlignment="1">
      <alignment vertical="center" shrinkToFit="1"/>
    </xf>
    <xf numFmtId="0" fontId="86" fillId="0" borderId="26" xfId="0" applyFont="1" applyBorder="1" applyAlignment="1">
      <alignment vertical="center" shrinkToFit="1"/>
    </xf>
    <xf numFmtId="49" fontId="36" fillId="0" borderId="1" xfId="2" applyNumberFormat="1" applyFont="1" applyFill="1" applyBorder="1" applyAlignment="1">
      <alignment horizontal="center" vertical="center" wrapText="1"/>
    </xf>
    <xf numFmtId="49" fontId="36" fillId="0" borderId="1" xfId="2" applyNumberFormat="1" applyFont="1" applyFill="1" applyBorder="1" applyAlignment="1">
      <alignment horizontal="center" vertical="center"/>
    </xf>
    <xf numFmtId="0" fontId="36" fillId="0" borderId="1" xfId="2" applyFont="1" applyFill="1" applyBorder="1" applyAlignment="1">
      <alignment horizontal="center" vertical="center"/>
    </xf>
    <xf numFmtId="0" fontId="36" fillId="0" borderId="1" xfId="2" applyFont="1" applyFill="1" applyBorder="1" applyAlignment="1">
      <alignment vertical="center"/>
    </xf>
    <xf numFmtId="49" fontId="36" fillId="0" borderId="100" xfId="2" applyNumberFormat="1" applyFont="1" applyFill="1" applyBorder="1" applyAlignment="1">
      <alignment horizontal="center" vertical="center" wrapText="1"/>
    </xf>
    <xf numFmtId="0" fontId="36" fillId="0" borderId="2" xfId="2" applyFont="1" applyFill="1" applyBorder="1" applyAlignment="1">
      <alignment horizontal="center" vertical="center" wrapText="1"/>
    </xf>
    <xf numFmtId="0" fontId="36" fillId="0" borderId="100" xfId="2" applyFont="1" applyFill="1" applyBorder="1" applyAlignment="1">
      <alignment horizontal="center" vertical="center"/>
    </xf>
    <xf numFmtId="0" fontId="36" fillId="0" borderId="2" xfId="2" applyFont="1" applyFill="1" applyBorder="1" applyAlignment="1">
      <alignment horizontal="center" vertical="center"/>
    </xf>
    <xf numFmtId="0" fontId="36" fillId="0" borderId="101" xfId="2" applyFont="1" applyFill="1" applyBorder="1" applyAlignment="1">
      <alignment horizontal="center" vertical="center"/>
    </xf>
    <xf numFmtId="0" fontId="36" fillId="0" borderId="102" xfId="2" applyFont="1" applyFill="1" applyBorder="1" applyAlignment="1">
      <alignment horizontal="center" vertical="center" wrapText="1"/>
    </xf>
    <xf numFmtId="0" fontId="36" fillId="0" borderId="103" xfId="2" applyFont="1" applyFill="1" applyBorder="1" applyAlignment="1">
      <alignment horizontal="center" vertical="center"/>
    </xf>
    <xf numFmtId="0" fontId="36" fillId="0" borderId="100" xfId="2" applyFont="1" applyFill="1" applyBorder="1" applyAlignment="1">
      <alignment horizontal="center" vertical="center" shrinkToFit="1"/>
    </xf>
    <xf numFmtId="0" fontId="36" fillId="0" borderId="2" xfId="2" applyFont="1" applyFill="1" applyBorder="1" applyAlignment="1">
      <alignment horizontal="center" vertical="center" shrinkToFit="1"/>
    </xf>
    <xf numFmtId="0" fontId="36" fillId="0" borderId="101" xfId="2" applyFont="1" applyFill="1" applyBorder="1" applyAlignment="1">
      <alignment horizontal="center" vertical="center" shrinkToFit="1"/>
    </xf>
    <xf numFmtId="0" fontId="36" fillId="0" borderId="102" xfId="2" applyFont="1" applyFill="1" applyBorder="1" applyAlignment="1">
      <alignment horizontal="left" vertical="top" wrapText="1"/>
    </xf>
    <xf numFmtId="0" fontId="36" fillId="0" borderId="5" xfId="2" applyFont="1" applyFill="1" applyBorder="1" applyAlignment="1">
      <alignment horizontal="left" vertical="top" wrapText="1"/>
    </xf>
    <xf numFmtId="0" fontId="36" fillId="0" borderId="103" xfId="2" applyFont="1" applyFill="1" applyBorder="1" applyAlignment="1">
      <alignment horizontal="left" vertical="top" wrapText="1"/>
    </xf>
    <xf numFmtId="0" fontId="36" fillId="0" borderId="103" xfId="0" applyFont="1" applyFill="1" applyBorder="1" applyAlignment="1">
      <alignment horizontal="left" vertical="top" wrapText="1"/>
    </xf>
  </cellXfs>
  <cellStyles count="6">
    <cellStyle name="パーセント" xfId="4" builtinId="5"/>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DD"/>
      <color rgb="FFFFFFCC"/>
      <color rgb="FFF7E1F5"/>
      <color rgb="FFFFE5FF"/>
      <color rgb="FFFF9999"/>
      <color rgb="FFE1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heetViews>
  <sheetFormatPr defaultColWidth="6.59765625" defaultRowHeight="23.1" customHeight="1"/>
  <cols>
    <col min="1" max="1" width="6.296875" style="3" customWidth="1"/>
    <col min="2" max="2" width="56.8984375" style="3" customWidth="1"/>
    <col min="3" max="3" width="11.59765625" style="3" customWidth="1"/>
    <col min="4" max="4" width="7.5" style="3" bestFit="1" customWidth="1"/>
    <col min="5" max="16384" width="6.59765625" style="3"/>
  </cols>
  <sheetData>
    <row r="1" spans="1:3" ht="23.1" customHeight="1">
      <c r="A1" s="489" t="s">
        <v>2103</v>
      </c>
    </row>
    <row r="2" spans="1:3" ht="13.5" customHeight="1"/>
    <row r="3" spans="1:3" ht="13.5" customHeight="1">
      <c r="B3" s="490"/>
    </row>
    <row r="4" spans="1:3" ht="30" customHeight="1">
      <c r="A4" s="1050" t="s">
        <v>2102</v>
      </c>
      <c r="B4" s="1051"/>
      <c r="C4" s="492"/>
    </row>
    <row r="5" spans="1:3" ht="11.45" customHeight="1">
      <c r="B5" s="491"/>
      <c r="C5" s="492"/>
    </row>
    <row r="6" spans="1:3" ht="23.1" customHeight="1">
      <c r="B6" s="493" t="s">
        <v>1954</v>
      </c>
    </row>
    <row r="7" spans="1:3" ht="23.1" customHeight="1">
      <c r="A7" s="478">
        <v>1</v>
      </c>
      <c r="B7" s="479" t="s">
        <v>1882</v>
      </c>
    </row>
    <row r="8" spans="1:3" ht="23.1" customHeight="1">
      <c r="A8" s="478">
        <v>2</v>
      </c>
      <c r="B8" s="481" t="s">
        <v>1955</v>
      </c>
    </row>
    <row r="9" spans="1:3" ht="23.1" customHeight="1">
      <c r="A9" s="478">
        <v>3</v>
      </c>
      <c r="B9" s="481" t="s">
        <v>2099</v>
      </c>
    </row>
    <row r="10" spans="1:3" ht="48" customHeight="1">
      <c r="A10" s="478">
        <v>4</v>
      </c>
      <c r="B10" s="482" t="s">
        <v>2135</v>
      </c>
    </row>
    <row r="11" spans="1:3" ht="23.1" customHeight="1">
      <c r="A11" s="478">
        <v>5</v>
      </c>
      <c r="B11" s="480" t="s">
        <v>2100</v>
      </c>
    </row>
    <row r="12" spans="1:3" ht="23.1" customHeight="1">
      <c r="A12" s="478">
        <v>6</v>
      </c>
      <c r="B12" s="480" t="s">
        <v>2101</v>
      </c>
    </row>
    <row r="13" spans="1:3" ht="23.1" customHeight="1">
      <c r="A13" s="478">
        <v>7</v>
      </c>
      <c r="B13" s="480" t="s">
        <v>1942</v>
      </c>
    </row>
    <row r="14" spans="1:3" ht="23.1" customHeight="1">
      <c r="A14" s="478">
        <v>8</v>
      </c>
      <c r="B14" s="480" t="s">
        <v>1883</v>
      </c>
    </row>
    <row r="15" spans="1:3" ht="23.1" customHeight="1">
      <c r="A15" s="478">
        <v>9</v>
      </c>
      <c r="B15" s="482" t="s">
        <v>1943</v>
      </c>
    </row>
    <row r="16" spans="1:3" ht="23.1" customHeight="1">
      <c r="A16" s="478">
        <v>10</v>
      </c>
      <c r="B16" s="480" t="s">
        <v>1956</v>
      </c>
    </row>
    <row r="17" spans="1:2" ht="23.1" customHeight="1">
      <c r="A17" s="478">
        <v>11</v>
      </c>
      <c r="B17" s="483" t="s">
        <v>1944</v>
      </c>
    </row>
    <row r="18" spans="1:2" ht="23.1" customHeight="1">
      <c r="A18" s="478">
        <v>12</v>
      </c>
      <c r="B18" s="483" t="s">
        <v>1957</v>
      </c>
    </row>
    <row r="19" spans="1:2" ht="23.1" customHeight="1">
      <c r="A19" s="478">
        <v>13</v>
      </c>
      <c r="B19" s="480" t="s">
        <v>1945</v>
      </c>
    </row>
    <row r="20" spans="1:2" ht="23.1" customHeight="1">
      <c r="A20" s="478">
        <v>14</v>
      </c>
      <c r="B20" s="480" t="s">
        <v>1946</v>
      </c>
    </row>
    <row r="21" spans="1:2" ht="23.1" customHeight="1">
      <c r="A21" s="478">
        <v>15</v>
      </c>
      <c r="B21" s="480" t="s">
        <v>2134</v>
      </c>
    </row>
    <row r="22" spans="1:2" ht="23.1" customHeight="1">
      <c r="A22" s="478">
        <v>16</v>
      </c>
      <c r="B22" s="480" t="s">
        <v>1947</v>
      </c>
    </row>
    <row r="23" spans="1:2" ht="23.1" customHeight="1">
      <c r="A23" s="478">
        <v>17</v>
      </c>
      <c r="B23" s="480" t="s">
        <v>1948</v>
      </c>
    </row>
    <row r="24" spans="1:2" ht="23.1" customHeight="1">
      <c r="A24" s="478">
        <v>18</v>
      </c>
      <c r="B24" s="480" t="s">
        <v>1949</v>
      </c>
    </row>
    <row r="25" spans="1:2" ht="23.1" customHeight="1">
      <c r="A25" s="478">
        <v>19</v>
      </c>
      <c r="B25" s="480" t="s">
        <v>1884</v>
      </c>
    </row>
    <row r="26" spans="1:2" ht="23.1" customHeight="1">
      <c r="A26" s="478">
        <v>20</v>
      </c>
      <c r="B26" s="480" t="s">
        <v>1941</v>
      </c>
    </row>
    <row r="27" spans="1:2" ht="23.1" customHeight="1">
      <c r="A27" s="478">
        <v>21</v>
      </c>
      <c r="B27" s="480" t="s">
        <v>1885</v>
      </c>
    </row>
  </sheetData>
  <mergeCells count="1">
    <mergeCell ref="A4:B4"/>
  </mergeCells>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25"/>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2"/>
  <cols>
    <col min="1" max="1" width="3.19921875" style="156" customWidth="1"/>
    <col min="2" max="2" width="5.09765625" style="266" customWidth="1"/>
    <col min="3" max="3" width="22.59765625" style="122" customWidth="1"/>
    <col min="4" max="4" width="2.3984375" style="122" customWidth="1"/>
    <col min="5" max="13" width="7.5" style="122" customWidth="1"/>
    <col min="14" max="14" width="2.8984375" style="122" customWidth="1"/>
    <col min="15" max="20" width="9.59765625" style="159" customWidth="1"/>
    <col min="21" max="21" width="3.3984375" style="159" customWidth="1"/>
    <col min="22" max="22" width="9.8984375" style="159" customWidth="1"/>
    <col min="23" max="23" width="8.5" style="159" customWidth="1"/>
    <col min="24" max="24" width="8.8984375" style="159" customWidth="1"/>
    <col min="25" max="26" width="7.69921875" style="159" customWidth="1"/>
    <col min="27" max="27" width="3.8984375" style="159" customWidth="1"/>
    <col min="28" max="29" width="10.5" style="122" customWidth="1"/>
    <col min="30" max="30" width="9.3984375" style="122" customWidth="1"/>
    <col min="31" max="31" width="4.09765625" style="122" customWidth="1"/>
    <col min="32" max="33" width="10.09765625" style="122" customWidth="1"/>
    <col min="34" max="34" width="9.296875" style="122" customWidth="1"/>
    <col min="35" max="35" width="2.296875" style="122" customWidth="1"/>
    <col min="36" max="36" width="10.69921875" style="122" customWidth="1"/>
    <col min="37" max="37" width="10.8984375" style="122" customWidth="1"/>
    <col min="38" max="38" width="2.5" style="122" customWidth="1"/>
    <col min="39" max="40" width="12.19921875" style="122" customWidth="1"/>
    <col min="41" max="41" width="7.09765625" style="122" customWidth="1"/>
    <col min="42" max="42" width="2.09765625" style="122" customWidth="1"/>
    <col min="43" max="16384" width="8.8984375" style="122"/>
  </cols>
  <sheetData>
    <row r="1" spans="1:41" ht="27" customHeight="1">
      <c r="B1" s="157"/>
      <c r="C1" s="158"/>
      <c r="D1" s="158"/>
      <c r="E1" s="153"/>
      <c r="F1" s="153"/>
      <c r="G1" s="153"/>
      <c r="H1" s="153"/>
      <c r="I1" s="153"/>
      <c r="J1" s="153"/>
      <c r="K1" s="153"/>
      <c r="L1" s="153"/>
      <c r="M1" s="153"/>
      <c r="N1" s="153"/>
      <c r="AB1" s="64"/>
      <c r="AC1" s="153"/>
      <c r="AD1" s="153"/>
      <c r="AE1" s="153"/>
      <c r="AF1" s="153"/>
      <c r="AG1" s="153"/>
      <c r="AH1" s="153"/>
      <c r="AI1" s="153"/>
      <c r="AJ1" s="153"/>
      <c r="AL1" s="153"/>
    </row>
    <row r="2" spans="1:41" ht="20.100000000000001" customHeight="1" thickBot="1">
      <c r="B2" s="160"/>
      <c r="C2" s="158"/>
      <c r="D2" s="158"/>
      <c r="E2" s="153"/>
      <c r="F2" s="153"/>
      <c r="G2" s="153"/>
      <c r="H2" s="153"/>
      <c r="I2" s="153"/>
      <c r="J2" s="153"/>
      <c r="K2" s="153"/>
      <c r="L2" s="153"/>
      <c r="M2" s="153"/>
      <c r="N2" s="153"/>
      <c r="V2" s="161"/>
      <c r="AB2" s="153"/>
      <c r="AC2" s="153"/>
      <c r="AD2" s="153"/>
      <c r="AE2" s="153"/>
      <c r="AF2" s="153"/>
      <c r="AG2" s="153"/>
      <c r="AH2" s="153"/>
      <c r="AI2" s="153"/>
      <c r="AJ2" s="153"/>
      <c r="AK2" s="153"/>
      <c r="AL2" s="153"/>
    </row>
    <row r="3" spans="1:41" ht="18" customHeight="1">
      <c r="B3" s="1133" t="s">
        <v>353</v>
      </c>
      <c r="C3" s="1134"/>
      <c r="D3" s="162"/>
      <c r="E3" s="163" t="s">
        <v>1959</v>
      </c>
      <c r="F3" s="164"/>
      <c r="G3" s="163"/>
      <c r="H3" s="165"/>
      <c r="I3" s="165"/>
      <c r="J3" s="165"/>
      <c r="K3" s="165"/>
      <c r="L3" s="165"/>
      <c r="M3" s="164"/>
      <c r="N3" s="166"/>
      <c r="O3" s="167"/>
      <c r="P3" s="168"/>
      <c r="Q3" s="169"/>
      <c r="R3" s="168"/>
      <c r="S3" s="170"/>
      <c r="T3" s="171"/>
      <c r="V3" s="172"/>
      <c r="W3" s="169"/>
      <c r="X3" s="173"/>
      <c r="Y3" s="169"/>
      <c r="Z3" s="174"/>
      <c r="AB3" s="1127" t="s">
        <v>53</v>
      </c>
      <c r="AC3" s="1130" t="s">
        <v>30</v>
      </c>
      <c r="AD3" s="1118" t="s">
        <v>64</v>
      </c>
      <c r="AE3" s="153"/>
      <c r="AF3" s="1127" t="s">
        <v>53</v>
      </c>
      <c r="AG3" s="1130" t="s">
        <v>61</v>
      </c>
      <c r="AH3" s="1118" t="s">
        <v>63</v>
      </c>
      <c r="AI3" s="175"/>
      <c r="AJ3" s="1121" t="s">
        <v>62</v>
      </c>
      <c r="AK3" s="1124" t="s">
        <v>88</v>
      </c>
      <c r="AL3" s="160"/>
      <c r="AM3" s="1111" t="s">
        <v>667</v>
      </c>
      <c r="AN3" s="1112"/>
      <c r="AO3" s="1115" t="s">
        <v>670</v>
      </c>
    </row>
    <row r="4" spans="1:41" ht="31.35" customHeight="1">
      <c r="B4" s="1135"/>
      <c r="C4" s="1136"/>
      <c r="D4" s="162"/>
      <c r="E4" s="176" t="s">
        <v>345</v>
      </c>
      <c r="F4" s="177" t="s">
        <v>346</v>
      </c>
      <c r="G4" s="178" t="s">
        <v>347</v>
      </c>
      <c r="H4" s="179" t="s">
        <v>348</v>
      </c>
      <c r="I4" s="179" t="s">
        <v>349</v>
      </c>
      <c r="J4" s="179" t="s">
        <v>350</v>
      </c>
      <c r="K4" s="179" t="s">
        <v>351</v>
      </c>
      <c r="L4" s="179" t="s">
        <v>352</v>
      </c>
      <c r="M4" s="177" t="s">
        <v>286</v>
      </c>
      <c r="N4" s="166"/>
      <c r="O4" s="180" t="s">
        <v>354</v>
      </c>
      <c r="P4" s="181" t="s">
        <v>84</v>
      </c>
      <c r="Q4" s="182" t="s">
        <v>85</v>
      </c>
      <c r="R4" s="181" t="s">
        <v>74</v>
      </c>
      <c r="S4" s="183" t="s">
        <v>75</v>
      </c>
      <c r="T4" s="184" t="s">
        <v>666</v>
      </c>
      <c r="V4" s="185" t="s">
        <v>76</v>
      </c>
      <c r="W4" s="186" t="s">
        <v>135</v>
      </c>
      <c r="X4" s="187" t="s">
        <v>136</v>
      </c>
      <c r="Y4" s="182" t="s">
        <v>73</v>
      </c>
      <c r="Z4" s="188" t="s">
        <v>77</v>
      </c>
      <c r="AB4" s="1128"/>
      <c r="AC4" s="1131"/>
      <c r="AD4" s="1119"/>
      <c r="AE4" s="153"/>
      <c r="AF4" s="1128"/>
      <c r="AG4" s="1131"/>
      <c r="AH4" s="1119"/>
      <c r="AI4" s="189"/>
      <c r="AJ4" s="1122"/>
      <c r="AK4" s="1125"/>
      <c r="AL4" s="153"/>
      <c r="AM4" s="1113"/>
      <c r="AN4" s="1114"/>
      <c r="AO4" s="1116"/>
    </row>
    <row r="5" spans="1:41" ht="18" customHeight="1">
      <c r="B5" s="1135"/>
      <c r="C5" s="1136"/>
      <c r="D5" s="162"/>
      <c r="E5" s="176"/>
      <c r="F5" s="177"/>
      <c r="G5" s="178"/>
      <c r="H5" s="179"/>
      <c r="I5" s="179"/>
      <c r="J5" s="179"/>
      <c r="K5" s="179"/>
      <c r="L5" s="179"/>
      <c r="M5" s="177"/>
      <c r="N5" s="166"/>
      <c r="O5" s="180"/>
      <c r="P5" s="181"/>
      <c r="Q5" s="182"/>
      <c r="R5" s="181"/>
      <c r="S5" s="182"/>
      <c r="T5" s="190"/>
      <c r="U5" s="181"/>
      <c r="V5" s="185"/>
      <c r="W5" s="186"/>
      <c r="X5" s="187"/>
      <c r="Y5" s="182"/>
      <c r="Z5" s="188"/>
      <c r="AB5" s="1128"/>
      <c r="AC5" s="1131"/>
      <c r="AD5" s="1119"/>
      <c r="AE5" s="153"/>
      <c r="AF5" s="1128"/>
      <c r="AG5" s="1131"/>
      <c r="AH5" s="1119"/>
      <c r="AI5" s="189"/>
      <c r="AJ5" s="1122"/>
      <c r="AK5" s="1125"/>
      <c r="AL5" s="153"/>
      <c r="AM5" s="1113"/>
      <c r="AN5" s="1114"/>
      <c r="AO5" s="1116"/>
    </row>
    <row r="6" spans="1:41" ht="18" customHeight="1" thickBot="1">
      <c r="B6" s="1137"/>
      <c r="C6" s="1138"/>
      <c r="D6" s="162"/>
      <c r="E6" s="191"/>
      <c r="F6" s="192"/>
      <c r="G6" s="191"/>
      <c r="H6" s="193"/>
      <c r="I6" s="193"/>
      <c r="J6" s="193"/>
      <c r="K6" s="193"/>
      <c r="L6" s="193"/>
      <c r="M6" s="192"/>
      <c r="N6" s="190"/>
      <c r="O6" s="194"/>
      <c r="P6" s="195"/>
      <c r="Q6" s="196"/>
      <c r="R6" s="195"/>
      <c r="S6" s="196"/>
      <c r="T6" s="197"/>
      <c r="U6" s="198"/>
      <c r="V6" s="199"/>
      <c r="W6" s="196"/>
      <c r="X6" s="200"/>
      <c r="Y6" s="196"/>
      <c r="Z6" s="201"/>
      <c r="AB6" s="1128"/>
      <c r="AC6" s="1131"/>
      <c r="AD6" s="1119"/>
      <c r="AE6" s="153"/>
      <c r="AF6" s="1129"/>
      <c r="AG6" s="1132"/>
      <c r="AH6" s="1120"/>
      <c r="AI6" s="189"/>
      <c r="AJ6" s="1123"/>
      <c r="AK6" s="1126"/>
      <c r="AL6" s="153"/>
      <c r="AM6" s="202" t="s">
        <v>86</v>
      </c>
      <c r="AN6" s="203" t="s">
        <v>87</v>
      </c>
      <c r="AO6" s="1117"/>
    </row>
    <row r="7" spans="1:41" ht="14.1" customHeight="1" thickBot="1">
      <c r="A7" s="204">
        <v>1</v>
      </c>
      <c r="B7" s="660">
        <v>11</v>
      </c>
      <c r="C7" s="110" t="s">
        <v>138</v>
      </c>
      <c r="D7" s="205"/>
      <c r="E7" s="206">
        <v>0.153669</v>
      </c>
      <c r="F7" s="207">
        <v>0.14003099999999999</v>
      </c>
      <c r="G7" s="206">
        <v>8.9400000000000005E-4</v>
      </c>
      <c r="H7" s="208">
        <v>3.5560000000000001E-2</v>
      </c>
      <c r="I7" s="208">
        <v>1.5E-3</v>
      </c>
      <c r="J7" s="208">
        <v>2.0270000000000002E-3</v>
      </c>
      <c r="K7" s="208">
        <v>1.2899999999999999E-4</v>
      </c>
      <c r="L7" s="208">
        <v>3.0820000000000001E-3</v>
      </c>
      <c r="M7" s="207">
        <v>2.1779E-2</v>
      </c>
      <c r="N7" s="209"/>
      <c r="O7" s="210">
        <f>生産者価格評価表!DP7</f>
        <v>530702.10299999989</v>
      </c>
      <c r="P7" s="211">
        <f>ABS(生産者価格評価表!DV7)</f>
        <v>152389.516</v>
      </c>
      <c r="Q7" s="212">
        <f>+P7/O7</f>
        <v>0.28714699854882625</v>
      </c>
      <c r="R7" s="211">
        <f>ABS(生産者価格評価表!DX7)</f>
        <v>379586.72100000002</v>
      </c>
      <c r="S7" s="212">
        <f t="shared" ref="S7:S8" si="0">R7/O7</f>
        <v>0.7152538474112663</v>
      </c>
      <c r="T7" s="213">
        <f t="shared" ref="T7:T70" si="1">1-S7</f>
        <v>0.2847461525887337</v>
      </c>
      <c r="U7" s="214"/>
      <c r="V7" s="215">
        <f>生産者価格評価表!DZ7</f>
        <v>207324.04399999988</v>
      </c>
      <c r="W7" s="216">
        <f>雇用表!D7</f>
        <v>79366</v>
      </c>
      <c r="X7" s="217">
        <f>雇用表!G7</f>
        <v>30873</v>
      </c>
      <c r="Y7" s="218">
        <f>W7/V7</f>
        <v>0.38281136364482665</v>
      </c>
      <c r="Z7" s="219">
        <f>X7/V7</f>
        <v>0.14891181651849322</v>
      </c>
      <c r="AA7" s="161"/>
      <c r="AB7" s="215">
        <f>生産者価格評価表!DZ7</f>
        <v>207324.04399999988</v>
      </c>
      <c r="AC7" s="220">
        <f t="array" ref="AC7:AC114">TRANSPOSE(生産者価格評価表!D123:DG123)</f>
        <v>112017.70600000001</v>
      </c>
      <c r="AD7" s="221">
        <f>+AC7/AB7</f>
        <v>0.54030253239706283</v>
      </c>
      <c r="AE7" s="152"/>
      <c r="AF7" s="215">
        <f>生産者価格評価表!DZ7</f>
        <v>207324.04399999988</v>
      </c>
      <c r="AG7" s="222">
        <f t="array" ref="AG7:AG114">TRANSPOSE(生産者価格評価表!D117:DG117)</f>
        <v>51715.256000000001</v>
      </c>
      <c r="AH7" s="221">
        <f>+AG7/AF7</f>
        <v>0.24944167112619139</v>
      </c>
      <c r="AI7" s="223"/>
      <c r="AJ7" s="816">
        <f>'7211'!H3</f>
        <v>186874.761</v>
      </c>
      <c r="AK7" s="224">
        <f t="array" ref="AK7:AK114">MMULT(逆行列係数表!D123:DG230,係数表!AJ7:AJ114)/係数表!AJ115</f>
        <v>4.393673241588107E-3</v>
      </c>
      <c r="AL7" s="153"/>
      <c r="AM7" s="225">
        <v>1</v>
      </c>
      <c r="AN7" s="226">
        <v>0.02</v>
      </c>
      <c r="AO7" s="227">
        <v>0.95189133357830358</v>
      </c>
    </row>
    <row r="8" spans="1:41" ht="14.1" customHeight="1">
      <c r="A8" s="204">
        <v>2</v>
      </c>
      <c r="B8" s="661">
        <v>12</v>
      </c>
      <c r="C8" s="110" t="s">
        <v>140</v>
      </c>
      <c r="D8" s="154"/>
      <c r="E8" s="228">
        <v>3.6042999999999999E-2</v>
      </c>
      <c r="F8" s="229">
        <v>2.5166000000000001E-2</v>
      </c>
      <c r="G8" s="228">
        <v>7.9999999999999996E-6</v>
      </c>
      <c r="H8" s="230">
        <v>1.9643000000000001E-2</v>
      </c>
      <c r="I8" s="230">
        <v>0</v>
      </c>
      <c r="J8" s="230">
        <v>2.4499999999999999E-4</v>
      </c>
      <c r="K8" s="230">
        <v>0</v>
      </c>
      <c r="L8" s="230">
        <v>1.0920000000000001E-3</v>
      </c>
      <c r="M8" s="229">
        <v>1.0759999999999999E-3</v>
      </c>
      <c r="N8" s="209"/>
      <c r="O8" s="231">
        <f>生産者価格評価表!DP8</f>
        <v>120166.66800000003</v>
      </c>
      <c r="P8" s="232">
        <f>ABS(生産者価格評価表!DV8)</f>
        <v>3151.8419999999996</v>
      </c>
      <c r="Q8" s="233">
        <f t="shared" ref="Q8:Q71" si="2">+P8/O8</f>
        <v>2.6228920652106278E-2</v>
      </c>
      <c r="R8" s="232">
        <f>ABS(生産者価格評価表!DX8)</f>
        <v>73233.103999999992</v>
      </c>
      <c r="S8" s="233">
        <f t="shared" si="0"/>
        <v>0.60942943013115725</v>
      </c>
      <c r="T8" s="234">
        <f t="shared" si="1"/>
        <v>0.39057056986884275</v>
      </c>
      <c r="U8" s="214"/>
      <c r="V8" s="235">
        <f>生産者価格評価表!DZ8</f>
        <v>90344.908000000054</v>
      </c>
      <c r="W8" s="236">
        <f>雇用表!D8</f>
        <v>5505</v>
      </c>
      <c r="X8" s="237">
        <f>雇用表!G8</f>
        <v>3878</v>
      </c>
      <c r="Y8" s="238">
        <f t="shared" ref="Y8:Y71" si="3">W8/V8</f>
        <v>6.0933151871713644E-2</v>
      </c>
      <c r="Z8" s="239">
        <f t="shared" ref="Z8:Z71" si="4">X8/V8</f>
        <v>4.2924389274932882E-2</v>
      </c>
      <c r="AA8" s="161"/>
      <c r="AB8" s="235">
        <f>生産者価格評価表!DZ8</f>
        <v>90344.908000000054</v>
      </c>
      <c r="AC8" s="240">
        <v>28258.562000000002</v>
      </c>
      <c r="AD8" s="241">
        <f t="shared" ref="AD8:AD71" si="5">+AC8/AB8</f>
        <v>0.31278533152084215</v>
      </c>
      <c r="AE8" s="152"/>
      <c r="AF8" s="235">
        <f>生産者価格評価表!DZ8</f>
        <v>90344.908000000054</v>
      </c>
      <c r="AG8" s="242">
        <v>12301.848</v>
      </c>
      <c r="AH8" s="241">
        <f t="shared" ref="AH8:AH71" si="6">+AG8/AF8</f>
        <v>0.13616537193219558</v>
      </c>
      <c r="AI8" s="223"/>
      <c r="AJ8" s="817">
        <f>'7211'!H4</f>
        <v>15198.124999999998</v>
      </c>
      <c r="AK8" s="243">
        <v>9.1694779854147826E-4</v>
      </c>
      <c r="AL8" s="153"/>
    </row>
    <row r="9" spans="1:41" ht="14.1" customHeight="1">
      <c r="A9" s="204">
        <v>3</v>
      </c>
      <c r="B9" s="661">
        <v>13</v>
      </c>
      <c r="C9" s="110" t="s">
        <v>142</v>
      </c>
      <c r="D9" s="154"/>
      <c r="E9" s="228">
        <v>0</v>
      </c>
      <c r="F9" s="229">
        <v>0</v>
      </c>
      <c r="G9" s="228">
        <v>0</v>
      </c>
      <c r="H9" s="230">
        <v>0</v>
      </c>
      <c r="I9" s="230">
        <v>0</v>
      </c>
      <c r="J9" s="230">
        <v>0</v>
      </c>
      <c r="K9" s="230">
        <v>0</v>
      </c>
      <c r="L9" s="230">
        <v>0</v>
      </c>
      <c r="M9" s="229">
        <v>0</v>
      </c>
      <c r="N9" s="209"/>
      <c r="O9" s="231">
        <f>生産者価格評価表!DP9</f>
        <v>9151.4049999999988</v>
      </c>
      <c r="P9" s="232">
        <f>ABS(生産者価格評価表!DV9)</f>
        <v>0</v>
      </c>
      <c r="Q9" s="233">
        <f t="shared" si="2"/>
        <v>0</v>
      </c>
      <c r="R9" s="232">
        <f>ABS(生産者価格評価表!DX9)</f>
        <v>0</v>
      </c>
      <c r="S9" s="233">
        <f t="shared" ref="S9:S72" si="7">R9/O9</f>
        <v>0</v>
      </c>
      <c r="T9" s="234">
        <f t="shared" si="1"/>
        <v>1</v>
      </c>
      <c r="U9" s="214"/>
      <c r="V9" s="235">
        <f>生産者価格評価表!DZ9</f>
        <v>12156.616999999998</v>
      </c>
      <c r="W9" s="236">
        <f>雇用表!D9</f>
        <v>725</v>
      </c>
      <c r="X9" s="237">
        <f>雇用表!G9</f>
        <v>719</v>
      </c>
      <c r="Y9" s="238">
        <f t="shared" si="3"/>
        <v>5.9638302333617985E-2</v>
      </c>
      <c r="Z9" s="239">
        <f t="shared" si="4"/>
        <v>5.9144743969477699E-2</v>
      </c>
      <c r="AA9" s="161"/>
      <c r="AB9" s="235">
        <f>生産者価格評価表!DZ9</f>
        <v>12156.616999999998</v>
      </c>
      <c r="AC9" s="240">
        <v>7415.4110000000001</v>
      </c>
      <c r="AD9" s="241">
        <f t="shared" si="5"/>
        <v>0.6099896870979814</v>
      </c>
      <c r="AE9" s="152"/>
      <c r="AF9" s="235">
        <f>生産者価格評価表!DZ9</f>
        <v>12156.616999999998</v>
      </c>
      <c r="AG9" s="242">
        <v>1763.348</v>
      </c>
      <c r="AH9" s="241">
        <f t="shared" si="6"/>
        <v>0.14505252571500774</v>
      </c>
      <c r="AI9" s="223"/>
      <c r="AJ9" s="817">
        <f>'7211'!H5</f>
        <v>0</v>
      </c>
      <c r="AK9" s="243">
        <v>1.6819241932970169E-4</v>
      </c>
      <c r="AL9" s="153"/>
    </row>
    <row r="10" spans="1:41" ht="14.1" customHeight="1">
      <c r="A10" s="204">
        <v>4</v>
      </c>
      <c r="B10" s="661">
        <v>15</v>
      </c>
      <c r="C10" s="110" t="s">
        <v>144</v>
      </c>
      <c r="D10" s="154"/>
      <c r="E10" s="228">
        <v>0.15659799999999999</v>
      </c>
      <c r="F10" s="229">
        <v>8.4834000000000007E-2</v>
      </c>
      <c r="G10" s="228">
        <v>2.8E-5</v>
      </c>
      <c r="H10" s="230">
        <v>2.4053000000000001E-2</v>
      </c>
      <c r="I10" s="230">
        <v>1.7899999999999999E-3</v>
      </c>
      <c r="J10" s="230">
        <v>6.0899999999999999E-3</v>
      </c>
      <c r="K10" s="230">
        <v>3.4E-5</v>
      </c>
      <c r="L10" s="230">
        <v>1.1900000000000001E-3</v>
      </c>
      <c r="M10" s="229">
        <v>6.7850000000000002E-3</v>
      </c>
      <c r="N10" s="209"/>
      <c r="O10" s="231">
        <f>生産者価格評価表!DP10</f>
        <v>24364.445999999996</v>
      </c>
      <c r="P10" s="232">
        <f>ABS(生産者価格評価表!DV10)</f>
        <v>3498.1670000000004</v>
      </c>
      <c r="Q10" s="233">
        <f t="shared" si="2"/>
        <v>0.14357671009634287</v>
      </c>
      <c r="R10" s="232">
        <f>ABS(生産者価格評価表!DX10)</f>
        <v>20123.586000000003</v>
      </c>
      <c r="S10" s="233">
        <f t="shared" si="7"/>
        <v>0.82594063497277981</v>
      </c>
      <c r="T10" s="234">
        <f t="shared" si="1"/>
        <v>0.17405936502722019</v>
      </c>
      <c r="U10" s="214"/>
      <c r="V10" s="235">
        <f>生産者価格評価表!DZ10</f>
        <v>6471.3329999999914</v>
      </c>
      <c r="W10" s="236">
        <f>雇用表!D10</f>
        <v>937</v>
      </c>
      <c r="X10" s="237">
        <f>雇用表!G10</f>
        <v>728</v>
      </c>
      <c r="Y10" s="238">
        <f t="shared" si="3"/>
        <v>0.14479242530093897</v>
      </c>
      <c r="Z10" s="239">
        <f t="shared" si="4"/>
        <v>0.11249614260307744</v>
      </c>
      <c r="AA10" s="161"/>
      <c r="AB10" s="235">
        <f>生産者価格評価表!DZ10</f>
        <v>6471.3329999999914</v>
      </c>
      <c r="AC10" s="240">
        <v>4146.9920000000002</v>
      </c>
      <c r="AD10" s="241">
        <f t="shared" si="5"/>
        <v>0.64082500467832604</v>
      </c>
      <c r="AE10" s="152"/>
      <c r="AF10" s="235">
        <f>生産者価格評価表!DZ10</f>
        <v>6471.3329999999914</v>
      </c>
      <c r="AG10" s="242">
        <v>1365.9480000000001</v>
      </c>
      <c r="AH10" s="241">
        <f t="shared" si="6"/>
        <v>0.21107675961042369</v>
      </c>
      <c r="AI10" s="223"/>
      <c r="AJ10" s="817">
        <f>'7211'!H6</f>
        <v>10279.038</v>
      </c>
      <c r="AK10" s="243">
        <v>1.3018065983620475E-4</v>
      </c>
      <c r="AL10" s="153"/>
    </row>
    <row r="11" spans="1:41" ht="14.1" customHeight="1">
      <c r="A11" s="204">
        <v>5</v>
      </c>
      <c r="B11" s="661">
        <v>17</v>
      </c>
      <c r="C11" s="110" t="s">
        <v>146</v>
      </c>
      <c r="D11" s="154"/>
      <c r="E11" s="228">
        <v>0.17258699999999999</v>
      </c>
      <c r="F11" s="229">
        <v>0.12354800000000001</v>
      </c>
      <c r="G11" s="228">
        <v>9.0000000000000002E-6</v>
      </c>
      <c r="H11" s="230">
        <v>2.6903E-2</v>
      </c>
      <c r="I11" s="230">
        <v>0</v>
      </c>
      <c r="J11" s="230">
        <v>5.7499999999999999E-4</v>
      </c>
      <c r="K11" s="230">
        <v>3.4900000000000003E-4</v>
      </c>
      <c r="L11" s="230">
        <v>3.3040000000000001E-3</v>
      </c>
      <c r="M11" s="229">
        <v>1.1727E-2</v>
      </c>
      <c r="N11" s="209"/>
      <c r="O11" s="231">
        <f>生産者価格評価表!DP11</f>
        <v>57299.896999999997</v>
      </c>
      <c r="P11" s="232">
        <f>ABS(生産者価格評価表!DV11)</f>
        <v>7348.1989999999996</v>
      </c>
      <c r="Q11" s="233">
        <f t="shared" si="2"/>
        <v>0.12824105076489056</v>
      </c>
      <c r="R11" s="232">
        <f>ABS(生産者価格評価表!DX11)</f>
        <v>37610.827999999994</v>
      </c>
      <c r="S11" s="233">
        <f t="shared" si="7"/>
        <v>0.6563856127001414</v>
      </c>
      <c r="T11" s="234">
        <f t="shared" si="1"/>
        <v>0.3436143872998586</v>
      </c>
      <c r="U11" s="214"/>
      <c r="V11" s="235">
        <f>生産者価格評価表!DZ11</f>
        <v>37266.146000000008</v>
      </c>
      <c r="W11" s="236">
        <f>雇用表!D11</f>
        <v>2817</v>
      </c>
      <c r="X11" s="237">
        <f>雇用表!G11</f>
        <v>940</v>
      </c>
      <c r="Y11" s="238">
        <f t="shared" si="3"/>
        <v>7.5591396008591799E-2</v>
      </c>
      <c r="Z11" s="239">
        <f t="shared" si="4"/>
        <v>2.5223966009256762E-2</v>
      </c>
      <c r="AA11" s="161"/>
      <c r="AB11" s="235">
        <f>生産者価格評価表!DZ11</f>
        <v>37266.146000000008</v>
      </c>
      <c r="AC11" s="240">
        <v>20702.000999999997</v>
      </c>
      <c r="AD11" s="241">
        <f t="shared" si="5"/>
        <v>0.55551762717829722</v>
      </c>
      <c r="AE11" s="152"/>
      <c r="AF11" s="235">
        <f>生産者価格評価表!DZ11</f>
        <v>37266.146000000008</v>
      </c>
      <c r="AG11" s="242">
        <v>6996.8590000000004</v>
      </c>
      <c r="AH11" s="241">
        <f t="shared" si="6"/>
        <v>0.18775375913570452</v>
      </c>
      <c r="AI11" s="223"/>
      <c r="AJ11" s="817">
        <f>'7211'!H7</f>
        <v>18262.55</v>
      </c>
      <c r="AK11" s="243">
        <v>6.0989564318417123E-4</v>
      </c>
      <c r="AL11" s="153"/>
    </row>
    <row r="12" spans="1:41" ht="14.1" customHeight="1">
      <c r="A12" s="204">
        <v>6</v>
      </c>
      <c r="B12" s="661">
        <v>61</v>
      </c>
      <c r="C12" s="110" t="s">
        <v>148</v>
      </c>
      <c r="D12" s="154"/>
      <c r="E12" s="228">
        <v>1.0592000000000001E-2</v>
      </c>
      <c r="F12" s="229">
        <v>1.4E-5</v>
      </c>
      <c r="G12" s="228">
        <v>1.2999999999999999E-5</v>
      </c>
      <c r="H12" s="230">
        <v>1.6115000000000001E-2</v>
      </c>
      <c r="I12" s="230">
        <v>5.489E-3</v>
      </c>
      <c r="J12" s="230">
        <v>9.7359999999999999E-3</v>
      </c>
      <c r="K12" s="230">
        <v>0</v>
      </c>
      <c r="L12" s="230">
        <v>1.5009999999999999E-3</v>
      </c>
      <c r="M12" s="229">
        <v>2.8566000000000001E-2</v>
      </c>
      <c r="N12" s="209"/>
      <c r="O12" s="231">
        <f>生産者価格評価表!DP12</f>
        <v>762680.67799999972</v>
      </c>
      <c r="P12" s="232">
        <f>ABS(生産者価格評価表!DV12)</f>
        <v>751705.321</v>
      </c>
      <c r="Q12" s="233">
        <f t="shared" si="2"/>
        <v>0.9856094990779356</v>
      </c>
      <c r="R12" s="232">
        <f>ABS(生産者価格評価表!DX12)</f>
        <v>762680.67799999996</v>
      </c>
      <c r="S12" s="233">
        <f t="shared" si="7"/>
        <v>1.0000000000000002</v>
      </c>
      <c r="T12" s="234">
        <f t="shared" si="1"/>
        <v>0</v>
      </c>
      <c r="U12" s="214"/>
      <c r="V12" s="235">
        <f>生産者価格評価表!DZ12</f>
        <v>0</v>
      </c>
      <c r="W12" s="236">
        <f>雇用表!D12</f>
        <v>0</v>
      </c>
      <c r="X12" s="237">
        <f>雇用表!G12</f>
        <v>0</v>
      </c>
      <c r="Y12" s="820">
        <v>0</v>
      </c>
      <c r="Z12" s="821">
        <v>0</v>
      </c>
      <c r="AA12" s="161"/>
      <c r="AB12" s="235">
        <f>生産者価格評価表!DZ12</f>
        <v>0</v>
      </c>
      <c r="AC12" s="240">
        <v>0</v>
      </c>
      <c r="AD12" s="822">
        <v>0</v>
      </c>
      <c r="AE12" s="152"/>
      <c r="AF12" s="235">
        <f>生産者価格評価表!DZ12</f>
        <v>0</v>
      </c>
      <c r="AG12" s="242">
        <v>0</v>
      </c>
      <c r="AH12" s="822">
        <v>0</v>
      </c>
      <c r="AI12" s="223"/>
      <c r="AJ12" s="817">
        <f>'7211'!H8</f>
        <v>0.61599999999999999</v>
      </c>
      <c r="AK12" s="243">
        <v>-5.3707122318184032E-18</v>
      </c>
      <c r="AL12" s="153"/>
    </row>
    <row r="13" spans="1:41" ht="14.1" customHeight="1">
      <c r="A13" s="204">
        <v>7</v>
      </c>
      <c r="B13" s="661">
        <v>62</v>
      </c>
      <c r="C13" s="110" t="s">
        <v>150</v>
      </c>
      <c r="D13" s="154"/>
      <c r="E13" s="228">
        <v>2.0108999999999998E-2</v>
      </c>
      <c r="F13" s="229">
        <v>5.5999999999999999E-5</v>
      </c>
      <c r="G13" s="228">
        <v>5.2400000000000005E-4</v>
      </c>
      <c r="H13" s="230">
        <v>5.9896999999999999E-2</v>
      </c>
      <c r="I13" s="230">
        <v>7.1960000000000001E-3</v>
      </c>
      <c r="J13" s="230">
        <v>2.5166999999999998E-2</v>
      </c>
      <c r="K13" s="230">
        <v>0</v>
      </c>
      <c r="L13" s="230">
        <v>4.398E-3</v>
      </c>
      <c r="M13" s="229">
        <v>2.5364999999999999E-2</v>
      </c>
      <c r="N13" s="209"/>
      <c r="O13" s="231">
        <f>生産者価格評価表!DP13</f>
        <v>148065.12100000004</v>
      </c>
      <c r="P13" s="232">
        <f>ABS(生産者価格評価表!DV13)</f>
        <v>129780.42599999999</v>
      </c>
      <c r="Q13" s="233">
        <f t="shared" si="2"/>
        <v>0.87650910034375995</v>
      </c>
      <c r="R13" s="232">
        <f>ABS(生産者価格評価表!DX13)</f>
        <v>142382.61199999999</v>
      </c>
      <c r="S13" s="233">
        <f t="shared" si="7"/>
        <v>0.9616215556937272</v>
      </c>
      <c r="T13" s="234">
        <f t="shared" si="1"/>
        <v>3.8378444306272796E-2</v>
      </c>
      <c r="U13" s="214"/>
      <c r="V13" s="235">
        <f>生産者価格評価表!DZ13</f>
        <v>7371.3400000000547</v>
      </c>
      <c r="W13" s="236">
        <f>雇用表!D13</f>
        <v>536</v>
      </c>
      <c r="X13" s="237">
        <f>雇用表!G13</f>
        <v>513</v>
      </c>
      <c r="Y13" s="238">
        <f t="shared" si="3"/>
        <v>7.2714051990546633E-2</v>
      </c>
      <c r="Z13" s="239">
        <f t="shared" si="4"/>
        <v>6.959385946110154E-2</v>
      </c>
      <c r="AA13" s="161"/>
      <c r="AB13" s="235">
        <f>生産者価格評価表!DZ13</f>
        <v>7371.3400000000547</v>
      </c>
      <c r="AC13" s="240">
        <v>4123.8969999999999</v>
      </c>
      <c r="AD13" s="241">
        <f t="shared" si="5"/>
        <v>0.55945011354787177</v>
      </c>
      <c r="AE13" s="152"/>
      <c r="AF13" s="235">
        <f>生産者価格評価表!DZ13</f>
        <v>7371.3400000000547</v>
      </c>
      <c r="AG13" s="242">
        <v>1713.3989999999999</v>
      </c>
      <c r="AH13" s="241">
        <f t="shared" si="6"/>
        <v>0.23244064172863918</v>
      </c>
      <c r="AI13" s="223"/>
      <c r="AJ13" s="817">
        <f>'7211'!H9</f>
        <v>-313.49700000000001</v>
      </c>
      <c r="AK13" s="243">
        <v>1.0099007952045441E-6</v>
      </c>
      <c r="AL13" s="153"/>
    </row>
    <row r="14" spans="1:41" ht="14.1" customHeight="1">
      <c r="A14" s="204">
        <v>8</v>
      </c>
      <c r="B14" s="661">
        <v>111</v>
      </c>
      <c r="C14" s="110" t="s">
        <v>152</v>
      </c>
      <c r="D14" s="154"/>
      <c r="E14" s="228">
        <v>0.105141</v>
      </c>
      <c r="F14" s="229">
        <v>0.225104</v>
      </c>
      <c r="G14" s="228">
        <v>2.5399999999999999E-4</v>
      </c>
      <c r="H14" s="230">
        <v>2.3688000000000001E-2</v>
      </c>
      <c r="I14" s="230">
        <v>1.92E-4</v>
      </c>
      <c r="J14" s="230">
        <v>2.6699999999999998E-4</v>
      </c>
      <c r="K14" s="230">
        <v>3.4E-5</v>
      </c>
      <c r="L14" s="230">
        <v>1.5460000000000001E-3</v>
      </c>
      <c r="M14" s="229">
        <v>5.9750000000000003E-3</v>
      </c>
      <c r="N14" s="209"/>
      <c r="O14" s="231">
        <f>生産者価格評価表!DP14</f>
        <v>2068287.4430000002</v>
      </c>
      <c r="P14" s="232">
        <f>ABS(生産者価格評価表!DV14)</f>
        <v>317023.755</v>
      </c>
      <c r="Q14" s="233">
        <f t="shared" si="2"/>
        <v>0.15327838307627339</v>
      </c>
      <c r="R14" s="232">
        <f>ABS(生産者価格評価表!DX14)</f>
        <v>1458810.0699999998</v>
      </c>
      <c r="S14" s="233">
        <f t="shared" si="7"/>
        <v>0.70532269338928621</v>
      </c>
      <c r="T14" s="234">
        <f t="shared" si="1"/>
        <v>0.29467730661071379</v>
      </c>
      <c r="U14" s="214"/>
      <c r="V14" s="235">
        <f>生産者価格評価表!DZ14</f>
        <v>1623792.5560000003</v>
      </c>
      <c r="W14" s="236">
        <f>雇用表!D14</f>
        <v>73883</v>
      </c>
      <c r="X14" s="237">
        <f>雇用表!G14</f>
        <v>71819</v>
      </c>
      <c r="Y14" s="238">
        <f t="shared" si="3"/>
        <v>4.5500270171210208E-2</v>
      </c>
      <c r="Z14" s="239">
        <f t="shared" si="4"/>
        <v>4.4229171845027219E-2</v>
      </c>
      <c r="AA14" s="161"/>
      <c r="AB14" s="235">
        <f>生産者価格評価表!DZ14</f>
        <v>1623792.5560000003</v>
      </c>
      <c r="AC14" s="240">
        <v>518879.54600000003</v>
      </c>
      <c r="AD14" s="241">
        <f t="shared" si="5"/>
        <v>0.31954792752480132</v>
      </c>
      <c r="AE14" s="152"/>
      <c r="AF14" s="235">
        <f>生産者価格評価表!DZ14</f>
        <v>1623792.5560000003</v>
      </c>
      <c r="AG14" s="242">
        <v>244736.58600000001</v>
      </c>
      <c r="AH14" s="241">
        <f t="shared" si="6"/>
        <v>0.15071912055249007</v>
      </c>
      <c r="AI14" s="223"/>
      <c r="AJ14" s="817">
        <f>'7211'!H10</f>
        <v>1318391.0050000001</v>
      </c>
      <c r="AK14" s="243">
        <v>2.5878976164916169E-2</v>
      </c>
      <c r="AL14" s="153"/>
    </row>
    <row r="15" spans="1:41" ht="14.1" customHeight="1">
      <c r="A15" s="204">
        <v>9</v>
      </c>
      <c r="B15" s="661">
        <v>112</v>
      </c>
      <c r="C15" s="110" t="s">
        <v>154</v>
      </c>
      <c r="D15" s="154"/>
      <c r="E15" s="228">
        <v>0.14382500000000001</v>
      </c>
      <c r="F15" s="229">
        <v>0.18141299999999999</v>
      </c>
      <c r="G15" s="228">
        <v>4.6200000000000001E-4</v>
      </c>
      <c r="H15" s="230">
        <v>3.6531000000000001E-2</v>
      </c>
      <c r="I15" s="230">
        <v>1.35E-4</v>
      </c>
      <c r="J15" s="230">
        <v>2.3599999999999999E-4</v>
      </c>
      <c r="K15" s="230">
        <v>1.5999999999999999E-5</v>
      </c>
      <c r="L15" s="230">
        <v>2.3890000000000001E-3</v>
      </c>
      <c r="M15" s="229">
        <v>4.555E-3</v>
      </c>
      <c r="N15" s="209"/>
      <c r="O15" s="231">
        <f>生産者価格評価表!DP15</f>
        <v>369535.63900000002</v>
      </c>
      <c r="P15" s="232">
        <f>ABS(生産者価格評価表!DV15)</f>
        <v>27523.754000000004</v>
      </c>
      <c r="Q15" s="233">
        <f t="shared" si="2"/>
        <v>7.4482001450474455E-2</v>
      </c>
      <c r="R15" s="232">
        <f>ABS(生産者価格評価表!DX15)</f>
        <v>284065.76199999999</v>
      </c>
      <c r="S15" s="233">
        <f t="shared" si="7"/>
        <v>0.76871005667737491</v>
      </c>
      <c r="T15" s="234">
        <f t="shared" si="1"/>
        <v>0.23128994332262509</v>
      </c>
      <c r="U15" s="214"/>
      <c r="V15" s="235">
        <f>生産者価格評価表!DZ15</f>
        <v>307532.41300000006</v>
      </c>
      <c r="W15" s="236">
        <f>雇用表!D15</f>
        <v>4518</v>
      </c>
      <c r="X15" s="237">
        <f>雇用表!G15</f>
        <v>4451</v>
      </c>
      <c r="Y15" s="238">
        <f t="shared" si="3"/>
        <v>1.4691134361827412E-2</v>
      </c>
      <c r="Z15" s="239">
        <f t="shared" si="4"/>
        <v>1.4473271147519657E-2</v>
      </c>
      <c r="AA15" s="161"/>
      <c r="AB15" s="235">
        <f>生産者価格評価表!DZ15</f>
        <v>307532.41300000006</v>
      </c>
      <c r="AC15" s="240">
        <v>162625.94899999999</v>
      </c>
      <c r="AD15" s="241">
        <f t="shared" si="5"/>
        <v>0.52880913401476148</v>
      </c>
      <c r="AE15" s="152"/>
      <c r="AF15" s="235">
        <f>生産者価格評価表!DZ15</f>
        <v>307532.41300000006</v>
      </c>
      <c r="AG15" s="242">
        <v>21398.088</v>
      </c>
      <c r="AH15" s="241">
        <f t="shared" si="6"/>
        <v>6.9579943757017884E-2</v>
      </c>
      <c r="AI15" s="223"/>
      <c r="AJ15" s="817">
        <f>'7211'!H11</f>
        <v>238118.71400000001</v>
      </c>
      <c r="AK15" s="243">
        <v>3.8386981465059998E-3</v>
      </c>
      <c r="AL15" s="153"/>
    </row>
    <row r="16" spans="1:41" ht="14.1" customHeight="1">
      <c r="A16" s="204">
        <v>10</v>
      </c>
      <c r="B16" s="661">
        <v>113</v>
      </c>
      <c r="C16" s="110" t="s">
        <v>156</v>
      </c>
      <c r="D16" s="154"/>
      <c r="E16" s="228">
        <v>9.6462000000000006E-2</v>
      </c>
      <c r="F16" s="229">
        <v>0.18649199999999999</v>
      </c>
      <c r="G16" s="228">
        <v>1.9000000000000001E-4</v>
      </c>
      <c r="H16" s="230">
        <v>6.8518999999999997E-2</v>
      </c>
      <c r="I16" s="230">
        <v>4.4320000000000002E-3</v>
      </c>
      <c r="J16" s="230">
        <v>3.447E-3</v>
      </c>
      <c r="K16" s="230">
        <v>0</v>
      </c>
      <c r="L16" s="230">
        <v>4.0679999999999996E-3</v>
      </c>
      <c r="M16" s="229">
        <v>1.2132E-2</v>
      </c>
      <c r="N16" s="209"/>
      <c r="O16" s="231">
        <f>生産者価格評価表!DP16</f>
        <v>66945.150999999998</v>
      </c>
      <c r="P16" s="232">
        <f>ABS(生産者価格評価表!DV16)</f>
        <v>7246.7119999999995</v>
      </c>
      <c r="Q16" s="233">
        <f t="shared" si="2"/>
        <v>0.10824849734075587</v>
      </c>
      <c r="R16" s="232">
        <f>ABS(生産者価格評価表!DX16)</f>
        <v>30512.510000000002</v>
      </c>
      <c r="S16" s="233">
        <f t="shared" si="7"/>
        <v>0.45578372061629979</v>
      </c>
      <c r="T16" s="234">
        <f t="shared" si="1"/>
        <v>0.54421627938370021</v>
      </c>
      <c r="U16" s="214"/>
      <c r="V16" s="235">
        <f>生産者価格評価表!DZ16</f>
        <v>152173.88899999997</v>
      </c>
      <c r="W16" s="236">
        <f>雇用表!D16</f>
        <v>1323</v>
      </c>
      <c r="X16" s="237">
        <f>雇用表!G16</f>
        <v>1299</v>
      </c>
      <c r="Y16" s="238">
        <f t="shared" si="3"/>
        <v>8.6940013736522184E-3</v>
      </c>
      <c r="Z16" s="239">
        <f t="shared" si="4"/>
        <v>8.5362870630190726E-3</v>
      </c>
      <c r="AA16" s="161"/>
      <c r="AB16" s="235">
        <f>生産者価格評価表!DZ16</f>
        <v>152173.88899999997</v>
      </c>
      <c r="AC16" s="240">
        <v>38949.47</v>
      </c>
      <c r="AD16" s="241">
        <f t="shared" si="5"/>
        <v>0.25595370044068472</v>
      </c>
      <c r="AE16" s="152"/>
      <c r="AF16" s="235">
        <f>生産者価格評価表!DZ16</f>
        <v>152173.88899999997</v>
      </c>
      <c r="AG16" s="242">
        <v>5830.29</v>
      </c>
      <c r="AH16" s="241">
        <f t="shared" si="6"/>
        <v>3.8313340339222068E-2</v>
      </c>
      <c r="AI16" s="223"/>
      <c r="AJ16" s="817">
        <f>'7211'!H12</f>
        <v>15403.067999999999</v>
      </c>
      <c r="AK16" s="243">
        <v>7.189129777909702E-4</v>
      </c>
      <c r="AL16" s="153"/>
    </row>
    <row r="17" spans="1:38" ht="14.1" customHeight="1">
      <c r="A17" s="204">
        <v>11</v>
      </c>
      <c r="B17" s="661">
        <v>114</v>
      </c>
      <c r="C17" s="110" t="s">
        <v>158</v>
      </c>
      <c r="D17" s="154"/>
      <c r="E17" s="228">
        <v>1.163E-2</v>
      </c>
      <c r="F17" s="229">
        <v>0.17042099999999999</v>
      </c>
      <c r="G17" s="228">
        <v>2.8699999999999998E-4</v>
      </c>
      <c r="H17" s="230">
        <v>9.6380000000000007E-3</v>
      </c>
      <c r="I17" s="230">
        <v>1.27E-4</v>
      </c>
      <c r="J17" s="230">
        <v>1.4200000000000001E-4</v>
      </c>
      <c r="K17" s="230">
        <v>1.5999999999999999E-5</v>
      </c>
      <c r="L17" s="230">
        <v>8.0599999999999997E-4</v>
      </c>
      <c r="M17" s="229">
        <v>3.1419999999999998E-3</v>
      </c>
      <c r="N17" s="209"/>
      <c r="O17" s="231">
        <f>生産者価格評価表!DP17</f>
        <v>168372.92199999999</v>
      </c>
      <c r="P17" s="232">
        <f>ABS(生産者価格評価表!DV17)</f>
        <v>87877.27399999999</v>
      </c>
      <c r="Q17" s="233">
        <f t="shared" si="2"/>
        <v>0.52192046652252078</v>
      </c>
      <c r="R17" s="232">
        <f>ABS(生産者価格評価表!DX17)</f>
        <v>168372.92199999999</v>
      </c>
      <c r="S17" s="233">
        <f t="shared" si="7"/>
        <v>1</v>
      </c>
      <c r="T17" s="234">
        <f t="shared" si="1"/>
        <v>0</v>
      </c>
      <c r="U17" s="214"/>
      <c r="V17" s="235">
        <f>生産者価格評価表!DZ17</f>
        <v>0</v>
      </c>
      <c r="W17" s="236">
        <f>雇用表!D17</f>
        <v>0</v>
      </c>
      <c r="X17" s="237">
        <f>雇用表!G17</f>
        <v>0</v>
      </c>
      <c r="Y17" s="820">
        <v>0</v>
      </c>
      <c r="Z17" s="821">
        <v>0</v>
      </c>
      <c r="AA17" s="161"/>
      <c r="AB17" s="235">
        <f>生産者価格評価表!DZ17</f>
        <v>0</v>
      </c>
      <c r="AC17" s="240">
        <v>0</v>
      </c>
      <c r="AD17" s="822">
        <v>0</v>
      </c>
      <c r="AE17" s="152"/>
      <c r="AF17" s="235">
        <f>生産者価格評価表!DZ17</f>
        <v>0</v>
      </c>
      <c r="AG17" s="242">
        <v>0</v>
      </c>
      <c r="AH17" s="822">
        <v>0</v>
      </c>
      <c r="AI17" s="223"/>
      <c r="AJ17" s="817">
        <f>'7211'!H13</f>
        <v>157780.476</v>
      </c>
      <c r="AK17" s="243">
        <v>0</v>
      </c>
      <c r="AL17" s="153"/>
    </row>
    <row r="18" spans="1:38" ht="14.1" customHeight="1">
      <c r="A18" s="204">
        <v>12</v>
      </c>
      <c r="B18" s="661">
        <v>151</v>
      </c>
      <c r="C18" s="110" t="s">
        <v>160</v>
      </c>
      <c r="D18" s="154"/>
      <c r="E18" s="228">
        <v>0.13649600000000001</v>
      </c>
      <c r="F18" s="229">
        <v>5.4551000000000002E-2</v>
      </c>
      <c r="G18" s="228">
        <v>1.73E-4</v>
      </c>
      <c r="H18" s="230">
        <v>1.2029E-2</v>
      </c>
      <c r="I18" s="230">
        <v>3.0000000000000001E-6</v>
      </c>
      <c r="J18" s="230">
        <v>2.05E-4</v>
      </c>
      <c r="K18" s="230">
        <v>7.9999999999999996E-6</v>
      </c>
      <c r="L18" s="230">
        <v>7.5299999999999998E-4</v>
      </c>
      <c r="M18" s="229">
        <v>8.5050000000000004E-3</v>
      </c>
      <c r="N18" s="209"/>
      <c r="O18" s="231">
        <f>生産者価格評価表!DP18</f>
        <v>80724.406999999963</v>
      </c>
      <c r="P18" s="232">
        <f>ABS(生産者価格評価表!DV18)</f>
        <v>29770.026000000002</v>
      </c>
      <c r="Q18" s="233">
        <f t="shared" si="2"/>
        <v>0.36878593608002613</v>
      </c>
      <c r="R18" s="232">
        <f>ABS(生産者価格評価表!DX18)</f>
        <v>62983.294999999998</v>
      </c>
      <c r="S18" s="233">
        <f t="shared" si="7"/>
        <v>0.78022617124954574</v>
      </c>
      <c r="T18" s="234">
        <f t="shared" si="1"/>
        <v>0.21977382875045426</v>
      </c>
      <c r="U18" s="214"/>
      <c r="V18" s="235">
        <f>生産者価格評価表!DZ18</f>
        <v>124878.68299999995</v>
      </c>
      <c r="W18" s="236">
        <f>雇用表!D18</f>
        <v>15160</v>
      </c>
      <c r="X18" s="237">
        <f>雇用表!G18</f>
        <v>11334</v>
      </c>
      <c r="Y18" s="238">
        <f t="shared" si="3"/>
        <v>0.12139782095555898</v>
      </c>
      <c r="Z18" s="239">
        <f t="shared" si="4"/>
        <v>9.0760085930758932E-2</v>
      </c>
      <c r="AA18" s="161"/>
      <c r="AB18" s="235">
        <f>生産者価格評価表!DZ18</f>
        <v>124878.68299999995</v>
      </c>
      <c r="AC18" s="240">
        <v>53271.775999999998</v>
      </c>
      <c r="AD18" s="241">
        <f t="shared" si="5"/>
        <v>0.4265882272317047</v>
      </c>
      <c r="AE18" s="152"/>
      <c r="AF18" s="235">
        <f>生産者価格評価表!DZ18</f>
        <v>124878.68299999995</v>
      </c>
      <c r="AG18" s="242">
        <v>41089.321000000004</v>
      </c>
      <c r="AH18" s="241">
        <f t="shared" si="6"/>
        <v>0.3290339072522091</v>
      </c>
      <c r="AI18" s="223"/>
      <c r="AJ18" s="817">
        <f>'7211'!H14</f>
        <v>4692.0240000000003</v>
      </c>
      <c r="AK18" s="243">
        <v>1.6297994452163866E-4</v>
      </c>
      <c r="AL18" s="153"/>
    </row>
    <row r="19" spans="1:38" ht="14.1" customHeight="1">
      <c r="A19" s="204">
        <v>13</v>
      </c>
      <c r="B19" s="661">
        <v>152</v>
      </c>
      <c r="C19" s="110" t="s">
        <v>162</v>
      </c>
      <c r="D19" s="154"/>
      <c r="E19" s="228">
        <v>0.147679</v>
      </c>
      <c r="F19" s="229">
        <v>0.32170500000000002</v>
      </c>
      <c r="G19" s="228">
        <v>2.0000000000000002E-5</v>
      </c>
      <c r="H19" s="230">
        <v>2.6929999999999999E-2</v>
      </c>
      <c r="I19" s="230">
        <v>1.3200000000000001E-4</v>
      </c>
      <c r="J19" s="230">
        <v>3.6000000000000002E-4</v>
      </c>
      <c r="K19" s="230">
        <v>6.3999999999999997E-5</v>
      </c>
      <c r="L19" s="230">
        <v>1.6379999999999999E-3</v>
      </c>
      <c r="M19" s="229">
        <v>4.2160000000000001E-3</v>
      </c>
      <c r="N19" s="209"/>
      <c r="O19" s="231">
        <f>生産者価格評価表!DP19</f>
        <v>405483.20300000004</v>
      </c>
      <c r="P19" s="232">
        <f>ABS(生産者価格評価表!DV19)</f>
        <v>286823.11999999994</v>
      </c>
      <c r="Q19" s="233">
        <f t="shared" si="2"/>
        <v>0.7073612861837828</v>
      </c>
      <c r="R19" s="232">
        <f>ABS(生産者価格評価表!DX19)</f>
        <v>376375.07399999991</v>
      </c>
      <c r="S19" s="233">
        <f t="shared" si="7"/>
        <v>0.92821372430561533</v>
      </c>
      <c r="T19" s="234">
        <f t="shared" si="1"/>
        <v>7.1786275694384671E-2</v>
      </c>
      <c r="U19" s="214"/>
      <c r="V19" s="235">
        <f>生産者価格評価表!DZ19</f>
        <v>102555.68000000017</v>
      </c>
      <c r="W19" s="236">
        <f>雇用表!D19</f>
        <v>8338</v>
      </c>
      <c r="X19" s="237">
        <f>雇用表!G19</f>
        <v>6509</v>
      </c>
      <c r="Y19" s="238">
        <f t="shared" si="3"/>
        <v>8.1302176534736897E-2</v>
      </c>
      <c r="Z19" s="239">
        <f t="shared" si="4"/>
        <v>6.3467961989038438E-2</v>
      </c>
      <c r="AA19" s="161"/>
      <c r="AB19" s="235">
        <f>生産者価格評価表!DZ19</f>
        <v>102555.68000000017</v>
      </c>
      <c r="AC19" s="240">
        <v>46214.377999999997</v>
      </c>
      <c r="AD19" s="241">
        <f t="shared" si="5"/>
        <v>0.45062719100492454</v>
      </c>
      <c r="AE19" s="152"/>
      <c r="AF19" s="235">
        <f>生産者価格評価表!DZ19</f>
        <v>102555.68000000017</v>
      </c>
      <c r="AG19" s="242">
        <v>21165.216</v>
      </c>
      <c r="AH19" s="241">
        <f t="shared" si="6"/>
        <v>0.20637780374524323</v>
      </c>
      <c r="AI19" s="223"/>
      <c r="AJ19" s="817">
        <f>'7211'!H15</f>
        <v>253817.47600000002</v>
      </c>
      <c r="AK19" s="243">
        <v>1.134237486489287E-3</v>
      </c>
      <c r="AL19" s="153"/>
    </row>
    <row r="20" spans="1:38" ht="14.1" customHeight="1">
      <c r="A20" s="204">
        <v>14</v>
      </c>
      <c r="B20" s="661">
        <v>161</v>
      </c>
      <c r="C20" s="110" t="s">
        <v>164</v>
      </c>
      <c r="D20" s="154"/>
      <c r="E20" s="228">
        <v>0.13092599999999999</v>
      </c>
      <c r="F20" s="229">
        <v>1.3513000000000001E-2</v>
      </c>
      <c r="G20" s="228">
        <v>6.9999999999999994E-5</v>
      </c>
      <c r="H20" s="230">
        <v>5.9277000000000003E-2</v>
      </c>
      <c r="I20" s="230">
        <v>1.134E-3</v>
      </c>
      <c r="J20" s="230">
        <v>1.5529999999999999E-3</v>
      </c>
      <c r="K20" s="230">
        <v>6.9999999999999999E-6</v>
      </c>
      <c r="L20" s="230">
        <v>3.1909999999999998E-3</v>
      </c>
      <c r="M20" s="229">
        <v>5.7120000000000001E-3</v>
      </c>
      <c r="N20" s="209"/>
      <c r="O20" s="231">
        <f>生産者価格評価表!DP20</f>
        <v>217424.21799999999</v>
      </c>
      <c r="P20" s="232">
        <f>ABS(生産者価格評価表!DV20)</f>
        <v>59957.92500000001</v>
      </c>
      <c r="Q20" s="233">
        <f t="shared" si="2"/>
        <v>0.2757647034517563</v>
      </c>
      <c r="R20" s="232">
        <f>ABS(生産者価格評価表!DX20)</f>
        <v>154806.80300000001</v>
      </c>
      <c r="S20" s="233">
        <f t="shared" si="7"/>
        <v>0.71200349447732647</v>
      </c>
      <c r="T20" s="234">
        <f t="shared" si="1"/>
        <v>0.28799650552267353</v>
      </c>
      <c r="U20" s="214"/>
      <c r="V20" s="235">
        <f>生産者価格評価表!DZ20</f>
        <v>115450.07999999996</v>
      </c>
      <c r="W20" s="236">
        <f>雇用表!D20</f>
        <v>6661</v>
      </c>
      <c r="X20" s="237">
        <f>雇用表!G20</f>
        <v>5793</v>
      </c>
      <c r="Y20" s="238">
        <f t="shared" si="3"/>
        <v>5.7695932302515532E-2</v>
      </c>
      <c r="Z20" s="239">
        <f t="shared" si="4"/>
        <v>5.017753127585535E-2</v>
      </c>
      <c r="AA20" s="161"/>
      <c r="AB20" s="235">
        <f>生産者価格評価表!DZ20</f>
        <v>115450.07999999996</v>
      </c>
      <c r="AC20" s="240">
        <v>54090.957999999999</v>
      </c>
      <c r="AD20" s="241">
        <f t="shared" si="5"/>
        <v>0.46852248175142036</v>
      </c>
      <c r="AE20" s="152"/>
      <c r="AF20" s="235">
        <f>生産者価格評価表!DZ20</f>
        <v>115450.07999999996</v>
      </c>
      <c r="AG20" s="242">
        <v>20578.873</v>
      </c>
      <c r="AH20" s="241">
        <f t="shared" si="6"/>
        <v>0.17824910125657781</v>
      </c>
      <c r="AI20" s="223"/>
      <c r="AJ20" s="817">
        <f>'7211'!H16</f>
        <v>3430.6010000000001</v>
      </c>
      <c r="AK20" s="243">
        <v>2.5659611961999609E-4</v>
      </c>
      <c r="AL20" s="153"/>
    </row>
    <row r="21" spans="1:38" ht="14.1" customHeight="1">
      <c r="A21" s="204">
        <v>15</v>
      </c>
      <c r="B21" s="661">
        <v>162</v>
      </c>
      <c r="C21" s="110" t="s">
        <v>166</v>
      </c>
      <c r="D21" s="154"/>
      <c r="E21" s="228">
        <v>0.25027700000000003</v>
      </c>
      <c r="F21" s="229">
        <v>0.16486799999999999</v>
      </c>
      <c r="G21" s="228">
        <v>1.2E-4</v>
      </c>
      <c r="H21" s="230">
        <v>2.4024E-2</v>
      </c>
      <c r="I21" s="230">
        <v>1.4899999999999999E-4</v>
      </c>
      <c r="J21" s="230">
        <v>4.3399999999999998E-4</v>
      </c>
      <c r="K21" s="230">
        <v>3.4999999999999997E-5</v>
      </c>
      <c r="L21" s="230">
        <v>1.436E-3</v>
      </c>
      <c r="M21" s="229">
        <v>2.9320000000000001E-3</v>
      </c>
      <c r="N21" s="209"/>
      <c r="O21" s="231">
        <f>生産者価格評価表!DP21</f>
        <v>157141.48799999998</v>
      </c>
      <c r="P21" s="232">
        <f>ABS(生産者価格評価表!DV21)</f>
        <v>47790.335999999996</v>
      </c>
      <c r="Q21" s="233">
        <f t="shared" si="2"/>
        <v>0.30412296974049274</v>
      </c>
      <c r="R21" s="232">
        <f>ABS(生産者価格評価表!DX21)</f>
        <v>139829.29300000001</v>
      </c>
      <c r="S21" s="233">
        <f t="shared" si="7"/>
        <v>0.88983052648705996</v>
      </c>
      <c r="T21" s="234">
        <f t="shared" si="1"/>
        <v>0.11016947351294004</v>
      </c>
      <c r="U21" s="214"/>
      <c r="V21" s="235">
        <f>生産者価格評価表!DZ21</f>
        <v>109145.53899999999</v>
      </c>
      <c r="W21" s="236">
        <f>雇用表!D21</f>
        <v>11326</v>
      </c>
      <c r="X21" s="237">
        <f>雇用表!G21</f>
        <v>8912</v>
      </c>
      <c r="Y21" s="238">
        <f t="shared" si="3"/>
        <v>0.10376970148088234</v>
      </c>
      <c r="Z21" s="239">
        <f t="shared" si="4"/>
        <v>8.1652443898783636E-2</v>
      </c>
      <c r="AA21" s="161"/>
      <c r="AB21" s="235">
        <f>生産者価格評価表!DZ21</f>
        <v>109145.53899999999</v>
      </c>
      <c r="AC21" s="240">
        <v>45301.525000000001</v>
      </c>
      <c r="AD21" s="241">
        <f t="shared" si="5"/>
        <v>0.41505612977915668</v>
      </c>
      <c r="AE21" s="152"/>
      <c r="AF21" s="235">
        <f>生産者価格評価表!DZ21</f>
        <v>109145.53899999999</v>
      </c>
      <c r="AG21" s="242">
        <v>23938.816999999999</v>
      </c>
      <c r="AH21" s="241">
        <f t="shared" si="6"/>
        <v>0.21932932137519612</v>
      </c>
      <c r="AI21" s="223"/>
      <c r="AJ21" s="817">
        <f>'7211'!H17</f>
        <v>9250.3150000000005</v>
      </c>
      <c r="AK21" s="243">
        <v>2.1280579626365364E-4</v>
      </c>
      <c r="AL21" s="153"/>
    </row>
    <row r="22" spans="1:38" ht="14.1" customHeight="1">
      <c r="A22" s="204">
        <v>16</v>
      </c>
      <c r="B22" s="661">
        <v>163</v>
      </c>
      <c r="C22" s="110" t="s">
        <v>168</v>
      </c>
      <c r="D22" s="154"/>
      <c r="E22" s="228">
        <v>0.158746</v>
      </c>
      <c r="F22" s="229">
        <v>2.6432000000000001E-2</v>
      </c>
      <c r="G22" s="228">
        <v>2.1879999999999998E-3</v>
      </c>
      <c r="H22" s="230">
        <v>5.5858999999999999E-2</v>
      </c>
      <c r="I22" s="230">
        <v>8.8500000000000004E-4</v>
      </c>
      <c r="J22" s="230">
        <v>3.2139999999999998E-3</v>
      </c>
      <c r="K22" s="230">
        <v>0</v>
      </c>
      <c r="L22" s="230">
        <v>4.8139999999999997E-3</v>
      </c>
      <c r="M22" s="229">
        <v>1.4416999999999999E-2</v>
      </c>
      <c r="N22" s="209"/>
      <c r="O22" s="231">
        <f>生産者価格評価表!DP22</f>
        <v>247162.62299999996</v>
      </c>
      <c r="P22" s="232">
        <f>ABS(生産者価格評価表!DV22)</f>
        <v>15800.912</v>
      </c>
      <c r="Q22" s="233">
        <f t="shared" si="2"/>
        <v>6.3929213115690248E-2</v>
      </c>
      <c r="R22" s="232">
        <f>ABS(生産者価格評価表!DX22)</f>
        <v>159862.96100000001</v>
      </c>
      <c r="S22" s="233">
        <f t="shared" si="7"/>
        <v>0.64679262203816323</v>
      </c>
      <c r="T22" s="234">
        <f t="shared" si="1"/>
        <v>0.35320737796183677</v>
      </c>
      <c r="U22" s="214"/>
      <c r="V22" s="235">
        <f>生産者価格評価表!DZ22</f>
        <v>160429.13799999998</v>
      </c>
      <c r="W22" s="236">
        <f>雇用表!D22</f>
        <v>2438</v>
      </c>
      <c r="X22" s="237">
        <f>雇用表!G22</f>
        <v>2388</v>
      </c>
      <c r="Y22" s="238">
        <f t="shared" si="3"/>
        <v>1.519674063199168E-2</v>
      </c>
      <c r="Z22" s="239">
        <f t="shared" si="4"/>
        <v>1.4885076550121465E-2</v>
      </c>
      <c r="AA22" s="161"/>
      <c r="AB22" s="235">
        <f>生産者価格評価表!DZ22</f>
        <v>160429.13799999998</v>
      </c>
      <c r="AC22" s="240">
        <v>37552.547999999995</v>
      </c>
      <c r="AD22" s="241">
        <f t="shared" si="5"/>
        <v>0.23407560788614348</v>
      </c>
      <c r="AE22" s="152"/>
      <c r="AF22" s="235">
        <f>生産者価格評価表!DZ22</f>
        <v>160429.13799999998</v>
      </c>
      <c r="AG22" s="242">
        <v>15494.620999999999</v>
      </c>
      <c r="AH22" s="241">
        <f t="shared" si="6"/>
        <v>9.6582336557839016E-2</v>
      </c>
      <c r="AI22" s="223"/>
      <c r="AJ22" s="817">
        <f>'7211'!H18</f>
        <v>-5346.0410000000002</v>
      </c>
      <c r="AK22" s="243">
        <v>4.1809406861526694E-4</v>
      </c>
      <c r="AL22" s="153"/>
    </row>
    <row r="23" spans="1:38" ht="14.1" customHeight="1">
      <c r="A23" s="204">
        <v>17</v>
      </c>
      <c r="B23" s="661">
        <v>164</v>
      </c>
      <c r="C23" s="110" t="s">
        <v>170</v>
      </c>
      <c r="D23" s="154"/>
      <c r="E23" s="228">
        <v>0.114218</v>
      </c>
      <c r="F23" s="229">
        <v>6.6333000000000003E-2</v>
      </c>
      <c r="G23" s="228">
        <v>6.5200000000000002E-4</v>
      </c>
      <c r="H23" s="230">
        <v>6.4019000000000006E-2</v>
      </c>
      <c r="I23" s="230">
        <v>1.964E-3</v>
      </c>
      <c r="J23" s="230">
        <v>2.1210000000000001E-3</v>
      </c>
      <c r="K23" s="230">
        <v>0</v>
      </c>
      <c r="L23" s="230">
        <v>3.98E-3</v>
      </c>
      <c r="M23" s="229">
        <v>1.4928E-2</v>
      </c>
      <c r="N23" s="209"/>
      <c r="O23" s="231">
        <f>生産者価格評価表!DP23</f>
        <v>229092.25699999995</v>
      </c>
      <c r="P23" s="232">
        <f>ABS(生産者価格評価表!DV23)</f>
        <v>10639.51</v>
      </c>
      <c r="Q23" s="233">
        <f t="shared" si="2"/>
        <v>4.644203230316947E-2</v>
      </c>
      <c r="R23" s="232">
        <f>ABS(生産者価格評価表!DX23)</f>
        <v>128931.05399999999</v>
      </c>
      <c r="S23" s="233">
        <f t="shared" si="7"/>
        <v>0.56279097202311823</v>
      </c>
      <c r="T23" s="234">
        <f t="shared" si="1"/>
        <v>0.43720902797688177</v>
      </c>
      <c r="U23" s="214"/>
      <c r="V23" s="235">
        <f>生産者価格評価表!DZ23</f>
        <v>226939.02599999995</v>
      </c>
      <c r="W23" s="236">
        <f>雇用表!D23</f>
        <v>13061</v>
      </c>
      <c r="X23" s="237">
        <f>雇用表!G23</f>
        <v>12523</v>
      </c>
      <c r="Y23" s="238">
        <f t="shared" si="3"/>
        <v>5.7552904100328706E-2</v>
      </c>
      <c r="Z23" s="239">
        <f t="shared" si="4"/>
        <v>5.5182223263794225E-2</v>
      </c>
      <c r="AA23" s="161"/>
      <c r="AB23" s="235">
        <f>生産者価格評価表!DZ23</f>
        <v>226939.02599999995</v>
      </c>
      <c r="AC23" s="240">
        <v>103556.66599999998</v>
      </c>
      <c r="AD23" s="241">
        <f t="shared" si="5"/>
        <v>0.45631933751227083</v>
      </c>
      <c r="AE23" s="152"/>
      <c r="AF23" s="235">
        <f>生産者価格評価表!DZ23</f>
        <v>226939.02599999995</v>
      </c>
      <c r="AG23" s="242">
        <v>59730.046999999999</v>
      </c>
      <c r="AH23" s="241">
        <f t="shared" si="6"/>
        <v>0.26319865759889183</v>
      </c>
      <c r="AI23" s="223"/>
      <c r="AJ23" s="817">
        <f>'7211'!H19</f>
        <v>18293.019</v>
      </c>
      <c r="AK23" s="243">
        <v>1.6768778124258512E-3</v>
      </c>
      <c r="AL23" s="153"/>
    </row>
    <row r="24" spans="1:38" ht="14.1" customHeight="1">
      <c r="A24" s="204">
        <v>18</v>
      </c>
      <c r="B24" s="661">
        <v>191</v>
      </c>
      <c r="C24" s="110" t="s">
        <v>172</v>
      </c>
      <c r="D24" s="154"/>
      <c r="E24" s="228">
        <v>4.1071000000000003E-2</v>
      </c>
      <c r="F24" s="229">
        <v>1.6219999999999998E-2</v>
      </c>
      <c r="G24" s="228">
        <v>5.8999999999999998E-5</v>
      </c>
      <c r="H24" s="230">
        <v>3.4014999999999997E-2</v>
      </c>
      <c r="I24" s="230">
        <v>0</v>
      </c>
      <c r="J24" s="230">
        <v>0</v>
      </c>
      <c r="K24" s="230">
        <v>0</v>
      </c>
      <c r="L24" s="230">
        <v>1.7639999999999999E-3</v>
      </c>
      <c r="M24" s="229">
        <v>1.2321E-2</v>
      </c>
      <c r="N24" s="209"/>
      <c r="O24" s="231">
        <f>生産者価格評価表!DP24</f>
        <v>257034.19199999998</v>
      </c>
      <c r="P24" s="232">
        <f>ABS(生産者価格評価表!DV24)</f>
        <v>5270.5070000000005</v>
      </c>
      <c r="Q24" s="233">
        <f t="shared" si="2"/>
        <v>2.0505081285061098E-2</v>
      </c>
      <c r="R24" s="232">
        <f>ABS(生産者価格評価表!DX24)</f>
        <v>134500.17800000001</v>
      </c>
      <c r="S24" s="233">
        <f t="shared" si="7"/>
        <v>0.52327737782061312</v>
      </c>
      <c r="T24" s="234">
        <f t="shared" si="1"/>
        <v>0.47672262217938688</v>
      </c>
      <c r="U24" s="214"/>
      <c r="V24" s="235">
        <f>生産者価格評価表!DZ24</f>
        <v>210290.49899999995</v>
      </c>
      <c r="W24" s="236">
        <f>雇用表!D24</f>
        <v>20534</v>
      </c>
      <c r="X24" s="237">
        <f>雇用表!G24</f>
        <v>19518</v>
      </c>
      <c r="Y24" s="238">
        <f t="shared" si="3"/>
        <v>9.7645876050729261E-2</v>
      </c>
      <c r="Z24" s="239">
        <f t="shared" si="4"/>
        <v>9.28144642426285E-2</v>
      </c>
      <c r="AA24" s="161"/>
      <c r="AB24" s="235">
        <f>生産者価格評価表!DZ24</f>
        <v>210290.49899999995</v>
      </c>
      <c r="AC24" s="240">
        <v>127455.35799999999</v>
      </c>
      <c r="AD24" s="241">
        <f t="shared" si="5"/>
        <v>0.6060918520146743</v>
      </c>
      <c r="AE24" s="152"/>
      <c r="AF24" s="235">
        <f>生産者価格評価表!DZ24</f>
        <v>210290.49899999995</v>
      </c>
      <c r="AG24" s="242">
        <v>62893.127</v>
      </c>
      <c r="AH24" s="241">
        <f t="shared" si="6"/>
        <v>0.29907735869702801</v>
      </c>
      <c r="AI24" s="223"/>
      <c r="AJ24" s="817">
        <f>'7211'!H20</f>
        <v>2179.2310000000002</v>
      </c>
      <c r="AK24" s="243">
        <v>1.5334168005861012E-3</v>
      </c>
      <c r="AL24" s="153"/>
    </row>
    <row r="25" spans="1:38" ht="14.1" customHeight="1">
      <c r="A25" s="204">
        <v>19</v>
      </c>
      <c r="B25" s="661">
        <v>201</v>
      </c>
      <c r="C25" s="110" t="s">
        <v>174</v>
      </c>
      <c r="D25" s="154"/>
      <c r="E25" s="228">
        <v>9.3974000000000002E-2</v>
      </c>
      <c r="F25" s="229">
        <v>0.120431</v>
      </c>
      <c r="G25" s="228">
        <v>3.59E-4</v>
      </c>
      <c r="H25" s="230">
        <v>2.1488E-2</v>
      </c>
      <c r="I25" s="230">
        <v>1.4430000000000001E-3</v>
      </c>
      <c r="J25" s="230">
        <v>1.6454E-2</v>
      </c>
      <c r="K25" s="230">
        <v>0</v>
      </c>
      <c r="L25" s="230">
        <v>1.586E-3</v>
      </c>
      <c r="M25" s="229">
        <v>5.5230000000000001E-3</v>
      </c>
      <c r="N25" s="209"/>
      <c r="O25" s="231">
        <f>生産者価格評価表!DP25</f>
        <v>12092.755999999999</v>
      </c>
      <c r="P25" s="232">
        <f>ABS(生産者価格評価表!DV25)</f>
        <v>2700.9109999999996</v>
      </c>
      <c r="Q25" s="233">
        <f t="shared" si="2"/>
        <v>0.22334949948547708</v>
      </c>
      <c r="R25" s="232">
        <f>ABS(生産者価格評価表!DX25)</f>
        <v>5960.6389999999992</v>
      </c>
      <c r="S25" s="233">
        <f t="shared" si="7"/>
        <v>0.49290988753928383</v>
      </c>
      <c r="T25" s="234">
        <f t="shared" si="1"/>
        <v>0.50709011246071611</v>
      </c>
      <c r="U25" s="214"/>
      <c r="V25" s="235">
        <f>生産者価格評価表!DZ25</f>
        <v>12242.967000000001</v>
      </c>
      <c r="W25" s="236">
        <f>雇用表!D25</f>
        <v>288</v>
      </c>
      <c r="X25" s="237">
        <f>雇用表!G25</f>
        <v>287</v>
      </c>
      <c r="Y25" s="238">
        <f t="shared" si="3"/>
        <v>2.3523709571380856E-2</v>
      </c>
      <c r="Z25" s="239">
        <f t="shared" si="4"/>
        <v>2.3442030024258008E-2</v>
      </c>
      <c r="AA25" s="161"/>
      <c r="AB25" s="235">
        <f>生産者価格評価表!DZ25</f>
        <v>12242.967000000001</v>
      </c>
      <c r="AC25" s="240">
        <v>4571.0709999999999</v>
      </c>
      <c r="AD25" s="241">
        <f t="shared" si="5"/>
        <v>0.37336300914639398</v>
      </c>
      <c r="AE25" s="152"/>
      <c r="AF25" s="235">
        <f>生産者価格評価表!DZ25</f>
        <v>12242.967000000001</v>
      </c>
      <c r="AG25" s="242">
        <v>1615.2719999999999</v>
      </c>
      <c r="AH25" s="241">
        <f t="shared" si="6"/>
        <v>0.13193468544022049</v>
      </c>
      <c r="AI25" s="223"/>
      <c r="AJ25" s="817">
        <f>'7211'!H21</f>
        <v>356.01799999999997</v>
      </c>
      <c r="AK25" s="243">
        <v>9.353376470832432E-5</v>
      </c>
      <c r="AL25" s="153"/>
    </row>
    <row r="26" spans="1:38" ht="14.1" customHeight="1">
      <c r="A26" s="204">
        <v>20</v>
      </c>
      <c r="B26" s="661">
        <v>202</v>
      </c>
      <c r="C26" s="110" t="s">
        <v>176</v>
      </c>
      <c r="D26" s="154"/>
      <c r="E26" s="228">
        <v>0.12635399999999999</v>
      </c>
      <c r="F26" s="229">
        <v>4.4840000000000001E-3</v>
      </c>
      <c r="G26" s="228">
        <v>7.2800000000000002E-4</v>
      </c>
      <c r="H26" s="230">
        <v>3.0872E-2</v>
      </c>
      <c r="I26" s="230">
        <v>4.1529999999999996E-3</v>
      </c>
      <c r="J26" s="230">
        <v>1.562E-3</v>
      </c>
      <c r="K26" s="230">
        <v>9.0000000000000002E-6</v>
      </c>
      <c r="L26" s="230">
        <v>2.7179999999999999E-3</v>
      </c>
      <c r="M26" s="229">
        <v>7.2170000000000003E-3</v>
      </c>
      <c r="N26" s="209"/>
      <c r="O26" s="231">
        <f>生産者価格評価表!DP26</f>
        <v>148061.92800000004</v>
      </c>
      <c r="P26" s="232">
        <f>ABS(生産者価格評価表!DV26)</f>
        <v>40632.913</v>
      </c>
      <c r="Q26" s="233">
        <f t="shared" si="2"/>
        <v>0.2744318782611016</v>
      </c>
      <c r="R26" s="232">
        <f>ABS(生産者価格評価表!DX26)</f>
        <v>122532.17600000001</v>
      </c>
      <c r="S26" s="233">
        <f t="shared" si="7"/>
        <v>0.82757382437975524</v>
      </c>
      <c r="T26" s="234">
        <f t="shared" si="1"/>
        <v>0.17242617562024476</v>
      </c>
      <c r="U26" s="214"/>
      <c r="V26" s="235">
        <f>生産者価格評価表!DZ26</f>
        <v>90822.420000000042</v>
      </c>
      <c r="W26" s="236">
        <f>雇用表!D26</f>
        <v>2012</v>
      </c>
      <c r="X26" s="237">
        <f>雇用表!G26</f>
        <v>1997</v>
      </c>
      <c r="Y26" s="238">
        <f t="shared" si="3"/>
        <v>2.2153120341871523E-2</v>
      </c>
      <c r="Z26" s="239">
        <f t="shared" si="4"/>
        <v>2.1987962884054389E-2</v>
      </c>
      <c r="AA26" s="161"/>
      <c r="AB26" s="235">
        <f>生産者価格評価表!DZ26</f>
        <v>90822.420000000042</v>
      </c>
      <c r="AC26" s="240">
        <v>39268.69</v>
      </c>
      <c r="AD26" s="241">
        <f t="shared" si="5"/>
        <v>0.43236780081393983</v>
      </c>
      <c r="AE26" s="152"/>
      <c r="AF26" s="235">
        <f>生産者価格評価表!DZ26</f>
        <v>90822.420000000042</v>
      </c>
      <c r="AG26" s="242">
        <v>13163.108</v>
      </c>
      <c r="AH26" s="241">
        <f t="shared" si="6"/>
        <v>0.14493236361682493</v>
      </c>
      <c r="AI26" s="223"/>
      <c r="AJ26" s="817">
        <f>'7211'!H22</f>
        <v>674.07600000000002</v>
      </c>
      <c r="AK26" s="243">
        <v>9.9855024511892284E-5</v>
      </c>
      <c r="AL26" s="153"/>
    </row>
    <row r="27" spans="1:38" ht="14.1" customHeight="1">
      <c r="A27" s="204">
        <v>21</v>
      </c>
      <c r="B27" s="661">
        <v>203</v>
      </c>
      <c r="C27" s="110" t="s">
        <v>178</v>
      </c>
      <c r="D27" s="154"/>
      <c r="E27" s="228">
        <v>2.3525999999999998E-2</v>
      </c>
      <c r="F27" s="229">
        <v>0</v>
      </c>
      <c r="G27" s="228">
        <v>3.5E-4</v>
      </c>
      <c r="H27" s="230">
        <v>3.5999000000000003E-2</v>
      </c>
      <c r="I27" s="230">
        <v>5.3509999999999999E-3</v>
      </c>
      <c r="J27" s="230">
        <v>4.6900000000000002E-4</v>
      </c>
      <c r="K27" s="230">
        <v>0</v>
      </c>
      <c r="L27" s="230">
        <v>2.7910000000000001E-3</v>
      </c>
      <c r="M27" s="229">
        <v>6.0730000000000003E-3</v>
      </c>
      <c r="N27" s="209"/>
      <c r="O27" s="231">
        <f>生産者価格評価表!DP27</f>
        <v>54189.453000000001</v>
      </c>
      <c r="P27" s="232">
        <f>ABS(生産者価格評価表!DV27)</f>
        <v>701.73500000000001</v>
      </c>
      <c r="Q27" s="233">
        <f t="shared" si="2"/>
        <v>1.2949660148811614E-2</v>
      </c>
      <c r="R27" s="232">
        <f>ABS(生産者価格評価表!DX27)</f>
        <v>38664.957999999999</v>
      </c>
      <c r="S27" s="233">
        <f t="shared" si="7"/>
        <v>0.71351445455631368</v>
      </c>
      <c r="T27" s="234">
        <f t="shared" si="1"/>
        <v>0.28648554544368632</v>
      </c>
      <c r="U27" s="214"/>
      <c r="V27" s="235">
        <f>生産者価格評価表!DZ27</f>
        <v>43552.368000000002</v>
      </c>
      <c r="W27" s="236">
        <f>雇用表!D27</f>
        <v>175</v>
      </c>
      <c r="X27" s="237">
        <f>雇用表!G27</f>
        <v>175</v>
      </c>
      <c r="Y27" s="238">
        <f t="shared" si="3"/>
        <v>4.0181512059229473E-3</v>
      </c>
      <c r="Z27" s="239">
        <f t="shared" si="4"/>
        <v>4.0181512059229473E-3</v>
      </c>
      <c r="AA27" s="161"/>
      <c r="AB27" s="235">
        <f>生産者価格評価表!DZ27</f>
        <v>43552.368000000002</v>
      </c>
      <c r="AC27" s="240">
        <v>6809.7929999999997</v>
      </c>
      <c r="AD27" s="241">
        <f t="shared" si="5"/>
        <v>0.15635873117163226</v>
      </c>
      <c r="AE27" s="152"/>
      <c r="AF27" s="235">
        <f>生産者価格評価表!DZ27</f>
        <v>43552.368000000002</v>
      </c>
      <c r="AG27" s="242">
        <v>1688.402</v>
      </c>
      <c r="AH27" s="241">
        <f t="shared" si="6"/>
        <v>3.8767168756472667E-2</v>
      </c>
      <c r="AI27" s="223"/>
      <c r="AJ27" s="817">
        <f>'7211'!H23</f>
        <v>0</v>
      </c>
      <c r="AK27" s="243">
        <v>1.6511229698867906E-5</v>
      </c>
      <c r="AL27" s="153"/>
    </row>
    <row r="28" spans="1:38" ht="14.1" customHeight="1">
      <c r="A28" s="204">
        <v>22</v>
      </c>
      <c r="B28" s="661">
        <v>204</v>
      </c>
      <c r="C28" s="110" t="s">
        <v>180</v>
      </c>
      <c r="D28" s="154"/>
      <c r="E28" s="228">
        <v>8.8846999999999995E-2</v>
      </c>
      <c r="F28" s="229">
        <v>3.0000000000000001E-5</v>
      </c>
      <c r="G28" s="228">
        <v>3.8299999999999999E-4</v>
      </c>
      <c r="H28" s="230">
        <v>2.4032000000000001E-2</v>
      </c>
      <c r="I28" s="230">
        <v>3.5439999999999998E-3</v>
      </c>
      <c r="J28" s="230">
        <v>4.0400000000000001E-4</v>
      </c>
      <c r="K28" s="230">
        <v>1.2999999999999999E-5</v>
      </c>
      <c r="L28" s="230">
        <v>2.032E-3</v>
      </c>
      <c r="M28" s="229">
        <v>4.6829999999999997E-3</v>
      </c>
      <c r="N28" s="209"/>
      <c r="O28" s="231">
        <f>生産者価格評価表!DP28</f>
        <v>337981.78</v>
      </c>
      <c r="P28" s="232">
        <f>ABS(生産者価格評価表!DV28)</f>
        <v>120198.39000000001</v>
      </c>
      <c r="Q28" s="233">
        <f t="shared" si="2"/>
        <v>0.35563570912017806</v>
      </c>
      <c r="R28" s="232">
        <f>ABS(生産者価格評価表!DX28)</f>
        <v>280588.85000000003</v>
      </c>
      <c r="S28" s="233">
        <f t="shared" si="7"/>
        <v>0.83018927825044297</v>
      </c>
      <c r="T28" s="234">
        <f t="shared" si="1"/>
        <v>0.16981072174955703</v>
      </c>
      <c r="U28" s="214"/>
      <c r="V28" s="235">
        <f>生産者価格評価表!DZ28</f>
        <v>161783.74700000003</v>
      </c>
      <c r="W28" s="236">
        <f>雇用表!D28</f>
        <v>2174</v>
      </c>
      <c r="X28" s="237">
        <f>雇用表!G28</f>
        <v>2162</v>
      </c>
      <c r="Y28" s="238">
        <f t="shared" si="3"/>
        <v>1.3437690993768363E-2</v>
      </c>
      <c r="Z28" s="239">
        <f t="shared" si="4"/>
        <v>1.3363517906406257E-2</v>
      </c>
      <c r="AA28" s="161"/>
      <c r="AB28" s="235">
        <f>生産者価格評価表!DZ28</f>
        <v>161783.74700000003</v>
      </c>
      <c r="AC28" s="240">
        <v>55776.969999999994</v>
      </c>
      <c r="AD28" s="241">
        <f t="shared" si="5"/>
        <v>0.34476250571696787</v>
      </c>
      <c r="AE28" s="152"/>
      <c r="AF28" s="235">
        <f>生産者価格評価表!DZ28</f>
        <v>161783.74700000003</v>
      </c>
      <c r="AG28" s="242">
        <v>16492.911</v>
      </c>
      <c r="AH28" s="241">
        <f t="shared" si="6"/>
        <v>0.1019441773715378</v>
      </c>
      <c r="AI28" s="223"/>
      <c r="AJ28" s="817">
        <f>'7211'!H24</f>
        <v>5.952</v>
      </c>
      <c r="AK28" s="243">
        <v>1.2721164976144423E-4</v>
      </c>
      <c r="AL28" s="153"/>
    </row>
    <row r="29" spans="1:38" ht="14.1" customHeight="1">
      <c r="A29" s="204">
        <v>23</v>
      </c>
      <c r="B29" s="661">
        <v>205</v>
      </c>
      <c r="C29" s="110" t="s">
        <v>182</v>
      </c>
      <c r="D29" s="154"/>
      <c r="E29" s="228">
        <v>0.15534899999999999</v>
      </c>
      <c r="F29" s="229">
        <v>0</v>
      </c>
      <c r="G29" s="228">
        <v>1.6699999999999999E-4</v>
      </c>
      <c r="H29" s="230">
        <v>2.5328E-2</v>
      </c>
      <c r="I29" s="230">
        <v>1.7000000000000001E-4</v>
      </c>
      <c r="J29" s="230">
        <v>5.1099999999999995E-4</v>
      </c>
      <c r="K29" s="230">
        <v>3.0000000000000001E-6</v>
      </c>
      <c r="L29" s="230">
        <v>1.3960000000000001E-3</v>
      </c>
      <c r="M29" s="229">
        <v>9.1280000000000007E-3</v>
      </c>
      <c r="N29" s="209"/>
      <c r="O29" s="231">
        <f>生産者価格評価表!DP29</f>
        <v>222464.02599999995</v>
      </c>
      <c r="P29" s="232">
        <f>ABS(生産者価格評価表!DV29)</f>
        <v>74803.921000000002</v>
      </c>
      <c r="Q29" s="233">
        <f t="shared" si="2"/>
        <v>0.3362517632401385</v>
      </c>
      <c r="R29" s="232">
        <f>ABS(生産者価格評価表!DX29)</f>
        <v>205763.77600000001</v>
      </c>
      <c r="S29" s="233">
        <f t="shared" si="7"/>
        <v>0.9249305593345688</v>
      </c>
      <c r="T29" s="234">
        <f t="shared" si="1"/>
        <v>7.5069440665431197E-2</v>
      </c>
      <c r="U29" s="214"/>
      <c r="V29" s="235">
        <f>生産者価格評価表!DZ29</f>
        <v>99681.092999999935</v>
      </c>
      <c r="W29" s="236">
        <f>雇用表!D29</f>
        <v>1179</v>
      </c>
      <c r="X29" s="237">
        <f>雇用表!G29</f>
        <v>1176</v>
      </c>
      <c r="Y29" s="238">
        <f t="shared" si="3"/>
        <v>1.182771942518729E-2</v>
      </c>
      <c r="Z29" s="239">
        <f t="shared" si="4"/>
        <v>1.1797623447006151E-2</v>
      </c>
      <c r="AA29" s="161"/>
      <c r="AB29" s="235">
        <f>生産者価格評価表!DZ29</f>
        <v>99681.092999999935</v>
      </c>
      <c r="AC29" s="240">
        <v>30387.939000000002</v>
      </c>
      <c r="AD29" s="241">
        <f t="shared" si="5"/>
        <v>0.30485158303791893</v>
      </c>
      <c r="AE29" s="152"/>
      <c r="AF29" s="235">
        <f>生産者価格評価表!DZ29</f>
        <v>99681.092999999935</v>
      </c>
      <c r="AG29" s="242">
        <v>9959.259</v>
      </c>
      <c r="AH29" s="241">
        <f t="shared" si="6"/>
        <v>9.9911213854767894E-2</v>
      </c>
      <c r="AI29" s="223"/>
      <c r="AJ29" s="817">
        <f>'7211'!H25</f>
        <v>0</v>
      </c>
      <c r="AK29" s="243">
        <v>3.1274567251757345E-5</v>
      </c>
      <c r="AL29" s="153"/>
    </row>
    <row r="30" spans="1:38" ht="14.1" customHeight="1">
      <c r="A30" s="204">
        <v>24</v>
      </c>
      <c r="B30" s="661">
        <v>206</v>
      </c>
      <c r="C30" s="110" t="s">
        <v>184</v>
      </c>
      <c r="D30" s="154"/>
      <c r="E30" s="228">
        <v>0.184199</v>
      </c>
      <c r="F30" s="229">
        <v>0</v>
      </c>
      <c r="G30" s="228">
        <v>0</v>
      </c>
      <c r="H30" s="230">
        <v>2.9694000000000002E-2</v>
      </c>
      <c r="I30" s="230">
        <v>1.9999999999999999E-6</v>
      </c>
      <c r="J30" s="230">
        <v>4.8999999999999998E-5</v>
      </c>
      <c r="K30" s="230">
        <v>9.0000000000000002E-6</v>
      </c>
      <c r="L30" s="230">
        <v>1.5139999999999999E-3</v>
      </c>
      <c r="M30" s="229">
        <v>8.5089999999999992E-3</v>
      </c>
      <c r="N30" s="209"/>
      <c r="O30" s="231">
        <f>生産者価格評価表!DP30</f>
        <v>27442.906999999996</v>
      </c>
      <c r="P30" s="232">
        <f>ABS(生産者価格評価表!DV30)</f>
        <v>6604.4969999999994</v>
      </c>
      <c r="Q30" s="233">
        <f t="shared" si="2"/>
        <v>0.24066317026836845</v>
      </c>
      <c r="R30" s="232">
        <f>ABS(生産者価格評価表!DX30)</f>
        <v>22455.949999999997</v>
      </c>
      <c r="S30" s="233">
        <f t="shared" si="7"/>
        <v>0.81827883613058927</v>
      </c>
      <c r="T30" s="234">
        <f t="shared" si="1"/>
        <v>0.18172116386941073</v>
      </c>
      <c r="U30" s="214"/>
      <c r="V30" s="235">
        <f>生産者価格評価表!DZ30</f>
        <v>47986.369999999995</v>
      </c>
      <c r="W30" s="236">
        <f>雇用表!D30</f>
        <v>2159</v>
      </c>
      <c r="X30" s="237">
        <f>雇用表!G30</f>
        <v>2159</v>
      </c>
      <c r="Y30" s="238">
        <f t="shared" si="3"/>
        <v>4.4991942503673443E-2</v>
      </c>
      <c r="Z30" s="239">
        <f t="shared" si="4"/>
        <v>4.4991942503673443E-2</v>
      </c>
      <c r="AA30" s="161"/>
      <c r="AB30" s="235">
        <f>生産者価格評価表!DZ30</f>
        <v>47986.369999999995</v>
      </c>
      <c r="AC30" s="240">
        <v>19452.437000000002</v>
      </c>
      <c r="AD30" s="241">
        <f t="shared" si="5"/>
        <v>0.40537421355272346</v>
      </c>
      <c r="AE30" s="152"/>
      <c r="AF30" s="235">
        <f>生産者価格評価表!DZ30</f>
        <v>47986.369999999995</v>
      </c>
      <c r="AG30" s="242">
        <v>12089.537</v>
      </c>
      <c r="AH30" s="241">
        <f t="shared" si="6"/>
        <v>0.25193689374712031</v>
      </c>
      <c r="AI30" s="223"/>
      <c r="AJ30" s="817">
        <f>'7211'!H26</f>
        <v>0</v>
      </c>
      <c r="AK30" s="243">
        <v>2.1884883692194218E-5</v>
      </c>
      <c r="AL30" s="153"/>
    </row>
    <row r="31" spans="1:38" ht="14.1" customHeight="1">
      <c r="A31" s="204">
        <v>25</v>
      </c>
      <c r="B31" s="661">
        <v>207</v>
      </c>
      <c r="C31" s="110" t="s">
        <v>186</v>
      </c>
      <c r="D31" s="154"/>
      <c r="E31" s="228">
        <v>0.13361600000000001</v>
      </c>
      <c r="F31" s="229">
        <v>6.8530999999999995E-2</v>
      </c>
      <c r="G31" s="228">
        <v>4.15E-4</v>
      </c>
      <c r="H31" s="230">
        <v>2.3021E-2</v>
      </c>
      <c r="I31" s="230">
        <v>1.0900000000000001E-4</v>
      </c>
      <c r="J31" s="230">
        <v>2.8400000000000002E-4</v>
      </c>
      <c r="K31" s="230">
        <v>2.6999999999999999E-5</v>
      </c>
      <c r="L31" s="230">
        <v>1.629E-3</v>
      </c>
      <c r="M31" s="229">
        <v>2.4169999999999999E-3</v>
      </c>
      <c r="N31" s="209"/>
      <c r="O31" s="231">
        <f>生産者価格評価表!DP31</f>
        <v>669023.57900000014</v>
      </c>
      <c r="P31" s="232">
        <f>ABS(生産者価格評価表!DV31)</f>
        <v>191935.73300000001</v>
      </c>
      <c r="Q31" s="233">
        <f t="shared" si="2"/>
        <v>0.28688933996450366</v>
      </c>
      <c r="R31" s="232">
        <f>ABS(生産者価格評価表!DX31)</f>
        <v>466829.50800000003</v>
      </c>
      <c r="S31" s="233">
        <f t="shared" si="7"/>
        <v>0.69777736189474415</v>
      </c>
      <c r="T31" s="234">
        <f t="shared" si="1"/>
        <v>0.30222263810525585</v>
      </c>
      <c r="U31" s="214"/>
      <c r="V31" s="235">
        <f>生産者価格評価表!DZ31</f>
        <v>509609.04200000013</v>
      </c>
      <c r="W31" s="236">
        <f>雇用表!D31</f>
        <v>6471</v>
      </c>
      <c r="X31" s="237">
        <f>雇用表!G31</f>
        <v>6462</v>
      </c>
      <c r="Y31" s="238">
        <f t="shared" si="3"/>
        <v>1.2697969358243841E-2</v>
      </c>
      <c r="Z31" s="239">
        <f t="shared" si="4"/>
        <v>1.2680308761083557E-2</v>
      </c>
      <c r="AA31" s="161"/>
      <c r="AB31" s="235">
        <f>生産者価格評価表!DZ31</f>
        <v>509609.04200000013</v>
      </c>
      <c r="AC31" s="240">
        <v>211375.44899999999</v>
      </c>
      <c r="AD31" s="241">
        <f t="shared" si="5"/>
        <v>0.41477962826256121</v>
      </c>
      <c r="AE31" s="152"/>
      <c r="AF31" s="235">
        <f>生産者価格評価表!DZ31</f>
        <v>509609.04200000013</v>
      </c>
      <c r="AG31" s="242">
        <v>46335.618000000002</v>
      </c>
      <c r="AH31" s="241">
        <f t="shared" si="6"/>
        <v>9.0923853741197921E-2</v>
      </c>
      <c r="AI31" s="223"/>
      <c r="AJ31" s="817">
        <f>'7211'!H27</f>
        <v>48956.188000000002</v>
      </c>
      <c r="AK31" s="243">
        <v>2.8739130820050803E-3</v>
      </c>
      <c r="AL31" s="153"/>
    </row>
    <row r="32" spans="1:38" ht="14.1" customHeight="1">
      <c r="A32" s="204">
        <v>26</v>
      </c>
      <c r="B32" s="661">
        <v>208</v>
      </c>
      <c r="C32" s="110" t="s">
        <v>188</v>
      </c>
      <c r="D32" s="154"/>
      <c r="E32" s="228">
        <v>0.201017</v>
      </c>
      <c r="F32" s="229">
        <v>0.15209400000000001</v>
      </c>
      <c r="G32" s="228">
        <v>2.4399999999999999E-4</v>
      </c>
      <c r="H32" s="230">
        <v>1.4754E-2</v>
      </c>
      <c r="I32" s="230">
        <v>8.8999999999999995E-5</v>
      </c>
      <c r="J32" s="230">
        <v>3.01E-4</v>
      </c>
      <c r="K32" s="230">
        <v>1.0000000000000001E-5</v>
      </c>
      <c r="L32" s="230">
        <v>9.8400000000000007E-4</v>
      </c>
      <c r="M32" s="229">
        <v>2.3630000000000001E-3</v>
      </c>
      <c r="N32" s="209"/>
      <c r="O32" s="231">
        <f>生産者価格評価表!DP32</f>
        <v>506933.8930000001</v>
      </c>
      <c r="P32" s="232">
        <f>ABS(生産者価格評価表!DV32)</f>
        <v>97166.10100000001</v>
      </c>
      <c r="Q32" s="233">
        <f t="shared" si="2"/>
        <v>0.19167410650918934</v>
      </c>
      <c r="R32" s="232">
        <f>ABS(生産者価格評価表!DX32)</f>
        <v>457664.89300000004</v>
      </c>
      <c r="S32" s="233">
        <f t="shared" si="7"/>
        <v>0.90280981271851934</v>
      </c>
      <c r="T32" s="234">
        <f t="shared" si="1"/>
        <v>9.7190187281480656E-2</v>
      </c>
      <c r="U32" s="214"/>
      <c r="V32" s="235">
        <f>生産者価格評価表!DZ32</f>
        <v>346550.0070000001</v>
      </c>
      <c r="W32" s="236">
        <f>雇用表!D32</f>
        <v>6610</v>
      </c>
      <c r="X32" s="237">
        <f>雇用表!G32</f>
        <v>6576</v>
      </c>
      <c r="Y32" s="238">
        <f t="shared" si="3"/>
        <v>1.9073726349686664E-2</v>
      </c>
      <c r="Z32" s="239">
        <f t="shared" si="4"/>
        <v>1.8975616410822922E-2</v>
      </c>
      <c r="AA32" s="161"/>
      <c r="AB32" s="235">
        <f>生産者価格評価表!DZ32</f>
        <v>346550.0070000001</v>
      </c>
      <c r="AC32" s="240">
        <v>114449.78700000001</v>
      </c>
      <c r="AD32" s="241">
        <f t="shared" si="5"/>
        <v>0.3302547531040736</v>
      </c>
      <c r="AE32" s="152"/>
      <c r="AF32" s="235">
        <f>生産者価格評価表!DZ32</f>
        <v>346550.0070000001</v>
      </c>
      <c r="AG32" s="242">
        <v>41492.682000000001</v>
      </c>
      <c r="AH32" s="241">
        <f t="shared" si="6"/>
        <v>0.11973072042096362</v>
      </c>
      <c r="AI32" s="223"/>
      <c r="AJ32" s="817">
        <f>'7211'!H28</f>
        <v>97590.562000000005</v>
      </c>
      <c r="AK32" s="243">
        <v>7.1409475351423774E-4</v>
      </c>
      <c r="AL32" s="153"/>
    </row>
    <row r="33" spans="1:38" ht="14.1" customHeight="1">
      <c r="A33" s="204">
        <v>27</v>
      </c>
      <c r="B33" s="661">
        <v>211</v>
      </c>
      <c r="C33" s="110" t="s">
        <v>190</v>
      </c>
      <c r="D33" s="154"/>
      <c r="E33" s="228">
        <v>4.9139000000000002E-2</v>
      </c>
      <c r="F33" s="229">
        <v>0.148366</v>
      </c>
      <c r="G33" s="228">
        <v>6.1300000000000005E-4</v>
      </c>
      <c r="H33" s="230">
        <v>9.8130000000000005E-3</v>
      </c>
      <c r="I33" s="230">
        <v>5.7580000000000001E-3</v>
      </c>
      <c r="J33" s="230">
        <v>2.61E-4</v>
      </c>
      <c r="K33" s="230">
        <v>0</v>
      </c>
      <c r="L33" s="230">
        <v>1.6819999999999999E-3</v>
      </c>
      <c r="M33" s="229">
        <v>2.722E-3</v>
      </c>
      <c r="N33" s="209"/>
      <c r="O33" s="231">
        <f>生産者価格評価表!DP33</f>
        <v>739005.40500000003</v>
      </c>
      <c r="P33" s="232">
        <f>ABS(生産者価格評価表!DV33)</f>
        <v>94795.459000000003</v>
      </c>
      <c r="Q33" s="233">
        <f t="shared" si="2"/>
        <v>0.12827437845329426</v>
      </c>
      <c r="R33" s="232">
        <f>ABS(生産者価格評価表!DX33)</f>
        <v>361775.88899999997</v>
      </c>
      <c r="S33" s="233">
        <f t="shared" si="7"/>
        <v>0.48954430718947173</v>
      </c>
      <c r="T33" s="234">
        <f t="shared" si="1"/>
        <v>0.51045569281052827</v>
      </c>
      <c r="U33" s="214"/>
      <c r="V33" s="235">
        <f>生産者価格評価表!DZ33</f>
        <v>649303.04900000012</v>
      </c>
      <c r="W33" s="236">
        <f>雇用表!D33</f>
        <v>892</v>
      </c>
      <c r="X33" s="237">
        <f>雇用表!G33</f>
        <v>892</v>
      </c>
      <c r="Y33" s="238">
        <f t="shared" si="3"/>
        <v>1.3737807043625939E-3</v>
      </c>
      <c r="Z33" s="239">
        <f t="shared" si="4"/>
        <v>1.3737807043625939E-3</v>
      </c>
      <c r="AA33" s="161"/>
      <c r="AB33" s="235">
        <f>生産者価格評価表!DZ33</f>
        <v>649303.04900000012</v>
      </c>
      <c r="AC33" s="240">
        <v>268886.245</v>
      </c>
      <c r="AD33" s="241">
        <f t="shared" si="5"/>
        <v>0.41411517382232399</v>
      </c>
      <c r="AE33" s="152"/>
      <c r="AF33" s="235">
        <f>生産者価格評価表!DZ33</f>
        <v>649303.04900000012</v>
      </c>
      <c r="AG33" s="242">
        <v>6210.759</v>
      </c>
      <c r="AH33" s="241">
        <f t="shared" si="6"/>
        <v>9.5652700377200899E-3</v>
      </c>
      <c r="AI33" s="223"/>
      <c r="AJ33" s="817">
        <f>'7211'!H29</f>
        <v>192122.41499999998</v>
      </c>
      <c r="AK33" s="243">
        <v>8.6226618319422549E-3</v>
      </c>
      <c r="AL33" s="153"/>
    </row>
    <row r="34" spans="1:38" ht="14.1" customHeight="1">
      <c r="A34" s="204">
        <v>28</v>
      </c>
      <c r="B34" s="661">
        <v>212</v>
      </c>
      <c r="C34" s="110" t="s">
        <v>192</v>
      </c>
      <c r="D34" s="154"/>
      <c r="E34" s="228">
        <v>2.2228000000000001E-2</v>
      </c>
      <c r="F34" s="229">
        <v>6.1799999999999995E-4</v>
      </c>
      <c r="G34" s="228">
        <v>4.1999999999999998E-5</v>
      </c>
      <c r="H34" s="230">
        <v>3.3688000000000003E-2</v>
      </c>
      <c r="I34" s="230">
        <v>4.3880000000000004E-3</v>
      </c>
      <c r="J34" s="230">
        <v>7.4520000000000003E-3</v>
      </c>
      <c r="K34" s="230">
        <v>0</v>
      </c>
      <c r="L34" s="230">
        <v>2.1549999999999998E-3</v>
      </c>
      <c r="M34" s="229">
        <v>1.036E-3</v>
      </c>
      <c r="N34" s="209"/>
      <c r="O34" s="231">
        <f>生産者価格評価表!DP34</f>
        <v>111056.68899999995</v>
      </c>
      <c r="P34" s="232">
        <f>ABS(生産者価格評価表!DV34)</f>
        <v>1906.442</v>
      </c>
      <c r="Q34" s="233">
        <f t="shared" si="2"/>
        <v>1.7166386078734986E-2</v>
      </c>
      <c r="R34" s="232">
        <f>ABS(生産者価格評価表!DX34)</f>
        <v>62296.851999999999</v>
      </c>
      <c r="S34" s="233">
        <f t="shared" si="7"/>
        <v>0.56094641899507758</v>
      </c>
      <c r="T34" s="234">
        <f t="shared" si="1"/>
        <v>0.43905358100492242</v>
      </c>
      <c r="U34" s="214"/>
      <c r="V34" s="235">
        <f>生産者価格評価表!DZ34</f>
        <v>71024.051999999952</v>
      </c>
      <c r="W34" s="236">
        <f>雇用表!D34</f>
        <v>531</v>
      </c>
      <c r="X34" s="237">
        <f>雇用表!G34</f>
        <v>531</v>
      </c>
      <c r="Y34" s="238">
        <f t="shared" si="3"/>
        <v>7.4763405500998499E-3</v>
      </c>
      <c r="Z34" s="239">
        <f t="shared" si="4"/>
        <v>7.4763405500998499E-3</v>
      </c>
      <c r="AA34" s="161"/>
      <c r="AB34" s="235">
        <f>生産者価格評価表!DZ34</f>
        <v>71024.051999999952</v>
      </c>
      <c r="AC34" s="240">
        <v>22457.249000000003</v>
      </c>
      <c r="AD34" s="241">
        <f t="shared" si="5"/>
        <v>0.31619216825308727</v>
      </c>
      <c r="AE34" s="152"/>
      <c r="AF34" s="235">
        <f>生産者価格評価表!DZ34</f>
        <v>71024.051999999952</v>
      </c>
      <c r="AG34" s="242">
        <v>2736.85</v>
      </c>
      <c r="AH34" s="241">
        <f t="shared" si="6"/>
        <v>3.8534129255255692E-2</v>
      </c>
      <c r="AI34" s="223"/>
      <c r="AJ34" s="817">
        <f>'7211'!H30</f>
        <v>-34.673999999999999</v>
      </c>
      <c r="AK34" s="243">
        <v>2.2336809760530193E-4</v>
      </c>
      <c r="AL34" s="153"/>
    </row>
    <row r="35" spans="1:38" ht="14.1" customHeight="1">
      <c r="A35" s="204">
        <v>29</v>
      </c>
      <c r="B35" s="661">
        <v>221</v>
      </c>
      <c r="C35" s="110" t="s">
        <v>96</v>
      </c>
      <c r="D35" s="154"/>
      <c r="E35" s="228">
        <v>0.149424</v>
      </c>
      <c r="F35" s="229">
        <v>3.0877000000000002E-2</v>
      </c>
      <c r="G35" s="228">
        <v>1.16E-4</v>
      </c>
      <c r="H35" s="230">
        <v>2.4496E-2</v>
      </c>
      <c r="I35" s="230">
        <v>9.0000000000000006E-5</v>
      </c>
      <c r="J35" s="230">
        <v>3.6400000000000001E-4</v>
      </c>
      <c r="K35" s="230">
        <v>6.9999999999999999E-6</v>
      </c>
      <c r="L35" s="230">
        <v>1.356E-3</v>
      </c>
      <c r="M35" s="229">
        <v>6.9950000000000003E-3</v>
      </c>
      <c r="N35" s="209"/>
      <c r="O35" s="231">
        <f>生産者価格評価表!DP35</f>
        <v>1329239.5590000006</v>
      </c>
      <c r="P35" s="232">
        <f>ABS(生産者価格評価表!DV35)</f>
        <v>99083.324000000008</v>
      </c>
      <c r="Q35" s="233">
        <f t="shared" si="2"/>
        <v>7.4541359628614523E-2</v>
      </c>
      <c r="R35" s="232">
        <f>ABS(生産者価格評価表!DX35)</f>
        <v>743285.39600000007</v>
      </c>
      <c r="S35" s="233">
        <f t="shared" si="7"/>
        <v>0.55918091736539999</v>
      </c>
      <c r="T35" s="234">
        <f t="shared" si="1"/>
        <v>0.44081908263460001</v>
      </c>
      <c r="U35" s="214"/>
      <c r="V35" s="235">
        <f>生産者価格評価表!DZ35</f>
        <v>1409960.7330000005</v>
      </c>
      <c r="W35" s="236">
        <f>雇用表!D35</f>
        <v>63083</v>
      </c>
      <c r="X35" s="237">
        <f>雇用表!G35</f>
        <v>60953</v>
      </c>
      <c r="Y35" s="238">
        <f t="shared" si="3"/>
        <v>4.4740962300260013E-2</v>
      </c>
      <c r="Z35" s="239">
        <f t="shared" si="4"/>
        <v>4.3230281931546516E-2</v>
      </c>
      <c r="AA35" s="161"/>
      <c r="AB35" s="235">
        <f>生産者価格評価表!DZ35</f>
        <v>1409960.7330000005</v>
      </c>
      <c r="AC35" s="240">
        <v>582253.64799999993</v>
      </c>
      <c r="AD35" s="241">
        <f t="shared" si="5"/>
        <v>0.41295735006827294</v>
      </c>
      <c r="AE35" s="152"/>
      <c r="AF35" s="235">
        <f>生産者価格評価表!DZ35</f>
        <v>1409960.7330000005</v>
      </c>
      <c r="AG35" s="242">
        <v>346231.50599999999</v>
      </c>
      <c r="AH35" s="241">
        <f t="shared" si="6"/>
        <v>0.24556109818981736</v>
      </c>
      <c r="AI35" s="223"/>
      <c r="AJ35" s="817">
        <f>'7211'!H31</f>
        <v>26975.225999999999</v>
      </c>
      <c r="AK35" s="243">
        <v>2.7805335054064137E-3</v>
      </c>
      <c r="AL35" s="153"/>
    </row>
    <row r="36" spans="1:38" ht="14.1" customHeight="1">
      <c r="A36" s="204">
        <v>30</v>
      </c>
      <c r="B36" s="661">
        <v>222</v>
      </c>
      <c r="C36" s="110" t="s">
        <v>97</v>
      </c>
      <c r="D36" s="154"/>
      <c r="E36" s="228">
        <v>0.10848099999999999</v>
      </c>
      <c r="F36" s="229">
        <v>9.3186000000000005E-2</v>
      </c>
      <c r="G36" s="228">
        <v>8.3999999999999995E-5</v>
      </c>
      <c r="H36" s="230">
        <v>2.2349999999999998E-2</v>
      </c>
      <c r="I36" s="230">
        <v>1.5089999999999999E-3</v>
      </c>
      <c r="J36" s="230">
        <v>3.6200000000000002E-4</v>
      </c>
      <c r="K36" s="230">
        <v>2.4000000000000001E-5</v>
      </c>
      <c r="L36" s="230">
        <v>1.506E-3</v>
      </c>
      <c r="M36" s="229">
        <v>2.379E-3</v>
      </c>
      <c r="N36" s="209"/>
      <c r="O36" s="231">
        <f>生産者価格評価表!DP36</f>
        <v>390445.897</v>
      </c>
      <c r="P36" s="232">
        <f>ABS(生産者価格評価表!DV36)</f>
        <v>79997.495999999999</v>
      </c>
      <c r="Q36" s="233">
        <f t="shared" si="2"/>
        <v>0.20488753144715463</v>
      </c>
      <c r="R36" s="232">
        <f>ABS(生産者価格評価表!DX36)</f>
        <v>304795.58300000004</v>
      </c>
      <c r="S36" s="233">
        <f t="shared" si="7"/>
        <v>0.78063461632432019</v>
      </c>
      <c r="T36" s="234">
        <f t="shared" si="1"/>
        <v>0.21936538367567981</v>
      </c>
      <c r="U36" s="214"/>
      <c r="V36" s="235">
        <f>生産者価格評価表!DZ36</f>
        <v>375675.86099999998</v>
      </c>
      <c r="W36" s="236">
        <f>雇用表!D36</f>
        <v>14933</v>
      </c>
      <c r="X36" s="237">
        <f>雇用表!G36</f>
        <v>14208</v>
      </c>
      <c r="Y36" s="238">
        <f t="shared" si="3"/>
        <v>3.9749692621320699E-2</v>
      </c>
      <c r="Z36" s="239">
        <f t="shared" si="4"/>
        <v>3.7819837458228388E-2</v>
      </c>
      <c r="AA36" s="161"/>
      <c r="AB36" s="235">
        <f>生産者価格評価表!DZ36</f>
        <v>375675.86099999998</v>
      </c>
      <c r="AC36" s="240">
        <v>200362.92</v>
      </c>
      <c r="AD36" s="241">
        <f t="shared" si="5"/>
        <v>0.53333988366103735</v>
      </c>
      <c r="AE36" s="152"/>
      <c r="AF36" s="235">
        <f>生産者価格評価表!DZ36</f>
        <v>375675.86099999998</v>
      </c>
      <c r="AG36" s="242">
        <v>67802.301000000007</v>
      </c>
      <c r="AH36" s="241">
        <f t="shared" si="6"/>
        <v>0.18048085607501946</v>
      </c>
      <c r="AI36" s="223"/>
      <c r="AJ36" s="817">
        <f>'7211'!H32</f>
        <v>25347.670999999998</v>
      </c>
      <c r="AK36" s="243">
        <v>5.5722698095828191E-4</v>
      </c>
      <c r="AL36" s="153"/>
    </row>
    <row r="37" spans="1:38" ht="14.1" customHeight="1">
      <c r="A37" s="204">
        <v>31</v>
      </c>
      <c r="B37" s="661">
        <v>231</v>
      </c>
      <c r="C37" s="110" t="s">
        <v>196</v>
      </c>
      <c r="D37" s="154"/>
      <c r="E37" s="228">
        <v>0.141399</v>
      </c>
      <c r="F37" s="229">
        <v>0.26529199999999997</v>
      </c>
      <c r="G37" s="228">
        <v>1.2999999999999999E-5</v>
      </c>
      <c r="H37" s="230">
        <v>1.6256E-2</v>
      </c>
      <c r="I37" s="230">
        <v>4.6000000000000001E-4</v>
      </c>
      <c r="J37" s="230">
        <v>3.1500000000000001E-4</v>
      </c>
      <c r="K37" s="230">
        <v>3.4E-5</v>
      </c>
      <c r="L37" s="230">
        <v>1.018E-3</v>
      </c>
      <c r="M37" s="229">
        <v>3.2810000000000001E-3</v>
      </c>
      <c r="N37" s="209"/>
      <c r="O37" s="231">
        <f>生産者価格評価表!DP37</f>
        <v>71097.531999999992</v>
      </c>
      <c r="P37" s="232">
        <f>ABS(生産者価格評価表!DV37)</f>
        <v>54673.03</v>
      </c>
      <c r="Q37" s="233">
        <f t="shared" si="2"/>
        <v>0.76898632712032822</v>
      </c>
      <c r="R37" s="232">
        <f>ABS(生産者価格評価表!DX37)</f>
        <v>63138.221999999994</v>
      </c>
      <c r="S37" s="233">
        <f t="shared" si="7"/>
        <v>0.88805082573049088</v>
      </c>
      <c r="T37" s="234">
        <f t="shared" si="1"/>
        <v>0.11194917426950912</v>
      </c>
      <c r="U37" s="214"/>
      <c r="V37" s="235">
        <f>生産者価格評価表!DZ37</f>
        <v>22333.510999999999</v>
      </c>
      <c r="W37" s="236">
        <f>雇用表!D37</f>
        <v>1621</v>
      </c>
      <c r="X37" s="237">
        <f>雇用表!G37</f>
        <v>1279</v>
      </c>
      <c r="Y37" s="238">
        <f t="shared" si="3"/>
        <v>7.2581512150060062E-2</v>
      </c>
      <c r="Z37" s="239">
        <f t="shared" si="4"/>
        <v>5.7268201135056644E-2</v>
      </c>
      <c r="AA37" s="161"/>
      <c r="AB37" s="235">
        <f>生産者価格評価表!DZ37</f>
        <v>22333.510999999999</v>
      </c>
      <c r="AC37" s="240">
        <v>9127.8700000000008</v>
      </c>
      <c r="AD37" s="241">
        <f t="shared" si="5"/>
        <v>0.40870734565648908</v>
      </c>
      <c r="AE37" s="152"/>
      <c r="AF37" s="235">
        <f>生産者価格評価表!DZ37</f>
        <v>22333.510999999999</v>
      </c>
      <c r="AG37" s="242">
        <v>9141.6640000000007</v>
      </c>
      <c r="AH37" s="241">
        <f t="shared" si="6"/>
        <v>0.40932498253409422</v>
      </c>
      <c r="AI37" s="223"/>
      <c r="AJ37" s="817">
        <f>'7211'!H33</f>
        <v>58120.264000000003</v>
      </c>
      <c r="AK37" s="243">
        <v>3.8600861142994478E-4</v>
      </c>
      <c r="AL37" s="153"/>
    </row>
    <row r="38" spans="1:38" ht="14.1" customHeight="1">
      <c r="A38" s="204">
        <v>32</v>
      </c>
      <c r="B38" s="661">
        <v>251</v>
      </c>
      <c r="C38" s="110" t="s">
        <v>198</v>
      </c>
      <c r="D38" s="154"/>
      <c r="E38" s="228">
        <v>8.9298000000000002E-2</v>
      </c>
      <c r="F38" s="229">
        <v>6.7764000000000005E-2</v>
      </c>
      <c r="G38" s="228">
        <v>2.4600000000000002E-4</v>
      </c>
      <c r="H38" s="230">
        <v>4.2050999999999998E-2</v>
      </c>
      <c r="I38" s="230">
        <v>2.9299999999999999E-3</v>
      </c>
      <c r="J38" s="230">
        <v>1.933E-3</v>
      </c>
      <c r="K38" s="230">
        <v>1.2E-5</v>
      </c>
      <c r="L38" s="230">
        <v>2.6410000000000001E-3</v>
      </c>
      <c r="M38" s="229">
        <v>1.1131E-2</v>
      </c>
      <c r="N38" s="209"/>
      <c r="O38" s="231">
        <f>生産者価格評価表!DP38</f>
        <v>171445.38199999993</v>
      </c>
      <c r="P38" s="232">
        <f>ABS(生産者価格評価表!DV38)</f>
        <v>21389.966</v>
      </c>
      <c r="Q38" s="233">
        <f t="shared" si="2"/>
        <v>0.12476256724138542</v>
      </c>
      <c r="R38" s="232">
        <f>ABS(生産者価格評価表!DX38)</f>
        <v>136111.46400000004</v>
      </c>
      <c r="S38" s="233">
        <f t="shared" si="7"/>
        <v>0.79390568828503116</v>
      </c>
      <c r="T38" s="234">
        <f t="shared" si="1"/>
        <v>0.20609431171496884</v>
      </c>
      <c r="U38" s="214"/>
      <c r="V38" s="235">
        <f>生産者価格評価表!DZ38</f>
        <v>111414.18099999987</v>
      </c>
      <c r="W38" s="236">
        <f>雇用表!D38</f>
        <v>3558</v>
      </c>
      <c r="X38" s="237">
        <f>雇用表!G38</f>
        <v>3427</v>
      </c>
      <c r="Y38" s="238">
        <f t="shared" si="3"/>
        <v>3.1934893458490751E-2</v>
      </c>
      <c r="Z38" s="239">
        <f t="shared" si="4"/>
        <v>3.0759100585229848E-2</v>
      </c>
      <c r="AA38" s="161"/>
      <c r="AB38" s="235">
        <f>生産者価格評価表!DZ38</f>
        <v>111414.18099999987</v>
      </c>
      <c r="AC38" s="240">
        <v>56616.465999999993</v>
      </c>
      <c r="AD38" s="241">
        <f t="shared" si="5"/>
        <v>0.50816211627494767</v>
      </c>
      <c r="AE38" s="152"/>
      <c r="AF38" s="235">
        <f>生産者価格評価表!DZ38</f>
        <v>111414.18099999987</v>
      </c>
      <c r="AG38" s="242">
        <v>14282.859</v>
      </c>
      <c r="AH38" s="241">
        <f t="shared" si="6"/>
        <v>0.12819605970984985</v>
      </c>
      <c r="AI38" s="223"/>
      <c r="AJ38" s="817">
        <f>'7211'!H34</f>
        <v>331.68600000000004</v>
      </c>
      <c r="AK38" s="243">
        <v>9.9482433031543261E-5</v>
      </c>
      <c r="AL38" s="153"/>
    </row>
    <row r="39" spans="1:38" ht="14.1" customHeight="1">
      <c r="A39" s="204">
        <v>33</v>
      </c>
      <c r="B39" s="661">
        <v>252</v>
      </c>
      <c r="C39" s="110" t="s">
        <v>200</v>
      </c>
      <c r="D39" s="154"/>
      <c r="E39" s="228">
        <v>0.216004</v>
      </c>
      <c r="F39" s="229">
        <v>2.1900000000000001E-4</v>
      </c>
      <c r="G39" s="228">
        <v>2.9500000000000001E-4</v>
      </c>
      <c r="H39" s="230">
        <v>4.7355000000000001E-2</v>
      </c>
      <c r="I39" s="230">
        <v>5.7369999999999999E-3</v>
      </c>
      <c r="J39" s="230">
        <v>2.4420000000000002E-3</v>
      </c>
      <c r="K39" s="230">
        <v>0</v>
      </c>
      <c r="L39" s="230">
        <v>2.4750000000000002E-3</v>
      </c>
      <c r="M39" s="229">
        <v>5.2700000000000002E-4</v>
      </c>
      <c r="N39" s="209"/>
      <c r="O39" s="231">
        <f>生産者価格評価表!DP39</f>
        <v>147263.07699999996</v>
      </c>
      <c r="P39" s="232">
        <f>ABS(生産者価格評価表!DV39)</f>
        <v>702.30799999999999</v>
      </c>
      <c r="Q39" s="233">
        <f t="shared" si="2"/>
        <v>4.769070525397213E-3</v>
      </c>
      <c r="R39" s="232">
        <f>ABS(生産者価格評価表!DX39)</f>
        <v>70004.675000000003</v>
      </c>
      <c r="S39" s="233">
        <f t="shared" si="7"/>
        <v>0.47537153525591497</v>
      </c>
      <c r="T39" s="234">
        <f t="shared" si="1"/>
        <v>0.52462846474408509</v>
      </c>
      <c r="U39" s="214"/>
      <c r="V39" s="235">
        <f>生産者価格評価表!DZ39</f>
        <v>127739.89999999995</v>
      </c>
      <c r="W39" s="236">
        <f>雇用表!D39</f>
        <v>5984</v>
      </c>
      <c r="X39" s="237">
        <f>雇用表!G39</f>
        <v>5921</v>
      </c>
      <c r="Y39" s="238">
        <f t="shared" si="3"/>
        <v>4.6845190891804382E-2</v>
      </c>
      <c r="Z39" s="239">
        <f t="shared" si="4"/>
        <v>4.6352001214968873E-2</v>
      </c>
      <c r="AA39" s="161"/>
      <c r="AB39" s="235">
        <f>生産者価格評価表!DZ39</f>
        <v>127739.89999999995</v>
      </c>
      <c r="AC39" s="240">
        <v>66338.930000000008</v>
      </c>
      <c r="AD39" s="241">
        <f t="shared" si="5"/>
        <v>0.51932818171925943</v>
      </c>
      <c r="AE39" s="152"/>
      <c r="AF39" s="235">
        <f>生産者価格評価表!DZ39</f>
        <v>127739.89999999995</v>
      </c>
      <c r="AG39" s="242">
        <v>25335.33</v>
      </c>
      <c r="AH39" s="241">
        <f t="shared" si="6"/>
        <v>0.19833528913049103</v>
      </c>
      <c r="AI39" s="223"/>
      <c r="AJ39" s="817">
        <f>'7211'!H35</f>
        <v>88.162999999999997</v>
      </c>
      <c r="AK39" s="243">
        <v>1.6180256039810488E-4</v>
      </c>
      <c r="AL39" s="153"/>
    </row>
    <row r="40" spans="1:38" ht="14.1" customHeight="1">
      <c r="A40" s="204">
        <v>34</v>
      </c>
      <c r="B40" s="661">
        <v>253</v>
      </c>
      <c r="C40" s="110" t="s">
        <v>98</v>
      </c>
      <c r="D40" s="154"/>
      <c r="E40" s="228">
        <v>0.123533</v>
      </c>
      <c r="F40" s="229">
        <v>5.7105999999999997E-2</v>
      </c>
      <c r="G40" s="228">
        <v>2.9E-5</v>
      </c>
      <c r="H40" s="230">
        <v>2.3545E-2</v>
      </c>
      <c r="I40" s="230">
        <v>1.5089999999999999E-3</v>
      </c>
      <c r="J40" s="230">
        <v>1.397E-3</v>
      </c>
      <c r="K40" s="230">
        <v>1.9999999999999999E-6</v>
      </c>
      <c r="L40" s="230">
        <v>1.392E-3</v>
      </c>
      <c r="M40" s="229">
        <v>1.119E-3</v>
      </c>
      <c r="N40" s="209"/>
      <c r="O40" s="231">
        <f>生産者価格評価表!DP40</f>
        <v>34679.381999999991</v>
      </c>
      <c r="P40" s="232">
        <f>ABS(生産者価格評価表!DV40)</f>
        <v>7365.4930000000004</v>
      </c>
      <c r="Q40" s="233">
        <f t="shared" si="2"/>
        <v>0.21238824267399006</v>
      </c>
      <c r="R40" s="232">
        <f>ABS(生産者価格評価表!DX40)</f>
        <v>20160.451999999997</v>
      </c>
      <c r="S40" s="233">
        <f t="shared" si="7"/>
        <v>0.58133827182964226</v>
      </c>
      <c r="T40" s="234">
        <f t="shared" si="1"/>
        <v>0.41866172817035774</v>
      </c>
      <c r="U40" s="214"/>
      <c r="V40" s="235">
        <f>生産者価格評価表!DZ40</f>
        <v>169334.75699999998</v>
      </c>
      <c r="W40" s="236">
        <f>雇用表!D40</f>
        <v>12060</v>
      </c>
      <c r="X40" s="237">
        <f>雇用表!G40</f>
        <v>10069</v>
      </c>
      <c r="Y40" s="238">
        <f t="shared" si="3"/>
        <v>7.1219873661259051E-2</v>
      </c>
      <c r="Z40" s="239">
        <f t="shared" si="4"/>
        <v>5.9462098498774242E-2</v>
      </c>
      <c r="AA40" s="161"/>
      <c r="AB40" s="235">
        <f>生産者価格評価表!DZ40</f>
        <v>169334.75699999998</v>
      </c>
      <c r="AC40" s="240">
        <v>84646.868000000002</v>
      </c>
      <c r="AD40" s="241">
        <f t="shared" si="5"/>
        <v>0.49987887601834757</v>
      </c>
      <c r="AE40" s="152"/>
      <c r="AF40" s="235">
        <f>生産者価格評価表!DZ40</f>
        <v>169334.75699999998</v>
      </c>
      <c r="AG40" s="242">
        <v>37180.493000000002</v>
      </c>
      <c r="AH40" s="241">
        <f t="shared" si="6"/>
        <v>0.21956799453758927</v>
      </c>
      <c r="AI40" s="223"/>
      <c r="AJ40" s="817">
        <f>'7211'!H36</f>
        <v>750.98299999999995</v>
      </c>
      <c r="AK40" s="243">
        <v>5.5964168376219903E-5</v>
      </c>
      <c r="AL40" s="153"/>
    </row>
    <row r="41" spans="1:38" ht="14.1" customHeight="1">
      <c r="A41" s="204">
        <v>35</v>
      </c>
      <c r="B41" s="661">
        <v>259</v>
      </c>
      <c r="C41" s="110" t="s">
        <v>99</v>
      </c>
      <c r="D41" s="154"/>
      <c r="E41" s="228">
        <v>0.12547700000000001</v>
      </c>
      <c r="F41" s="229">
        <v>1.6123999999999999E-2</v>
      </c>
      <c r="G41" s="228">
        <v>1.2300000000000001E-4</v>
      </c>
      <c r="H41" s="230">
        <v>6.7318000000000003E-2</v>
      </c>
      <c r="I41" s="230">
        <v>3.176E-3</v>
      </c>
      <c r="J41" s="230">
        <v>2.1740000000000002E-3</v>
      </c>
      <c r="K41" s="230">
        <v>3.0000000000000001E-6</v>
      </c>
      <c r="L41" s="230">
        <v>3.8509999999999998E-3</v>
      </c>
      <c r="M41" s="229">
        <v>1.4924E-2</v>
      </c>
      <c r="N41" s="209"/>
      <c r="O41" s="231">
        <f>生産者価格評価表!DP41</f>
        <v>177956.71500000003</v>
      </c>
      <c r="P41" s="232">
        <f>ABS(生産者価格評価表!DV41)</f>
        <v>22153.377</v>
      </c>
      <c r="Q41" s="233">
        <f t="shared" si="2"/>
        <v>0.12448744628714908</v>
      </c>
      <c r="R41" s="232">
        <f>ABS(生産者価格評価表!DX41)</f>
        <v>110136.01800000001</v>
      </c>
      <c r="S41" s="233">
        <f t="shared" si="7"/>
        <v>0.61889217273987096</v>
      </c>
      <c r="T41" s="234">
        <f t="shared" si="1"/>
        <v>0.38110782726012904</v>
      </c>
      <c r="U41" s="214"/>
      <c r="V41" s="235">
        <f>生産者価格評価表!DZ41</f>
        <v>159666.23199999999</v>
      </c>
      <c r="W41" s="236">
        <f>雇用表!D41</f>
        <v>10231</v>
      </c>
      <c r="X41" s="237">
        <f>雇用表!G41</f>
        <v>9560</v>
      </c>
      <c r="Y41" s="238">
        <f t="shared" si="3"/>
        <v>6.4077418699277633E-2</v>
      </c>
      <c r="Z41" s="239">
        <f t="shared" si="4"/>
        <v>5.987490203939929E-2</v>
      </c>
      <c r="AA41" s="161"/>
      <c r="AB41" s="235">
        <f>生産者価格評価表!DZ41</f>
        <v>159666.23199999999</v>
      </c>
      <c r="AC41" s="240">
        <v>80198.645999999993</v>
      </c>
      <c r="AD41" s="241">
        <f t="shared" si="5"/>
        <v>0.50228933817389765</v>
      </c>
      <c r="AE41" s="152"/>
      <c r="AF41" s="235">
        <f>生産者価格評価表!DZ41</f>
        <v>159666.23199999999</v>
      </c>
      <c r="AG41" s="242">
        <v>43351.167999999998</v>
      </c>
      <c r="AH41" s="241">
        <f t="shared" si="6"/>
        <v>0.27151118590936624</v>
      </c>
      <c r="AI41" s="223"/>
      <c r="AJ41" s="817">
        <f>'7211'!H37</f>
        <v>4336.835</v>
      </c>
      <c r="AK41" s="243">
        <v>2.3848291724912495E-4</v>
      </c>
      <c r="AL41" s="153"/>
    </row>
    <row r="42" spans="1:38" ht="14.1" customHeight="1">
      <c r="A42" s="204">
        <v>36</v>
      </c>
      <c r="B42" s="661">
        <v>261</v>
      </c>
      <c r="C42" s="110" t="s">
        <v>204</v>
      </c>
      <c r="D42" s="154"/>
      <c r="E42" s="228">
        <v>8.123E-3</v>
      </c>
      <c r="F42" s="229">
        <v>0</v>
      </c>
      <c r="G42" s="228">
        <v>2.9E-5</v>
      </c>
      <c r="H42" s="230">
        <v>8.7329999999999994E-3</v>
      </c>
      <c r="I42" s="230">
        <v>5.3300000000000005E-4</v>
      </c>
      <c r="J42" s="230">
        <v>1.4289999999999999E-3</v>
      </c>
      <c r="K42" s="230">
        <v>0</v>
      </c>
      <c r="L42" s="230">
        <v>5.3600000000000002E-4</v>
      </c>
      <c r="M42" s="229">
        <v>1.805E-3</v>
      </c>
      <c r="N42" s="209"/>
      <c r="O42" s="231">
        <f>生産者価格評価表!DP42</f>
        <v>802837.00499999954</v>
      </c>
      <c r="P42" s="232">
        <f>ABS(生産者価格評価表!DV42)</f>
        <v>41243.136000000006</v>
      </c>
      <c r="Q42" s="233">
        <f t="shared" si="2"/>
        <v>5.1371742636601596E-2</v>
      </c>
      <c r="R42" s="232">
        <f>ABS(生産者価格評価表!DX42)</f>
        <v>285733.55699999997</v>
      </c>
      <c r="S42" s="233">
        <f t="shared" si="7"/>
        <v>0.3559048165698343</v>
      </c>
      <c r="T42" s="234">
        <f t="shared" si="1"/>
        <v>0.6440951834301657</v>
      </c>
      <c r="U42" s="214"/>
      <c r="V42" s="235">
        <f>生産者価格評価表!DZ42</f>
        <v>807923.99199999962</v>
      </c>
      <c r="W42" s="236">
        <f>雇用表!D42</f>
        <v>1836</v>
      </c>
      <c r="X42" s="237">
        <f>雇用表!G42</f>
        <v>1836</v>
      </c>
      <c r="Y42" s="238">
        <f t="shared" si="3"/>
        <v>2.2724909993760908E-3</v>
      </c>
      <c r="Z42" s="239">
        <f t="shared" si="4"/>
        <v>2.2724909993760908E-3</v>
      </c>
      <c r="AA42" s="161"/>
      <c r="AB42" s="235">
        <f>生産者価格評価表!DZ42</f>
        <v>807923.99199999962</v>
      </c>
      <c r="AC42" s="240">
        <v>212397.535</v>
      </c>
      <c r="AD42" s="241">
        <f t="shared" si="5"/>
        <v>0.26289296654529859</v>
      </c>
      <c r="AE42" s="152"/>
      <c r="AF42" s="235">
        <f>生産者価格評価表!DZ42</f>
        <v>807923.99199999962</v>
      </c>
      <c r="AG42" s="242">
        <v>15928.037</v>
      </c>
      <c r="AH42" s="241">
        <f t="shared" si="6"/>
        <v>1.9714771634111849E-2</v>
      </c>
      <c r="AI42" s="223"/>
      <c r="AJ42" s="817">
        <f>'7211'!H38</f>
        <v>-2029.3430000000001</v>
      </c>
      <c r="AK42" s="243">
        <v>1.279842718648972E-4</v>
      </c>
      <c r="AL42" s="153"/>
    </row>
    <row r="43" spans="1:38" ht="14.1" customHeight="1">
      <c r="A43" s="204">
        <v>37</v>
      </c>
      <c r="B43" s="661">
        <v>262</v>
      </c>
      <c r="C43" s="110" t="s">
        <v>206</v>
      </c>
      <c r="D43" s="154"/>
      <c r="E43" s="228">
        <v>6.8978999999999999E-2</v>
      </c>
      <c r="F43" s="229">
        <v>0</v>
      </c>
      <c r="G43" s="228">
        <v>1.2999999999999999E-5</v>
      </c>
      <c r="H43" s="230">
        <v>2.6568000000000001E-2</v>
      </c>
      <c r="I43" s="230">
        <v>1.676E-3</v>
      </c>
      <c r="J43" s="230">
        <v>5.1190000000000003E-3</v>
      </c>
      <c r="K43" s="230">
        <v>0</v>
      </c>
      <c r="L43" s="230">
        <v>1.547E-3</v>
      </c>
      <c r="M43" s="229">
        <v>5.5300000000000002E-3</v>
      </c>
      <c r="N43" s="209"/>
      <c r="O43" s="231">
        <f>生産者価格評価表!DP43</f>
        <v>1322007.703</v>
      </c>
      <c r="P43" s="232">
        <f>ABS(生産者価格評価表!DV43)</f>
        <v>71532.063999999998</v>
      </c>
      <c r="Q43" s="233">
        <f t="shared" si="2"/>
        <v>5.4108659002269063E-2</v>
      </c>
      <c r="R43" s="232">
        <f>ABS(生産者価格評価表!DX43)</f>
        <v>702780.31900000002</v>
      </c>
      <c r="S43" s="233">
        <f t="shared" si="7"/>
        <v>0.53160077464389788</v>
      </c>
      <c r="T43" s="234">
        <f t="shared" si="1"/>
        <v>0.46839922535610212</v>
      </c>
      <c r="U43" s="214"/>
      <c r="V43" s="235">
        <f>生産者価格評価表!DZ43</f>
        <v>1350757.7659999998</v>
      </c>
      <c r="W43" s="236">
        <f>雇用表!D43</f>
        <v>13646</v>
      </c>
      <c r="X43" s="237">
        <f>雇用表!G43</f>
        <v>13615</v>
      </c>
      <c r="Y43" s="238">
        <f t="shared" si="3"/>
        <v>1.0102477545185553E-2</v>
      </c>
      <c r="Z43" s="239">
        <f t="shared" si="4"/>
        <v>1.0079527464289997E-2</v>
      </c>
      <c r="AA43" s="161"/>
      <c r="AB43" s="235">
        <f>生産者価格評価表!DZ43</f>
        <v>1350757.7659999998</v>
      </c>
      <c r="AC43" s="240">
        <v>324979.261</v>
      </c>
      <c r="AD43" s="241">
        <f t="shared" si="5"/>
        <v>0.2405903332041254</v>
      </c>
      <c r="AE43" s="152"/>
      <c r="AF43" s="235">
        <f>生産者価格評価表!DZ43</f>
        <v>1350757.7659999998</v>
      </c>
      <c r="AG43" s="242">
        <v>99099.058999999994</v>
      </c>
      <c r="AH43" s="241">
        <f t="shared" si="6"/>
        <v>7.3365529700756132E-2</v>
      </c>
      <c r="AI43" s="223"/>
      <c r="AJ43" s="817">
        <f>'7211'!H39</f>
        <v>0</v>
      </c>
      <c r="AK43" s="243">
        <v>6.6385383372639733E-4</v>
      </c>
      <c r="AL43" s="153"/>
    </row>
    <row r="44" spans="1:38" ht="14.1" customHeight="1">
      <c r="A44" s="204">
        <v>38</v>
      </c>
      <c r="B44" s="661">
        <v>263</v>
      </c>
      <c r="C44" s="110" t="s">
        <v>208</v>
      </c>
      <c r="D44" s="154"/>
      <c r="E44" s="228">
        <v>2.5541000000000001E-2</v>
      </c>
      <c r="F44" s="229">
        <v>1.2E-5</v>
      </c>
      <c r="G44" s="228">
        <v>5.5999999999999999E-5</v>
      </c>
      <c r="H44" s="230">
        <v>3.1113999999999999E-2</v>
      </c>
      <c r="I44" s="230">
        <v>1.864E-3</v>
      </c>
      <c r="J44" s="230">
        <v>7.4089999999999998E-3</v>
      </c>
      <c r="K44" s="230">
        <v>0</v>
      </c>
      <c r="L44" s="230">
        <v>1.8699999999999999E-3</v>
      </c>
      <c r="M44" s="229">
        <v>6.5040000000000002E-3</v>
      </c>
      <c r="N44" s="209"/>
      <c r="O44" s="231">
        <f>生産者価格評価表!DP44</f>
        <v>297548.10600000009</v>
      </c>
      <c r="P44" s="232">
        <f>ABS(生産者価格評価表!DV44)</f>
        <v>5088.1790000000001</v>
      </c>
      <c r="Q44" s="233">
        <f t="shared" si="2"/>
        <v>1.7100357546890245E-2</v>
      </c>
      <c r="R44" s="232">
        <f>ABS(生産者価格評価表!DX44)</f>
        <v>188233.99300000002</v>
      </c>
      <c r="S44" s="233">
        <f t="shared" si="7"/>
        <v>0.63261700949963351</v>
      </c>
      <c r="T44" s="234">
        <f t="shared" si="1"/>
        <v>0.36738299050036649</v>
      </c>
      <c r="U44" s="214"/>
      <c r="V44" s="235">
        <f>生産者価格評価表!DZ44</f>
        <v>326157.31600000011</v>
      </c>
      <c r="W44" s="236">
        <f>雇用表!D44</f>
        <v>13014</v>
      </c>
      <c r="X44" s="237">
        <f>雇用表!G44</f>
        <v>12635</v>
      </c>
      <c r="Y44" s="238">
        <f t="shared" si="3"/>
        <v>3.9900990600499044E-2</v>
      </c>
      <c r="Z44" s="239">
        <f t="shared" si="4"/>
        <v>3.8738974660927107E-2</v>
      </c>
      <c r="AA44" s="161"/>
      <c r="AB44" s="235">
        <f>生産者価格評価表!DZ44</f>
        <v>326157.31600000011</v>
      </c>
      <c r="AC44" s="240">
        <v>133069.37000000002</v>
      </c>
      <c r="AD44" s="241">
        <f t="shared" si="5"/>
        <v>0.40799136941634623</v>
      </c>
      <c r="AE44" s="152"/>
      <c r="AF44" s="235">
        <f>生産者価格評価表!DZ44</f>
        <v>326157.31600000011</v>
      </c>
      <c r="AG44" s="242">
        <v>73129.343999999997</v>
      </c>
      <c r="AH44" s="241">
        <f t="shared" si="6"/>
        <v>0.22421494295102665</v>
      </c>
      <c r="AI44" s="223"/>
      <c r="AJ44" s="817">
        <f>'7211'!H40</f>
        <v>2.113</v>
      </c>
      <c r="AK44" s="243">
        <v>8.5631765807431135E-5</v>
      </c>
      <c r="AL44" s="153"/>
    </row>
    <row r="45" spans="1:38" ht="14.1" customHeight="1">
      <c r="A45" s="204">
        <v>39</v>
      </c>
      <c r="B45" s="661">
        <v>269</v>
      </c>
      <c r="C45" s="110" t="s">
        <v>210</v>
      </c>
      <c r="D45" s="154"/>
      <c r="E45" s="228">
        <v>3.5269000000000002E-2</v>
      </c>
      <c r="F45" s="229">
        <v>0</v>
      </c>
      <c r="G45" s="228">
        <v>4.5000000000000003E-5</v>
      </c>
      <c r="H45" s="230">
        <v>2.2728999999999999E-2</v>
      </c>
      <c r="I45" s="230">
        <v>1.3320000000000001E-3</v>
      </c>
      <c r="J45" s="230">
        <v>4.7629999999999999E-3</v>
      </c>
      <c r="K45" s="230">
        <v>0</v>
      </c>
      <c r="L45" s="230">
        <v>1.328E-3</v>
      </c>
      <c r="M45" s="229">
        <v>4.7039999999999998E-3</v>
      </c>
      <c r="N45" s="209"/>
      <c r="O45" s="231">
        <f>生産者価格評価表!DP45</f>
        <v>279556.48700000002</v>
      </c>
      <c r="P45" s="232">
        <f>ABS(生産者価格評価表!DV45)</f>
        <v>21608.192000000003</v>
      </c>
      <c r="Q45" s="233">
        <f t="shared" si="2"/>
        <v>7.7294546915665036E-2</v>
      </c>
      <c r="R45" s="232">
        <f>ABS(生産者価格評価表!DX45)</f>
        <v>86460.207999999999</v>
      </c>
      <c r="S45" s="233">
        <f t="shared" si="7"/>
        <v>0.3092763431384799</v>
      </c>
      <c r="T45" s="234">
        <f t="shared" si="1"/>
        <v>0.69072365686152004</v>
      </c>
      <c r="U45" s="214"/>
      <c r="V45" s="235">
        <f>生産者価格評価表!DZ45</f>
        <v>343673.35600000003</v>
      </c>
      <c r="W45" s="236">
        <f>雇用表!D45</f>
        <v>7759</v>
      </c>
      <c r="X45" s="237">
        <f>雇用表!G45</f>
        <v>7448</v>
      </c>
      <c r="Y45" s="238">
        <f t="shared" si="3"/>
        <v>2.257667015653084E-2</v>
      </c>
      <c r="Z45" s="239">
        <f t="shared" si="4"/>
        <v>2.1671741116876104E-2</v>
      </c>
      <c r="AA45" s="161"/>
      <c r="AB45" s="235">
        <f>生産者価格評価表!DZ45</f>
        <v>343673.35600000003</v>
      </c>
      <c r="AC45" s="240">
        <v>140234.63000000003</v>
      </c>
      <c r="AD45" s="241">
        <f t="shared" si="5"/>
        <v>0.4080462670489941</v>
      </c>
      <c r="AE45" s="152"/>
      <c r="AF45" s="235">
        <f>生産者価格評価表!DZ45</f>
        <v>343673.35600000003</v>
      </c>
      <c r="AG45" s="242">
        <v>32585.864000000001</v>
      </c>
      <c r="AH45" s="241">
        <f t="shared" si="6"/>
        <v>9.4816381401414199E-2</v>
      </c>
      <c r="AI45" s="223"/>
      <c r="AJ45" s="817">
        <f>'7211'!H41</f>
        <v>0</v>
      </c>
      <c r="AK45" s="243">
        <v>2.5350174661996333E-4</v>
      </c>
      <c r="AL45" s="153"/>
    </row>
    <row r="46" spans="1:38" ht="14.1" customHeight="1">
      <c r="A46" s="204">
        <v>40</v>
      </c>
      <c r="B46" s="661">
        <v>271</v>
      </c>
      <c r="C46" s="110" t="s">
        <v>212</v>
      </c>
      <c r="D46" s="154"/>
      <c r="E46" s="228">
        <v>5.6218999999999998E-2</v>
      </c>
      <c r="F46" s="229">
        <v>3.4709999999999998E-2</v>
      </c>
      <c r="G46" s="228">
        <v>8.5000000000000006E-5</v>
      </c>
      <c r="H46" s="230">
        <v>1.7864999999999999E-2</v>
      </c>
      <c r="I46" s="230">
        <v>1.2899999999999999E-4</v>
      </c>
      <c r="J46" s="230">
        <v>8.5700000000000001E-4</v>
      </c>
      <c r="K46" s="230">
        <v>3.0000000000000001E-6</v>
      </c>
      <c r="L46" s="230">
        <v>1.0089999999999999E-3</v>
      </c>
      <c r="M46" s="229">
        <v>1.1528E-2</v>
      </c>
      <c r="N46" s="209"/>
      <c r="O46" s="231">
        <f>生産者価格評価表!DP46</f>
        <v>473500.64900000003</v>
      </c>
      <c r="P46" s="232">
        <f>ABS(生産者価格評価表!DV46)</f>
        <v>269861.65700000001</v>
      </c>
      <c r="Q46" s="233">
        <f t="shared" si="2"/>
        <v>0.56992880066781071</v>
      </c>
      <c r="R46" s="232">
        <f>ABS(生産者価格評価表!DX46)</f>
        <v>412110.815</v>
      </c>
      <c r="S46" s="233">
        <f t="shared" si="7"/>
        <v>0.87034899713516545</v>
      </c>
      <c r="T46" s="234">
        <f t="shared" si="1"/>
        <v>0.12965100286483455</v>
      </c>
      <c r="U46" s="214"/>
      <c r="V46" s="235">
        <f>生産者価格評価表!DZ46</f>
        <v>115364.77700000006</v>
      </c>
      <c r="W46" s="236">
        <f>雇用表!D46</f>
        <v>985</v>
      </c>
      <c r="X46" s="237">
        <f>雇用表!G46</f>
        <v>972</v>
      </c>
      <c r="Y46" s="238">
        <f t="shared" si="3"/>
        <v>8.5381346509255541E-3</v>
      </c>
      <c r="Z46" s="239">
        <f t="shared" si="4"/>
        <v>8.42544860984735E-3</v>
      </c>
      <c r="AA46" s="161"/>
      <c r="AB46" s="235">
        <f>生産者価格評価表!DZ46</f>
        <v>115364.77700000006</v>
      </c>
      <c r="AC46" s="240">
        <v>16714.349999999999</v>
      </c>
      <c r="AD46" s="241">
        <f t="shared" si="5"/>
        <v>0.14488261005350003</v>
      </c>
      <c r="AE46" s="152"/>
      <c r="AF46" s="235">
        <f>生産者価格評価表!DZ46</f>
        <v>115364.77700000006</v>
      </c>
      <c r="AG46" s="242">
        <v>9848.375</v>
      </c>
      <c r="AH46" s="241">
        <f t="shared" si="6"/>
        <v>8.536726075412078E-2</v>
      </c>
      <c r="AI46" s="223"/>
      <c r="AJ46" s="817">
        <f>'7211'!H42</f>
        <v>11038.482999999998</v>
      </c>
      <c r="AK46" s="243">
        <v>1.2694893398612858E-4</v>
      </c>
      <c r="AL46" s="153"/>
    </row>
    <row r="47" spans="1:38" ht="14.1" customHeight="1">
      <c r="A47" s="204">
        <v>41</v>
      </c>
      <c r="B47" s="661">
        <v>272</v>
      </c>
      <c r="C47" s="110" t="s">
        <v>214</v>
      </c>
      <c r="D47" s="154"/>
      <c r="E47" s="228">
        <v>7.5197E-2</v>
      </c>
      <c r="F47" s="229">
        <v>1.111E-3</v>
      </c>
      <c r="G47" s="228">
        <v>3.4E-5</v>
      </c>
      <c r="H47" s="230">
        <v>2.0936E-2</v>
      </c>
      <c r="I47" s="230">
        <v>1.21E-4</v>
      </c>
      <c r="J47" s="230">
        <v>1.1410000000000001E-3</v>
      </c>
      <c r="K47" s="230">
        <v>5.0000000000000004E-6</v>
      </c>
      <c r="L47" s="230">
        <v>1.1310000000000001E-3</v>
      </c>
      <c r="M47" s="229">
        <v>1.0893E-2</v>
      </c>
      <c r="N47" s="209"/>
      <c r="O47" s="231">
        <f>生産者価格評価表!DP47</f>
        <v>680692.79800000007</v>
      </c>
      <c r="P47" s="232">
        <f>ABS(生産者価格評価表!DV47)</f>
        <v>174140.63399999999</v>
      </c>
      <c r="Q47" s="233">
        <f t="shared" si="2"/>
        <v>0.25582852427946501</v>
      </c>
      <c r="R47" s="232">
        <f>ABS(生産者価格評価表!DX47)</f>
        <v>454011.38800000004</v>
      </c>
      <c r="S47" s="233">
        <f t="shared" si="7"/>
        <v>0.66698426857749715</v>
      </c>
      <c r="T47" s="234">
        <f t="shared" si="1"/>
        <v>0.33301573142250285</v>
      </c>
      <c r="U47" s="214"/>
      <c r="V47" s="235">
        <f>生産者価格評価表!DZ47</f>
        <v>511819.05900000012</v>
      </c>
      <c r="W47" s="236">
        <f>雇用表!D47</f>
        <v>10621</v>
      </c>
      <c r="X47" s="237">
        <f>雇用表!G47</f>
        <v>10360</v>
      </c>
      <c r="Y47" s="238">
        <f t="shared" si="3"/>
        <v>2.0751474204089765E-2</v>
      </c>
      <c r="Z47" s="239">
        <f t="shared" si="4"/>
        <v>2.0241528364030689E-2</v>
      </c>
      <c r="AA47" s="161"/>
      <c r="AB47" s="235">
        <f>生産者価格評価表!DZ47</f>
        <v>511819.05900000012</v>
      </c>
      <c r="AC47" s="240">
        <v>99941.917999999991</v>
      </c>
      <c r="AD47" s="241">
        <f t="shared" si="5"/>
        <v>0.19526806640469394</v>
      </c>
      <c r="AE47" s="152"/>
      <c r="AF47" s="235">
        <f>生産者価格評価表!DZ47</f>
        <v>511819.05900000012</v>
      </c>
      <c r="AG47" s="242">
        <v>87112.061000000002</v>
      </c>
      <c r="AH47" s="241">
        <f t="shared" si="6"/>
        <v>0.17020089320276754</v>
      </c>
      <c r="AI47" s="223"/>
      <c r="AJ47" s="817">
        <f>'7211'!H43</f>
        <v>354.31300000000005</v>
      </c>
      <c r="AK47" s="243">
        <v>3.0954777430236346E-4</v>
      </c>
      <c r="AL47" s="153"/>
    </row>
    <row r="48" spans="1:38" ht="14.1" customHeight="1">
      <c r="A48" s="204">
        <v>42</v>
      </c>
      <c r="B48" s="661">
        <v>281</v>
      </c>
      <c r="C48" s="110" t="s">
        <v>216</v>
      </c>
      <c r="D48" s="154"/>
      <c r="E48" s="228">
        <v>6.9181999999999994E-2</v>
      </c>
      <c r="F48" s="229">
        <v>4.3559999999999996E-3</v>
      </c>
      <c r="G48" s="228">
        <v>1.1400000000000001E-4</v>
      </c>
      <c r="H48" s="230">
        <v>5.8264999999999997E-2</v>
      </c>
      <c r="I48" s="230">
        <v>1.47E-4</v>
      </c>
      <c r="J48" s="230">
        <v>1.8699999999999999E-4</v>
      </c>
      <c r="K48" s="230">
        <v>0</v>
      </c>
      <c r="L48" s="230">
        <v>3.0620000000000001E-3</v>
      </c>
      <c r="M48" s="229">
        <v>1.371E-3</v>
      </c>
      <c r="N48" s="209"/>
      <c r="O48" s="231">
        <f>生産者価格評価表!DP48</f>
        <v>281223.83900000004</v>
      </c>
      <c r="P48" s="232">
        <f>ABS(生産者価格評価表!DV48)</f>
        <v>18458.435999999998</v>
      </c>
      <c r="Q48" s="233">
        <f t="shared" si="2"/>
        <v>6.5636099932481165E-2</v>
      </c>
      <c r="R48" s="232">
        <f>ABS(生産者価格評価表!DX48)</f>
        <v>151194.003</v>
      </c>
      <c r="S48" s="233">
        <f t="shared" si="7"/>
        <v>0.53762868588107138</v>
      </c>
      <c r="T48" s="234">
        <f t="shared" si="1"/>
        <v>0.46237131411892862</v>
      </c>
      <c r="U48" s="214"/>
      <c r="V48" s="235">
        <f>生産者価格評価表!DZ48</f>
        <v>205609.14000000004</v>
      </c>
      <c r="W48" s="236">
        <f>雇用表!D48</f>
        <v>9405</v>
      </c>
      <c r="X48" s="237">
        <f>雇用表!G48</f>
        <v>8790</v>
      </c>
      <c r="Y48" s="238">
        <f t="shared" si="3"/>
        <v>4.5742129946168726E-2</v>
      </c>
      <c r="Z48" s="239">
        <f t="shared" si="4"/>
        <v>4.2751017780629785E-2</v>
      </c>
      <c r="AA48" s="161"/>
      <c r="AB48" s="235">
        <f>生産者価格評価表!DZ48</f>
        <v>205609.14000000004</v>
      </c>
      <c r="AC48" s="240">
        <v>98322.381999999998</v>
      </c>
      <c r="AD48" s="241">
        <f t="shared" si="5"/>
        <v>0.4782004438129549</v>
      </c>
      <c r="AE48" s="152"/>
      <c r="AF48" s="235">
        <f>生産者価格評価表!DZ48</f>
        <v>205609.14000000004</v>
      </c>
      <c r="AG48" s="242">
        <v>46119.656999999999</v>
      </c>
      <c r="AH48" s="241">
        <f t="shared" si="6"/>
        <v>0.22430742621655822</v>
      </c>
      <c r="AI48" s="223"/>
      <c r="AJ48" s="817">
        <f>'7211'!H44</f>
        <v>722.64800000000002</v>
      </c>
      <c r="AK48" s="243">
        <v>3.6315648504351734E-4</v>
      </c>
      <c r="AL48" s="153"/>
    </row>
    <row r="49" spans="1:38" ht="14.1" customHeight="1">
      <c r="A49" s="204">
        <v>43</v>
      </c>
      <c r="B49" s="661">
        <v>289</v>
      </c>
      <c r="C49" s="110" t="s">
        <v>218</v>
      </c>
      <c r="D49" s="154"/>
      <c r="E49" s="228">
        <v>8.3200999999999997E-2</v>
      </c>
      <c r="F49" s="229">
        <v>3.3557999999999998E-2</v>
      </c>
      <c r="G49" s="228">
        <v>1.2799999999999999E-4</v>
      </c>
      <c r="H49" s="230">
        <v>2.7366000000000001E-2</v>
      </c>
      <c r="I49" s="230">
        <v>1.3209999999999999E-3</v>
      </c>
      <c r="J49" s="230">
        <v>4.6000000000000001E-4</v>
      </c>
      <c r="K49" s="230">
        <v>3.0000000000000001E-6</v>
      </c>
      <c r="L49" s="230">
        <v>1.653E-3</v>
      </c>
      <c r="M49" s="229">
        <v>3.7230000000000002E-3</v>
      </c>
      <c r="N49" s="209"/>
      <c r="O49" s="231">
        <f>生産者価格評価表!DP49</f>
        <v>716619.02700000023</v>
      </c>
      <c r="P49" s="232">
        <f>ABS(生産者価格評価表!DV49)</f>
        <v>73830.438999999984</v>
      </c>
      <c r="Q49" s="233">
        <f t="shared" si="2"/>
        <v>0.10302606575920564</v>
      </c>
      <c r="R49" s="232">
        <f>ABS(生産者価格評価表!DX49)</f>
        <v>346473.26899999997</v>
      </c>
      <c r="S49" s="233">
        <f t="shared" si="7"/>
        <v>0.48348321206380673</v>
      </c>
      <c r="T49" s="234">
        <f t="shared" si="1"/>
        <v>0.51651678793619327</v>
      </c>
      <c r="U49" s="214"/>
      <c r="V49" s="235">
        <f>生産者価格評価表!DZ49</f>
        <v>1044440.2770000001</v>
      </c>
      <c r="W49" s="236">
        <f>雇用表!D49</f>
        <v>71902</v>
      </c>
      <c r="X49" s="237">
        <f>雇用表!G49</f>
        <v>67080</v>
      </c>
      <c r="Y49" s="238">
        <f t="shared" si="3"/>
        <v>6.8842615114889899E-2</v>
      </c>
      <c r="Z49" s="239">
        <f t="shared" si="4"/>
        <v>6.4225788182620994E-2</v>
      </c>
      <c r="AA49" s="161"/>
      <c r="AB49" s="235">
        <f>生産者価格評価表!DZ49</f>
        <v>1044440.2770000001</v>
      </c>
      <c r="AC49" s="240">
        <v>487195.61299999995</v>
      </c>
      <c r="AD49" s="241">
        <f t="shared" si="5"/>
        <v>0.46646574603518465</v>
      </c>
      <c r="AE49" s="152"/>
      <c r="AF49" s="235">
        <f>生産者価格評価表!DZ49</f>
        <v>1044440.2770000001</v>
      </c>
      <c r="AG49" s="242">
        <v>284989.56800000003</v>
      </c>
      <c r="AH49" s="241">
        <f t="shared" si="6"/>
        <v>0.27286344109458355</v>
      </c>
      <c r="AI49" s="223"/>
      <c r="AJ49" s="817">
        <f>'7211'!H45</f>
        <v>15040.493</v>
      </c>
      <c r="AK49" s="243">
        <v>1.7701469462482126E-3</v>
      </c>
      <c r="AL49" s="153"/>
    </row>
    <row r="50" spans="1:38" ht="14.1" customHeight="1">
      <c r="A50" s="204">
        <v>44</v>
      </c>
      <c r="B50" s="661">
        <v>291</v>
      </c>
      <c r="C50" s="110" t="s">
        <v>0</v>
      </c>
      <c r="D50" s="154"/>
      <c r="E50" s="228">
        <v>0.122845</v>
      </c>
      <c r="F50" s="229">
        <v>7.7399999999999995E-4</v>
      </c>
      <c r="G50" s="228">
        <v>1.9000000000000001E-5</v>
      </c>
      <c r="H50" s="230">
        <v>1.2119E-2</v>
      </c>
      <c r="I50" s="230">
        <v>4.5000000000000003E-5</v>
      </c>
      <c r="J50" s="230">
        <v>3.5799999999999997E-4</v>
      </c>
      <c r="K50" s="230">
        <v>1.1E-5</v>
      </c>
      <c r="L50" s="230">
        <v>6.6500000000000001E-4</v>
      </c>
      <c r="M50" s="229">
        <v>2.0240000000000002E-3</v>
      </c>
      <c r="N50" s="244"/>
      <c r="O50" s="231">
        <f>生産者価格評価表!DP50</f>
        <v>738633.26599999983</v>
      </c>
      <c r="P50" s="232">
        <f>ABS(生産者価格評価表!DV50)</f>
        <v>121156.845</v>
      </c>
      <c r="Q50" s="233">
        <f t="shared" si="2"/>
        <v>0.16402841650514022</v>
      </c>
      <c r="R50" s="232">
        <f>ABS(生産者価格評価表!DX50)</f>
        <v>455096.35600000003</v>
      </c>
      <c r="S50" s="233">
        <f t="shared" si="7"/>
        <v>0.61613303509132789</v>
      </c>
      <c r="T50" s="234">
        <f t="shared" si="1"/>
        <v>0.38386696490867211</v>
      </c>
      <c r="U50" s="214"/>
      <c r="V50" s="235">
        <f>生産者価格評価表!DZ50</f>
        <v>923212.23899999971</v>
      </c>
      <c r="W50" s="236">
        <f>雇用表!D50</f>
        <v>33523</v>
      </c>
      <c r="X50" s="237">
        <f>雇用表!G50</f>
        <v>32280</v>
      </c>
      <c r="Y50" s="238">
        <f t="shared" si="3"/>
        <v>3.6311260383973323E-2</v>
      </c>
      <c r="Z50" s="239">
        <f t="shared" si="4"/>
        <v>3.4964874420387759E-2</v>
      </c>
      <c r="AA50" s="161"/>
      <c r="AB50" s="235">
        <f>生産者価格評価表!DZ50</f>
        <v>923212.23899999971</v>
      </c>
      <c r="AC50" s="240">
        <v>409764.83199999999</v>
      </c>
      <c r="AD50" s="241">
        <f t="shared" si="5"/>
        <v>0.44384683682686765</v>
      </c>
      <c r="AE50" s="152"/>
      <c r="AF50" s="235">
        <f>生産者価格評価表!DZ50</f>
        <v>923212.23899999971</v>
      </c>
      <c r="AG50" s="242">
        <v>223169.09</v>
      </c>
      <c r="AH50" s="241">
        <f t="shared" si="6"/>
        <v>0.24173107826400908</v>
      </c>
      <c r="AI50" s="223"/>
      <c r="AJ50" s="817">
        <f>'7211'!H46</f>
        <v>841.88499999999999</v>
      </c>
      <c r="AK50" s="243">
        <v>4.255017009482594E-4</v>
      </c>
      <c r="AL50" s="153"/>
    </row>
    <row r="51" spans="1:38" ht="14.1" customHeight="1">
      <c r="A51" s="204">
        <v>45</v>
      </c>
      <c r="B51" s="661">
        <v>301</v>
      </c>
      <c r="C51" s="110" t="s">
        <v>1</v>
      </c>
      <c r="D51" s="154"/>
      <c r="E51" s="228">
        <v>0.119295</v>
      </c>
      <c r="F51" s="229">
        <v>1.3780000000000001E-2</v>
      </c>
      <c r="G51" s="228">
        <v>1.5999999999999999E-5</v>
      </c>
      <c r="H51" s="230">
        <v>1.035E-2</v>
      </c>
      <c r="I51" s="230">
        <v>5.3999999999999998E-5</v>
      </c>
      <c r="J51" s="230">
        <v>2.7999999999999998E-4</v>
      </c>
      <c r="K51" s="230">
        <v>1.9999999999999999E-6</v>
      </c>
      <c r="L51" s="230">
        <v>5.4500000000000002E-4</v>
      </c>
      <c r="M51" s="229">
        <v>1.756E-3</v>
      </c>
      <c r="N51" s="244"/>
      <c r="O51" s="231">
        <f>生産者価格評価表!DP51</f>
        <v>1022825.8489999999</v>
      </c>
      <c r="P51" s="232">
        <f>ABS(生産者価格評価表!DV51)</f>
        <v>131448.75599999999</v>
      </c>
      <c r="Q51" s="233">
        <f t="shared" si="2"/>
        <v>0.12851528549900776</v>
      </c>
      <c r="R51" s="232">
        <f>ABS(生産者価格評価表!DX51)</f>
        <v>584615.72799999989</v>
      </c>
      <c r="S51" s="233">
        <f t="shared" si="7"/>
        <v>0.57156917628897341</v>
      </c>
      <c r="T51" s="234">
        <f t="shared" si="1"/>
        <v>0.42843082371102659</v>
      </c>
      <c r="U51" s="214"/>
      <c r="V51" s="235">
        <f>生産者価格評価表!DZ51</f>
        <v>1687623.2349999996</v>
      </c>
      <c r="W51" s="236">
        <f>雇用表!D51</f>
        <v>84932</v>
      </c>
      <c r="X51" s="237">
        <f>雇用表!G51</f>
        <v>81996</v>
      </c>
      <c r="Y51" s="238">
        <f t="shared" si="3"/>
        <v>5.0326398830364535E-2</v>
      </c>
      <c r="Z51" s="239">
        <f t="shared" si="4"/>
        <v>4.8586674027393334E-2</v>
      </c>
      <c r="AA51" s="161"/>
      <c r="AB51" s="235">
        <f>生産者価格評価表!DZ51</f>
        <v>1687623.2349999996</v>
      </c>
      <c r="AC51" s="240">
        <v>843735.68599999999</v>
      </c>
      <c r="AD51" s="241">
        <f t="shared" si="5"/>
        <v>0.49995500684132271</v>
      </c>
      <c r="AE51" s="152"/>
      <c r="AF51" s="235">
        <f>生産者価格評価表!DZ51</f>
        <v>1687623.2349999996</v>
      </c>
      <c r="AG51" s="242">
        <v>565218.63199999998</v>
      </c>
      <c r="AH51" s="241">
        <f t="shared" si="6"/>
        <v>0.33491991593727977</v>
      </c>
      <c r="AI51" s="223"/>
      <c r="AJ51" s="817">
        <f>'7211'!H47</f>
        <v>153.90899999999999</v>
      </c>
      <c r="AK51" s="243">
        <v>4.9061445879335812E-4</v>
      </c>
      <c r="AL51" s="153"/>
    </row>
    <row r="52" spans="1:38" ht="14.1" customHeight="1">
      <c r="A52" s="204">
        <v>46</v>
      </c>
      <c r="B52" s="661">
        <v>311</v>
      </c>
      <c r="C52" s="110" t="s">
        <v>2</v>
      </c>
      <c r="D52" s="154"/>
      <c r="E52" s="228">
        <v>0.16461400000000001</v>
      </c>
      <c r="F52" s="229">
        <v>4.2320000000000003E-2</v>
      </c>
      <c r="G52" s="228">
        <v>5.0000000000000004E-6</v>
      </c>
      <c r="H52" s="230">
        <v>1.2815999999999999E-2</v>
      </c>
      <c r="I52" s="230">
        <v>4.1E-5</v>
      </c>
      <c r="J52" s="230">
        <v>2.8600000000000001E-4</v>
      </c>
      <c r="K52" s="230">
        <v>2.0000000000000002E-5</v>
      </c>
      <c r="L52" s="230">
        <v>7.7200000000000001E-4</v>
      </c>
      <c r="M52" s="229">
        <v>1.5560000000000001E-3</v>
      </c>
      <c r="N52" s="244"/>
      <c r="O52" s="231">
        <f>生産者価格評価表!DP52</f>
        <v>338011.52699999994</v>
      </c>
      <c r="P52" s="232">
        <f>ABS(生産者価格評価表!DV52)</f>
        <v>123758.12299999999</v>
      </c>
      <c r="Q52" s="233">
        <f t="shared" si="2"/>
        <v>0.36613580636852072</v>
      </c>
      <c r="R52" s="232">
        <f>ABS(生産者価格評価表!DX52)</f>
        <v>259122.08</v>
      </c>
      <c r="S52" s="233">
        <f t="shared" si="7"/>
        <v>0.76660722875288223</v>
      </c>
      <c r="T52" s="234">
        <f t="shared" si="1"/>
        <v>0.23339277124711777</v>
      </c>
      <c r="U52" s="214"/>
      <c r="V52" s="235">
        <f>生産者価格評価表!DZ52</f>
        <v>694804.59600000002</v>
      </c>
      <c r="W52" s="236">
        <f>雇用表!D52</f>
        <v>18080</v>
      </c>
      <c r="X52" s="237">
        <f>雇用表!G52</f>
        <v>17841</v>
      </c>
      <c r="Y52" s="238">
        <f t="shared" si="3"/>
        <v>2.6021704669322597E-2</v>
      </c>
      <c r="Z52" s="239">
        <f t="shared" si="4"/>
        <v>2.5677723064457102E-2</v>
      </c>
      <c r="AA52" s="161"/>
      <c r="AB52" s="235">
        <f>生産者価格評価表!DZ52</f>
        <v>694804.59600000002</v>
      </c>
      <c r="AC52" s="240">
        <v>275253.42700000003</v>
      </c>
      <c r="AD52" s="241">
        <f t="shared" si="5"/>
        <v>0.39615947934806123</v>
      </c>
      <c r="AE52" s="152"/>
      <c r="AF52" s="235">
        <f>生産者価格評価表!DZ52</f>
        <v>694804.59600000002</v>
      </c>
      <c r="AG52" s="242">
        <v>123138.428</v>
      </c>
      <c r="AH52" s="241">
        <f t="shared" si="6"/>
        <v>0.1772274229458321</v>
      </c>
      <c r="AI52" s="223"/>
      <c r="AJ52" s="817">
        <f>'7211'!H48</f>
        <v>4625.0069999999996</v>
      </c>
      <c r="AK52" s="243">
        <v>3.388221660710636E-4</v>
      </c>
      <c r="AL52" s="153"/>
    </row>
    <row r="53" spans="1:38" ht="14.1" customHeight="1">
      <c r="A53" s="204">
        <v>47</v>
      </c>
      <c r="B53" s="661">
        <v>321</v>
      </c>
      <c r="C53" s="110" t="s">
        <v>223</v>
      </c>
      <c r="D53" s="154"/>
      <c r="E53" s="228">
        <v>7.4667999999999998E-2</v>
      </c>
      <c r="F53" s="229">
        <v>3.8000000000000002E-5</v>
      </c>
      <c r="G53" s="228">
        <v>5.0000000000000004E-6</v>
      </c>
      <c r="H53" s="230">
        <v>6.4359999999999999E-3</v>
      </c>
      <c r="I53" s="230">
        <v>3.0000000000000001E-5</v>
      </c>
      <c r="J53" s="230">
        <v>2.34E-4</v>
      </c>
      <c r="K53" s="230">
        <v>1.47E-4</v>
      </c>
      <c r="L53" s="230">
        <v>5.9699999999999998E-4</v>
      </c>
      <c r="M53" s="229">
        <v>1.364E-3</v>
      </c>
      <c r="N53" s="244"/>
      <c r="O53" s="231">
        <f>生産者価格評価表!DP53</f>
        <v>362787.22400000005</v>
      </c>
      <c r="P53" s="232">
        <f>ABS(生産者価格評価表!DV53)</f>
        <v>218808.71900000001</v>
      </c>
      <c r="Q53" s="233">
        <f t="shared" si="2"/>
        <v>0.6031323721587285</v>
      </c>
      <c r="R53" s="232">
        <f>ABS(生産者価格評価表!DX53)</f>
        <v>315126.16000000003</v>
      </c>
      <c r="S53" s="233">
        <f t="shared" si="7"/>
        <v>0.86862529646303088</v>
      </c>
      <c r="T53" s="234">
        <f t="shared" si="1"/>
        <v>0.13137470353696912</v>
      </c>
      <c r="U53" s="214"/>
      <c r="V53" s="235">
        <f>生産者価格評価表!DZ53</f>
        <v>264935.424</v>
      </c>
      <c r="W53" s="236">
        <f>雇用表!D53</f>
        <v>3334</v>
      </c>
      <c r="X53" s="237">
        <f>雇用表!G53</f>
        <v>3332</v>
      </c>
      <c r="Y53" s="238">
        <f t="shared" si="3"/>
        <v>1.2584198630984131E-2</v>
      </c>
      <c r="Z53" s="239">
        <f t="shared" si="4"/>
        <v>1.2576649621607415E-2</v>
      </c>
      <c r="AA53" s="161"/>
      <c r="AB53" s="235">
        <f>生産者価格評価表!DZ53</f>
        <v>264935.424</v>
      </c>
      <c r="AC53" s="240">
        <v>117289.26300000001</v>
      </c>
      <c r="AD53" s="241">
        <f t="shared" si="5"/>
        <v>0.44270887308750378</v>
      </c>
      <c r="AE53" s="152"/>
      <c r="AF53" s="235">
        <f>生産者価格評価表!DZ53</f>
        <v>264935.424</v>
      </c>
      <c r="AG53" s="242">
        <v>22637.874</v>
      </c>
      <c r="AH53" s="241">
        <f t="shared" si="6"/>
        <v>8.5446761547447875E-2</v>
      </c>
      <c r="AI53" s="223"/>
      <c r="AJ53" s="817">
        <f>'7211'!H49</f>
        <v>92.628</v>
      </c>
      <c r="AK53" s="243">
        <v>9.442505741993982E-5</v>
      </c>
      <c r="AL53" s="153"/>
    </row>
    <row r="54" spans="1:38" ht="14.1" customHeight="1">
      <c r="A54" s="204">
        <v>48</v>
      </c>
      <c r="B54" s="661">
        <v>329</v>
      </c>
      <c r="C54" s="110" t="s">
        <v>225</v>
      </c>
      <c r="D54" s="154"/>
      <c r="E54" s="228">
        <v>5.7451000000000002E-2</v>
      </c>
      <c r="F54" s="229">
        <v>4.1539999999999997E-3</v>
      </c>
      <c r="G54" s="228">
        <v>6.9999999999999999E-6</v>
      </c>
      <c r="H54" s="230">
        <v>9.7490000000000007E-3</v>
      </c>
      <c r="I54" s="230">
        <v>5.0000000000000002E-5</v>
      </c>
      <c r="J54" s="230">
        <v>3.2899999999999997E-4</v>
      </c>
      <c r="K54" s="230">
        <v>3.8000000000000002E-5</v>
      </c>
      <c r="L54" s="230">
        <v>6.8300000000000001E-4</v>
      </c>
      <c r="M54" s="229">
        <v>2.2030000000000001E-3</v>
      </c>
      <c r="N54" s="244"/>
      <c r="O54" s="231">
        <f>生産者価格評価表!DP54</f>
        <v>382090.17700000003</v>
      </c>
      <c r="P54" s="232">
        <f>ABS(生産者価格評価表!DV54)</f>
        <v>64603.9</v>
      </c>
      <c r="Q54" s="233">
        <f t="shared" si="2"/>
        <v>0.1690802430652385</v>
      </c>
      <c r="R54" s="232">
        <f>ABS(生産者価格評価表!DX54)</f>
        <v>317279.05700000003</v>
      </c>
      <c r="S54" s="233">
        <f t="shared" si="7"/>
        <v>0.83037742422778904</v>
      </c>
      <c r="T54" s="234">
        <f t="shared" si="1"/>
        <v>0.16962257577221096</v>
      </c>
      <c r="U54" s="214"/>
      <c r="V54" s="235">
        <f>生産者価格評価表!DZ54</f>
        <v>222471.61</v>
      </c>
      <c r="W54" s="236">
        <f>雇用表!D54</f>
        <v>12794</v>
      </c>
      <c r="X54" s="237">
        <f>雇用表!G54</f>
        <v>12550</v>
      </c>
      <c r="Y54" s="238">
        <f t="shared" si="3"/>
        <v>5.75084614167174E-2</v>
      </c>
      <c r="Z54" s="239">
        <f t="shared" si="4"/>
        <v>5.6411692260419206E-2</v>
      </c>
      <c r="AA54" s="161"/>
      <c r="AB54" s="235">
        <f>生産者価格評価表!DZ54</f>
        <v>222471.61</v>
      </c>
      <c r="AC54" s="240">
        <v>73223.492999999988</v>
      </c>
      <c r="AD54" s="241">
        <f t="shared" si="5"/>
        <v>0.32913634688039517</v>
      </c>
      <c r="AE54" s="152"/>
      <c r="AF54" s="235">
        <f>生産者価格評価表!DZ54</f>
        <v>222471.61</v>
      </c>
      <c r="AG54" s="242">
        <v>67190.771999999997</v>
      </c>
      <c r="AH54" s="241">
        <f t="shared" si="6"/>
        <v>0.30201953408796745</v>
      </c>
      <c r="AI54" s="223"/>
      <c r="AJ54" s="817">
        <f>'7211'!H50</f>
        <v>2718.116</v>
      </c>
      <c r="AK54" s="243">
        <v>2.4659892798138222E-4</v>
      </c>
      <c r="AL54" s="153"/>
    </row>
    <row r="55" spans="1:38" ht="14.1" customHeight="1">
      <c r="A55" s="204">
        <v>49</v>
      </c>
      <c r="B55" s="661">
        <v>331</v>
      </c>
      <c r="C55" s="110" t="s">
        <v>227</v>
      </c>
      <c r="D55" s="154"/>
      <c r="E55" s="228">
        <v>9.6076999999999996E-2</v>
      </c>
      <c r="F55" s="229">
        <v>9.4399999999999996E-4</v>
      </c>
      <c r="G55" s="228">
        <v>3.9999999999999998E-6</v>
      </c>
      <c r="H55" s="230">
        <v>8.3669999999999994E-3</v>
      </c>
      <c r="I55" s="230">
        <v>3.1999999999999999E-5</v>
      </c>
      <c r="J55" s="230">
        <v>2.4399999999999999E-4</v>
      </c>
      <c r="K55" s="230">
        <v>3.9999999999999998E-6</v>
      </c>
      <c r="L55" s="230">
        <v>4.15E-4</v>
      </c>
      <c r="M55" s="229">
        <v>1.41E-3</v>
      </c>
      <c r="N55" s="244"/>
      <c r="O55" s="231">
        <f>生産者価格評価表!DP55</f>
        <v>1475468.6629999997</v>
      </c>
      <c r="P55" s="232">
        <f>ABS(生産者価格評価表!DV55)</f>
        <v>135760.49899999998</v>
      </c>
      <c r="Q55" s="233">
        <f t="shared" si="2"/>
        <v>9.2011780666330562E-2</v>
      </c>
      <c r="R55" s="232">
        <f>ABS(生産者価格評価表!DX55)</f>
        <v>385518.52399999998</v>
      </c>
      <c r="S55" s="233">
        <f t="shared" si="7"/>
        <v>0.26128547062202162</v>
      </c>
      <c r="T55" s="234">
        <f t="shared" si="1"/>
        <v>0.73871452937797843</v>
      </c>
      <c r="U55" s="214"/>
      <c r="V55" s="235">
        <f>生産者価格評価表!DZ55</f>
        <v>2337331.9579999996</v>
      </c>
      <c r="W55" s="236">
        <f>雇用表!D55</f>
        <v>53954</v>
      </c>
      <c r="X55" s="237">
        <f>雇用表!G55</f>
        <v>52754</v>
      </c>
      <c r="Y55" s="238">
        <f t="shared" si="3"/>
        <v>2.3083584603946106E-2</v>
      </c>
      <c r="Z55" s="239">
        <f t="shared" si="4"/>
        <v>2.2570178711431459E-2</v>
      </c>
      <c r="AA55" s="161"/>
      <c r="AB55" s="235">
        <f>生産者価格評価表!DZ55</f>
        <v>2337331.9579999996</v>
      </c>
      <c r="AC55" s="240">
        <v>787510.68299999996</v>
      </c>
      <c r="AD55" s="241">
        <f t="shared" si="5"/>
        <v>0.33692718755869594</v>
      </c>
      <c r="AE55" s="152"/>
      <c r="AF55" s="235">
        <f>生産者価格評価表!DZ55</f>
        <v>2337331.9579999996</v>
      </c>
      <c r="AG55" s="242">
        <v>354890.886</v>
      </c>
      <c r="AH55" s="241">
        <f t="shared" si="6"/>
        <v>0.15183589339345355</v>
      </c>
      <c r="AI55" s="223"/>
      <c r="AJ55" s="817">
        <f>'7211'!H51</f>
        <v>508.59300000000002</v>
      </c>
      <c r="AK55" s="243">
        <v>1.0464240900812166E-3</v>
      </c>
      <c r="AL55" s="153"/>
    </row>
    <row r="56" spans="1:38" ht="14.1" customHeight="1">
      <c r="A56" s="204">
        <v>50</v>
      </c>
      <c r="B56" s="661">
        <v>332</v>
      </c>
      <c r="C56" s="110" t="s">
        <v>229</v>
      </c>
      <c r="D56" s="154"/>
      <c r="E56" s="228">
        <v>0.15089900000000001</v>
      </c>
      <c r="F56" s="229">
        <v>0.21237900000000001</v>
      </c>
      <c r="G56" s="228">
        <v>3.0000000000000001E-5</v>
      </c>
      <c r="H56" s="230">
        <v>6.3210000000000002E-3</v>
      </c>
      <c r="I56" s="230">
        <v>3.1000000000000001E-5</v>
      </c>
      <c r="J56" s="230">
        <v>1.7899999999999999E-4</v>
      </c>
      <c r="K56" s="230">
        <v>1.0000000000000001E-5</v>
      </c>
      <c r="L56" s="230">
        <v>4.0000000000000002E-4</v>
      </c>
      <c r="M56" s="229">
        <v>1.2260000000000001E-3</v>
      </c>
      <c r="N56" s="244"/>
      <c r="O56" s="231">
        <f>生産者価格評価表!DP56</f>
        <v>271152.092</v>
      </c>
      <c r="P56" s="232">
        <f>ABS(生産者価格評価表!DV56)</f>
        <v>76389.815000000002</v>
      </c>
      <c r="Q56" s="233">
        <f t="shared" si="2"/>
        <v>0.28172312607494099</v>
      </c>
      <c r="R56" s="232">
        <f>ABS(生産者価格評価表!DX56)</f>
        <v>230208.073</v>
      </c>
      <c r="S56" s="233">
        <f t="shared" si="7"/>
        <v>0.8489998041394422</v>
      </c>
      <c r="T56" s="234">
        <f t="shared" si="1"/>
        <v>0.1510001958605578</v>
      </c>
      <c r="U56" s="214"/>
      <c r="V56" s="235">
        <f>生産者価格評価表!DZ56</f>
        <v>186444.45000000004</v>
      </c>
      <c r="W56" s="236">
        <f>雇用表!D56</f>
        <v>5365</v>
      </c>
      <c r="X56" s="237">
        <f>雇用表!G56</f>
        <v>5295</v>
      </c>
      <c r="Y56" s="238">
        <f t="shared" si="3"/>
        <v>2.8775326913726845E-2</v>
      </c>
      <c r="Z56" s="239">
        <f t="shared" si="4"/>
        <v>2.8399879964246717E-2</v>
      </c>
      <c r="AA56" s="161"/>
      <c r="AB56" s="235">
        <f>生産者価格評価表!DZ56</f>
        <v>186444.45000000004</v>
      </c>
      <c r="AC56" s="240">
        <v>64867.919000000002</v>
      </c>
      <c r="AD56" s="241">
        <f t="shared" si="5"/>
        <v>0.34792089010962773</v>
      </c>
      <c r="AE56" s="152"/>
      <c r="AF56" s="235">
        <f>生産者価格評価表!DZ56</f>
        <v>186444.45000000004</v>
      </c>
      <c r="AG56" s="242">
        <v>39495.006000000001</v>
      </c>
      <c r="AH56" s="241">
        <f t="shared" si="6"/>
        <v>0.21183256460570424</v>
      </c>
      <c r="AI56" s="223"/>
      <c r="AJ56" s="817">
        <f>'7211'!H52</f>
        <v>209992.2</v>
      </c>
      <c r="AK56" s="243">
        <v>1.8126775545730125E-3</v>
      </c>
      <c r="AL56" s="153"/>
    </row>
    <row r="57" spans="1:38" ht="14.1" customHeight="1">
      <c r="A57" s="204">
        <v>51</v>
      </c>
      <c r="B57" s="661">
        <v>333</v>
      </c>
      <c r="C57" s="110" t="s">
        <v>231</v>
      </c>
      <c r="D57" s="154"/>
      <c r="E57" s="228">
        <v>0.12589800000000001</v>
      </c>
      <c r="F57" s="229">
        <v>1.7E-5</v>
      </c>
      <c r="G57" s="228">
        <v>7.9999999999999996E-6</v>
      </c>
      <c r="H57" s="230">
        <v>1.0336E-2</v>
      </c>
      <c r="I57" s="230">
        <v>3.8000000000000002E-5</v>
      </c>
      <c r="J57" s="230">
        <v>2.3900000000000001E-4</v>
      </c>
      <c r="K57" s="230">
        <v>1.5999999999999999E-5</v>
      </c>
      <c r="L57" s="230">
        <v>5.6599999999999999E-4</v>
      </c>
      <c r="M57" s="229">
        <v>1.5939999999999999E-3</v>
      </c>
      <c r="N57" s="244"/>
      <c r="O57" s="231">
        <f>生産者価格評価表!DP57</f>
        <v>119215.93200000002</v>
      </c>
      <c r="P57" s="232">
        <f>ABS(生産者価格評価表!DV57)</f>
        <v>76494.856999999989</v>
      </c>
      <c r="Q57" s="233">
        <f t="shared" si="2"/>
        <v>0.64164961609325821</v>
      </c>
      <c r="R57" s="232">
        <f>ABS(生産者価格評価表!DX57)</f>
        <v>98687.998999999982</v>
      </c>
      <c r="S57" s="233">
        <f t="shared" si="7"/>
        <v>0.82780881166117937</v>
      </c>
      <c r="T57" s="234">
        <f t="shared" si="1"/>
        <v>0.17219118833882063</v>
      </c>
      <c r="U57" s="214"/>
      <c r="V57" s="235">
        <f>生産者価格評価表!DZ57</f>
        <v>74020.88400000002</v>
      </c>
      <c r="W57" s="236">
        <f>雇用表!D57</f>
        <v>1896</v>
      </c>
      <c r="X57" s="237">
        <f>雇用表!G57</f>
        <v>1878</v>
      </c>
      <c r="Y57" s="238">
        <f t="shared" si="3"/>
        <v>2.561439282459798E-2</v>
      </c>
      <c r="Z57" s="239">
        <f t="shared" si="4"/>
        <v>2.5371218209174581E-2</v>
      </c>
      <c r="AA57" s="161"/>
      <c r="AB57" s="235">
        <f>生産者価格評価表!DZ57</f>
        <v>74020.88400000002</v>
      </c>
      <c r="AC57" s="240">
        <v>23690.473999999998</v>
      </c>
      <c r="AD57" s="241">
        <f t="shared" si="5"/>
        <v>0.32005121689711236</v>
      </c>
      <c r="AE57" s="152"/>
      <c r="AF57" s="235">
        <f>生産者価格評価表!DZ57</f>
        <v>74020.88400000002</v>
      </c>
      <c r="AG57" s="242">
        <v>17805.334999999999</v>
      </c>
      <c r="AH57" s="241">
        <f t="shared" si="6"/>
        <v>0.24054474950609878</v>
      </c>
      <c r="AI57" s="223"/>
      <c r="AJ57" s="817">
        <f>'7211'!H53</f>
        <v>6.04</v>
      </c>
      <c r="AK57" s="243">
        <v>8.9130853182653608E-6</v>
      </c>
      <c r="AL57" s="153"/>
    </row>
    <row r="58" spans="1:38" ht="14.1" customHeight="1">
      <c r="A58" s="204">
        <v>52</v>
      </c>
      <c r="B58" s="661">
        <v>339</v>
      </c>
      <c r="C58" s="110" t="s">
        <v>233</v>
      </c>
      <c r="D58" s="154"/>
      <c r="E58" s="228">
        <v>0.16678399999999999</v>
      </c>
      <c r="F58" s="229">
        <v>5.7218999999999999E-2</v>
      </c>
      <c r="G58" s="228">
        <v>1.2400000000000001E-4</v>
      </c>
      <c r="H58" s="230">
        <v>1.0662E-2</v>
      </c>
      <c r="I58" s="230">
        <v>4.5000000000000003E-5</v>
      </c>
      <c r="J58" s="230">
        <v>4.75E-4</v>
      </c>
      <c r="K58" s="230">
        <v>1.2999999999999999E-4</v>
      </c>
      <c r="L58" s="230">
        <v>9.2599999999999996E-4</v>
      </c>
      <c r="M58" s="229">
        <v>2.1559999999999999E-3</v>
      </c>
      <c r="N58" s="244"/>
      <c r="O58" s="231">
        <f>生産者価格評価表!DP58</f>
        <v>257618.88200000001</v>
      </c>
      <c r="P58" s="232">
        <f>ABS(生産者価格評価表!DV58)</f>
        <v>81265.828000000009</v>
      </c>
      <c r="Q58" s="233">
        <f t="shared" si="2"/>
        <v>0.3154498124093249</v>
      </c>
      <c r="R58" s="232">
        <f>ABS(生産者価格評価表!DX58)</f>
        <v>238133.01400000002</v>
      </c>
      <c r="S58" s="233">
        <f t="shared" si="7"/>
        <v>0.92436164675227495</v>
      </c>
      <c r="T58" s="234">
        <f t="shared" si="1"/>
        <v>7.5638353247725054E-2</v>
      </c>
      <c r="U58" s="214"/>
      <c r="V58" s="235">
        <f>生産者価格評価表!DZ58</f>
        <v>84077.67300000001</v>
      </c>
      <c r="W58" s="236">
        <f>雇用表!D58</f>
        <v>1817</v>
      </c>
      <c r="X58" s="237">
        <f>雇用表!G58</f>
        <v>1789</v>
      </c>
      <c r="Y58" s="238">
        <f t="shared" si="3"/>
        <v>2.161096918084305E-2</v>
      </c>
      <c r="Z58" s="239">
        <f t="shared" si="4"/>
        <v>2.1277943788953337E-2</v>
      </c>
      <c r="AA58" s="161"/>
      <c r="AB58" s="235">
        <f>生産者価格評価表!DZ58</f>
        <v>84077.67300000001</v>
      </c>
      <c r="AC58" s="240">
        <v>30452.551999999996</v>
      </c>
      <c r="AD58" s="241">
        <f t="shared" si="5"/>
        <v>0.36219546656577889</v>
      </c>
      <c r="AE58" s="152"/>
      <c r="AF58" s="235">
        <f>生産者価格評価表!DZ58</f>
        <v>84077.67300000001</v>
      </c>
      <c r="AG58" s="242">
        <v>12231.334999999999</v>
      </c>
      <c r="AH58" s="241">
        <f t="shared" si="6"/>
        <v>0.14547661184676219</v>
      </c>
      <c r="AI58" s="223"/>
      <c r="AJ58" s="817">
        <f>'7211'!H54</f>
        <v>34556.133999999998</v>
      </c>
      <c r="AK58" s="243">
        <v>1.8063242249847941E-4</v>
      </c>
      <c r="AL58" s="153"/>
    </row>
    <row r="59" spans="1:38" ht="14.1" customHeight="1">
      <c r="A59" s="204">
        <v>53</v>
      </c>
      <c r="B59" s="661">
        <v>341</v>
      </c>
      <c r="C59" s="110" t="s">
        <v>235</v>
      </c>
      <c r="D59" s="154"/>
      <c r="E59" s="228">
        <v>0.12964700000000001</v>
      </c>
      <c r="F59" s="229">
        <v>7.6585E-2</v>
      </c>
      <c r="G59" s="228">
        <v>2.0000000000000002E-5</v>
      </c>
      <c r="H59" s="230">
        <v>7.5669999999999999E-3</v>
      </c>
      <c r="I59" s="230">
        <v>3.6000000000000001E-5</v>
      </c>
      <c r="J59" s="230">
        <v>2.8499999999999999E-4</v>
      </c>
      <c r="K59" s="230">
        <v>1.2999999999999999E-5</v>
      </c>
      <c r="L59" s="230">
        <v>4.5100000000000001E-4</v>
      </c>
      <c r="M59" s="229">
        <v>1.454E-3</v>
      </c>
      <c r="N59" s="244"/>
      <c r="O59" s="231">
        <f>生産者価格評価表!DP59</f>
        <v>423965.59500000003</v>
      </c>
      <c r="P59" s="232">
        <f>ABS(生産者価格評価表!DV59)</f>
        <v>277006.67600000004</v>
      </c>
      <c r="Q59" s="233">
        <f t="shared" si="2"/>
        <v>0.65337064909712783</v>
      </c>
      <c r="R59" s="232">
        <f>ABS(生産者価格評価表!DX59)</f>
        <v>411573.85000000003</v>
      </c>
      <c r="S59" s="233">
        <f t="shared" si="7"/>
        <v>0.97077181463274165</v>
      </c>
      <c r="T59" s="234">
        <f t="shared" si="1"/>
        <v>2.9228185367258352E-2</v>
      </c>
      <c r="U59" s="214"/>
      <c r="V59" s="235">
        <f>生産者価格評価表!DZ59</f>
        <v>42374.881999999983</v>
      </c>
      <c r="W59" s="236">
        <f>雇用表!D59</f>
        <v>2797</v>
      </c>
      <c r="X59" s="237">
        <f>雇用表!G59</f>
        <v>2788</v>
      </c>
      <c r="Y59" s="238">
        <f t="shared" si="3"/>
        <v>6.600608350956591E-2</v>
      </c>
      <c r="Z59" s="239">
        <f t="shared" si="4"/>
        <v>6.5793693537600909E-2</v>
      </c>
      <c r="AA59" s="161"/>
      <c r="AB59" s="235">
        <f>生産者価格評価表!DZ59</f>
        <v>42374.881999999983</v>
      </c>
      <c r="AC59" s="240">
        <v>14058.003000000001</v>
      </c>
      <c r="AD59" s="241">
        <f t="shared" si="5"/>
        <v>0.33175320700598071</v>
      </c>
      <c r="AE59" s="152"/>
      <c r="AF59" s="235">
        <f>生産者価格評価表!DZ59</f>
        <v>42374.881999999983</v>
      </c>
      <c r="AG59" s="242">
        <v>10993.868</v>
      </c>
      <c r="AH59" s="241">
        <f t="shared" si="6"/>
        <v>0.25944303514520711</v>
      </c>
      <c r="AI59" s="223"/>
      <c r="AJ59" s="817">
        <f>'7211'!H55</f>
        <v>169993.06600000002</v>
      </c>
      <c r="AK59" s="243">
        <v>2.8823236707146944E-4</v>
      </c>
      <c r="AL59" s="153"/>
    </row>
    <row r="60" spans="1:38" ht="14.1" customHeight="1">
      <c r="A60" s="204">
        <v>54</v>
      </c>
      <c r="B60" s="661">
        <v>342</v>
      </c>
      <c r="C60" s="110" t="s">
        <v>237</v>
      </c>
      <c r="D60" s="154"/>
      <c r="E60" s="228">
        <v>0.114498</v>
      </c>
      <c r="F60" s="229">
        <v>5.9468E-2</v>
      </c>
      <c r="G60" s="228">
        <v>1.0000000000000001E-5</v>
      </c>
      <c r="H60" s="230">
        <v>5.2529999999999999E-3</v>
      </c>
      <c r="I60" s="230">
        <v>3.0000000000000001E-5</v>
      </c>
      <c r="J60" s="230">
        <v>2.7E-4</v>
      </c>
      <c r="K60" s="230">
        <v>2.0000000000000002E-5</v>
      </c>
      <c r="L60" s="230">
        <v>3.6000000000000002E-4</v>
      </c>
      <c r="M60" s="229">
        <v>1.137E-3</v>
      </c>
      <c r="N60" s="244"/>
      <c r="O60" s="231">
        <f>生産者価格評価表!DP60</f>
        <v>255236.283</v>
      </c>
      <c r="P60" s="232">
        <f>ABS(生産者価格評価表!DV60)</f>
        <v>184469.15899999999</v>
      </c>
      <c r="Q60" s="233">
        <f t="shared" si="2"/>
        <v>0.72273877691597632</v>
      </c>
      <c r="R60" s="232">
        <f>ABS(生産者価格評価表!DX60)</f>
        <v>235245.56699999998</v>
      </c>
      <c r="S60" s="233">
        <f t="shared" si="7"/>
        <v>0.92167760882178329</v>
      </c>
      <c r="T60" s="234">
        <f t="shared" si="1"/>
        <v>7.832239117821671E-2</v>
      </c>
      <c r="U60" s="214"/>
      <c r="V60" s="235">
        <f>生産者価格評価表!DZ60</f>
        <v>73545.183000000019</v>
      </c>
      <c r="W60" s="236">
        <f>雇用表!D60</f>
        <v>4653</v>
      </c>
      <c r="X60" s="237">
        <f>雇用表!G60</f>
        <v>4641</v>
      </c>
      <c r="Y60" s="238">
        <f t="shared" si="3"/>
        <v>6.3267229887782023E-2</v>
      </c>
      <c r="Z60" s="239">
        <f t="shared" si="4"/>
        <v>6.310406488484771E-2</v>
      </c>
      <c r="AA60" s="161"/>
      <c r="AB60" s="235">
        <f>生産者価格評価表!DZ60</f>
        <v>73545.183000000019</v>
      </c>
      <c r="AC60" s="240">
        <v>21631.987999999994</v>
      </c>
      <c r="AD60" s="241">
        <f t="shared" si="5"/>
        <v>0.29413194879126192</v>
      </c>
      <c r="AE60" s="152"/>
      <c r="AF60" s="235">
        <f>生産者価格評価表!DZ60</f>
        <v>73545.183000000019</v>
      </c>
      <c r="AG60" s="242">
        <v>15067.421</v>
      </c>
      <c r="AH60" s="241">
        <f t="shared" si="6"/>
        <v>0.20487298263980111</v>
      </c>
      <c r="AI60" s="223"/>
      <c r="AJ60" s="817">
        <f>'7211'!H56</f>
        <v>53561.438000000002</v>
      </c>
      <c r="AK60" s="243">
        <v>2.3866417765035144E-4</v>
      </c>
      <c r="AL60" s="153"/>
    </row>
    <row r="61" spans="1:38" ht="14.1" customHeight="1">
      <c r="A61" s="204">
        <v>55</v>
      </c>
      <c r="B61" s="661">
        <v>351</v>
      </c>
      <c r="C61" s="110" t="s">
        <v>239</v>
      </c>
      <c r="D61" s="154"/>
      <c r="E61" s="228">
        <v>4.0621999999999998E-2</v>
      </c>
      <c r="F61" s="229">
        <v>0.14241500000000001</v>
      </c>
      <c r="G61" s="228">
        <v>1.2999999999999999E-5</v>
      </c>
      <c r="H61" s="230">
        <v>1.6369999999999999E-2</v>
      </c>
      <c r="I61" s="230">
        <v>6.3500000000000004E-4</v>
      </c>
      <c r="J61" s="230">
        <v>1.7420000000000001E-3</v>
      </c>
      <c r="K61" s="230">
        <v>0</v>
      </c>
      <c r="L61" s="230">
        <v>9.3499999999999996E-4</v>
      </c>
      <c r="M61" s="229">
        <v>1.5809999999999999E-3</v>
      </c>
      <c r="N61" s="244"/>
      <c r="O61" s="231">
        <f>生産者価格評価表!DP61</f>
        <v>695909.61</v>
      </c>
      <c r="P61" s="232">
        <f>ABS(生産者価格評価表!DV61)</f>
        <v>102558.878</v>
      </c>
      <c r="Q61" s="233">
        <f t="shared" si="2"/>
        <v>0.14737384931356243</v>
      </c>
      <c r="R61" s="232">
        <f>ABS(生産者価格評価表!DX61)</f>
        <v>411356.91700000002</v>
      </c>
      <c r="S61" s="233">
        <f t="shared" si="7"/>
        <v>0.59110682061137221</v>
      </c>
      <c r="T61" s="234">
        <f t="shared" si="1"/>
        <v>0.40889317938862779</v>
      </c>
      <c r="U61" s="214"/>
      <c r="V61" s="235">
        <f>生産者価格評価表!DZ61</f>
        <v>6808959.1000000006</v>
      </c>
      <c r="W61" s="236">
        <f>雇用表!D61</f>
        <v>58808</v>
      </c>
      <c r="X61" s="237">
        <f>雇用表!G61</f>
        <v>58808</v>
      </c>
      <c r="Y61" s="238">
        <f t="shared" si="3"/>
        <v>8.636856109181211E-3</v>
      </c>
      <c r="Z61" s="239">
        <f t="shared" si="4"/>
        <v>8.636856109181211E-3</v>
      </c>
      <c r="AA61" s="161"/>
      <c r="AB61" s="235">
        <f>生産者価格評価表!DZ61</f>
        <v>6808959.1000000006</v>
      </c>
      <c r="AC61" s="240">
        <v>1012946.371</v>
      </c>
      <c r="AD61" s="241">
        <f t="shared" si="5"/>
        <v>0.14876669930356903</v>
      </c>
      <c r="AE61" s="152"/>
      <c r="AF61" s="235">
        <f>生産者価格評価表!DZ61</f>
        <v>6808959.1000000006</v>
      </c>
      <c r="AG61" s="242">
        <v>558216.92099999997</v>
      </c>
      <c r="AH61" s="241">
        <f t="shared" si="6"/>
        <v>8.1982710250087992E-2</v>
      </c>
      <c r="AI61" s="223"/>
      <c r="AJ61" s="817">
        <f>'7211'!H57</f>
        <v>571534.62800000003</v>
      </c>
      <c r="AK61" s="243">
        <v>1.3078265085795737E-2</v>
      </c>
      <c r="AL61" s="153"/>
    </row>
    <row r="62" spans="1:38" ht="14.1" customHeight="1">
      <c r="A62" s="204">
        <v>56</v>
      </c>
      <c r="B62" s="661">
        <v>352</v>
      </c>
      <c r="C62" s="110" t="s">
        <v>241</v>
      </c>
      <c r="D62" s="154"/>
      <c r="E62" s="228">
        <v>7.8765000000000002E-2</v>
      </c>
      <c r="F62" s="229">
        <v>3.8955999999999998E-2</v>
      </c>
      <c r="G62" s="228">
        <v>3.9999999999999998E-6</v>
      </c>
      <c r="H62" s="230">
        <v>1.3169999999999999E-2</v>
      </c>
      <c r="I62" s="230">
        <v>4.9799999999999996E-4</v>
      </c>
      <c r="J62" s="230">
        <v>1.39E-3</v>
      </c>
      <c r="K62" s="230">
        <v>0</v>
      </c>
      <c r="L62" s="230">
        <v>7.5000000000000002E-4</v>
      </c>
      <c r="M62" s="229">
        <v>1.627E-3</v>
      </c>
      <c r="N62" s="244"/>
      <c r="O62" s="231">
        <f>生産者価格評価表!DP62</f>
        <v>145615.47200000001</v>
      </c>
      <c r="P62" s="232">
        <f>ABS(生産者価格評価表!DV62)</f>
        <v>12841.582</v>
      </c>
      <c r="Q62" s="233">
        <f t="shared" si="2"/>
        <v>8.8188307352394524E-2</v>
      </c>
      <c r="R62" s="232">
        <f>ABS(生産者価格評価表!DX62)</f>
        <v>127733.016</v>
      </c>
      <c r="S62" s="233">
        <f t="shared" si="7"/>
        <v>0.87719398389204128</v>
      </c>
      <c r="T62" s="234">
        <f t="shared" si="1"/>
        <v>0.12280601610795872</v>
      </c>
      <c r="U62" s="214"/>
      <c r="V62" s="235">
        <f>生産者価格評価表!DZ62</f>
        <v>214149.05499999999</v>
      </c>
      <c r="W62" s="236">
        <f>雇用表!D62</f>
        <v>2852</v>
      </c>
      <c r="X62" s="237">
        <f>雇用表!G62</f>
        <v>2852</v>
      </c>
      <c r="Y62" s="238">
        <f t="shared" si="3"/>
        <v>1.3317826688518426E-2</v>
      </c>
      <c r="Z62" s="239">
        <f t="shared" si="4"/>
        <v>1.3317826688518426E-2</v>
      </c>
      <c r="AA62" s="161"/>
      <c r="AB62" s="235">
        <f>生産者価格評価表!DZ62</f>
        <v>214149.05499999999</v>
      </c>
      <c r="AC62" s="240">
        <v>47152.531999999992</v>
      </c>
      <c r="AD62" s="241">
        <f t="shared" si="5"/>
        <v>0.22018557121347088</v>
      </c>
      <c r="AE62" s="152"/>
      <c r="AF62" s="235">
        <f>生産者価格評価表!DZ62</f>
        <v>214149.05499999999</v>
      </c>
      <c r="AG62" s="242">
        <v>20655.976999999999</v>
      </c>
      <c r="AH62" s="241">
        <f t="shared" si="6"/>
        <v>9.6456073551200117E-2</v>
      </c>
      <c r="AI62" s="223"/>
      <c r="AJ62" s="817">
        <f>'7211'!H58</f>
        <v>30009.987000000001</v>
      </c>
      <c r="AK62" s="243">
        <v>2.1124819519245075E-4</v>
      </c>
      <c r="AL62" s="153"/>
    </row>
    <row r="63" spans="1:38" ht="14.1" customHeight="1">
      <c r="A63" s="204">
        <v>57</v>
      </c>
      <c r="B63" s="661">
        <v>353</v>
      </c>
      <c r="C63" s="110" t="s">
        <v>243</v>
      </c>
      <c r="D63" s="154"/>
      <c r="E63" s="228">
        <v>2.4400999999999999E-2</v>
      </c>
      <c r="F63" s="229">
        <v>1.9799999999999999E-4</v>
      </c>
      <c r="G63" s="228">
        <v>1.08E-4</v>
      </c>
      <c r="H63" s="230">
        <v>1.2622E-2</v>
      </c>
      <c r="I63" s="230">
        <v>6.2699999999999995E-4</v>
      </c>
      <c r="J63" s="230">
        <v>2.5969999999999999E-3</v>
      </c>
      <c r="K63" s="230">
        <v>2.8E-5</v>
      </c>
      <c r="L63" s="230">
        <v>1.0169999999999999E-3</v>
      </c>
      <c r="M63" s="229">
        <v>2.2820000000000002E-3</v>
      </c>
      <c r="N63" s="244"/>
      <c r="O63" s="231">
        <f>生産者価格評価表!DP63</f>
        <v>7216622.7880000006</v>
      </c>
      <c r="P63" s="232">
        <f>ABS(生産者価格評価表!DV63)</f>
        <v>390155.07299999997</v>
      </c>
      <c r="Q63" s="233">
        <f t="shared" si="2"/>
        <v>5.4063387329702277E-2</v>
      </c>
      <c r="R63" s="232">
        <f>ABS(生産者価格評価表!DX63)</f>
        <v>2655157.0529999998</v>
      </c>
      <c r="S63" s="233">
        <f t="shared" si="7"/>
        <v>0.36792238294830487</v>
      </c>
      <c r="T63" s="234">
        <f t="shared" si="1"/>
        <v>0.63207761705169507</v>
      </c>
      <c r="U63" s="214"/>
      <c r="V63" s="235">
        <f>生産者価格評価表!DZ63</f>
        <v>8395544.3350000009</v>
      </c>
      <c r="W63" s="236">
        <f>雇用表!D63</f>
        <v>236912</v>
      </c>
      <c r="X63" s="237">
        <f>雇用表!G63</f>
        <v>234847</v>
      </c>
      <c r="Y63" s="238">
        <f t="shared" si="3"/>
        <v>2.8218777788158744E-2</v>
      </c>
      <c r="Z63" s="239">
        <f t="shared" si="4"/>
        <v>2.7972813986694284E-2</v>
      </c>
      <c r="AA63" s="161"/>
      <c r="AB63" s="235">
        <f>生産者価格評価表!DZ63</f>
        <v>8395544.3350000009</v>
      </c>
      <c r="AC63" s="240">
        <v>2182510.4309999999</v>
      </c>
      <c r="AD63" s="241">
        <f t="shared" si="5"/>
        <v>0.25996056287873792</v>
      </c>
      <c r="AE63" s="152"/>
      <c r="AF63" s="235">
        <f>生産者価格評価表!DZ63</f>
        <v>8395544.3350000009</v>
      </c>
      <c r="AG63" s="242">
        <v>1700166.77</v>
      </c>
      <c r="AH63" s="241">
        <f t="shared" si="6"/>
        <v>0.20250822366719118</v>
      </c>
      <c r="AI63" s="223"/>
      <c r="AJ63" s="817">
        <f>'7211'!H59</f>
        <v>466.702</v>
      </c>
      <c r="AK63" s="243">
        <v>7.3327329903864298E-3</v>
      </c>
      <c r="AL63" s="153"/>
    </row>
    <row r="64" spans="1:38" ht="14.1" customHeight="1">
      <c r="A64" s="204">
        <v>58</v>
      </c>
      <c r="B64" s="661">
        <v>354</v>
      </c>
      <c r="C64" s="110" t="s">
        <v>245</v>
      </c>
      <c r="D64" s="154"/>
      <c r="E64" s="228">
        <v>5.9598999999999999E-2</v>
      </c>
      <c r="F64" s="229">
        <v>1.4109999999999999E-3</v>
      </c>
      <c r="G64" s="228">
        <v>9.0000000000000002E-6</v>
      </c>
      <c r="H64" s="230">
        <v>3.493E-3</v>
      </c>
      <c r="I64" s="230">
        <v>2.5000000000000001E-5</v>
      </c>
      <c r="J64" s="230">
        <v>8.0000000000000007E-5</v>
      </c>
      <c r="K64" s="230">
        <v>0</v>
      </c>
      <c r="L64" s="230">
        <v>1.84E-4</v>
      </c>
      <c r="M64" s="229">
        <v>5.4900000000000001E-4</v>
      </c>
      <c r="N64" s="244"/>
      <c r="O64" s="231">
        <f>生産者価格評価表!DP64</f>
        <v>36846.164999999994</v>
      </c>
      <c r="P64" s="232">
        <f>ABS(生産者価格評価表!DV64)</f>
        <v>4093.6610000000001</v>
      </c>
      <c r="Q64" s="233">
        <f t="shared" si="2"/>
        <v>0.1111014131321401</v>
      </c>
      <c r="R64" s="232">
        <f>ABS(生産者価格評価表!DX64)</f>
        <v>30635.998</v>
      </c>
      <c r="S64" s="233">
        <f t="shared" si="7"/>
        <v>0.8314568965318373</v>
      </c>
      <c r="T64" s="234">
        <f t="shared" si="1"/>
        <v>0.1685431034681627</v>
      </c>
      <c r="U64" s="214"/>
      <c r="V64" s="235">
        <f>生産者価格評価表!DZ64</f>
        <v>27186.576999999997</v>
      </c>
      <c r="W64" s="236">
        <f>雇用表!D64</f>
        <v>758</v>
      </c>
      <c r="X64" s="237">
        <f>雇用表!G64</f>
        <v>741</v>
      </c>
      <c r="Y64" s="238">
        <f t="shared" si="3"/>
        <v>2.7881406327835978E-2</v>
      </c>
      <c r="Z64" s="239">
        <f t="shared" si="4"/>
        <v>2.7256097742647045E-2</v>
      </c>
      <c r="AA64" s="161"/>
      <c r="AB64" s="235">
        <f>生産者価格評価表!DZ64</f>
        <v>27186.576999999997</v>
      </c>
      <c r="AC64" s="240">
        <v>7306.3770000000004</v>
      </c>
      <c r="AD64" s="241">
        <f t="shared" si="5"/>
        <v>0.26874942733688029</v>
      </c>
      <c r="AE64" s="152"/>
      <c r="AF64" s="235">
        <f>生産者価格評価表!DZ64</f>
        <v>27186.576999999997</v>
      </c>
      <c r="AG64" s="242">
        <v>5027.3590000000004</v>
      </c>
      <c r="AH64" s="241">
        <f t="shared" si="6"/>
        <v>0.18492063197216776</v>
      </c>
      <c r="AI64" s="223"/>
      <c r="AJ64" s="817">
        <f>'7211'!H60</f>
        <v>236.31800000000001</v>
      </c>
      <c r="AK64" s="243">
        <v>9.5509119374446109E-6</v>
      </c>
      <c r="AL64" s="153"/>
    </row>
    <row r="65" spans="1:38" ht="14.1" customHeight="1">
      <c r="A65" s="204">
        <v>59</v>
      </c>
      <c r="B65" s="661">
        <v>359</v>
      </c>
      <c r="C65" s="110" t="s">
        <v>247</v>
      </c>
      <c r="D65" s="154"/>
      <c r="E65" s="228">
        <v>8.1328999999999999E-2</v>
      </c>
      <c r="F65" s="229">
        <v>2.2696999999999998E-2</v>
      </c>
      <c r="G65" s="228">
        <v>3.4999999999999997E-5</v>
      </c>
      <c r="H65" s="230">
        <v>9.5670000000000009E-3</v>
      </c>
      <c r="I65" s="230">
        <v>3.5599999999999998E-4</v>
      </c>
      <c r="J65" s="230">
        <v>2.2499999999999999E-4</v>
      </c>
      <c r="K65" s="230">
        <v>2.1999999999999999E-5</v>
      </c>
      <c r="L65" s="230">
        <v>6.5799999999999995E-4</v>
      </c>
      <c r="M65" s="229">
        <v>1.4430000000000001E-3</v>
      </c>
      <c r="N65" s="244"/>
      <c r="O65" s="231">
        <f>生産者価格評価表!DP65</f>
        <v>383635.47899999993</v>
      </c>
      <c r="P65" s="232">
        <f>ABS(生産者価格評価表!DV65)</f>
        <v>110158.587</v>
      </c>
      <c r="Q65" s="233">
        <f t="shared" si="2"/>
        <v>0.28714389838797993</v>
      </c>
      <c r="R65" s="232">
        <f>ABS(生産者価格評価表!DX65)</f>
        <v>209666.65700000001</v>
      </c>
      <c r="S65" s="233">
        <f t="shared" si="7"/>
        <v>0.54652572162127899</v>
      </c>
      <c r="T65" s="234">
        <f t="shared" si="1"/>
        <v>0.45347427837872101</v>
      </c>
      <c r="U65" s="214"/>
      <c r="V65" s="235">
        <f>生産者価格評価表!DZ65</f>
        <v>822187.57299999997</v>
      </c>
      <c r="W65" s="236">
        <f>雇用表!D65</f>
        <v>21110</v>
      </c>
      <c r="X65" s="237">
        <f>雇用表!G65</f>
        <v>20894</v>
      </c>
      <c r="Y65" s="238">
        <f t="shared" si="3"/>
        <v>2.5675406310233784E-2</v>
      </c>
      <c r="Z65" s="239">
        <f t="shared" si="4"/>
        <v>2.5412692536524145E-2</v>
      </c>
      <c r="AA65" s="161"/>
      <c r="AB65" s="235">
        <f>生産者価格評価表!DZ65</f>
        <v>822187.57299999997</v>
      </c>
      <c r="AC65" s="240">
        <v>297682.05099999998</v>
      </c>
      <c r="AD65" s="241">
        <f t="shared" si="5"/>
        <v>0.36206099529553459</v>
      </c>
      <c r="AE65" s="152"/>
      <c r="AF65" s="235">
        <f>生産者価格評価表!DZ65</f>
        <v>822187.57299999997</v>
      </c>
      <c r="AG65" s="242">
        <v>169293.095</v>
      </c>
      <c r="AH65" s="241">
        <f t="shared" si="6"/>
        <v>0.20590568449275262</v>
      </c>
      <c r="AI65" s="223"/>
      <c r="AJ65" s="817">
        <f>'7211'!H61</f>
        <v>10576.201999999999</v>
      </c>
      <c r="AK65" s="243">
        <v>9.2843953543569901E-4</v>
      </c>
      <c r="AL65" s="153"/>
    </row>
    <row r="66" spans="1:38" ht="14.1" customHeight="1">
      <c r="A66" s="204">
        <v>60</v>
      </c>
      <c r="B66" s="661">
        <v>391</v>
      </c>
      <c r="C66" s="110" t="s">
        <v>3</v>
      </c>
      <c r="D66" s="154"/>
      <c r="E66" s="228">
        <v>0.12236</v>
      </c>
      <c r="F66" s="229">
        <v>0.31220100000000001</v>
      </c>
      <c r="G66" s="228">
        <v>7.7999999999999999E-5</v>
      </c>
      <c r="H66" s="230">
        <v>5.1208999999999998E-2</v>
      </c>
      <c r="I66" s="230">
        <v>3.2000000000000003E-4</v>
      </c>
      <c r="J66" s="230">
        <v>6.0499999999999996E-4</v>
      </c>
      <c r="K66" s="230">
        <v>7.4999999999999993E-5</v>
      </c>
      <c r="L66" s="230">
        <v>2.8509999999999998E-3</v>
      </c>
      <c r="M66" s="229">
        <v>3.1779999999999998E-3</v>
      </c>
      <c r="N66" s="244"/>
      <c r="O66" s="231">
        <f>生産者価格評価表!DP66</f>
        <v>301594.41500000004</v>
      </c>
      <c r="P66" s="232">
        <f>ABS(生産者価格評価表!DV66)</f>
        <v>112641.1</v>
      </c>
      <c r="Q66" s="233">
        <f t="shared" si="2"/>
        <v>0.37348536444217639</v>
      </c>
      <c r="R66" s="232">
        <f>ABS(生産者価格評価表!DX66)</f>
        <v>242137.255</v>
      </c>
      <c r="S66" s="233">
        <f t="shared" si="7"/>
        <v>0.80285722466047649</v>
      </c>
      <c r="T66" s="234">
        <f t="shared" si="1"/>
        <v>0.19714277533952351</v>
      </c>
      <c r="U66" s="214"/>
      <c r="V66" s="235">
        <f>生産者価格評価表!DZ66</f>
        <v>319509.83900000004</v>
      </c>
      <c r="W66" s="236">
        <f>雇用表!D66</f>
        <v>21813</v>
      </c>
      <c r="X66" s="237">
        <f>雇用表!G66</f>
        <v>16697</v>
      </c>
      <c r="Y66" s="238">
        <f t="shared" si="3"/>
        <v>6.8270198089267597E-2</v>
      </c>
      <c r="Z66" s="239">
        <f t="shared" si="4"/>
        <v>5.2258171617682168E-2</v>
      </c>
      <c r="AA66" s="161"/>
      <c r="AB66" s="235">
        <f>生産者価格評価表!DZ66</f>
        <v>319509.83900000004</v>
      </c>
      <c r="AC66" s="240">
        <v>133647.253</v>
      </c>
      <c r="AD66" s="241">
        <f t="shared" si="5"/>
        <v>0.41828838015845887</v>
      </c>
      <c r="AE66" s="152"/>
      <c r="AF66" s="235">
        <f>生産者価格評価表!DZ66</f>
        <v>319509.83900000004</v>
      </c>
      <c r="AG66" s="242">
        <v>88012.82</v>
      </c>
      <c r="AH66" s="241">
        <f t="shared" si="6"/>
        <v>0.27546200228281548</v>
      </c>
      <c r="AI66" s="223"/>
      <c r="AJ66" s="817">
        <f>'7211'!H62</f>
        <v>91573.921000000002</v>
      </c>
      <c r="AK66" s="243">
        <v>1.237323310179666E-3</v>
      </c>
      <c r="AL66" s="153"/>
    </row>
    <row r="67" spans="1:38" ht="14.1" customHeight="1">
      <c r="A67" s="204">
        <v>61</v>
      </c>
      <c r="B67" s="661">
        <v>392</v>
      </c>
      <c r="C67" s="110" t="s">
        <v>250</v>
      </c>
      <c r="D67" s="154"/>
      <c r="E67" s="228">
        <v>0</v>
      </c>
      <c r="F67" s="229">
        <v>0</v>
      </c>
      <c r="G67" s="228">
        <v>0</v>
      </c>
      <c r="H67" s="230">
        <v>0</v>
      </c>
      <c r="I67" s="230">
        <v>0</v>
      </c>
      <c r="J67" s="230">
        <v>0</v>
      </c>
      <c r="K67" s="230">
        <v>0</v>
      </c>
      <c r="L67" s="230">
        <v>0</v>
      </c>
      <c r="M67" s="229">
        <v>0</v>
      </c>
      <c r="N67" s="244"/>
      <c r="O67" s="231">
        <f>生産者価格評価表!DP67</f>
        <v>86002.73599999999</v>
      </c>
      <c r="P67" s="232">
        <f>ABS(生産者価格評価表!DV67)</f>
        <v>0</v>
      </c>
      <c r="Q67" s="233">
        <f t="shared" si="2"/>
        <v>0</v>
      </c>
      <c r="R67" s="232">
        <f>ABS(生産者価格評価表!DX67)</f>
        <v>40424.353999999999</v>
      </c>
      <c r="S67" s="233">
        <f t="shared" si="7"/>
        <v>0.47003567421389947</v>
      </c>
      <c r="T67" s="234">
        <f t="shared" si="1"/>
        <v>0.52996432578610053</v>
      </c>
      <c r="U67" s="214"/>
      <c r="V67" s="235">
        <f>生産者価格評価表!DZ67</f>
        <v>45585.384999999987</v>
      </c>
      <c r="W67" s="236">
        <f>雇用表!D67</f>
        <v>2488</v>
      </c>
      <c r="X67" s="237">
        <f>雇用表!G67</f>
        <v>2058</v>
      </c>
      <c r="Y67" s="238">
        <f t="shared" si="3"/>
        <v>5.4578896284412225E-2</v>
      </c>
      <c r="Z67" s="239">
        <f t="shared" si="4"/>
        <v>4.5146048453906892E-2</v>
      </c>
      <c r="AA67" s="161"/>
      <c r="AB67" s="235">
        <f>生産者価格評価表!DZ67</f>
        <v>45585.384999999987</v>
      </c>
      <c r="AC67" s="240">
        <v>8051.2089999999989</v>
      </c>
      <c r="AD67" s="241">
        <f t="shared" si="5"/>
        <v>0.17661820778743015</v>
      </c>
      <c r="AE67" s="152"/>
      <c r="AF67" s="235">
        <f>生産者価格評価表!DZ67</f>
        <v>45585.384999999987</v>
      </c>
      <c r="AG67" s="242">
        <v>11173.644</v>
      </c>
      <c r="AH67" s="241">
        <f t="shared" si="6"/>
        <v>0.2451146129400904</v>
      </c>
      <c r="AI67" s="223"/>
      <c r="AJ67" s="817">
        <f>'7211'!H63</f>
        <v>3960.0819999999999</v>
      </c>
      <c r="AK67" s="243">
        <v>2.57523110866823E-4</v>
      </c>
      <c r="AL67" s="153"/>
    </row>
    <row r="68" spans="1:38" ht="14.1" customHeight="1">
      <c r="A68" s="204">
        <v>62</v>
      </c>
      <c r="B68" s="661">
        <v>411</v>
      </c>
      <c r="C68" s="110" t="s">
        <v>252</v>
      </c>
      <c r="D68" s="154"/>
      <c r="E68" s="228">
        <v>0</v>
      </c>
      <c r="F68" s="229">
        <v>0</v>
      </c>
      <c r="G68" s="228">
        <v>0</v>
      </c>
      <c r="H68" s="230">
        <v>0</v>
      </c>
      <c r="I68" s="230">
        <v>0</v>
      </c>
      <c r="J68" s="230">
        <v>0</v>
      </c>
      <c r="K68" s="230">
        <v>0</v>
      </c>
      <c r="L68" s="230">
        <v>0</v>
      </c>
      <c r="M68" s="229">
        <v>0</v>
      </c>
      <c r="N68" s="244"/>
      <c r="O68" s="231">
        <f>生産者価格評価表!DP68</f>
        <v>1906621.8290000001</v>
      </c>
      <c r="P68" s="232">
        <f>ABS(生産者価格評価表!DV68)</f>
        <v>0</v>
      </c>
      <c r="Q68" s="233">
        <f t="shared" si="2"/>
        <v>0</v>
      </c>
      <c r="R68" s="232">
        <f>ABS(生産者価格評価表!DX68)</f>
        <v>0</v>
      </c>
      <c r="S68" s="233">
        <f t="shared" si="7"/>
        <v>0</v>
      </c>
      <c r="T68" s="234">
        <f t="shared" si="1"/>
        <v>1</v>
      </c>
      <c r="U68" s="214"/>
      <c r="V68" s="235">
        <f>生産者価格評価表!DZ68</f>
        <v>1906621.8290000001</v>
      </c>
      <c r="W68" s="236">
        <f>雇用表!D68</f>
        <v>139062</v>
      </c>
      <c r="X68" s="237">
        <f>雇用表!G68</f>
        <v>115182</v>
      </c>
      <c r="Y68" s="238">
        <f t="shared" si="3"/>
        <v>7.2936330574236805E-2</v>
      </c>
      <c r="Z68" s="239">
        <f t="shared" si="4"/>
        <v>6.0411560514027865E-2</v>
      </c>
      <c r="AA68" s="161"/>
      <c r="AB68" s="235">
        <f>生産者価格評価表!DZ68</f>
        <v>1906621.8290000001</v>
      </c>
      <c r="AC68" s="240">
        <v>898965.27100000007</v>
      </c>
      <c r="AD68" s="241">
        <f t="shared" si="5"/>
        <v>0.47149636982363535</v>
      </c>
      <c r="AE68" s="152"/>
      <c r="AF68" s="235">
        <f>生産者価格評価表!DZ68</f>
        <v>1906621.8290000001</v>
      </c>
      <c r="AG68" s="242">
        <v>635723.28599999996</v>
      </c>
      <c r="AH68" s="241">
        <f t="shared" si="6"/>
        <v>0.33342914485219605</v>
      </c>
      <c r="AI68" s="223"/>
      <c r="AJ68" s="817">
        <f>'7211'!H64</f>
        <v>0</v>
      </c>
      <c r="AK68" s="243">
        <v>0</v>
      </c>
      <c r="AL68" s="153"/>
    </row>
    <row r="69" spans="1:38" ht="14.1" customHeight="1">
      <c r="A69" s="204">
        <v>63</v>
      </c>
      <c r="B69" s="661">
        <v>412</v>
      </c>
      <c r="C69" s="110" t="s">
        <v>254</v>
      </c>
      <c r="D69" s="154"/>
      <c r="E69" s="228">
        <v>0</v>
      </c>
      <c r="F69" s="229">
        <v>0</v>
      </c>
      <c r="G69" s="228">
        <v>0</v>
      </c>
      <c r="H69" s="230">
        <v>0</v>
      </c>
      <c r="I69" s="230">
        <v>0</v>
      </c>
      <c r="J69" s="230">
        <v>0</v>
      </c>
      <c r="K69" s="230">
        <v>0</v>
      </c>
      <c r="L69" s="230">
        <v>0</v>
      </c>
      <c r="M69" s="229">
        <v>0</v>
      </c>
      <c r="N69" s="244"/>
      <c r="O69" s="231">
        <f>生産者価格評価表!DP69</f>
        <v>880445.58799999999</v>
      </c>
      <c r="P69" s="232">
        <f>ABS(生産者価格評価表!DV69)</f>
        <v>0</v>
      </c>
      <c r="Q69" s="233">
        <f t="shared" si="2"/>
        <v>0</v>
      </c>
      <c r="R69" s="232">
        <f>ABS(生産者価格評価表!DX69)</f>
        <v>0</v>
      </c>
      <c r="S69" s="233">
        <f t="shared" si="7"/>
        <v>0</v>
      </c>
      <c r="T69" s="234">
        <f t="shared" si="1"/>
        <v>1</v>
      </c>
      <c r="U69" s="214"/>
      <c r="V69" s="235">
        <f>生産者価格評価表!DZ69</f>
        <v>880445.58799999999</v>
      </c>
      <c r="W69" s="236">
        <f>雇用表!D69</f>
        <v>68439</v>
      </c>
      <c r="X69" s="237">
        <f>雇用表!G69</f>
        <v>54639</v>
      </c>
      <c r="Y69" s="238">
        <f t="shared" si="3"/>
        <v>7.7732231193825913E-2</v>
      </c>
      <c r="Z69" s="239">
        <f t="shared" si="4"/>
        <v>6.2058349482012512E-2</v>
      </c>
      <c r="AA69" s="161"/>
      <c r="AB69" s="235">
        <f>生産者価格評価表!DZ69</f>
        <v>880445.58799999999</v>
      </c>
      <c r="AC69" s="240">
        <v>422433.55099999992</v>
      </c>
      <c r="AD69" s="241">
        <f t="shared" si="5"/>
        <v>0.47979518184603581</v>
      </c>
      <c r="AE69" s="152"/>
      <c r="AF69" s="235">
        <f>生産者価格評価表!DZ69</f>
        <v>880445.58799999999</v>
      </c>
      <c r="AG69" s="242">
        <v>300525.152</v>
      </c>
      <c r="AH69" s="241">
        <f t="shared" si="6"/>
        <v>0.3413330205704887</v>
      </c>
      <c r="AI69" s="223"/>
      <c r="AJ69" s="817">
        <f>'7211'!H65</f>
        <v>0</v>
      </c>
      <c r="AK69" s="243">
        <v>7.5532260279131506E-3</v>
      </c>
      <c r="AL69" s="153"/>
    </row>
    <row r="70" spans="1:38" ht="14.1" customHeight="1">
      <c r="A70" s="204">
        <v>64</v>
      </c>
      <c r="B70" s="661">
        <v>413</v>
      </c>
      <c r="C70" s="110" t="s">
        <v>256</v>
      </c>
      <c r="D70" s="154"/>
      <c r="E70" s="228">
        <v>0</v>
      </c>
      <c r="F70" s="229">
        <v>0</v>
      </c>
      <c r="G70" s="228">
        <v>0</v>
      </c>
      <c r="H70" s="230">
        <v>0</v>
      </c>
      <c r="I70" s="230">
        <v>0</v>
      </c>
      <c r="J70" s="230">
        <v>0</v>
      </c>
      <c r="K70" s="230">
        <v>0</v>
      </c>
      <c r="L70" s="230">
        <v>0</v>
      </c>
      <c r="M70" s="229">
        <v>0</v>
      </c>
      <c r="N70" s="244"/>
      <c r="O70" s="231">
        <f>生産者価格評価表!DP70</f>
        <v>526316.53599999996</v>
      </c>
      <c r="P70" s="232">
        <f>ABS(生産者価格評価表!DV70)</f>
        <v>0</v>
      </c>
      <c r="Q70" s="233">
        <f t="shared" si="2"/>
        <v>0</v>
      </c>
      <c r="R70" s="232">
        <f>ABS(生産者価格評価表!DX70)</f>
        <v>0</v>
      </c>
      <c r="S70" s="233">
        <f t="shared" si="7"/>
        <v>0</v>
      </c>
      <c r="T70" s="234">
        <f t="shared" si="1"/>
        <v>1</v>
      </c>
      <c r="U70" s="214"/>
      <c r="V70" s="235">
        <f>生産者価格評価表!DZ70</f>
        <v>526316.53599999996</v>
      </c>
      <c r="W70" s="236">
        <f>雇用表!D70</f>
        <v>40544</v>
      </c>
      <c r="X70" s="237">
        <f>雇用表!G70</f>
        <v>31947</v>
      </c>
      <c r="Y70" s="238">
        <f t="shared" si="3"/>
        <v>7.703349073569675E-2</v>
      </c>
      <c r="Z70" s="239">
        <f t="shared" si="4"/>
        <v>6.0699213904235001E-2</v>
      </c>
      <c r="AA70" s="161"/>
      <c r="AB70" s="235">
        <f>生産者価格評価表!DZ70</f>
        <v>526316.53599999996</v>
      </c>
      <c r="AC70" s="240">
        <v>262438.21299999999</v>
      </c>
      <c r="AD70" s="241">
        <f t="shared" si="5"/>
        <v>0.49863189744051667</v>
      </c>
      <c r="AE70" s="152"/>
      <c r="AF70" s="235">
        <f>生産者価格評価表!DZ70</f>
        <v>526316.53599999996</v>
      </c>
      <c r="AG70" s="242">
        <v>169987.82399999999</v>
      </c>
      <c r="AH70" s="241">
        <f t="shared" si="6"/>
        <v>0.32297640749026363</v>
      </c>
      <c r="AI70" s="223"/>
      <c r="AJ70" s="817">
        <f>'7211'!H66</f>
        <v>0</v>
      </c>
      <c r="AK70" s="243">
        <v>0</v>
      </c>
      <c r="AL70" s="153"/>
    </row>
    <row r="71" spans="1:38" ht="14.1" customHeight="1">
      <c r="A71" s="204">
        <v>65</v>
      </c>
      <c r="B71" s="661">
        <v>419</v>
      </c>
      <c r="C71" s="110" t="s">
        <v>258</v>
      </c>
      <c r="D71" s="154"/>
      <c r="E71" s="228">
        <v>0</v>
      </c>
      <c r="F71" s="229">
        <v>0</v>
      </c>
      <c r="G71" s="228">
        <v>0</v>
      </c>
      <c r="H71" s="230">
        <v>0</v>
      </c>
      <c r="I71" s="230">
        <v>0</v>
      </c>
      <c r="J71" s="230">
        <v>0</v>
      </c>
      <c r="K71" s="230">
        <v>0</v>
      </c>
      <c r="L71" s="230">
        <v>0</v>
      </c>
      <c r="M71" s="229">
        <v>0</v>
      </c>
      <c r="N71" s="244"/>
      <c r="O71" s="231">
        <f>生産者価格評価表!DP71</f>
        <v>505510.91199999995</v>
      </c>
      <c r="P71" s="232">
        <f>ABS(生産者価格評価表!DV71)</f>
        <v>0</v>
      </c>
      <c r="Q71" s="233">
        <f t="shared" si="2"/>
        <v>0</v>
      </c>
      <c r="R71" s="232">
        <f>ABS(生産者価格評価表!DX71)</f>
        <v>0</v>
      </c>
      <c r="S71" s="233">
        <f t="shared" si="7"/>
        <v>0</v>
      </c>
      <c r="T71" s="234">
        <f t="shared" ref="T71:T114" si="8">1-S71</f>
        <v>1</v>
      </c>
      <c r="U71" s="214"/>
      <c r="V71" s="235">
        <f>生産者価格評価表!DZ71</f>
        <v>505510.91199999995</v>
      </c>
      <c r="W71" s="236">
        <f>雇用表!D71</f>
        <v>45567</v>
      </c>
      <c r="X71" s="237">
        <f>雇用表!G71</f>
        <v>38295</v>
      </c>
      <c r="Y71" s="238">
        <f t="shared" si="3"/>
        <v>9.0140487412465595E-2</v>
      </c>
      <c r="Z71" s="239">
        <f t="shared" si="4"/>
        <v>7.5755041268031037E-2</v>
      </c>
      <c r="AA71" s="161"/>
      <c r="AB71" s="235">
        <f>生産者価格評価表!DZ71</f>
        <v>505510.91199999995</v>
      </c>
      <c r="AC71" s="240">
        <v>268204.88100000005</v>
      </c>
      <c r="AD71" s="241">
        <f t="shared" si="5"/>
        <v>0.53056200100384787</v>
      </c>
      <c r="AE71" s="152"/>
      <c r="AF71" s="235">
        <f>生産者価格評価表!DZ71</f>
        <v>505510.91199999995</v>
      </c>
      <c r="AG71" s="242">
        <v>202684.18100000001</v>
      </c>
      <c r="AH71" s="241">
        <f t="shared" si="6"/>
        <v>0.40094917080642573</v>
      </c>
      <c r="AI71" s="223"/>
      <c r="AJ71" s="817">
        <f>'7211'!H67</f>
        <v>0</v>
      </c>
      <c r="AK71" s="243">
        <v>0</v>
      </c>
      <c r="AL71" s="153"/>
    </row>
    <row r="72" spans="1:38" ht="14.1" customHeight="1">
      <c r="A72" s="204">
        <v>66</v>
      </c>
      <c r="B72" s="661">
        <v>461</v>
      </c>
      <c r="C72" s="110" t="s">
        <v>260</v>
      </c>
      <c r="D72" s="154"/>
      <c r="E72" s="228">
        <v>0</v>
      </c>
      <c r="F72" s="229">
        <v>0</v>
      </c>
      <c r="G72" s="228">
        <v>0</v>
      </c>
      <c r="H72" s="230">
        <v>0</v>
      </c>
      <c r="I72" s="230">
        <v>0</v>
      </c>
      <c r="J72" s="230">
        <v>0</v>
      </c>
      <c r="K72" s="230">
        <v>0</v>
      </c>
      <c r="L72" s="230">
        <v>0</v>
      </c>
      <c r="M72" s="229">
        <v>0</v>
      </c>
      <c r="N72" s="244"/>
      <c r="O72" s="231">
        <f>生産者価格評価表!DP72</f>
        <v>1434127.132</v>
      </c>
      <c r="P72" s="232">
        <f>ABS(生産者価格評価表!DV72)</f>
        <v>199.476</v>
      </c>
      <c r="Q72" s="233">
        <f t="shared" ref="Q72:Q114" si="9">+P72/O72</f>
        <v>1.3909227121434867E-4</v>
      </c>
      <c r="R72" s="232">
        <f>ABS(生産者価格評価表!DX72)</f>
        <v>353945.38200000004</v>
      </c>
      <c r="S72" s="233">
        <f t="shared" si="7"/>
        <v>0.24680195646699477</v>
      </c>
      <c r="T72" s="234">
        <f t="shared" si="8"/>
        <v>0.75319804353300523</v>
      </c>
      <c r="U72" s="214"/>
      <c r="V72" s="235">
        <f>生産者価格評価表!DZ72</f>
        <v>1270413.25</v>
      </c>
      <c r="W72" s="236">
        <f>雇用表!D72</f>
        <v>7580</v>
      </c>
      <c r="X72" s="237">
        <f>雇用表!G72</f>
        <v>7580</v>
      </c>
      <c r="Y72" s="238">
        <f t="shared" ref="Y72:Y114" si="10">W72/V72</f>
        <v>5.9665624551696076E-3</v>
      </c>
      <c r="Z72" s="239">
        <f t="shared" ref="Z72:Z114" si="11">X72/V72</f>
        <v>5.9665624551696076E-3</v>
      </c>
      <c r="AA72" s="161"/>
      <c r="AB72" s="235">
        <f>生産者価格評価表!DZ72</f>
        <v>1270413.25</v>
      </c>
      <c r="AC72" s="240">
        <v>574057.30700000003</v>
      </c>
      <c r="AD72" s="241">
        <f t="shared" ref="AD72:AD114" si="12">+AC72/AB72</f>
        <v>0.45186659301609144</v>
      </c>
      <c r="AE72" s="152"/>
      <c r="AF72" s="235">
        <f>生産者価格評価表!DZ72</f>
        <v>1270413.25</v>
      </c>
      <c r="AG72" s="242">
        <v>56522.921000000002</v>
      </c>
      <c r="AH72" s="241">
        <f t="shared" ref="AH72:AH114" si="13">+AG72/AF72</f>
        <v>4.4491759669540602E-2</v>
      </c>
      <c r="AI72" s="223"/>
      <c r="AJ72" s="817">
        <f>'7211'!H68</f>
        <v>331827.61200000002</v>
      </c>
      <c r="AK72" s="243">
        <v>2.2711403887588674E-2</v>
      </c>
      <c r="AL72" s="153"/>
    </row>
    <row r="73" spans="1:38" ht="14.1" customHeight="1">
      <c r="A73" s="204">
        <v>67</v>
      </c>
      <c r="B73" s="661">
        <v>462</v>
      </c>
      <c r="C73" s="110" t="s">
        <v>262</v>
      </c>
      <c r="D73" s="154"/>
      <c r="E73" s="228">
        <v>0</v>
      </c>
      <c r="F73" s="229">
        <v>0</v>
      </c>
      <c r="G73" s="228">
        <v>0</v>
      </c>
      <c r="H73" s="230">
        <v>0</v>
      </c>
      <c r="I73" s="230">
        <v>0</v>
      </c>
      <c r="J73" s="230">
        <v>0</v>
      </c>
      <c r="K73" s="230">
        <v>0</v>
      </c>
      <c r="L73" s="230">
        <v>0</v>
      </c>
      <c r="M73" s="229">
        <v>0</v>
      </c>
      <c r="N73" s="244"/>
      <c r="O73" s="231">
        <f>生産者価格評価表!DP73</f>
        <v>302888.91399999999</v>
      </c>
      <c r="P73" s="232">
        <f>ABS(生産者価格評価表!DV73)</f>
        <v>19.512</v>
      </c>
      <c r="Q73" s="233">
        <f t="shared" si="9"/>
        <v>6.4419657168436349E-5</v>
      </c>
      <c r="R73" s="232">
        <f>ABS(生産者価格評価表!DX73)</f>
        <v>48917.86</v>
      </c>
      <c r="S73" s="233">
        <f t="shared" ref="S73:S114" si="14">R73/O73</f>
        <v>0.16150429328687813</v>
      </c>
      <c r="T73" s="234">
        <f t="shared" si="8"/>
        <v>0.8384957067131219</v>
      </c>
      <c r="U73" s="214"/>
      <c r="V73" s="235">
        <f>生産者価格評価表!DZ73</f>
        <v>341653.42599999998</v>
      </c>
      <c r="W73" s="236">
        <f>雇用表!D73</f>
        <v>5359</v>
      </c>
      <c r="X73" s="237">
        <f>雇用表!G73</f>
        <v>5359</v>
      </c>
      <c r="Y73" s="238">
        <f t="shared" si="10"/>
        <v>1.5685485911094012E-2</v>
      </c>
      <c r="Z73" s="239">
        <f t="shared" si="11"/>
        <v>1.5685485911094012E-2</v>
      </c>
      <c r="AA73" s="161"/>
      <c r="AB73" s="235">
        <f>生産者価格評価表!DZ73</f>
        <v>341653.42599999998</v>
      </c>
      <c r="AC73" s="240">
        <v>86145.722999999998</v>
      </c>
      <c r="AD73" s="241">
        <f t="shared" si="12"/>
        <v>0.25214359477841153</v>
      </c>
      <c r="AE73" s="152"/>
      <c r="AF73" s="235">
        <f>生産者価格評価表!DZ73</f>
        <v>341653.42599999998</v>
      </c>
      <c r="AG73" s="242">
        <v>27761.01</v>
      </c>
      <c r="AH73" s="241">
        <f t="shared" si="13"/>
        <v>8.1254885469815255E-2</v>
      </c>
      <c r="AI73" s="223"/>
      <c r="AJ73" s="817">
        <f>'7211'!H69</f>
        <v>118533.21800000001</v>
      </c>
      <c r="AK73" s="243">
        <v>7.3766778348312726E-3</v>
      </c>
      <c r="AL73" s="153"/>
    </row>
    <row r="74" spans="1:38" ht="14.1" customHeight="1">
      <c r="A74" s="204">
        <v>68</v>
      </c>
      <c r="B74" s="661">
        <v>471</v>
      </c>
      <c r="C74" s="110" t="s">
        <v>4</v>
      </c>
      <c r="D74" s="154"/>
      <c r="E74" s="228">
        <v>0</v>
      </c>
      <c r="F74" s="229">
        <v>0</v>
      </c>
      <c r="G74" s="228">
        <v>0</v>
      </c>
      <c r="H74" s="230">
        <v>0</v>
      </c>
      <c r="I74" s="230">
        <v>0</v>
      </c>
      <c r="J74" s="230">
        <v>0</v>
      </c>
      <c r="K74" s="230">
        <v>0</v>
      </c>
      <c r="L74" s="230">
        <v>0</v>
      </c>
      <c r="M74" s="229">
        <v>0</v>
      </c>
      <c r="N74" s="244"/>
      <c r="O74" s="231">
        <f>生産者価格評価表!DP74</f>
        <v>310341.04300000006</v>
      </c>
      <c r="P74" s="232">
        <f>ABS(生産者価格評価表!DV74)</f>
        <v>53.749000000000002</v>
      </c>
      <c r="Q74" s="233">
        <f t="shared" si="9"/>
        <v>1.7319333427644629E-4</v>
      </c>
      <c r="R74" s="232">
        <f>ABS(生産者価格評価表!DX74)</f>
        <v>34264.261000000006</v>
      </c>
      <c r="S74" s="233">
        <f t="shared" si="14"/>
        <v>0.11040840962824243</v>
      </c>
      <c r="T74" s="234">
        <f t="shared" si="8"/>
        <v>0.88959159037175761</v>
      </c>
      <c r="U74" s="214"/>
      <c r="V74" s="235">
        <f>生産者価格評価表!DZ74</f>
        <v>276560.85900000005</v>
      </c>
      <c r="W74" s="236">
        <f>雇用表!D74</f>
        <v>5691</v>
      </c>
      <c r="X74" s="237">
        <f>雇用表!G74</f>
        <v>5691</v>
      </c>
      <c r="Y74" s="238">
        <f t="shared" si="10"/>
        <v>2.0577749217939763E-2</v>
      </c>
      <c r="Z74" s="239">
        <f t="shared" si="11"/>
        <v>2.0577749217939763E-2</v>
      </c>
      <c r="AA74" s="161"/>
      <c r="AB74" s="235">
        <f>生産者価格評価表!DZ74</f>
        <v>276560.85900000005</v>
      </c>
      <c r="AC74" s="240">
        <v>115749.36600000001</v>
      </c>
      <c r="AD74" s="241">
        <f t="shared" si="12"/>
        <v>0.41853126439703453</v>
      </c>
      <c r="AE74" s="152"/>
      <c r="AF74" s="235">
        <f>生産者価格評価表!DZ74</f>
        <v>276560.85900000005</v>
      </c>
      <c r="AG74" s="242">
        <v>25150.86</v>
      </c>
      <c r="AH74" s="241">
        <f t="shared" si="13"/>
        <v>9.0941502318663228E-2</v>
      </c>
      <c r="AI74" s="223"/>
      <c r="AJ74" s="817">
        <f>'7211'!H70</f>
        <v>134466.967</v>
      </c>
      <c r="AK74" s="243">
        <v>9.41297584882087E-3</v>
      </c>
      <c r="AL74" s="153"/>
    </row>
    <row r="75" spans="1:38" ht="14.1" customHeight="1">
      <c r="A75" s="204">
        <v>69</v>
      </c>
      <c r="B75" s="661">
        <v>481</v>
      </c>
      <c r="C75" s="110" t="s">
        <v>5</v>
      </c>
      <c r="D75" s="154"/>
      <c r="E75" s="228">
        <v>0</v>
      </c>
      <c r="F75" s="229">
        <v>0</v>
      </c>
      <c r="G75" s="228">
        <v>0</v>
      </c>
      <c r="H75" s="230">
        <v>0</v>
      </c>
      <c r="I75" s="230">
        <v>0</v>
      </c>
      <c r="J75" s="230">
        <v>0</v>
      </c>
      <c r="K75" s="230">
        <v>0</v>
      </c>
      <c r="L75" s="230">
        <v>0</v>
      </c>
      <c r="M75" s="229">
        <v>0</v>
      </c>
      <c r="N75" s="244"/>
      <c r="O75" s="231">
        <f>生産者価格評価表!DP75</f>
        <v>366881.54700000002</v>
      </c>
      <c r="P75" s="232">
        <f>ABS(生産者価格評価表!DV75)</f>
        <v>19.818999999999999</v>
      </c>
      <c r="Q75" s="233">
        <f t="shared" si="9"/>
        <v>5.4020160354371811E-5</v>
      </c>
      <c r="R75" s="232">
        <f>ABS(生産者価格評価表!DX75)</f>
        <v>265308.25200000004</v>
      </c>
      <c r="S75" s="233">
        <f t="shared" si="14"/>
        <v>0.72314417056249503</v>
      </c>
      <c r="T75" s="234">
        <f t="shared" si="8"/>
        <v>0.27685582943750497</v>
      </c>
      <c r="U75" s="214"/>
      <c r="V75" s="235">
        <f>生産者価格評価表!DZ75</f>
        <v>389734.34700000001</v>
      </c>
      <c r="W75" s="236">
        <f>雇用表!D75</f>
        <v>28776</v>
      </c>
      <c r="X75" s="237">
        <f>雇用表!G75</f>
        <v>27857</v>
      </c>
      <c r="Y75" s="238">
        <f t="shared" si="10"/>
        <v>7.3834908884743478E-2</v>
      </c>
      <c r="Z75" s="239">
        <f t="shared" si="11"/>
        <v>7.1476892438222792E-2</v>
      </c>
      <c r="AA75" s="161"/>
      <c r="AB75" s="235">
        <f>生産者価格評価表!DZ75</f>
        <v>389734.34700000001</v>
      </c>
      <c r="AC75" s="240">
        <v>249841.97000000003</v>
      </c>
      <c r="AD75" s="241">
        <f t="shared" si="12"/>
        <v>0.64105709933746235</v>
      </c>
      <c r="AE75" s="152"/>
      <c r="AF75" s="235">
        <f>生産者価格評価表!DZ75</f>
        <v>389734.34700000001</v>
      </c>
      <c r="AG75" s="242">
        <v>182984.06700000001</v>
      </c>
      <c r="AH75" s="241">
        <f t="shared" si="13"/>
        <v>0.4695097273528217</v>
      </c>
      <c r="AI75" s="223"/>
      <c r="AJ75" s="817">
        <f>'7211'!H71</f>
        <v>10853.504000000001</v>
      </c>
      <c r="AK75" s="243">
        <v>1.4314762641111259E-3</v>
      </c>
      <c r="AL75" s="153"/>
    </row>
    <row r="76" spans="1:38" ht="14.1" customHeight="1">
      <c r="A76" s="204">
        <v>70</v>
      </c>
      <c r="B76" s="662">
        <v>511</v>
      </c>
      <c r="C76" s="134" t="s">
        <v>52</v>
      </c>
      <c r="D76" s="154"/>
      <c r="E76" s="245"/>
      <c r="F76" s="246"/>
      <c r="G76" s="228">
        <v>0</v>
      </c>
      <c r="H76" s="230">
        <v>0</v>
      </c>
      <c r="I76" s="230">
        <v>0</v>
      </c>
      <c r="J76" s="230">
        <v>0</v>
      </c>
      <c r="K76" s="230">
        <v>0</v>
      </c>
      <c r="L76" s="230">
        <v>0</v>
      </c>
      <c r="M76" s="229">
        <v>0</v>
      </c>
      <c r="N76" s="244"/>
      <c r="O76" s="231">
        <f>生産者価格評価表!DP76</f>
        <v>6057042.9699999988</v>
      </c>
      <c r="P76" s="232">
        <f>ABS(生産者価格評価表!DV76)</f>
        <v>7155.9849999999997</v>
      </c>
      <c r="Q76" s="233">
        <f t="shared" si="9"/>
        <v>1.1814321006872435E-3</v>
      </c>
      <c r="R76" s="232">
        <f>ABS(生産者価格評価表!DX76)</f>
        <v>931788.96600000001</v>
      </c>
      <c r="S76" s="233">
        <f t="shared" si="14"/>
        <v>0.15383562088218108</v>
      </c>
      <c r="T76" s="234">
        <f t="shared" si="8"/>
        <v>0.84616437911781894</v>
      </c>
      <c r="U76" s="214"/>
      <c r="V76" s="235">
        <f>生産者価格評価表!DZ76</f>
        <v>7470339.396999998</v>
      </c>
      <c r="W76" s="236">
        <f>雇用表!D76</f>
        <v>735287</v>
      </c>
      <c r="X76" s="237">
        <f>雇用表!G76</f>
        <v>693109</v>
      </c>
      <c r="Y76" s="238">
        <f t="shared" si="10"/>
        <v>9.8427522623039429E-2</v>
      </c>
      <c r="Z76" s="239">
        <f t="shared" si="11"/>
        <v>9.2781460542253891E-2</v>
      </c>
      <c r="AA76" s="161"/>
      <c r="AB76" s="235">
        <f>生産者価格評価表!DZ76</f>
        <v>7470339.396999998</v>
      </c>
      <c r="AC76" s="240">
        <v>5277052.5350000011</v>
      </c>
      <c r="AD76" s="241">
        <f t="shared" si="12"/>
        <v>0.70640064052768536</v>
      </c>
      <c r="AE76" s="152"/>
      <c r="AF76" s="235">
        <f>生産者価格評価表!DZ76</f>
        <v>7470339.396999998</v>
      </c>
      <c r="AG76" s="242">
        <v>3824063.9470000002</v>
      </c>
      <c r="AH76" s="241">
        <f t="shared" si="13"/>
        <v>0.51189962647958143</v>
      </c>
      <c r="AI76" s="223"/>
      <c r="AJ76" s="817">
        <f>'7211'!H72</f>
        <v>3047847.84</v>
      </c>
      <c r="AK76" s="243">
        <v>0.15999407305030056</v>
      </c>
      <c r="AL76" s="153"/>
    </row>
    <row r="77" spans="1:38" ht="14.1" customHeight="1">
      <c r="A77" s="204">
        <v>71</v>
      </c>
      <c r="B77" s="661">
        <v>531</v>
      </c>
      <c r="C77" s="110" t="s">
        <v>6</v>
      </c>
      <c r="D77" s="154"/>
      <c r="E77" s="228">
        <v>0</v>
      </c>
      <c r="F77" s="229">
        <v>0</v>
      </c>
      <c r="G77" s="228">
        <v>0</v>
      </c>
      <c r="H77" s="230">
        <v>0</v>
      </c>
      <c r="I77" s="230">
        <v>0</v>
      </c>
      <c r="J77" s="230">
        <v>0</v>
      </c>
      <c r="K77" s="230">
        <v>0</v>
      </c>
      <c r="L77" s="230">
        <v>0</v>
      </c>
      <c r="M77" s="229">
        <v>0</v>
      </c>
      <c r="N77" s="244"/>
      <c r="O77" s="231">
        <f>生産者価格評価表!DP77</f>
        <v>2180060.3470000001</v>
      </c>
      <c r="P77" s="232">
        <f>ABS(生産者価格評価表!DV77)</f>
        <v>148844.98799999998</v>
      </c>
      <c r="Q77" s="233">
        <f t="shared" si="9"/>
        <v>6.8275627417757889E-2</v>
      </c>
      <c r="R77" s="232">
        <f>ABS(生産者価格評価表!DX77)</f>
        <v>487123.35199999996</v>
      </c>
      <c r="S77" s="233">
        <f t="shared" si="14"/>
        <v>0.223444893472942</v>
      </c>
      <c r="T77" s="234">
        <f t="shared" si="8"/>
        <v>0.77655510652705795</v>
      </c>
      <c r="U77" s="214"/>
      <c r="V77" s="235">
        <f>生産者価格評価表!DZ77</f>
        <v>1907721.1440000003</v>
      </c>
      <c r="W77" s="236">
        <f>雇用表!D77</f>
        <v>85765</v>
      </c>
      <c r="X77" s="237">
        <f>雇用表!G77</f>
        <v>83536</v>
      </c>
      <c r="Y77" s="238">
        <f t="shared" si="10"/>
        <v>4.4956780119432375E-2</v>
      </c>
      <c r="Z77" s="239">
        <f t="shared" si="11"/>
        <v>4.3788370361533289E-2</v>
      </c>
      <c r="AA77" s="161"/>
      <c r="AB77" s="235">
        <f>生産者価格評価表!DZ77</f>
        <v>1907721.1440000003</v>
      </c>
      <c r="AC77" s="240">
        <v>1197000.1609999998</v>
      </c>
      <c r="AD77" s="241">
        <f t="shared" si="12"/>
        <v>0.62745027739756476</v>
      </c>
      <c r="AE77" s="152"/>
      <c r="AF77" s="235">
        <f>生産者価格評価表!DZ77</f>
        <v>1907721.1440000003</v>
      </c>
      <c r="AG77" s="242">
        <v>673245.30599999998</v>
      </c>
      <c r="AH77" s="241">
        <f t="shared" si="13"/>
        <v>0.35290551143569016</v>
      </c>
      <c r="AI77" s="223"/>
      <c r="AJ77" s="817">
        <f>'7211'!H73</f>
        <v>844396.804</v>
      </c>
      <c r="AK77" s="243">
        <v>6.1410573280692882E-2</v>
      </c>
      <c r="AL77" s="153"/>
    </row>
    <row r="78" spans="1:38" ht="14.1" customHeight="1">
      <c r="A78" s="204">
        <v>72</v>
      </c>
      <c r="B78" s="661">
        <v>551</v>
      </c>
      <c r="C78" s="110" t="s">
        <v>268</v>
      </c>
      <c r="D78" s="154"/>
      <c r="E78" s="228">
        <v>0</v>
      </c>
      <c r="F78" s="229">
        <v>0</v>
      </c>
      <c r="G78" s="228">
        <v>0</v>
      </c>
      <c r="H78" s="230">
        <v>0</v>
      </c>
      <c r="I78" s="230">
        <v>0</v>
      </c>
      <c r="J78" s="230">
        <v>0</v>
      </c>
      <c r="K78" s="230">
        <v>0</v>
      </c>
      <c r="L78" s="230">
        <v>0</v>
      </c>
      <c r="M78" s="229">
        <v>0</v>
      </c>
      <c r="N78" s="244"/>
      <c r="O78" s="231">
        <f>生産者価格評価表!DP78</f>
        <v>1418768.6470000001</v>
      </c>
      <c r="P78" s="232">
        <f>ABS(生産者価格評価表!DV78)</f>
        <v>0</v>
      </c>
      <c r="Q78" s="233">
        <f t="shared" si="9"/>
        <v>0</v>
      </c>
      <c r="R78" s="232">
        <f>ABS(生産者価格評価表!DX78)</f>
        <v>440288.21100000001</v>
      </c>
      <c r="S78" s="233">
        <f t="shared" si="14"/>
        <v>0.3103312241435513</v>
      </c>
      <c r="T78" s="234">
        <f t="shared" si="8"/>
        <v>0.6896687758564487</v>
      </c>
      <c r="U78" s="214"/>
      <c r="V78" s="235">
        <f>生産者価格評価表!DZ78</f>
        <v>1205203.111</v>
      </c>
      <c r="W78" s="236">
        <f>雇用表!D78</f>
        <v>51714</v>
      </c>
      <c r="X78" s="237">
        <f>雇用表!G78</f>
        <v>46971</v>
      </c>
      <c r="Y78" s="238">
        <f t="shared" si="10"/>
        <v>4.2908949975320798E-2</v>
      </c>
      <c r="Z78" s="239">
        <f t="shared" si="11"/>
        <v>3.8973513734980723E-2</v>
      </c>
      <c r="AA78" s="161"/>
      <c r="AB78" s="235">
        <f>生産者価格評価表!DZ78</f>
        <v>1205203.111</v>
      </c>
      <c r="AC78" s="240">
        <v>864982.99799999991</v>
      </c>
      <c r="AD78" s="241">
        <f t="shared" si="12"/>
        <v>0.71770723963887928</v>
      </c>
      <c r="AE78" s="152"/>
      <c r="AF78" s="235">
        <f>生産者価格評価表!DZ78</f>
        <v>1205203.111</v>
      </c>
      <c r="AG78" s="242">
        <v>233100.88699999999</v>
      </c>
      <c r="AH78" s="241">
        <f t="shared" si="13"/>
        <v>0.19341211856529963</v>
      </c>
      <c r="AI78" s="223"/>
      <c r="AJ78" s="817">
        <f>'7211'!H74</f>
        <v>28433.182000000001</v>
      </c>
      <c r="AK78" s="243">
        <v>1.9584528659026348E-2</v>
      </c>
      <c r="AL78" s="153"/>
    </row>
    <row r="79" spans="1:38" ht="14.1" customHeight="1">
      <c r="A79" s="204">
        <v>73</v>
      </c>
      <c r="B79" s="661">
        <v>552</v>
      </c>
      <c r="C79" s="110" t="s">
        <v>270</v>
      </c>
      <c r="D79" s="154"/>
      <c r="E79" s="228">
        <v>0</v>
      </c>
      <c r="F79" s="229">
        <v>0</v>
      </c>
      <c r="G79" s="228">
        <v>0</v>
      </c>
      <c r="H79" s="230">
        <v>0</v>
      </c>
      <c r="I79" s="230">
        <v>0</v>
      </c>
      <c r="J79" s="230">
        <v>0</v>
      </c>
      <c r="K79" s="230">
        <v>0</v>
      </c>
      <c r="L79" s="230">
        <v>0</v>
      </c>
      <c r="M79" s="229">
        <v>0</v>
      </c>
      <c r="N79" s="244"/>
      <c r="O79" s="231">
        <f>生産者価格評価表!DP79</f>
        <v>844182.13299999991</v>
      </c>
      <c r="P79" s="232">
        <f>ABS(生産者価格評価表!DV79)</f>
        <v>90.81</v>
      </c>
      <c r="Q79" s="233">
        <f t="shared" si="9"/>
        <v>1.0757157306479029E-4</v>
      </c>
      <c r="R79" s="232">
        <f>ABS(生産者価格評価表!DX79)</f>
        <v>1101.8030000000001</v>
      </c>
      <c r="S79" s="233">
        <f t="shared" si="14"/>
        <v>1.3051721387237654E-3</v>
      </c>
      <c r="T79" s="234">
        <f t="shared" si="8"/>
        <v>0.99869482786127628</v>
      </c>
      <c r="U79" s="214"/>
      <c r="V79" s="235">
        <f>生産者価格評価表!DZ79</f>
        <v>844182.13299999991</v>
      </c>
      <c r="W79" s="236">
        <f>雇用表!D79</f>
        <v>22694</v>
      </c>
      <c r="X79" s="237">
        <f>雇用表!G79</f>
        <v>14980</v>
      </c>
      <c r="Y79" s="238">
        <f t="shared" si="10"/>
        <v>2.6882824348996262E-2</v>
      </c>
      <c r="Z79" s="239">
        <f t="shared" si="11"/>
        <v>1.7744985844186306E-2</v>
      </c>
      <c r="AA79" s="161"/>
      <c r="AB79" s="235">
        <f>生産者価格評価表!DZ79</f>
        <v>844182.13299999991</v>
      </c>
      <c r="AC79" s="240">
        <v>543368.31599999999</v>
      </c>
      <c r="AD79" s="241">
        <f t="shared" si="12"/>
        <v>0.64366242160209286</v>
      </c>
      <c r="AE79" s="152"/>
      <c r="AF79" s="235">
        <f>生産者価格評価表!DZ79</f>
        <v>844182.13299999991</v>
      </c>
      <c r="AG79" s="242">
        <v>67465.11</v>
      </c>
      <c r="AH79" s="241">
        <f t="shared" si="13"/>
        <v>7.9917718419657682E-2</v>
      </c>
      <c r="AI79" s="223"/>
      <c r="AJ79" s="817">
        <f>'7211'!H75</f>
        <v>843947.61699999997</v>
      </c>
      <c r="AK79" s="243">
        <v>4.7167842655624029E-2</v>
      </c>
      <c r="AL79" s="153"/>
    </row>
    <row r="80" spans="1:38" ht="14.1" customHeight="1">
      <c r="A80" s="204">
        <v>74</v>
      </c>
      <c r="B80" s="661">
        <v>553</v>
      </c>
      <c r="C80" s="110" t="s">
        <v>272</v>
      </c>
      <c r="D80" s="154"/>
      <c r="E80" s="228">
        <v>0</v>
      </c>
      <c r="F80" s="229">
        <v>0</v>
      </c>
      <c r="G80" s="228">
        <v>0</v>
      </c>
      <c r="H80" s="230">
        <v>0</v>
      </c>
      <c r="I80" s="230">
        <v>0</v>
      </c>
      <c r="J80" s="230">
        <v>0</v>
      </c>
      <c r="K80" s="230">
        <v>0</v>
      </c>
      <c r="L80" s="230">
        <v>0</v>
      </c>
      <c r="M80" s="229">
        <v>0</v>
      </c>
      <c r="N80" s="244"/>
      <c r="O80" s="231">
        <f>生産者価格評価表!DP80</f>
        <v>3156714.4939999999</v>
      </c>
      <c r="P80" s="232">
        <f>ABS(生産者価格評価表!DV80)</f>
        <v>0</v>
      </c>
      <c r="Q80" s="233">
        <f t="shared" si="9"/>
        <v>0</v>
      </c>
      <c r="R80" s="232">
        <f>ABS(生産者価格評価表!DX80)</f>
        <v>1E-3</v>
      </c>
      <c r="S80" s="233">
        <f t="shared" si="14"/>
        <v>3.167850630459962E-10</v>
      </c>
      <c r="T80" s="234">
        <f t="shared" si="8"/>
        <v>0.99999999968321496</v>
      </c>
      <c r="U80" s="214"/>
      <c r="V80" s="235">
        <f>生産者価格評価表!DZ80</f>
        <v>3156714.4929999998</v>
      </c>
      <c r="W80" s="236">
        <f>雇用表!D80</f>
        <v>0</v>
      </c>
      <c r="X80" s="237">
        <f>雇用表!G80</f>
        <v>0</v>
      </c>
      <c r="Y80" s="238">
        <f t="shared" si="10"/>
        <v>0</v>
      </c>
      <c r="Z80" s="239">
        <f t="shared" si="11"/>
        <v>0</v>
      </c>
      <c r="AA80" s="161"/>
      <c r="AB80" s="235">
        <f>生産者価格評価表!DZ80</f>
        <v>3156714.4929999998</v>
      </c>
      <c r="AC80" s="240">
        <v>2812501.3330000001</v>
      </c>
      <c r="AD80" s="241">
        <f t="shared" si="12"/>
        <v>0.89095841237359574</v>
      </c>
      <c r="AE80" s="152"/>
      <c r="AF80" s="235">
        <f>生産者価格評価表!DZ80</f>
        <v>3156714.4929999998</v>
      </c>
      <c r="AG80" s="242">
        <v>0</v>
      </c>
      <c r="AH80" s="241">
        <f t="shared" si="13"/>
        <v>0</v>
      </c>
      <c r="AI80" s="223"/>
      <c r="AJ80" s="817">
        <f>'7211'!H76</f>
        <v>3156714.4939999999</v>
      </c>
      <c r="AK80" s="243">
        <v>0.17665788447807887</v>
      </c>
      <c r="AL80" s="153"/>
    </row>
    <row r="81" spans="1:38" ht="14.1" customHeight="1">
      <c r="A81" s="204">
        <v>75</v>
      </c>
      <c r="B81" s="662">
        <v>571</v>
      </c>
      <c r="C81" s="134" t="s">
        <v>274</v>
      </c>
      <c r="D81" s="154"/>
      <c r="E81" s="228">
        <v>0</v>
      </c>
      <c r="F81" s="229">
        <v>0</v>
      </c>
      <c r="G81" s="245"/>
      <c r="H81" s="230">
        <v>0</v>
      </c>
      <c r="I81" s="230">
        <v>0</v>
      </c>
      <c r="J81" s="230">
        <v>0</v>
      </c>
      <c r="K81" s="230">
        <v>0</v>
      </c>
      <c r="L81" s="230">
        <v>0</v>
      </c>
      <c r="M81" s="229">
        <v>0</v>
      </c>
      <c r="N81" s="244"/>
      <c r="O81" s="231">
        <f>生産者価格評価表!DP81</f>
        <v>327978.22899999993</v>
      </c>
      <c r="P81" s="232">
        <f>ABS(生産者価格評価表!DV81)</f>
        <v>508.6</v>
      </c>
      <c r="Q81" s="233">
        <f t="shared" si="9"/>
        <v>1.5507126846520051E-3</v>
      </c>
      <c r="R81" s="232">
        <f>ABS(生産者価格評価表!DX81)</f>
        <v>3619.087</v>
      </c>
      <c r="S81" s="233">
        <f t="shared" si="14"/>
        <v>1.1034534246478905E-2</v>
      </c>
      <c r="T81" s="234">
        <f t="shared" si="8"/>
        <v>0.98896546575352107</v>
      </c>
      <c r="U81" s="214"/>
      <c r="V81" s="235">
        <f>生産者価格評価表!DZ81</f>
        <v>575987.19199999992</v>
      </c>
      <c r="W81" s="236">
        <f>雇用表!D81</f>
        <v>11592</v>
      </c>
      <c r="X81" s="237">
        <f>雇用表!G81</f>
        <v>11592</v>
      </c>
      <c r="Y81" s="238">
        <f t="shared" si="10"/>
        <v>2.0125447511687034E-2</v>
      </c>
      <c r="Z81" s="239">
        <f t="shared" si="11"/>
        <v>2.0125447511687034E-2</v>
      </c>
      <c r="AA81" s="161"/>
      <c r="AB81" s="235">
        <f>生産者価格評価表!DZ81</f>
        <v>575987.19199999992</v>
      </c>
      <c r="AC81" s="240">
        <v>376871.14600000001</v>
      </c>
      <c r="AD81" s="241">
        <f t="shared" si="12"/>
        <v>0.65430473322052629</v>
      </c>
      <c r="AE81" s="152"/>
      <c r="AF81" s="235">
        <f>生産者価格評価表!DZ81</f>
        <v>575987.19199999992</v>
      </c>
      <c r="AG81" s="242">
        <v>204020.17800000001</v>
      </c>
      <c r="AH81" s="241">
        <f t="shared" si="13"/>
        <v>0.35420957416011439</v>
      </c>
      <c r="AI81" s="223"/>
      <c r="AJ81" s="817">
        <f>'7211'!H77</f>
        <v>185705.745</v>
      </c>
      <c r="AK81" s="243">
        <v>1.2225960720849067E-2</v>
      </c>
      <c r="AL81" s="153"/>
    </row>
    <row r="82" spans="1:38" ht="14.1" customHeight="1">
      <c r="A82" s="204">
        <v>76</v>
      </c>
      <c r="B82" s="662">
        <v>572</v>
      </c>
      <c r="C82" s="134" t="s">
        <v>276</v>
      </c>
      <c r="D82" s="154"/>
      <c r="E82" s="228">
        <v>0</v>
      </c>
      <c r="F82" s="229">
        <v>0</v>
      </c>
      <c r="G82" s="228">
        <v>0</v>
      </c>
      <c r="H82" s="247"/>
      <c r="I82" s="230">
        <v>0</v>
      </c>
      <c r="J82" s="230">
        <v>0</v>
      </c>
      <c r="K82" s="230">
        <v>0</v>
      </c>
      <c r="L82" s="230">
        <v>0</v>
      </c>
      <c r="M82" s="229">
        <v>0</v>
      </c>
      <c r="N82" s="244"/>
      <c r="O82" s="231">
        <f>生産者価格評価表!DP82</f>
        <v>1090121.8050000002</v>
      </c>
      <c r="P82" s="232">
        <f>ABS(生産者価格評価表!DV82)</f>
        <v>1357.2470000000001</v>
      </c>
      <c r="Q82" s="233">
        <f t="shared" si="9"/>
        <v>1.2450416034013739E-3</v>
      </c>
      <c r="R82" s="232">
        <f>ABS(生産者価格評価表!DX82)</f>
        <v>440042.92299999995</v>
      </c>
      <c r="S82" s="233">
        <f t="shared" si="14"/>
        <v>0.40366399514410217</v>
      </c>
      <c r="T82" s="234">
        <f t="shared" si="8"/>
        <v>0.59633600485589788</v>
      </c>
      <c r="U82" s="214"/>
      <c r="V82" s="235">
        <f>生産者価格評価表!DZ82</f>
        <v>1114229.2350000003</v>
      </c>
      <c r="W82" s="236">
        <f>雇用表!D82</f>
        <v>140897</v>
      </c>
      <c r="X82" s="237">
        <f>雇用表!G82</f>
        <v>134594</v>
      </c>
      <c r="Y82" s="238">
        <f t="shared" si="10"/>
        <v>0.12645243507723969</v>
      </c>
      <c r="Z82" s="239">
        <f t="shared" si="11"/>
        <v>0.12079560989081387</v>
      </c>
      <c r="AA82" s="161"/>
      <c r="AB82" s="235">
        <f>生産者価格評価表!DZ82</f>
        <v>1114229.2350000003</v>
      </c>
      <c r="AC82" s="240">
        <v>869843.51199999999</v>
      </c>
      <c r="AD82" s="241">
        <f t="shared" si="12"/>
        <v>0.78066836219747882</v>
      </c>
      <c r="AE82" s="152"/>
      <c r="AF82" s="235">
        <f>生産者価格評価表!DZ82</f>
        <v>1114229.2350000003</v>
      </c>
      <c r="AG82" s="242">
        <v>619058.44499999995</v>
      </c>
      <c r="AH82" s="241">
        <f t="shared" si="13"/>
        <v>0.5555934322617192</v>
      </c>
      <c r="AI82" s="223"/>
      <c r="AJ82" s="817">
        <f>'7211'!H78</f>
        <v>249278.717</v>
      </c>
      <c r="AK82" s="243">
        <v>1.1792274244954059E-2</v>
      </c>
      <c r="AL82" s="153"/>
    </row>
    <row r="83" spans="1:38" ht="14.1" customHeight="1">
      <c r="A83" s="204">
        <v>77</v>
      </c>
      <c r="B83" s="661">
        <v>573</v>
      </c>
      <c r="C83" s="110" t="s">
        <v>278</v>
      </c>
      <c r="D83" s="154"/>
      <c r="E83" s="228">
        <v>0</v>
      </c>
      <c r="F83" s="229">
        <v>0</v>
      </c>
      <c r="G83" s="228">
        <v>0</v>
      </c>
      <c r="H83" s="230">
        <v>0</v>
      </c>
      <c r="I83" s="230">
        <v>0</v>
      </c>
      <c r="J83" s="230">
        <v>0</v>
      </c>
      <c r="K83" s="230">
        <v>0</v>
      </c>
      <c r="L83" s="230">
        <v>0</v>
      </c>
      <c r="M83" s="229">
        <v>0</v>
      </c>
      <c r="N83" s="244"/>
      <c r="O83" s="231">
        <f>生産者価格評価表!DP83</f>
        <v>648607.89399999985</v>
      </c>
      <c r="P83" s="232">
        <f>ABS(生産者価格評価表!DV83)</f>
        <v>0</v>
      </c>
      <c r="Q83" s="233">
        <f t="shared" si="9"/>
        <v>0</v>
      </c>
      <c r="R83" s="232">
        <f>ABS(生産者価格評価表!DX83)</f>
        <v>0</v>
      </c>
      <c r="S83" s="233">
        <f t="shared" si="14"/>
        <v>0</v>
      </c>
      <c r="T83" s="234">
        <f t="shared" si="8"/>
        <v>1</v>
      </c>
      <c r="U83" s="214"/>
      <c r="V83" s="235">
        <f>生産者価格評価表!DZ83</f>
        <v>648607.89399999985</v>
      </c>
      <c r="W83" s="236">
        <f>雇用表!D83</f>
        <v>0</v>
      </c>
      <c r="X83" s="237">
        <f>雇用表!G83</f>
        <v>0</v>
      </c>
      <c r="Y83" s="238">
        <f t="shared" si="10"/>
        <v>0</v>
      </c>
      <c r="Z83" s="239">
        <f t="shared" si="11"/>
        <v>0</v>
      </c>
      <c r="AA83" s="161"/>
      <c r="AB83" s="235">
        <f>生産者価格評価表!DZ83</f>
        <v>648607.89399999985</v>
      </c>
      <c r="AC83" s="240">
        <v>0</v>
      </c>
      <c r="AD83" s="241">
        <f t="shared" si="12"/>
        <v>0</v>
      </c>
      <c r="AE83" s="152"/>
      <c r="AF83" s="235">
        <f>生産者価格評価表!DZ83</f>
        <v>648607.89399999985</v>
      </c>
      <c r="AG83" s="242">
        <v>0</v>
      </c>
      <c r="AH83" s="241">
        <f t="shared" si="13"/>
        <v>0</v>
      </c>
      <c r="AI83" s="223"/>
      <c r="AJ83" s="817">
        <f>'7211'!H79</f>
        <v>0</v>
      </c>
      <c r="AK83" s="243">
        <v>9.565230741119821E-3</v>
      </c>
      <c r="AL83" s="153"/>
    </row>
    <row r="84" spans="1:38" ht="14.1" customHeight="1">
      <c r="A84" s="204">
        <v>78</v>
      </c>
      <c r="B84" s="662">
        <v>574</v>
      </c>
      <c r="C84" s="134" t="s">
        <v>280</v>
      </c>
      <c r="D84" s="154"/>
      <c r="E84" s="228">
        <v>0</v>
      </c>
      <c r="F84" s="229">
        <v>0</v>
      </c>
      <c r="G84" s="228">
        <v>0</v>
      </c>
      <c r="H84" s="230">
        <v>0</v>
      </c>
      <c r="I84" s="247"/>
      <c r="J84" s="247"/>
      <c r="K84" s="230">
        <v>0</v>
      </c>
      <c r="L84" s="230">
        <v>0</v>
      </c>
      <c r="M84" s="229">
        <v>0</v>
      </c>
      <c r="N84" s="244"/>
      <c r="O84" s="231">
        <f>生産者価格評価表!DP84</f>
        <v>360589.91300000029</v>
      </c>
      <c r="P84" s="232">
        <f>ABS(生産者価格評価表!DV84)</f>
        <v>98847.646999999997</v>
      </c>
      <c r="Q84" s="233">
        <f t="shared" si="9"/>
        <v>0.2741275987939239</v>
      </c>
      <c r="R84" s="232">
        <f>ABS(生産者価格評価表!DX84)</f>
        <v>149657.03399999999</v>
      </c>
      <c r="S84" s="233">
        <f t="shared" si="14"/>
        <v>0.4150338892036613</v>
      </c>
      <c r="T84" s="234">
        <f t="shared" si="8"/>
        <v>0.58496611079633865</v>
      </c>
      <c r="U84" s="214"/>
      <c r="V84" s="235">
        <f>生産者価格評価表!DZ84</f>
        <v>563533.94400000037</v>
      </c>
      <c r="W84" s="236">
        <f>雇用表!D84</f>
        <v>5183</v>
      </c>
      <c r="X84" s="237">
        <f>雇用表!G84</f>
        <v>5104</v>
      </c>
      <c r="Y84" s="238">
        <f t="shared" si="10"/>
        <v>9.1973164264262958E-3</v>
      </c>
      <c r="Z84" s="239">
        <f t="shared" si="11"/>
        <v>9.0571296624502827E-3</v>
      </c>
      <c r="AA84" s="161"/>
      <c r="AB84" s="235">
        <f>生産者価格評価表!DZ84</f>
        <v>563533.94400000037</v>
      </c>
      <c r="AC84" s="240">
        <v>168203.31700000001</v>
      </c>
      <c r="AD84" s="241">
        <f t="shared" si="12"/>
        <v>0.29847947721850077</v>
      </c>
      <c r="AE84" s="152"/>
      <c r="AF84" s="235">
        <f>生産者価格評価表!DZ84</f>
        <v>563533.94400000037</v>
      </c>
      <c r="AG84" s="242">
        <v>102956.20299999999</v>
      </c>
      <c r="AH84" s="241">
        <f t="shared" si="13"/>
        <v>0.18269742949148762</v>
      </c>
      <c r="AI84" s="223"/>
      <c r="AJ84" s="817">
        <f>'7211'!H80</f>
        <v>9294.9359999999997</v>
      </c>
      <c r="AK84" s="243">
        <v>9.1142601784939114E-4</v>
      </c>
      <c r="AL84" s="153"/>
    </row>
    <row r="85" spans="1:38" ht="14.1" customHeight="1">
      <c r="A85" s="204">
        <v>79</v>
      </c>
      <c r="B85" s="662">
        <v>575</v>
      </c>
      <c r="C85" s="134" t="s">
        <v>282</v>
      </c>
      <c r="D85" s="154"/>
      <c r="E85" s="228">
        <v>0</v>
      </c>
      <c r="F85" s="229">
        <v>0</v>
      </c>
      <c r="G85" s="228">
        <v>0</v>
      </c>
      <c r="H85" s="230">
        <v>0</v>
      </c>
      <c r="I85" s="230">
        <v>0</v>
      </c>
      <c r="J85" s="230">
        <v>0</v>
      </c>
      <c r="K85" s="247"/>
      <c r="L85" s="230">
        <v>0</v>
      </c>
      <c r="M85" s="229">
        <v>0</v>
      </c>
      <c r="N85" s="244"/>
      <c r="O85" s="231">
        <f>生産者価格評価表!DP85</f>
        <v>74097.785000000003</v>
      </c>
      <c r="P85" s="232">
        <f>ABS(生産者価格評価表!DV85)</f>
        <v>12696.342000000001</v>
      </c>
      <c r="Q85" s="233">
        <f t="shared" si="9"/>
        <v>0.17134576964750026</v>
      </c>
      <c r="R85" s="232">
        <f>ABS(生産者価格評価表!DX85)</f>
        <v>32661.297999999999</v>
      </c>
      <c r="S85" s="233">
        <f t="shared" si="14"/>
        <v>0.44078642836624599</v>
      </c>
      <c r="T85" s="234">
        <f t="shared" si="8"/>
        <v>0.55921357163375407</v>
      </c>
      <c r="U85" s="214"/>
      <c r="V85" s="235">
        <f>生産者価格評価表!DZ85</f>
        <v>65917.862000000008</v>
      </c>
      <c r="W85" s="236">
        <f>雇用表!D85</f>
        <v>1531</v>
      </c>
      <c r="X85" s="237">
        <f>雇用表!G85</f>
        <v>1531</v>
      </c>
      <c r="Y85" s="238">
        <f t="shared" si="10"/>
        <v>2.3225874649878658E-2</v>
      </c>
      <c r="Z85" s="239">
        <f t="shared" si="11"/>
        <v>2.3225874649878658E-2</v>
      </c>
      <c r="AA85" s="161"/>
      <c r="AB85" s="235">
        <f>生産者価格評価表!DZ85</f>
        <v>65917.862000000008</v>
      </c>
      <c r="AC85" s="240">
        <v>15568.527999999997</v>
      </c>
      <c r="AD85" s="241">
        <f t="shared" si="12"/>
        <v>0.23618071836128415</v>
      </c>
      <c r="AE85" s="152"/>
      <c r="AF85" s="235">
        <f>生産者価格評価表!DZ85</f>
        <v>65917.862000000008</v>
      </c>
      <c r="AG85" s="242">
        <v>18938.654999999999</v>
      </c>
      <c r="AH85" s="241">
        <f t="shared" si="13"/>
        <v>0.2873068759420625</v>
      </c>
      <c r="AI85" s="223"/>
      <c r="AJ85" s="817">
        <f>'7211'!H81</f>
        <v>16430.219000000001</v>
      </c>
      <c r="AK85" s="243">
        <v>9.1145401445668001E-4</v>
      </c>
      <c r="AL85" s="153"/>
    </row>
    <row r="86" spans="1:38" ht="14.1" customHeight="1">
      <c r="A86" s="204">
        <v>80</v>
      </c>
      <c r="B86" s="662">
        <v>576</v>
      </c>
      <c r="C86" s="134" t="s">
        <v>284</v>
      </c>
      <c r="D86" s="154"/>
      <c r="E86" s="228">
        <v>0</v>
      </c>
      <c r="F86" s="229">
        <v>0</v>
      </c>
      <c r="G86" s="228">
        <v>0</v>
      </c>
      <c r="H86" s="230">
        <v>0</v>
      </c>
      <c r="I86" s="230">
        <v>0</v>
      </c>
      <c r="J86" s="230">
        <v>0</v>
      </c>
      <c r="K86" s="230">
        <v>0</v>
      </c>
      <c r="L86" s="247"/>
      <c r="M86" s="229">
        <v>0</v>
      </c>
      <c r="N86" s="244"/>
      <c r="O86" s="231">
        <f>生産者価格評価表!DP86</f>
        <v>57319.927000000011</v>
      </c>
      <c r="P86" s="232">
        <f>ABS(生産者価格評価表!DV86)</f>
        <v>0</v>
      </c>
      <c r="Q86" s="233">
        <f t="shared" si="9"/>
        <v>0</v>
      </c>
      <c r="R86" s="232">
        <f>ABS(生産者価格評価表!DX86)</f>
        <v>14686.848</v>
      </c>
      <c r="S86" s="233">
        <f t="shared" si="14"/>
        <v>0.25622586714040996</v>
      </c>
      <c r="T86" s="234">
        <f t="shared" si="8"/>
        <v>0.74377413285959004</v>
      </c>
      <c r="U86" s="214"/>
      <c r="V86" s="235">
        <f>生産者価格評価表!DZ86</f>
        <v>70273.256000000023</v>
      </c>
      <c r="W86" s="236">
        <f>雇用表!D86</f>
        <v>5697</v>
      </c>
      <c r="X86" s="237">
        <f>雇用表!G86</f>
        <v>5594</v>
      </c>
      <c r="Y86" s="238">
        <f t="shared" si="10"/>
        <v>8.1069247737716871E-2</v>
      </c>
      <c r="Z86" s="239">
        <f t="shared" si="11"/>
        <v>7.960354078370864E-2</v>
      </c>
      <c r="AA86" s="161"/>
      <c r="AB86" s="235">
        <f>生産者価格評価表!DZ86</f>
        <v>70273.256000000023</v>
      </c>
      <c r="AC86" s="240">
        <v>47936.329999999994</v>
      </c>
      <c r="AD86" s="241">
        <f t="shared" si="12"/>
        <v>0.68214186631682439</v>
      </c>
      <c r="AE86" s="152"/>
      <c r="AF86" s="235">
        <f>生産者価格評価表!DZ86</f>
        <v>70273.256000000023</v>
      </c>
      <c r="AG86" s="242">
        <v>32563.912</v>
      </c>
      <c r="AH86" s="241">
        <f t="shared" si="13"/>
        <v>0.46338982784574534</v>
      </c>
      <c r="AI86" s="223"/>
      <c r="AJ86" s="817">
        <f>'7211'!H82</f>
        <v>10287.544</v>
      </c>
      <c r="AK86" s="243">
        <v>6.558684656869972E-4</v>
      </c>
      <c r="AL86" s="153"/>
    </row>
    <row r="87" spans="1:38" ht="14.1" customHeight="1">
      <c r="A87" s="204">
        <v>81</v>
      </c>
      <c r="B87" s="662">
        <v>577</v>
      </c>
      <c r="C87" s="134" t="s">
        <v>286</v>
      </c>
      <c r="D87" s="154"/>
      <c r="E87" s="228">
        <v>0</v>
      </c>
      <c r="F87" s="229">
        <v>0</v>
      </c>
      <c r="G87" s="228">
        <v>0</v>
      </c>
      <c r="H87" s="230">
        <v>0</v>
      </c>
      <c r="I87" s="230">
        <v>0</v>
      </c>
      <c r="J87" s="230">
        <v>0</v>
      </c>
      <c r="K87" s="230">
        <v>0</v>
      </c>
      <c r="L87" s="230">
        <v>0</v>
      </c>
      <c r="M87" s="246"/>
      <c r="N87" s="244"/>
      <c r="O87" s="231">
        <f>生産者価格評価表!DP87</f>
        <v>221576.51200000005</v>
      </c>
      <c r="P87" s="232">
        <f>ABS(生産者価格評価表!DV87)</f>
        <v>0</v>
      </c>
      <c r="Q87" s="233">
        <f t="shared" si="9"/>
        <v>0</v>
      </c>
      <c r="R87" s="232">
        <f>ABS(生産者価格評価表!DX87)</f>
        <v>94137.164000000004</v>
      </c>
      <c r="S87" s="233">
        <f t="shared" si="14"/>
        <v>0.42485172796654541</v>
      </c>
      <c r="T87" s="234">
        <f t="shared" si="8"/>
        <v>0.57514827203345464</v>
      </c>
      <c r="U87" s="214"/>
      <c r="V87" s="235">
        <f>生産者価格評価表!DZ87</f>
        <v>202969.35600000003</v>
      </c>
      <c r="W87" s="236">
        <f>雇用表!D87</f>
        <v>14913</v>
      </c>
      <c r="X87" s="237">
        <f>雇用表!G87</f>
        <v>14795</v>
      </c>
      <c r="Y87" s="238">
        <f t="shared" si="10"/>
        <v>7.347414552569205E-2</v>
      </c>
      <c r="Z87" s="239">
        <f t="shared" si="11"/>
        <v>7.2892776976638762E-2</v>
      </c>
      <c r="AA87" s="161"/>
      <c r="AB87" s="235">
        <f>生産者価格評価表!DZ87</f>
        <v>202969.35600000003</v>
      </c>
      <c r="AC87" s="240">
        <v>122052.04300000002</v>
      </c>
      <c r="AD87" s="241">
        <f t="shared" si="12"/>
        <v>0.60133236566016401</v>
      </c>
      <c r="AE87" s="152"/>
      <c r="AF87" s="235">
        <f>生産者価格評価表!DZ87</f>
        <v>202969.35600000003</v>
      </c>
      <c r="AG87" s="242">
        <v>64960.178999999996</v>
      </c>
      <c r="AH87" s="241">
        <f t="shared" si="13"/>
        <v>0.32004919501247264</v>
      </c>
      <c r="AI87" s="223"/>
      <c r="AJ87" s="817">
        <f>'7211'!H83</f>
        <v>26720.186000000002</v>
      </c>
      <c r="AK87" s="243">
        <v>1.7531726066539633E-3</v>
      </c>
      <c r="AL87" s="153"/>
    </row>
    <row r="88" spans="1:38" ht="14.1" customHeight="1">
      <c r="A88" s="204">
        <v>82</v>
      </c>
      <c r="B88" s="661">
        <v>578</v>
      </c>
      <c r="C88" s="110" t="s">
        <v>288</v>
      </c>
      <c r="D88" s="154"/>
      <c r="E88" s="228">
        <v>0</v>
      </c>
      <c r="F88" s="229">
        <v>0</v>
      </c>
      <c r="G88" s="228">
        <v>0</v>
      </c>
      <c r="H88" s="230">
        <v>0</v>
      </c>
      <c r="I88" s="230">
        <v>0</v>
      </c>
      <c r="J88" s="230">
        <v>0</v>
      </c>
      <c r="K88" s="230">
        <v>0</v>
      </c>
      <c r="L88" s="230">
        <v>0</v>
      </c>
      <c r="M88" s="229">
        <v>0</v>
      </c>
      <c r="N88" s="244"/>
      <c r="O88" s="231">
        <f>生産者価格評価表!DP88</f>
        <v>480877.12700000009</v>
      </c>
      <c r="P88" s="232">
        <f>ABS(生産者価格評価表!DV88)</f>
        <v>8227.3019999999997</v>
      </c>
      <c r="Q88" s="233">
        <f t="shared" si="9"/>
        <v>1.7108948498604712E-2</v>
      </c>
      <c r="R88" s="232">
        <f>ABS(生産者価格評価表!DX88)</f>
        <v>73778.165999999997</v>
      </c>
      <c r="S88" s="233">
        <f t="shared" si="14"/>
        <v>0.15342415319329586</v>
      </c>
      <c r="T88" s="234">
        <f t="shared" si="8"/>
        <v>0.84657584680670417</v>
      </c>
      <c r="U88" s="214"/>
      <c r="V88" s="235">
        <f>生産者価格評価表!DZ88</f>
        <v>494930.40700000012</v>
      </c>
      <c r="W88" s="236">
        <f>雇用表!D88</f>
        <v>30990</v>
      </c>
      <c r="X88" s="237">
        <f>雇用表!G88</f>
        <v>23981</v>
      </c>
      <c r="Y88" s="238">
        <f t="shared" si="10"/>
        <v>6.2614863749925129E-2</v>
      </c>
      <c r="Z88" s="239">
        <f t="shared" si="11"/>
        <v>4.8453276785639064E-2</v>
      </c>
      <c r="AA88" s="161"/>
      <c r="AB88" s="235">
        <f>生産者価格評価表!DZ88</f>
        <v>494930.40700000012</v>
      </c>
      <c r="AC88" s="240">
        <v>297284.565</v>
      </c>
      <c r="AD88" s="241">
        <f t="shared" si="12"/>
        <v>0.60065932663539079</v>
      </c>
      <c r="AE88" s="152"/>
      <c r="AF88" s="235">
        <f>生産者価格評価表!DZ88</f>
        <v>494930.40700000012</v>
      </c>
      <c r="AG88" s="242">
        <v>133196.53599999999</v>
      </c>
      <c r="AH88" s="241">
        <f t="shared" si="13"/>
        <v>0.26912174745408191</v>
      </c>
      <c r="AI88" s="223"/>
      <c r="AJ88" s="817">
        <f>'7211'!H84</f>
        <v>199041.61900000001</v>
      </c>
      <c r="AK88" s="243">
        <v>1.2138962875049869E-2</v>
      </c>
      <c r="AL88" s="153"/>
    </row>
    <row r="89" spans="1:38" ht="14.1" customHeight="1">
      <c r="A89" s="204">
        <v>83</v>
      </c>
      <c r="B89" s="661">
        <v>579</v>
      </c>
      <c r="C89" s="110" t="s">
        <v>290</v>
      </c>
      <c r="D89" s="154"/>
      <c r="E89" s="228">
        <v>0</v>
      </c>
      <c r="F89" s="229">
        <v>0</v>
      </c>
      <c r="G89" s="228">
        <v>0</v>
      </c>
      <c r="H89" s="230">
        <v>0</v>
      </c>
      <c r="I89" s="230">
        <v>0</v>
      </c>
      <c r="J89" s="230">
        <v>0</v>
      </c>
      <c r="K89" s="230">
        <v>0</v>
      </c>
      <c r="L89" s="230">
        <v>0</v>
      </c>
      <c r="M89" s="229">
        <v>0</v>
      </c>
      <c r="N89" s="244"/>
      <c r="O89" s="231">
        <f>生産者価格評価表!DP89</f>
        <v>95364.037000000011</v>
      </c>
      <c r="P89" s="232">
        <f>ABS(生産者価格評価表!DV89)</f>
        <v>85.349000000000004</v>
      </c>
      <c r="Q89" s="233">
        <f t="shared" si="9"/>
        <v>8.9498098743449786E-4</v>
      </c>
      <c r="R89" s="232">
        <f>ABS(生産者価格評価表!DX89)</f>
        <v>6551.8890000000001</v>
      </c>
      <c r="S89" s="233">
        <f t="shared" si="14"/>
        <v>6.8703981145429055E-2</v>
      </c>
      <c r="T89" s="234">
        <f t="shared" si="8"/>
        <v>0.93129601885457092</v>
      </c>
      <c r="U89" s="214"/>
      <c r="V89" s="235">
        <f>生産者価格評価表!DZ89</f>
        <v>103669.93700000002</v>
      </c>
      <c r="W89" s="236">
        <f>雇用表!D89</f>
        <v>10067</v>
      </c>
      <c r="X89" s="237">
        <f>雇用表!G89</f>
        <v>10021</v>
      </c>
      <c r="Y89" s="238">
        <f t="shared" si="10"/>
        <v>9.7106261384146478E-2</v>
      </c>
      <c r="Z89" s="239">
        <f t="shared" si="11"/>
        <v>9.6662545478348252E-2</v>
      </c>
      <c r="AA89" s="161"/>
      <c r="AB89" s="235">
        <f>生産者価格評価表!DZ89</f>
        <v>103669.93700000002</v>
      </c>
      <c r="AC89" s="240">
        <v>81043.055000000008</v>
      </c>
      <c r="AD89" s="241">
        <f t="shared" si="12"/>
        <v>0.78174114256479188</v>
      </c>
      <c r="AE89" s="152"/>
      <c r="AF89" s="235">
        <f>生産者価格評価表!DZ89</f>
        <v>103669.93700000002</v>
      </c>
      <c r="AG89" s="242">
        <v>61859.695</v>
      </c>
      <c r="AH89" s="241">
        <f t="shared" si="13"/>
        <v>0.59669849128971675</v>
      </c>
      <c r="AI89" s="223"/>
      <c r="AJ89" s="817">
        <f>'7211'!H85</f>
        <v>9242.9570000000003</v>
      </c>
      <c r="AK89" s="243">
        <v>1.6233597684724103E-3</v>
      </c>
      <c r="AL89" s="153"/>
    </row>
    <row r="90" spans="1:38" ht="14.1" customHeight="1">
      <c r="A90" s="204">
        <v>84</v>
      </c>
      <c r="B90" s="661">
        <v>591</v>
      </c>
      <c r="C90" s="110" t="s">
        <v>292</v>
      </c>
      <c r="D90" s="154"/>
      <c r="E90" s="228">
        <v>0</v>
      </c>
      <c r="F90" s="229">
        <v>0</v>
      </c>
      <c r="G90" s="228">
        <v>0</v>
      </c>
      <c r="H90" s="230">
        <v>0</v>
      </c>
      <c r="I90" s="230">
        <v>0</v>
      </c>
      <c r="J90" s="230">
        <v>0</v>
      </c>
      <c r="K90" s="230">
        <v>0</v>
      </c>
      <c r="L90" s="230">
        <v>0</v>
      </c>
      <c r="M90" s="229">
        <v>0</v>
      </c>
      <c r="N90" s="244"/>
      <c r="O90" s="231">
        <f>生産者価格評価表!DP90</f>
        <v>1001486.2080000001</v>
      </c>
      <c r="P90" s="232">
        <f>ABS(生産者価格評価表!DV90)</f>
        <v>7492.9040000000005</v>
      </c>
      <c r="Q90" s="233">
        <f t="shared" si="9"/>
        <v>7.4817845120039835E-3</v>
      </c>
      <c r="R90" s="232">
        <f>ABS(生産者価格評価表!DX90)</f>
        <v>234580.61200000002</v>
      </c>
      <c r="S90" s="233">
        <f t="shared" si="14"/>
        <v>0.2342324937938636</v>
      </c>
      <c r="T90" s="234">
        <f t="shared" si="8"/>
        <v>0.76576750620613643</v>
      </c>
      <c r="U90" s="214"/>
      <c r="V90" s="235">
        <f>生産者価格評価表!DZ90</f>
        <v>773011.09000000008</v>
      </c>
      <c r="W90" s="236">
        <f>雇用表!D90</f>
        <v>7562</v>
      </c>
      <c r="X90" s="237">
        <f>雇用表!G90</f>
        <v>7444</v>
      </c>
      <c r="Y90" s="238">
        <f t="shared" si="10"/>
        <v>9.7825245948282569E-3</v>
      </c>
      <c r="Z90" s="239">
        <f t="shared" si="11"/>
        <v>9.6298747796748942E-3</v>
      </c>
      <c r="AA90" s="161"/>
      <c r="AB90" s="235">
        <f>生産者価格評価表!DZ90</f>
        <v>773011.09000000008</v>
      </c>
      <c r="AC90" s="240">
        <v>349653.38399999996</v>
      </c>
      <c r="AD90" s="241">
        <f t="shared" si="12"/>
        <v>0.45232647826566103</v>
      </c>
      <c r="AE90" s="152"/>
      <c r="AF90" s="235">
        <f>生産者価格評価表!DZ90</f>
        <v>773011.09000000008</v>
      </c>
      <c r="AG90" s="242">
        <v>64507.042000000001</v>
      </c>
      <c r="AH90" s="241">
        <f t="shared" si="13"/>
        <v>8.3449051164324162E-2</v>
      </c>
      <c r="AI90" s="223"/>
      <c r="AJ90" s="817">
        <f>'7211'!H86</f>
        <v>503934.21500000003</v>
      </c>
      <c r="AK90" s="243">
        <v>3.0223971861336088E-2</v>
      </c>
      <c r="AL90" s="153"/>
    </row>
    <row r="91" spans="1:38" ht="14.1" customHeight="1">
      <c r="A91" s="204">
        <v>85</v>
      </c>
      <c r="B91" s="661">
        <v>592</v>
      </c>
      <c r="C91" s="110" t="s">
        <v>294</v>
      </c>
      <c r="D91" s="154"/>
      <c r="E91" s="228">
        <v>0</v>
      </c>
      <c r="F91" s="229">
        <v>0</v>
      </c>
      <c r="G91" s="228">
        <v>0</v>
      </c>
      <c r="H91" s="230">
        <v>0</v>
      </c>
      <c r="I91" s="230">
        <v>0</v>
      </c>
      <c r="J91" s="230">
        <v>0</v>
      </c>
      <c r="K91" s="230">
        <v>0</v>
      </c>
      <c r="L91" s="230">
        <v>0</v>
      </c>
      <c r="M91" s="229">
        <v>0</v>
      </c>
      <c r="N91" s="244"/>
      <c r="O91" s="231">
        <f>生産者価格評価表!DP91</f>
        <v>193964.36600000004</v>
      </c>
      <c r="P91" s="232">
        <f>ABS(生産者価格評価表!DV91)</f>
        <v>0</v>
      </c>
      <c r="Q91" s="233">
        <f t="shared" si="9"/>
        <v>0</v>
      </c>
      <c r="R91" s="232">
        <f>ABS(生産者価格評価表!DX91)</f>
        <v>27250.507000000001</v>
      </c>
      <c r="S91" s="233">
        <f t="shared" si="14"/>
        <v>0.14049233661816005</v>
      </c>
      <c r="T91" s="234">
        <f t="shared" si="8"/>
        <v>0.85950766338183993</v>
      </c>
      <c r="U91" s="214"/>
      <c r="V91" s="235">
        <f>生産者価格評価表!DZ91</f>
        <v>194840.67400000003</v>
      </c>
      <c r="W91" s="236">
        <f>雇用表!D91</f>
        <v>4612</v>
      </c>
      <c r="X91" s="237">
        <f>雇用表!G91</f>
        <v>4612</v>
      </c>
      <c r="Y91" s="238">
        <f t="shared" si="10"/>
        <v>2.3670622284954729E-2</v>
      </c>
      <c r="Z91" s="239">
        <f t="shared" si="11"/>
        <v>2.3670622284954729E-2</v>
      </c>
      <c r="AA91" s="161"/>
      <c r="AB91" s="235">
        <f>生産者価格評価表!DZ91</f>
        <v>194840.67400000003</v>
      </c>
      <c r="AC91" s="240">
        <v>89109.351999999999</v>
      </c>
      <c r="AD91" s="241">
        <f t="shared" si="12"/>
        <v>0.45734471232633894</v>
      </c>
      <c r="AE91" s="152"/>
      <c r="AF91" s="235">
        <f>生産者価格評価表!DZ91</f>
        <v>194840.67400000003</v>
      </c>
      <c r="AG91" s="242">
        <v>31244.282999999999</v>
      </c>
      <c r="AH91" s="241">
        <f t="shared" si="13"/>
        <v>0.16035811393261756</v>
      </c>
      <c r="AI91" s="223"/>
      <c r="AJ91" s="817">
        <f>'7211'!H87</f>
        <v>85357.377000000008</v>
      </c>
      <c r="AK91" s="243">
        <v>5.5205341095167903E-3</v>
      </c>
      <c r="AL91" s="153"/>
    </row>
    <row r="92" spans="1:38" ht="14.1" customHeight="1">
      <c r="A92" s="204">
        <v>86</v>
      </c>
      <c r="B92" s="661">
        <v>593</v>
      </c>
      <c r="C92" s="110" t="s">
        <v>296</v>
      </c>
      <c r="D92" s="154"/>
      <c r="E92" s="228">
        <v>1.2174000000000001E-2</v>
      </c>
      <c r="F92" s="229">
        <v>2.0642000000000001E-2</v>
      </c>
      <c r="G92" s="228">
        <v>1.1E-5</v>
      </c>
      <c r="H92" s="230">
        <v>3.019E-3</v>
      </c>
      <c r="I92" s="230">
        <v>0</v>
      </c>
      <c r="J92" s="230">
        <v>0</v>
      </c>
      <c r="K92" s="230">
        <v>7.9999999999999996E-6</v>
      </c>
      <c r="L92" s="230">
        <v>1.73E-4</v>
      </c>
      <c r="M92" s="229">
        <v>1.0399999999999999E-3</v>
      </c>
      <c r="N92" s="244"/>
      <c r="O92" s="231">
        <f>生産者価格評価表!DP92</f>
        <v>1661704.8309999998</v>
      </c>
      <c r="P92" s="232">
        <f>ABS(生産者価格評価表!DV92)</f>
        <v>200824.69400000002</v>
      </c>
      <c r="Q92" s="233">
        <f t="shared" si="9"/>
        <v>0.12085461283707374</v>
      </c>
      <c r="R92" s="232">
        <f>ABS(生産者価格評価表!DX92)</f>
        <v>974895.00899999996</v>
      </c>
      <c r="S92" s="233">
        <f t="shared" si="14"/>
        <v>0.58668362203251012</v>
      </c>
      <c r="T92" s="234">
        <f t="shared" si="8"/>
        <v>0.41331637796748988</v>
      </c>
      <c r="U92" s="214"/>
      <c r="V92" s="235">
        <f>生産者価格評価表!DZ92</f>
        <v>1176475.9739999995</v>
      </c>
      <c r="W92" s="236">
        <f>雇用表!D92</f>
        <v>67367</v>
      </c>
      <c r="X92" s="237">
        <f>雇用表!G92</f>
        <v>65391</v>
      </c>
      <c r="Y92" s="238">
        <f t="shared" si="10"/>
        <v>5.7261687861719167E-2</v>
      </c>
      <c r="Z92" s="239">
        <f t="shared" si="11"/>
        <v>5.5582095550724804E-2</v>
      </c>
      <c r="AA92" s="161"/>
      <c r="AB92" s="235">
        <f>生産者価格評価表!DZ92</f>
        <v>1176475.9739999995</v>
      </c>
      <c r="AC92" s="240">
        <v>749304.66999999993</v>
      </c>
      <c r="AD92" s="241">
        <f t="shared" si="12"/>
        <v>0.63690605380777654</v>
      </c>
      <c r="AE92" s="152"/>
      <c r="AF92" s="235">
        <f>生産者価格評価表!DZ92</f>
        <v>1176475.9739999995</v>
      </c>
      <c r="AG92" s="242">
        <v>455426.72700000001</v>
      </c>
      <c r="AH92" s="241">
        <f t="shared" si="13"/>
        <v>0.38711094579480143</v>
      </c>
      <c r="AI92" s="223"/>
      <c r="AJ92" s="817">
        <f>'7211'!H88</f>
        <v>245363.84599999999</v>
      </c>
      <c r="AK92" s="243">
        <v>9.1507624488020353E-3</v>
      </c>
      <c r="AL92" s="153"/>
    </row>
    <row r="93" spans="1:38" ht="14.1" customHeight="1">
      <c r="A93" s="204">
        <v>87</v>
      </c>
      <c r="B93" s="661">
        <v>594</v>
      </c>
      <c r="C93" s="110" t="s">
        <v>298</v>
      </c>
      <c r="D93" s="154"/>
      <c r="E93" s="228">
        <v>0</v>
      </c>
      <c r="F93" s="229">
        <v>0</v>
      </c>
      <c r="G93" s="228">
        <v>0</v>
      </c>
      <c r="H93" s="230">
        <v>0</v>
      </c>
      <c r="I93" s="230">
        <v>0</v>
      </c>
      <c r="J93" s="230">
        <v>0</v>
      </c>
      <c r="K93" s="230">
        <v>0</v>
      </c>
      <c r="L93" s="230">
        <v>0</v>
      </c>
      <c r="M93" s="229">
        <v>0</v>
      </c>
      <c r="N93" s="244"/>
      <c r="O93" s="231">
        <f>生産者価格評価表!DP93</f>
        <v>440823.04799999995</v>
      </c>
      <c r="P93" s="232">
        <f>ABS(生産者価格評価表!DV93)</f>
        <v>3888.9569999999999</v>
      </c>
      <c r="Q93" s="233">
        <f t="shared" si="9"/>
        <v>8.822036455770798E-3</v>
      </c>
      <c r="R93" s="232">
        <f>ABS(生産者価格評価表!DX93)</f>
        <v>426874.16</v>
      </c>
      <c r="S93" s="233">
        <f t="shared" si="14"/>
        <v>0.96835717174207281</v>
      </c>
      <c r="T93" s="234">
        <f t="shared" si="8"/>
        <v>3.1642828257927191E-2</v>
      </c>
      <c r="U93" s="214"/>
      <c r="V93" s="235">
        <f>生産者価格評価表!DZ93</f>
        <v>270078.37000000005</v>
      </c>
      <c r="W93" s="236">
        <f>雇用表!D93</f>
        <v>7826</v>
      </c>
      <c r="X93" s="237">
        <f>雇用表!G93</f>
        <v>6208</v>
      </c>
      <c r="Y93" s="238">
        <f t="shared" si="10"/>
        <v>2.8976774408109758E-2</v>
      </c>
      <c r="Z93" s="239">
        <f t="shared" si="11"/>
        <v>2.298592071627209E-2</v>
      </c>
      <c r="AA93" s="161"/>
      <c r="AB93" s="235">
        <f>生産者価格評価表!DZ93</f>
        <v>270078.37000000005</v>
      </c>
      <c r="AC93" s="240">
        <v>110402.91500000001</v>
      </c>
      <c r="AD93" s="241">
        <f t="shared" si="12"/>
        <v>0.40878103270543281</v>
      </c>
      <c r="AE93" s="152"/>
      <c r="AF93" s="235">
        <f>生産者価格評価表!DZ93</f>
        <v>270078.37000000005</v>
      </c>
      <c r="AG93" s="242">
        <v>46907.614999999998</v>
      </c>
      <c r="AH93" s="241">
        <f t="shared" si="13"/>
        <v>0.17368149474539551</v>
      </c>
      <c r="AI93" s="223"/>
      <c r="AJ93" s="817">
        <f>'7211'!H89</f>
        <v>116707.859</v>
      </c>
      <c r="AK93" s="243">
        <v>3.6820795131947069E-4</v>
      </c>
      <c r="AL93" s="153"/>
    </row>
    <row r="94" spans="1:38" ht="14.1" customHeight="1">
      <c r="A94" s="204">
        <v>88</v>
      </c>
      <c r="B94" s="661">
        <v>595</v>
      </c>
      <c r="C94" s="110" t="s">
        <v>300</v>
      </c>
      <c r="D94" s="154"/>
      <c r="E94" s="228">
        <v>3.0232999999999999E-2</v>
      </c>
      <c r="F94" s="229">
        <v>0.133884</v>
      </c>
      <c r="G94" s="228">
        <v>1.3999999999999999E-4</v>
      </c>
      <c r="H94" s="230">
        <v>1.8270000000000002E-2</v>
      </c>
      <c r="I94" s="230">
        <v>3.9999999999999998E-6</v>
      </c>
      <c r="J94" s="230">
        <v>4.6E-5</v>
      </c>
      <c r="K94" s="230">
        <v>2.5000000000000001E-5</v>
      </c>
      <c r="L94" s="230">
        <v>1.17E-3</v>
      </c>
      <c r="M94" s="229">
        <v>4.0260000000000001E-3</v>
      </c>
      <c r="N94" s="244"/>
      <c r="O94" s="231">
        <f>生産者価格評価表!DP94</f>
        <v>358195.07399999991</v>
      </c>
      <c r="P94" s="232">
        <f>ABS(生産者価格評価表!DV94)</f>
        <v>15401.266</v>
      </c>
      <c r="Q94" s="233">
        <f t="shared" si="9"/>
        <v>4.2996867120512115E-2</v>
      </c>
      <c r="R94" s="232">
        <f>ABS(生産者価格評価表!DX94)</f>
        <v>328281.24099999998</v>
      </c>
      <c r="S94" s="233">
        <f t="shared" si="14"/>
        <v>0.9164873132789092</v>
      </c>
      <c r="T94" s="234">
        <f t="shared" si="8"/>
        <v>8.3512686721090801E-2</v>
      </c>
      <c r="U94" s="214"/>
      <c r="V94" s="235">
        <f>生産者価格評価表!DZ94</f>
        <v>183439.29899999994</v>
      </c>
      <c r="W94" s="236">
        <f>雇用表!D94</f>
        <v>10003</v>
      </c>
      <c r="X94" s="237">
        <f>雇用表!G94</f>
        <v>8270</v>
      </c>
      <c r="Y94" s="238">
        <f t="shared" si="10"/>
        <v>5.4530299965875925E-2</v>
      </c>
      <c r="Z94" s="239">
        <f t="shared" si="11"/>
        <v>4.5083033161830842E-2</v>
      </c>
      <c r="AA94" s="161"/>
      <c r="AB94" s="235">
        <f>生産者価格評価表!DZ94</f>
        <v>183439.29899999994</v>
      </c>
      <c r="AC94" s="240">
        <v>90260.40400000001</v>
      </c>
      <c r="AD94" s="241">
        <f t="shared" si="12"/>
        <v>0.49204507699301686</v>
      </c>
      <c r="AE94" s="152"/>
      <c r="AF94" s="235">
        <f>生産者価格評価表!DZ94</f>
        <v>183439.29899999994</v>
      </c>
      <c r="AG94" s="242">
        <v>50255.538</v>
      </c>
      <c r="AH94" s="241">
        <f t="shared" si="13"/>
        <v>0.27396276737843411</v>
      </c>
      <c r="AI94" s="223"/>
      <c r="AJ94" s="817">
        <f>'7211'!H90</f>
        <v>68802.494999999995</v>
      </c>
      <c r="AK94" s="243">
        <v>6.4001258041631638E-4</v>
      </c>
      <c r="AL94" s="153"/>
    </row>
    <row r="95" spans="1:38" ht="14.1" customHeight="1">
      <c r="A95" s="204">
        <v>89</v>
      </c>
      <c r="B95" s="661">
        <v>611</v>
      </c>
      <c r="C95" s="110" t="s">
        <v>7</v>
      </c>
      <c r="D95" s="154"/>
      <c r="E95" s="228">
        <v>0</v>
      </c>
      <c r="F95" s="229">
        <v>0</v>
      </c>
      <c r="G95" s="228">
        <v>0</v>
      </c>
      <c r="H95" s="230">
        <v>0</v>
      </c>
      <c r="I95" s="230">
        <v>0</v>
      </c>
      <c r="J95" s="230">
        <v>0</v>
      </c>
      <c r="K95" s="230">
        <v>0</v>
      </c>
      <c r="L95" s="230">
        <v>0</v>
      </c>
      <c r="M95" s="229">
        <v>0</v>
      </c>
      <c r="N95" s="244"/>
      <c r="O95" s="231">
        <f>生産者価格評価表!DP95</f>
        <v>1575418.6679999998</v>
      </c>
      <c r="P95" s="232">
        <f>ABS(生産者価格評価表!DV95)</f>
        <v>0</v>
      </c>
      <c r="Q95" s="233">
        <f t="shared" si="9"/>
        <v>0</v>
      </c>
      <c r="R95" s="232">
        <f>ABS(生産者価格評価表!DX95)</f>
        <v>0</v>
      </c>
      <c r="S95" s="233">
        <f t="shared" si="14"/>
        <v>0</v>
      </c>
      <c r="T95" s="234">
        <f t="shared" si="8"/>
        <v>1</v>
      </c>
      <c r="U95" s="214"/>
      <c r="V95" s="235">
        <f>生産者価格評価表!DZ95</f>
        <v>1575418.6679999998</v>
      </c>
      <c r="W95" s="236">
        <f>雇用表!D95</f>
        <v>87565</v>
      </c>
      <c r="X95" s="237">
        <f>雇用表!G95</f>
        <v>87565</v>
      </c>
      <c r="Y95" s="238">
        <f t="shared" si="10"/>
        <v>5.5582050523220038E-2</v>
      </c>
      <c r="Z95" s="239">
        <f t="shared" si="11"/>
        <v>5.5582050523220038E-2</v>
      </c>
      <c r="AA95" s="161"/>
      <c r="AB95" s="235">
        <f>生産者価格評価表!DZ95</f>
        <v>1575418.6679999998</v>
      </c>
      <c r="AC95" s="240">
        <v>1143243.2189999998</v>
      </c>
      <c r="AD95" s="241">
        <f t="shared" si="12"/>
        <v>0.72567581064108599</v>
      </c>
      <c r="AE95" s="152"/>
      <c r="AF95" s="235">
        <f>生産者価格評価表!DZ95</f>
        <v>1575418.6679999998</v>
      </c>
      <c r="AG95" s="242">
        <v>544547.64599999995</v>
      </c>
      <c r="AH95" s="241">
        <f t="shared" si="13"/>
        <v>0.34565265542479912</v>
      </c>
      <c r="AI95" s="223"/>
      <c r="AJ95" s="817">
        <f>'7211'!H91</f>
        <v>71588.978498503187</v>
      </c>
      <c r="AK95" s="243">
        <v>4.2414895641472846E-3</v>
      </c>
      <c r="AL95" s="153"/>
    </row>
    <row r="96" spans="1:38" ht="14.1" customHeight="1">
      <c r="A96" s="204">
        <v>90</v>
      </c>
      <c r="B96" s="661">
        <v>631</v>
      </c>
      <c r="C96" s="110" t="s">
        <v>303</v>
      </c>
      <c r="D96" s="154"/>
      <c r="E96" s="228">
        <v>0</v>
      </c>
      <c r="F96" s="229">
        <v>0</v>
      </c>
      <c r="G96" s="228">
        <v>0</v>
      </c>
      <c r="H96" s="230">
        <v>2.6999999999999999E-5</v>
      </c>
      <c r="I96" s="230">
        <v>0</v>
      </c>
      <c r="J96" s="230">
        <v>0</v>
      </c>
      <c r="K96" s="230">
        <v>0</v>
      </c>
      <c r="L96" s="230">
        <v>0</v>
      </c>
      <c r="M96" s="229">
        <v>0</v>
      </c>
      <c r="N96" s="244"/>
      <c r="O96" s="231">
        <f>生産者価格評価表!DP96</f>
        <v>1479620.6550000003</v>
      </c>
      <c r="P96" s="232">
        <f>ABS(生産者価格評価表!DV96)</f>
        <v>1405.66</v>
      </c>
      <c r="Q96" s="233">
        <f t="shared" si="9"/>
        <v>9.5001377228003071E-4</v>
      </c>
      <c r="R96" s="232">
        <f>ABS(生産者価格評価表!DX96)</f>
        <v>44901.512000000002</v>
      </c>
      <c r="S96" s="233">
        <f t="shared" si="14"/>
        <v>3.0346637733304687E-2</v>
      </c>
      <c r="T96" s="234">
        <f t="shared" si="8"/>
        <v>0.9696533622666953</v>
      </c>
      <c r="U96" s="214"/>
      <c r="V96" s="235">
        <f>生産者価格評価表!DZ96</f>
        <v>1449756.83</v>
      </c>
      <c r="W96" s="236">
        <f>雇用表!D96</f>
        <v>147881</v>
      </c>
      <c r="X96" s="237">
        <f>雇用表!G96</f>
        <v>147543</v>
      </c>
      <c r="Y96" s="238">
        <f t="shared" si="10"/>
        <v>0.10200400297476094</v>
      </c>
      <c r="Z96" s="239">
        <f t="shared" si="11"/>
        <v>0.101770860427676</v>
      </c>
      <c r="AA96" s="161"/>
      <c r="AB96" s="235">
        <f>生産者価格評価表!DZ96</f>
        <v>1449756.83</v>
      </c>
      <c r="AC96" s="240">
        <v>1153371.0690000001</v>
      </c>
      <c r="AD96" s="241">
        <f t="shared" si="12"/>
        <v>0.79556174189570816</v>
      </c>
      <c r="AE96" s="152"/>
      <c r="AF96" s="235">
        <f>生産者価格評価表!DZ96</f>
        <v>1449756.83</v>
      </c>
      <c r="AG96" s="242">
        <v>866824.91299999994</v>
      </c>
      <c r="AH96" s="241">
        <f t="shared" si="13"/>
        <v>0.59791055648966995</v>
      </c>
      <c r="AI96" s="223"/>
      <c r="AJ96" s="817">
        <f>'7211'!H92</f>
        <v>320346.51600000006</v>
      </c>
      <c r="AK96" s="243">
        <v>1.789663715078308E-2</v>
      </c>
      <c r="AL96" s="153"/>
    </row>
    <row r="97" spans="1:38" ht="14.1" customHeight="1">
      <c r="A97" s="204">
        <v>91</v>
      </c>
      <c r="B97" s="661">
        <v>632</v>
      </c>
      <c r="C97" s="110" t="s">
        <v>305</v>
      </c>
      <c r="D97" s="154"/>
      <c r="E97" s="228">
        <v>0</v>
      </c>
      <c r="F97" s="229">
        <v>0</v>
      </c>
      <c r="G97" s="228">
        <v>0</v>
      </c>
      <c r="H97" s="230">
        <v>0</v>
      </c>
      <c r="I97" s="230">
        <v>0</v>
      </c>
      <c r="J97" s="230">
        <v>0</v>
      </c>
      <c r="K97" s="230">
        <v>0</v>
      </c>
      <c r="L97" s="230">
        <v>0</v>
      </c>
      <c r="M97" s="229">
        <v>0</v>
      </c>
      <c r="N97" s="244"/>
      <c r="O97" s="231">
        <f>生産者価格評価表!DP97</f>
        <v>1899026.8019999999</v>
      </c>
      <c r="P97" s="232">
        <f>ABS(生産者価格評価表!DV97)</f>
        <v>123347.872</v>
      </c>
      <c r="Q97" s="233">
        <f t="shared" si="9"/>
        <v>6.495320227713143E-2</v>
      </c>
      <c r="R97" s="232">
        <f>ABS(生産者価格評価表!DX97)</f>
        <v>156750.742</v>
      </c>
      <c r="S97" s="233">
        <f t="shared" si="14"/>
        <v>8.2542669663700732E-2</v>
      </c>
      <c r="T97" s="234">
        <f t="shared" si="8"/>
        <v>0.91745733033629928</v>
      </c>
      <c r="U97" s="214"/>
      <c r="V97" s="235">
        <f>生産者価格評価表!DZ97</f>
        <v>2113800.1229999997</v>
      </c>
      <c r="W97" s="236">
        <f>雇用表!D97</f>
        <v>51657</v>
      </c>
      <c r="X97" s="237">
        <f>雇用表!G97</f>
        <v>51634</v>
      </c>
      <c r="Y97" s="238">
        <f t="shared" si="10"/>
        <v>2.4437977573152032E-2</v>
      </c>
      <c r="Z97" s="239">
        <f t="shared" si="11"/>
        <v>2.442709669574563E-2</v>
      </c>
      <c r="AA97" s="161"/>
      <c r="AB97" s="235">
        <f>生産者価格評価表!DZ97</f>
        <v>2113800.1229999997</v>
      </c>
      <c r="AC97" s="240">
        <v>1136327.2320000001</v>
      </c>
      <c r="AD97" s="241">
        <f t="shared" si="12"/>
        <v>0.53757553499773369</v>
      </c>
      <c r="AE97" s="152"/>
      <c r="AF97" s="235">
        <f>生産者価格評価表!DZ97</f>
        <v>2113800.1229999997</v>
      </c>
      <c r="AG97" s="242">
        <v>812893.00699999998</v>
      </c>
      <c r="AH97" s="241">
        <f t="shared" si="13"/>
        <v>0.38456474581253497</v>
      </c>
      <c r="AI97" s="223"/>
      <c r="AJ97" s="817">
        <f>'7211'!H93</f>
        <v>0</v>
      </c>
      <c r="AK97" s="243">
        <v>0</v>
      </c>
      <c r="AL97" s="153"/>
    </row>
    <row r="98" spans="1:38" ht="14.1" customHeight="1">
      <c r="A98" s="204">
        <v>92</v>
      </c>
      <c r="B98" s="661">
        <v>641</v>
      </c>
      <c r="C98" s="110" t="s">
        <v>307</v>
      </c>
      <c r="D98" s="154"/>
      <c r="E98" s="228">
        <v>0</v>
      </c>
      <c r="F98" s="229">
        <v>0</v>
      </c>
      <c r="G98" s="228">
        <v>0</v>
      </c>
      <c r="H98" s="230">
        <v>0</v>
      </c>
      <c r="I98" s="230">
        <v>0</v>
      </c>
      <c r="J98" s="230">
        <v>0</v>
      </c>
      <c r="K98" s="230">
        <v>0</v>
      </c>
      <c r="L98" s="230">
        <v>0</v>
      </c>
      <c r="M98" s="229">
        <v>0</v>
      </c>
      <c r="N98" s="244"/>
      <c r="O98" s="231">
        <f>生産者価格評価表!DP98</f>
        <v>2671766.7760000001</v>
      </c>
      <c r="P98" s="232">
        <f>ABS(生産者価格評価表!DV98)</f>
        <v>305.625</v>
      </c>
      <c r="Q98" s="233">
        <f t="shared" si="9"/>
        <v>1.143905982907544E-4</v>
      </c>
      <c r="R98" s="232">
        <f>ABS(生産者価格評価表!DX98)</f>
        <v>125566.1</v>
      </c>
      <c r="S98" s="233">
        <f t="shared" si="14"/>
        <v>4.699740303979287E-2</v>
      </c>
      <c r="T98" s="234">
        <f t="shared" si="8"/>
        <v>0.95300259696020717</v>
      </c>
      <c r="U98" s="214"/>
      <c r="V98" s="235">
        <f>生産者価格評価表!DZ98</f>
        <v>2556307.1519999998</v>
      </c>
      <c r="W98" s="236">
        <f>雇用表!D98</f>
        <v>231953</v>
      </c>
      <c r="X98" s="237">
        <f>雇用表!G98</f>
        <v>215623</v>
      </c>
      <c r="Y98" s="238">
        <f t="shared" si="10"/>
        <v>9.0737531215106512E-2</v>
      </c>
      <c r="Z98" s="239">
        <f t="shared" si="11"/>
        <v>8.4349409980448237E-2</v>
      </c>
      <c r="AA98" s="161"/>
      <c r="AB98" s="235">
        <f>生産者価格評価表!DZ98</f>
        <v>2556307.1519999998</v>
      </c>
      <c r="AC98" s="240">
        <v>1360212.757</v>
      </c>
      <c r="AD98" s="241">
        <f t="shared" si="12"/>
        <v>0.53210067340139422</v>
      </c>
      <c r="AE98" s="152"/>
      <c r="AF98" s="235">
        <f>生産者価格評価表!DZ98</f>
        <v>2556307.1519999998</v>
      </c>
      <c r="AG98" s="242">
        <v>1111166.56</v>
      </c>
      <c r="AH98" s="241">
        <f t="shared" si="13"/>
        <v>0.43467646645304231</v>
      </c>
      <c r="AI98" s="223"/>
      <c r="AJ98" s="817">
        <f>'7211'!H94</f>
        <v>543004.098</v>
      </c>
      <c r="AK98" s="243">
        <v>2.928253738547754E-2</v>
      </c>
      <c r="AL98" s="153"/>
    </row>
    <row r="99" spans="1:38" ht="14.1" customHeight="1">
      <c r="A99" s="204">
        <v>93</v>
      </c>
      <c r="B99" s="661">
        <v>642</v>
      </c>
      <c r="C99" s="110" t="s">
        <v>309</v>
      </c>
      <c r="D99" s="154"/>
      <c r="E99" s="228">
        <v>0</v>
      </c>
      <c r="F99" s="229">
        <v>0</v>
      </c>
      <c r="G99" s="228">
        <v>0</v>
      </c>
      <c r="H99" s="230">
        <v>0</v>
      </c>
      <c r="I99" s="230">
        <v>0</v>
      </c>
      <c r="J99" s="230">
        <v>0</v>
      </c>
      <c r="K99" s="230">
        <v>0</v>
      </c>
      <c r="L99" s="230">
        <v>0</v>
      </c>
      <c r="M99" s="229">
        <v>0</v>
      </c>
      <c r="N99" s="244"/>
      <c r="O99" s="231">
        <f>生産者価格評価表!DP99</f>
        <v>114725.73999999999</v>
      </c>
      <c r="P99" s="232">
        <f>ABS(生産者価格評価表!DV99)</f>
        <v>0</v>
      </c>
      <c r="Q99" s="233">
        <f t="shared" si="9"/>
        <v>0</v>
      </c>
      <c r="R99" s="232">
        <f>ABS(生産者価格評価表!DX99)</f>
        <v>0</v>
      </c>
      <c r="S99" s="233">
        <f t="shared" si="14"/>
        <v>0</v>
      </c>
      <c r="T99" s="234">
        <f t="shared" si="8"/>
        <v>1</v>
      </c>
      <c r="U99" s="214"/>
      <c r="V99" s="235">
        <f>生産者価格評価表!DZ99</f>
        <v>117362.48899999999</v>
      </c>
      <c r="W99" s="236">
        <f>雇用表!D99</f>
        <v>9822</v>
      </c>
      <c r="X99" s="237">
        <f>雇用表!G99</f>
        <v>9620</v>
      </c>
      <c r="Y99" s="238">
        <f t="shared" si="10"/>
        <v>8.3689431637735637E-2</v>
      </c>
      <c r="Z99" s="239">
        <f t="shared" si="11"/>
        <v>8.1968268413257675E-2</v>
      </c>
      <c r="AA99" s="161"/>
      <c r="AB99" s="235">
        <f>生産者価格評価表!DZ99</f>
        <v>117362.48899999999</v>
      </c>
      <c r="AC99" s="240">
        <v>65575.46100000001</v>
      </c>
      <c r="AD99" s="241">
        <f t="shared" si="12"/>
        <v>0.55874293020489718</v>
      </c>
      <c r="AE99" s="152"/>
      <c r="AF99" s="235">
        <f>生産者価格評価表!DZ99</f>
        <v>117362.48899999999</v>
      </c>
      <c r="AG99" s="242">
        <v>57283.658000000003</v>
      </c>
      <c r="AH99" s="241">
        <f t="shared" si="13"/>
        <v>0.48809171046125316</v>
      </c>
      <c r="AI99" s="223"/>
      <c r="AJ99" s="817">
        <f>'7211'!H95</f>
        <v>3510.8339999999998</v>
      </c>
      <c r="AK99" s="243">
        <v>5.8977061787468901E-4</v>
      </c>
      <c r="AL99" s="153"/>
    </row>
    <row r="100" spans="1:38" ht="14.1" customHeight="1">
      <c r="A100" s="204">
        <v>94</v>
      </c>
      <c r="B100" s="661">
        <v>643</v>
      </c>
      <c r="C100" s="110" t="s">
        <v>311</v>
      </c>
      <c r="D100" s="154"/>
      <c r="E100" s="228">
        <v>0</v>
      </c>
      <c r="F100" s="229">
        <v>0</v>
      </c>
      <c r="G100" s="228">
        <v>0</v>
      </c>
      <c r="H100" s="230">
        <v>0</v>
      </c>
      <c r="I100" s="230">
        <v>0</v>
      </c>
      <c r="J100" s="230">
        <v>0</v>
      </c>
      <c r="K100" s="230">
        <v>0</v>
      </c>
      <c r="L100" s="230">
        <v>0</v>
      </c>
      <c r="M100" s="229">
        <v>0</v>
      </c>
      <c r="N100" s="244"/>
      <c r="O100" s="231">
        <f>生産者価格評価表!DP100</f>
        <v>581528.52500000002</v>
      </c>
      <c r="P100" s="232">
        <f>ABS(生産者価格評価表!DV100)</f>
        <v>0</v>
      </c>
      <c r="Q100" s="233">
        <f t="shared" si="9"/>
        <v>0</v>
      </c>
      <c r="R100" s="232">
        <f>ABS(生産者価格評価表!DX100)</f>
        <v>3657.1120000000001</v>
      </c>
      <c r="S100" s="233">
        <f t="shared" si="14"/>
        <v>6.2887921104128122E-3</v>
      </c>
      <c r="T100" s="234">
        <f t="shared" si="8"/>
        <v>0.99371120788958722</v>
      </c>
      <c r="U100" s="214"/>
      <c r="V100" s="235">
        <f>生産者価格評価表!DZ100</f>
        <v>579033.45600000001</v>
      </c>
      <c r="W100" s="236">
        <f>雇用表!D100</f>
        <v>107581</v>
      </c>
      <c r="X100" s="237">
        <f>雇用表!G100</f>
        <v>107303</v>
      </c>
      <c r="Y100" s="238">
        <f t="shared" si="10"/>
        <v>0.18579410029806637</v>
      </c>
      <c r="Z100" s="239">
        <f t="shared" si="11"/>
        <v>0.18531398987073383</v>
      </c>
      <c r="AA100" s="161"/>
      <c r="AB100" s="235">
        <f>生産者価格評価表!DZ100</f>
        <v>579033.45600000001</v>
      </c>
      <c r="AC100" s="240">
        <v>413309.10799999995</v>
      </c>
      <c r="AD100" s="241">
        <f t="shared" si="12"/>
        <v>0.71379141173493776</v>
      </c>
      <c r="AE100" s="152"/>
      <c r="AF100" s="235">
        <f>生産者価格評価表!DZ100</f>
        <v>579033.45600000001</v>
      </c>
      <c r="AG100" s="242">
        <v>380038.03700000001</v>
      </c>
      <c r="AH100" s="241">
        <f t="shared" si="13"/>
        <v>0.65633174225428526</v>
      </c>
      <c r="AI100" s="223"/>
      <c r="AJ100" s="817">
        <f>'7211'!H96</f>
        <v>99410.311000000002</v>
      </c>
      <c r="AK100" s="243">
        <v>5.5282712224751281E-3</v>
      </c>
      <c r="AL100" s="153"/>
    </row>
    <row r="101" spans="1:38" ht="14.1" customHeight="1">
      <c r="A101" s="204">
        <v>95</v>
      </c>
      <c r="B101" s="661">
        <v>644</v>
      </c>
      <c r="C101" s="110" t="s">
        <v>313</v>
      </c>
      <c r="D101" s="154"/>
      <c r="E101" s="228">
        <v>0</v>
      </c>
      <c r="F101" s="229">
        <v>0</v>
      </c>
      <c r="G101" s="228">
        <v>0</v>
      </c>
      <c r="H101" s="230">
        <v>0</v>
      </c>
      <c r="I101" s="230">
        <v>0</v>
      </c>
      <c r="J101" s="230">
        <v>0</v>
      </c>
      <c r="K101" s="230">
        <v>0</v>
      </c>
      <c r="L101" s="230">
        <v>0</v>
      </c>
      <c r="M101" s="229">
        <v>0</v>
      </c>
      <c r="N101" s="244"/>
      <c r="O101" s="231">
        <f>生産者価格評価表!DP101</f>
        <v>580508.26099999994</v>
      </c>
      <c r="P101" s="232">
        <f>ABS(生産者価格評価表!DV101)</f>
        <v>0</v>
      </c>
      <c r="Q101" s="233">
        <f t="shared" si="9"/>
        <v>0</v>
      </c>
      <c r="R101" s="232">
        <f>ABS(生産者価格評価表!DX101)</f>
        <v>20336.98</v>
      </c>
      <c r="S101" s="233">
        <f t="shared" si="14"/>
        <v>3.5033058728513082E-2</v>
      </c>
      <c r="T101" s="234">
        <f t="shared" si="8"/>
        <v>0.96496694127148697</v>
      </c>
      <c r="U101" s="214"/>
      <c r="V101" s="235">
        <f>生産者価格評価表!DZ101</f>
        <v>560171.28099999996</v>
      </c>
      <c r="W101" s="236">
        <f>雇用表!D101</f>
        <v>95160</v>
      </c>
      <c r="X101" s="237">
        <f>雇用表!G101</f>
        <v>95160</v>
      </c>
      <c r="Y101" s="238">
        <f t="shared" si="10"/>
        <v>0.16987661314968414</v>
      </c>
      <c r="Z101" s="239">
        <f t="shared" si="11"/>
        <v>0.16987661314968414</v>
      </c>
      <c r="AA101" s="161"/>
      <c r="AB101" s="235">
        <f>生産者価格評価表!DZ101</f>
        <v>560171.28099999996</v>
      </c>
      <c r="AC101" s="240">
        <v>430227.69000000006</v>
      </c>
      <c r="AD101" s="241">
        <f t="shared" si="12"/>
        <v>0.76802882366973768</v>
      </c>
      <c r="AE101" s="152"/>
      <c r="AF101" s="235">
        <f>生産者価格評価表!DZ101</f>
        <v>560171.28099999996</v>
      </c>
      <c r="AG101" s="242">
        <v>348567.52</v>
      </c>
      <c r="AH101" s="241">
        <f t="shared" si="13"/>
        <v>0.62225167876823029</v>
      </c>
      <c r="AI101" s="223"/>
      <c r="AJ101" s="817">
        <f>'7211'!H97</f>
        <v>76027.644</v>
      </c>
      <c r="AK101" s="243">
        <v>4.1056477788676332E-3</v>
      </c>
      <c r="AL101" s="153"/>
    </row>
    <row r="102" spans="1:38" ht="14.1" customHeight="1">
      <c r="A102" s="204">
        <v>96</v>
      </c>
      <c r="B102" s="661">
        <v>659</v>
      </c>
      <c r="C102" s="110" t="s">
        <v>59</v>
      </c>
      <c r="D102" s="154"/>
      <c r="E102" s="228">
        <v>0</v>
      </c>
      <c r="F102" s="229">
        <v>0</v>
      </c>
      <c r="G102" s="228">
        <v>0</v>
      </c>
      <c r="H102" s="230">
        <v>0</v>
      </c>
      <c r="I102" s="230">
        <v>0</v>
      </c>
      <c r="J102" s="230">
        <v>0</v>
      </c>
      <c r="K102" s="230">
        <v>0</v>
      </c>
      <c r="L102" s="230">
        <v>0</v>
      </c>
      <c r="M102" s="229">
        <v>0</v>
      </c>
      <c r="N102" s="244"/>
      <c r="O102" s="231">
        <f>生産者価格評価表!DP102</f>
        <v>239664.45600000001</v>
      </c>
      <c r="P102" s="232">
        <f>ABS(生産者価格評価表!DV102)</f>
        <v>6262.7289999999994</v>
      </c>
      <c r="Q102" s="233">
        <f t="shared" si="9"/>
        <v>2.6131238250865198E-2</v>
      </c>
      <c r="R102" s="232">
        <f>ABS(生産者価格評価表!DX102)</f>
        <v>26005.637999999999</v>
      </c>
      <c r="S102" s="233">
        <f t="shared" si="14"/>
        <v>0.10850853077687915</v>
      </c>
      <c r="T102" s="234">
        <f t="shared" si="8"/>
        <v>0.89149146922312084</v>
      </c>
      <c r="U102" s="214"/>
      <c r="V102" s="235">
        <f>生産者価格評価表!DZ102</f>
        <v>234776.576</v>
      </c>
      <c r="W102" s="236">
        <f>雇用表!D102</f>
        <v>29289</v>
      </c>
      <c r="X102" s="237">
        <f>雇用表!G102</f>
        <v>27253</v>
      </c>
      <c r="Y102" s="238">
        <f t="shared" si="10"/>
        <v>0.12475264994068233</v>
      </c>
      <c r="Z102" s="239">
        <f t="shared" si="11"/>
        <v>0.11608057526147754</v>
      </c>
      <c r="AA102" s="161"/>
      <c r="AB102" s="235">
        <f>生産者価格評価表!DZ102</f>
        <v>234776.576</v>
      </c>
      <c r="AC102" s="240">
        <v>145622.82300000003</v>
      </c>
      <c r="AD102" s="241">
        <f t="shared" si="12"/>
        <v>0.62026129472132707</v>
      </c>
      <c r="AE102" s="152"/>
      <c r="AF102" s="235">
        <f>生産者価格評価表!DZ102</f>
        <v>234776.576</v>
      </c>
      <c r="AG102" s="242">
        <v>125138.32399999999</v>
      </c>
      <c r="AH102" s="241">
        <f t="shared" si="13"/>
        <v>0.53301026078513047</v>
      </c>
      <c r="AI102" s="223"/>
      <c r="AJ102" s="817">
        <f>'7211'!H98</f>
        <v>95078.232000000004</v>
      </c>
      <c r="AK102" s="243">
        <v>5.693091144537742E-3</v>
      </c>
      <c r="AL102" s="153"/>
    </row>
    <row r="103" spans="1:38" ht="14.1" customHeight="1">
      <c r="A103" s="204">
        <v>97</v>
      </c>
      <c r="B103" s="661">
        <v>661</v>
      </c>
      <c r="C103" s="110" t="s">
        <v>316</v>
      </c>
      <c r="D103" s="154"/>
      <c r="E103" s="228">
        <v>0</v>
      </c>
      <c r="F103" s="229">
        <v>0</v>
      </c>
      <c r="G103" s="228">
        <v>0</v>
      </c>
      <c r="H103" s="230">
        <v>0</v>
      </c>
      <c r="I103" s="230">
        <v>0</v>
      </c>
      <c r="J103" s="230">
        <v>0</v>
      </c>
      <c r="K103" s="230">
        <v>0</v>
      </c>
      <c r="L103" s="230">
        <v>0</v>
      </c>
      <c r="M103" s="229">
        <v>0</v>
      </c>
      <c r="N103" s="244"/>
      <c r="O103" s="231">
        <f>生産者価格評価表!DP103</f>
        <v>519424.00600000005</v>
      </c>
      <c r="P103" s="232">
        <f>ABS(生産者価格評価表!DV103)</f>
        <v>5160.1179999999995</v>
      </c>
      <c r="Q103" s="233">
        <f t="shared" si="9"/>
        <v>9.9343078879569509E-3</v>
      </c>
      <c r="R103" s="232">
        <f>ABS(生産者価格評価表!DX103)</f>
        <v>94248.563000000009</v>
      </c>
      <c r="S103" s="233">
        <f t="shared" si="14"/>
        <v>0.18144822324596219</v>
      </c>
      <c r="T103" s="234">
        <f t="shared" si="8"/>
        <v>0.81855177675403779</v>
      </c>
      <c r="U103" s="214"/>
      <c r="V103" s="235">
        <f>生産者価格評価表!DZ103</f>
        <v>508637.00900000002</v>
      </c>
      <c r="W103" s="236">
        <f>雇用表!D103</f>
        <v>17044</v>
      </c>
      <c r="X103" s="237">
        <f>雇用表!G103</f>
        <v>16654</v>
      </c>
      <c r="Y103" s="238">
        <f t="shared" si="10"/>
        <v>3.3509162130198042E-2</v>
      </c>
      <c r="Z103" s="239">
        <f t="shared" si="11"/>
        <v>3.2742407070894049E-2</v>
      </c>
      <c r="AA103" s="161"/>
      <c r="AB103" s="235">
        <f>生産者価格評価表!DZ103</f>
        <v>508637.00900000002</v>
      </c>
      <c r="AC103" s="240">
        <v>300784.07400000002</v>
      </c>
      <c r="AD103" s="241">
        <f t="shared" si="12"/>
        <v>0.59135310383991346</v>
      </c>
      <c r="AE103" s="152"/>
      <c r="AF103" s="235">
        <f>生産者価格評価表!DZ103</f>
        <v>508637.00900000002</v>
      </c>
      <c r="AG103" s="242">
        <v>72302.657000000007</v>
      </c>
      <c r="AH103" s="241">
        <f t="shared" si="13"/>
        <v>0.14214981552787481</v>
      </c>
      <c r="AI103" s="223"/>
      <c r="AJ103" s="817">
        <f>'7211'!H99</f>
        <v>47202.17</v>
      </c>
      <c r="AK103" s="243">
        <v>5.7429944739563468E-3</v>
      </c>
      <c r="AL103" s="153"/>
    </row>
    <row r="104" spans="1:38" ht="14.1" customHeight="1">
      <c r="A104" s="204">
        <v>98</v>
      </c>
      <c r="B104" s="661">
        <v>662</v>
      </c>
      <c r="C104" s="110" t="s">
        <v>318</v>
      </c>
      <c r="D104" s="154"/>
      <c r="E104" s="228">
        <v>0</v>
      </c>
      <c r="F104" s="229">
        <v>0</v>
      </c>
      <c r="G104" s="228">
        <v>0</v>
      </c>
      <c r="H104" s="230">
        <v>0</v>
      </c>
      <c r="I104" s="230">
        <v>0</v>
      </c>
      <c r="J104" s="230">
        <v>0</v>
      </c>
      <c r="K104" s="230">
        <v>0</v>
      </c>
      <c r="L104" s="230">
        <v>0</v>
      </c>
      <c r="M104" s="229">
        <v>0</v>
      </c>
      <c r="N104" s="244"/>
      <c r="O104" s="231">
        <f>生産者価格評価表!DP104</f>
        <v>607587.68200000015</v>
      </c>
      <c r="P104" s="232">
        <f>ABS(生産者価格評価表!DV104)</f>
        <v>103461.921</v>
      </c>
      <c r="Q104" s="233">
        <f t="shared" si="9"/>
        <v>0.1702831114999464</v>
      </c>
      <c r="R104" s="232">
        <f>ABS(生産者価格評価表!DX104)</f>
        <v>331190.17099999997</v>
      </c>
      <c r="S104" s="233">
        <f t="shared" si="14"/>
        <v>0.54509033150543673</v>
      </c>
      <c r="T104" s="234">
        <f t="shared" si="8"/>
        <v>0.45490966849456327</v>
      </c>
      <c r="U104" s="214"/>
      <c r="V104" s="235">
        <f>生産者価格評価表!DZ104</f>
        <v>301983.16900000023</v>
      </c>
      <c r="W104" s="236">
        <f>雇用表!D104</f>
        <v>8407</v>
      </c>
      <c r="X104" s="237">
        <f>雇用表!G104</f>
        <v>7658</v>
      </c>
      <c r="Y104" s="238">
        <f t="shared" si="10"/>
        <v>2.783929987833194E-2</v>
      </c>
      <c r="Z104" s="239">
        <f t="shared" si="11"/>
        <v>2.5359029198080883E-2</v>
      </c>
      <c r="AA104" s="161"/>
      <c r="AB104" s="235">
        <f>生産者価格評価表!DZ104</f>
        <v>301983.16900000023</v>
      </c>
      <c r="AC104" s="240">
        <v>51054.990999999995</v>
      </c>
      <c r="AD104" s="241">
        <f t="shared" si="12"/>
        <v>0.1690656839222717</v>
      </c>
      <c r="AE104" s="152"/>
      <c r="AF104" s="235">
        <f>生産者価格評価表!DZ104</f>
        <v>301983.16900000023</v>
      </c>
      <c r="AG104" s="242">
        <v>39897.561999999998</v>
      </c>
      <c r="AH104" s="241">
        <f t="shared" si="13"/>
        <v>0.13211849565033199</v>
      </c>
      <c r="AI104" s="223"/>
      <c r="AJ104" s="817">
        <f>'7211'!H100</f>
        <v>263.61500000000001</v>
      </c>
      <c r="AK104" s="243">
        <v>4.2082865869447423E-3</v>
      </c>
      <c r="AL104" s="153"/>
    </row>
    <row r="105" spans="1:38" ht="14.1" customHeight="1">
      <c r="A105" s="204">
        <v>99</v>
      </c>
      <c r="B105" s="661">
        <v>663</v>
      </c>
      <c r="C105" s="110" t="s">
        <v>320</v>
      </c>
      <c r="D105" s="154"/>
      <c r="E105" s="228">
        <v>0</v>
      </c>
      <c r="F105" s="229">
        <v>0</v>
      </c>
      <c r="G105" s="228">
        <v>0</v>
      </c>
      <c r="H105" s="230">
        <v>0</v>
      </c>
      <c r="I105" s="230">
        <v>0</v>
      </c>
      <c r="J105" s="230">
        <v>0</v>
      </c>
      <c r="K105" s="230">
        <v>0</v>
      </c>
      <c r="L105" s="230">
        <v>0</v>
      </c>
      <c r="M105" s="229">
        <v>0</v>
      </c>
      <c r="N105" s="244"/>
      <c r="O105" s="231">
        <f>生産者価格評価表!DP105</f>
        <v>861434.93699999992</v>
      </c>
      <c r="P105" s="232">
        <f>ABS(生産者価格評価表!DV105)</f>
        <v>76.146000000000001</v>
      </c>
      <c r="Q105" s="233">
        <f t="shared" si="9"/>
        <v>8.8394371680794752E-5</v>
      </c>
      <c r="R105" s="232">
        <f>ABS(生産者価格評価表!DX105)</f>
        <v>240935.46000000002</v>
      </c>
      <c r="S105" s="233">
        <f t="shared" si="14"/>
        <v>0.27969083868257372</v>
      </c>
      <c r="T105" s="234">
        <f t="shared" si="8"/>
        <v>0.72030916131742628</v>
      </c>
      <c r="U105" s="214"/>
      <c r="V105" s="235">
        <f>生産者価格評価表!DZ105</f>
        <v>679657.4589999998</v>
      </c>
      <c r="W105" s="236">
        <f>雇用表!D105</f>
        <v>52679</v>
      </c>
      <c r="X105" s="237">
        <f>雇用表!G105</f>
        <v>46350</v>
      </c>
      <c r="Y105" s="238">
        <f t="shared" si="10"/>
        <v>7.7508161357499369E-2</v>
      </c>
      <c r="Z105" s="239">
        <f t="shared" si="11"/>
        <v>6.8196117597526459E-2</v>
      </c>
      <c r="AA105" s="161"/>
      <c r="AB105" s="235">
        <f>生産者価格評価表!DZ105</f>
        <v>679657.4589999998</v>
      </c>
      <c r="AC105" s="240">
        <v>229309.59099999999</v>
      </c>
      <c r="AD105" s="241">
        <f t="shared" si="12"/>
        <v>0.33738994248277654</v>
      </c>
      <c r="AE105" s="152"/>
      <c r="AF105" s="235">
        <f>生産者価格評価表!DZ105</f>
        <v>679657.4589999998</v>
      </c>
      <c r="AG105" s="242">
        <v>171462.07699999999</v>
      </c>
      <c r="AH105" s="241">
        <f t="shared" si="13"/>
        <v>0.25227719453307734</v>
      </c>
      <c r="AI105" s="223"/>
      <c r="AJ105" s="817">
        <f>'7211'!H101</f>
        <v>179304.12300000002</v>
      </c>
      <c r="AK105" s="243">
        <v>1.2091066054713467E-2</v>
      </c>
      <c r="AL105" s="153"/>
    </row>
    <row r="106" spans="1:38" ht="14.1" customHeight="1">
      <c r="A106" s="204">
        <v>100</v>
      </c>
      <c r="B106" s="661">
        <v>669</v>
      </c>
      <c r="C106" s="110" t="s">
        <v>322</v>
      </c>
      <c r="D106" s="154"/>
      <c r="E106" s="228">
        <v>0</v>
      </c>
      <c r="F106" s="229">
        <v>0</v>
      </c>
      <c r="G106" s="228">
        <v>0</v>
      </c>
      <c r="H106" s="230">
        <v>0</v>
      </c>
      <c r="I106" s="230">
        <v>0</v>
      </c>
      <c r="J106" s="230">
        <v>0</v>
      </c>
      <c r="K106" s="230">
        <v>0</v>
      </c>
      <c r="L106" s="230">
        <v>0</v>
      </c>
      <c r="M106" s="229">
        <v>0</v>
      </c>
      <c r="N106" s="244"/>
      <c r="O106" s="231">
        <f>生産者価格評価表!DP106</f>
        <v>3467611.0729999994</v>
      </c>
      <c r="P106" s="232">
        <f>ABS(生産者価格評価表!DV106)</f>
        <v>142367.503</v>
      </c>
      <c r="Q106" s="233">
        <f t="shared" si="9"/>
        <v>4.1056364166247437E-2</v>
      </c>
      <c r="R106" s="232">
        <f>ABS(生産者価格評価表!DX106)</f>
        <v>446278.49199999997</v>
      </c>
      <c r="S106" s="233">
        <f t="shared" si="14"/>
        <v>0.12869911953934982</v>
      </c>
      <c r="T106" s="234">
        <f t="shared" si="8"/>
        <v>0.87130088046065013</v>
      </c>
      <c r="U106" s="214"/>
      <c r="V106" s="235">
        <f>生産者価格評価表!DZ106</f>
        <v>3232074.9609999992</v>
      </c>
      <c r="W106" s="236">
        <f>雇用表!D106</f>
        <v>456966</v>
      </c>
      <c r="X106" s="237">
        <f>雇用表!G106</f>
        <v>404763</v>
      </c>
      <c r="Y106" s="238">
        <f t="shared" si="10"/>
        <v>0.14138471586024584</v>
      </c>
      <c r="Z106" s="239">
        <f t="shared" si="11"/>
        <v>0.12523317215228416</v>
      </c>
      <c r="AA106" s="161"/>
      <c r="AB106" s="235">
        <f>生産者価格評価表!DZ106</f>
        <v>3232074.9609999992</v>
      </c>
      <c r="AC106" s="240">
        <v>2389724.3759999997</v>
      </c>
      <c r="AD106" s="241">
        <f t="shared" si="12"/>
        <v>0.73937776964820845</v>
      </c>
      <c r="AE106" s="152"/>
      <c r="AF106" s="235">
        <f>生産者価格評価表!DZ106</f>
        <v>3232074.9609999992</v>
      </c>
      <c r="AG106" s="242">
        <v>1710197.1680000001</v>
      </c>
      <c r="AH106" s="241">
        <f t="shared" si="13"/>
        <v>0.52913289098680671</v>
      </c>
      <c r="AI106" s="223"/>
      <c r="AJ106" s="817">
        <f>'7211'!H102</f>
        <v>57032.506999999998</v>
      </c>
      <c r="AK106" s="243">
        <v>3.7724042869430138E-2</v>
      </c>
      <c r="AL106" s="153"/>
    </row>
    <row r="107" spans="1:38" ht="14.1" customHeight="1">
      <c r="A107" s="204">
        <v>101</v>
      </c>
      <c r="B107" s="661">
        <v>671</v>
      </c>
      <c r="C107" s="110" t="s">
        <v>324</v>
      </c>
      <c r="D107" s="154"/>
      <c r="E107" s="228">
        <v>0</v>
      </c>
      <c r="F107" s="229">
        <v>0</v>
      </c>
      <c r="G107" s="228">
        <v>0</v>
      </c>
      <c r="H107" s="230">
        <v>0</v>
      </c>
      <c r="I107" s="230">
        <v>0</v>
      </c>
      <c r="J107" s="230">
        <v>0</v>
      </c>
      <c r="K107" s="230">
        <v>0</v>
      </c>
      <c r="L107" s="230">
        <v>0</v>
      </c>
      <c r="M107" s="229">
        <v>0</v>
      </c>
      <c r="N107" s="244"/>
      <c r="O107" s="231">
        <f>生産者価格評価表!DP107</f>
        <v>303473.92700000003</v>
      </c>
      <c r="P107" s="232">
        <f>ABS(生産者価格評価表!DV107)</f>
        <v>9809.5519999999997</v>
      </c>
      <c r="Q107" s="233">
        <f t="shared" si="9"/>
        <v>3.2324200292831083E-2</v>
      </c>
      <c r="R107" s="232">
        <f>ABS(生産者価格評価表!DX107)</f>
        <v>272281.68900000001</v>
      </c>
      <c r="S107" s="233">
        <f t="shared" si="14"/>
        <v>0.89721608604616632</v>
      </c>
      <c r="T107" s="234">
        <f t="shared" si="8"/>
        <v>0.10278391395383368</v>
      </c>
      <c r="U107" s="214"/>
      <c r="V107" s="235">
        <f>生産者価格評価表!DZ107</f>
        <v>110357.37200000003</v>
      </c>
      <c r="W107" s="236">
        <f>雇用表!D107</f>
        <v>14866</v>
      </c>
      <c r="X107" s="237">
        <f>雇用表!G107</f>
        <v>14349</v>
      </c>
      <c r="Y107" s="238">
        <f t="shared" si="10"/>
        <v>0.13470781091090131</v>
      </c>
      <c r="Z107" s="239">
        <f t="shared" si="11"/>
        <v>0.13002303099425017</v>
      </c>
      <c r="AA107" s="161"/>
      <c r="AB107" s="235">
        <f>生産者価格評価表!DZ107</f>
        <v>110357.37200000003</v>
      </c>
      <c r="AC107" s="240">
        <v>45896.367000000006</v>
      </c>
      <c r="AD107" s="241">
        <f t="shared" si="12"/>
        <v>0.41588854616798948</v>
      </c>
      <c r="AE107" s="152"/>
      <c r="AF107" s="235">
        <f>生産者価格評価表!DZ107</f>
        <v>110357.37200000003</v>
      </c>
      <c r="AG107" s="242">
        <v>35800.913</v>
      </c>
      <c r="AH107" s="241">
        <f t="shared" si="13"/>
        <v>0.32440889404289175</v>
      </c>
      <c r="AI107" s="223"/>
      <c r="AJ107" s="817">
        <f>'7211'!H103</f>
        <v>225663.06400000001</v>
      </c>
      <c r="AK107" s="243">
        <v>1.298189749210279E-3</v>
      </c>
      <c r="AL107" s="153"/>
    </row>
    <row r="108" spans="1:38" ht="14.1" customHeight="1">
      <c r="A108" s="204">
        <v>102</v>
      </c>
      <c r="B108" s="661">
        <v>672</v>
      </c>
      <c r="C108" s="110" t="s">
        <v>326</v>
      </c>
      <c r="D108" s="154"/>
      <c r="E108" s="228">
        <v>0</v>
      </c>
      <c r="F108" s="229">
        <v>0</v>
      </c>
      <c r="G108" s="228">
        <v>0</v>
      </c>
      <c r="H108" s="230">
        <v>0</v>
      </c>
      <c r="I108" s="230">
        <v>0</v>
      </c>
      <c r="J108" s="230">
        <v>0</v>
      </c>
      <c r="K108" s="230">
        <v>0</v>
      </c>
      <c r="L108" s="230">
        <v>0</v>
      </c>
      <c r="M108" s="229">
        <v>0</v>
      </c>
      <c r="N108" s="244"/>
      <c r="O108" s="231">
        <f>生産者価格評価表!DP108</f>
        <v>1202847.929</v>
      </c>
      <c r="P108" s="232">
        <f>ABS(生産者価格評価表!DV108)</f>
        <v>7317.9709999999995</v>
      </c>
      <c r="Q108" s="233">
        <f t="shared" si="9"/>
        <v>6.0838704740372876E-3</v>
      </c>
      <c r="R108" s="232">
        <f>ABS(生産者価格評価表!DX108)</f>
        <v>184621.08399999997</v>
      </c>
      <c r="S108" s="233">
        <f t="shared" si="14"/>
        <v>0.1534866374617169</v>
      </c>
      <c r="T108" s="234">
        <f t="shared" si="8"/>
        <v>0.84651336253828313</v>
      </c>
      <c r="U108" s="214"/>
      <c r="V108" s="235">
        <f>生産者価格評価表!DZ108</f>
        <v>1362637.68</v>
      </c>
      <c r="W108" s="236">
        <f>雇用表!D108</f>
        <v>243487</v>
      </c>
      <c r="X108" s="237">
        <f>雇用表!G108</f>
        <v>220979</v>
      </c>
      <c r="Y108" s="238">
        <f t="shared" si="10"/>
        <v>0.17868799870556934</v>
      </c>
      <c r="Z108" s="239">
        <f t="shared" si="11"/>
        <v>0.16217003481072093</v>
      </c>
      <c r="AA108" s="161"/>
      <c r="AB108" s="235">
        <f>生産者価格評価表!DZ108</f>
        <v>1362637.68</v>
      </c>
      <c r="AC108" s="240">
        <v>556435.48700000008</v>
      </c>
      <c r="AD108" s="241">
        <f t="shared" si="12"/>
        <v>0.40835175422420444</v>
      </c>
      <c r="AE108" s="152"/>
      <c r="AF108" s="235">
        <f>生産者価格評価表!DZ108</f>
        <v>1362637.68</v>
      </c>
      <c r="AG108" s="242">
        <v>405510.34399999998</v>
      </c>
      <c r="AH108" s="241">
        <f t="shared" si="13"/>
        <v>0.29759219927046199</v>
      </c>
      <c r="AI108" s="223"/>
      <c r="AJ108" s="817">
        <f>'7211'!H104</f>
        <v>920093.69299999997</v>
      </c>
      <c r="AK108" s="243">
        <v>4.4305154965058095E-2</v>
      </c>
      <c r="AL108" s="153"/>
    </row>
    <row r="109" spans="1:38" ht="14.1" customHeight="1">
      <c r="A109" s="204">
        <v>103</v>
      </c>
      <c r="B109" s="661">
        <v>673</v>
      </c>
      <c r="C109" s="110" t="s">
        <v>328</v>
      </c>
      <c r="D109" s="154"/>
      <c r="E109" s="228">
        <v>0</v>
      </c>
      <c r="F109" s="229">
        <v>0</v>
      </c>
      <c r="G109" s="228">
        <v>0</v>
      </c>
      <c r="H109" s="230">
        <v>0</v>
      </c>
      <c r="I109" s="230">
        <v>0</v>
      </c>
      <c r="J109" s="230">
        <v>0</v>
      </c>
      <c r="K109" s="230">
        <v>0</v>
      </c>
      <c r="L109" s="230">
        <v>0</v>
      </c>
      <c r="M109" s="229">
        <v>0</v>
      </c>
      <c r="N109" s="244"/>
      <c r="O109" s="231">
        <f>生産者価格評価表!DP109</f>
        <v>275001.45600000001</v>
      </c>
      <c r="P109" s="232">
        <f>ABS(生産者価格評価表!DV109)</f>
        <v>77.740999999999985</v>
      </c>
      <c r="Q109" s="233">
        <f t="shared" si="9"/>
        <v>2.8269304872334923E-4</v>
      </c>
      <c r="R109" s="232">
        <f>ABS(生産者価格評価表!DX109)</f>
        <v>50675.642999999996</v>
      </c>
      <c r="S109" s="233">
        <f t="shared" si="14"/>
        <v>0.18427408980700086</v>
      </c>
      <c r="T109" s="234">
        <f t="shared" si="8"/>
        <v>0.81572591019299912</v>
      </c>
      <c r="U109" s="214"/>
      <c r="V109" s="235">
        <f>生産者価格評価表!DZ109</f>
        <v>311204.52500000002</v>
      </c>
      <c r="W109" s="236">
        <f>雇用表!D109</f>
        <v>60701</v>
      </c>
      <c r="X109" s="237">
        <f>雇用表!G109</f>
        <v>37110</v>
      </c>
      <c r="Y109" s="238">
        <f t="shared" si="10"/>
        <v>0.1950517911010452</v>
      </c>
      <c r="Z109" s="239">
        <f t="shared" si="11"/>
        <v>0.11924633807943505</v>
      </c>
      <c r="AA109" s="161"/>
      <c r="AB109" s="235">
        <f>生産者価格評価表!DZ109</f>
        <v>311204.52500000002</v>
      </c>
      <c r="AC109" s="240">
        <v>201602.851</v>
      </c>
      <c r="AD109" s="241">
        <f t="shared" si="12"/>
        <v>0.64781465179531039</v>
      </c>
      <c r="AE109" s="152"/>
      <c r="AF109" s="235">
        <f>生産者価格評価表!DZ109</f>
        <v>311204.52500000002</v>
      </c>
      <c r="AG109" s="242">
        <v>96204.673999999999</v>
      </c>
      <c r="AH109" s="241">
        <f t="shared" si="13"/>
        <v>0.30913648829495649</v>
      </c>
      <c r="AI109" s="223"/>
      <c r="AJ109" s="817">
        <f>'7211'!H105</f>
        <v>211088.033</v>
      </c>
      <c r="AK109" s="243">
        <v>1.0359179327398545E-2</v>
      </c>
      <c r="AL109" s="153"/>
    </row>
    <row r="110" spans="1:38" ht="14.1" customHeight="1">
      <c r="A110" s="204">
        <v>104</v>
      </c>
      <c r="B110" s="661">
        <v>674</v>
      </c>
      <c r="C110" s="110" t="s">
        <v>330</v>
      </c>
      <c r="D110" s="154"/>
      <c r="E110" s="228">
        <v>0</v>
      </c>
      <c r="F110" s="229">
        <v>0</v>
      </c>
      <c r="G110" s="228">
        <v>0</v>
      </c>
      <c r="H110" s="230">
        <v>0</v>
      </c>
      <c r="I110" s="230">
        <v>0</v>
      </c>
      <c r="J110" s="230">
        <v>0</v>
      </c>
      <c r="K110" s="230">
        <v>0</v>
      </c>
      <c r="L110" s="230">
        <v>0</v>
      </c>
      <c r="M110" s="229">
        <v>0</v>
      </c>
      <c r="N110" s="244"/>
      <c r="O110" s="231">
        <f>生産者価格評価表!DP110</f>
        <v>512104.29599999997</v>
      </c>
      <c r="P110" s="232">
        <f>ABS(生産者価格評価表!DV110)</f>
        <v>6344.0910000000003</v>
      </c>
      <c r="Q110" s="233">
        <f t="shared" si="9"/>
        <v>1.2388279203187939E-2</v>
      </c>
      <c r="R110" s="232">
        <f>ABS(生産者価格評価表!DX110)</f>
        <v>177448.016</v>
      </c>
      <c r="S110" s="233">
        <f t="shared" si="14"/>
        <v>0.34650757157483408</v>
      </c>
      <c r="T110" s="234">
        <f t="shared" si="8"/>
        <v>0.65349242842516597</v>
      </c>
      <c r="U110" s="214"/>
      <c r="V110" s="235">
        <f>生産者価格評価表!DZ110</f>
        <v>377367.16599999991</v>
      </c>
      <c r="W110" s="236">
        <f>雇用表!D110</f>
        <v>47877</v>
      </c>
      <c r="X110" s="237">
        <f>雇用表!G110</f>
        <v>42874</v>
      </c>
      <c r="Y110" s="238">
        <f t="shared" si="10"/>
        <v>0.12687113324533383</v>
      </c>
      <c r="Z110" s="239">
        <f t="shared" si="11"/>
        <v>0.11361348803727139</v>
      </c>
      <c r="AA110" s="161"/>
      <c r="AB110" s="235">
        <f>生産者価格評価表!DZ110</f>
        <v>377367.16599999991</v>
      </c>
      <c r="AC110" s="240">
        <v>256355.016</v>
      </c>
      <c r="AD110" s="241">
        <f t="shared" si="12"/>
        <v>0.67932517478216448</v>
      </c>
      <c r="AE110" s="152"/>
      <c r="AF110" s="235">
        <f>生産者価格評価表!DZ110</f>
        <v>377367.16599999991</v>
      </c>
      <c r="AG110" s="242">
        <v>101866.50900000001</v>
      </c>
      <c r="AH110" s="241">
        <f t="shared" si="13"/>
        <v>0.26994004295540652</v>
      </c>
      <c r="AI110" s="223"/>
      <c r="AJ110" s="817">
        <f>'7211'!H106</f>
        <v>437718.56299999997</v>
      </c>
      <c r="AK110" s="243">
        <v>1.6505123622725996E-2</v>
      </c>
      <c r="AL110" s="153"/>
    </row>
    <row r="111" spans="1:38" ht="14.1" customHeight="1">
      <c r="A111" s="204">
        <v>105</v>
      </c>
      <c r="B111" s="661">
        <v>675</v>
      </c>
      <c r="C111" s="110" t="s">
        <v>332</v>
      </c>
      <c r="D111" s="154"/>
      <c r="E111" s="228">
        <v>0</v>
      </c>
      <c r="F111" s="229">
        <v>0</v>
      </c>
      <c r="G111" s="228">
        <v>0</v>
      </c>
      <c r="H111" s="230">
        <v>0</v>
      </c>
      <c r="I111" s="230">
        <v>0</v>
      </c>
      <c r="J111" s="230">
        <v>0</v>
      </c>
      <c r="K111" s="230">
        <v>0</v>
      </c>
      <c r="L111" s="230">
        <v>0</v>
      </c>
      <c r="M111" s="229">
        <v>0</v>
      </c>
      <c r="N111" s="244"/>
      <c r="O111" s="231">
        <f>生産者価格評価表!DP111</f>
        <v>30864.477999999999</v>
      </c>
      <c r="P111" s="232">
        <f>ABS(生産者価格評価表!DV111)</f>
        <v>0</v>
      </c>
      <c r="Q111" s="233">
        <f t="shared" si="9"/>
        <v>0</v>
      </c>
      <c r="R111" s="232">
        <f>ABS(生産者価格評価表!DX111)</f>
        <v>0</v>
      </c>
      <c r="S111" s="233">
        <f t="shared" si="14"/>
        <v>0</v>
      </c>
      <c r="T111" s="234">
        <f t="shared" si="8"/>
        <v>1</v>
      </c>
      <c r="U111" s="214"/>
      <c r="V111" s="235">
        <f>生産者価格評価表!DZ111</f>
        <v>33950.983999999997</v>
      </c>
      <c r="W111" s="236">
        <f>雇用表!D111</f>
        <v>4143</v>
      </c>
      <c r="X111" s="237">
        <f>雇用表!G111</f>
        <v>3391</v>
      </c>
      <c r="Y111" s="238">
        <f t="shared" si="10"/>
        <v>0.12202886372895703</v>
      </c>
      <c r="Z111" s="239">
        <f t="shared" si="11"/>
        <v>9.9879284794808898E-2</v>
      </c>
      <c r="AA111" s="161"/>
      <c r="AB111" s="235">
        <f>生産者価格評価表!DZ111</f>
        <v>33950.983999999997</v>
      </c>
      <c r="AC111" s="240">
        <v>23559.968000000001</v>
      </c>
      <c r="AD111" s="241">
        <f t="shared" si="12"/>
        <v>0.69394065279521799</v>
      </c>
      <c r="AE111" s="152"/>
      <c r="AF111" s="235">
        <f>生産者価格評価表!DZ111</f>
        <v>33950.983999999997</v>
      </c>
      <c r="AG111" s="242">
        <v>12089.208000000001</v>
      </c>
      <c r="AH111" s="241">
        <f t="shared" si="13"/>
        <v>0.35607828038209444</v>
      </c>
      <c r="AI111" s="223"/>
      <c r="AJ111" s="817">
        <f>'7211'!H107</f>
        <v>29699.547999999999</v>
      </c>
      <c r="AK111" s="243">
        <v>1.6849114686472101E-3</v>
      </c>
      <c r="AL111" s="153"/>
    </row>
    <row r="112" spans="1:38" ht="14.1" customHeight="1">
      <c r="A112" s="204">
        <v>106</v>
      </c>
      <c r="B112" s="661">
        <v>679</v>
      </c>
      <c r="C112" s="110" t="s">
        <v>334</v>
      </c>
      <c r="D112" s="154"/>
      <c r="E112" s="228">
        <v>1.5200000000000001E-4</v>
      </c>
      <c r="F112" s="229">
        <v>0</v>
      </c>
      <c r="G112" s="228">
        <v>0</v>
      </c>
      <c r="H112" s="230">
        <v>6.0000000000000002E-5</v>
      </c>
      <c r="I112" s="230">
        <v>0</v>
      </c>
      <c r="J112" s="230">
        <v>0</v>
      </c>
      <c r="K112" s="230">
        <v>0</v>
      </c>
      <c r="L112" s="230">
        <v>3.0000000000000001E-6</v>
      </c>
      <c r="M112" s="229">
        <v>0</v>
      </c>
      <c r="N112" s="244"/>
      <c r="O112" s="231">
        <f>生産者価格評価表!DP112</f>
        <v>450727.97199999995</v>
      </c>
      <c r="P112" s="232">
        <f>ABS(生産者価格評価表!DV112)</f>
        <v>3404.5209999999997</v>
      </c>
      <c r="Q112" s="233">
        <f t="shared" si="9"/>
        <v>7.5533829970508247E-3</v>
      </c>
      <c r="R112" s="232">
        <f>ABS(生産者価格評価表!DX112)</f>
        <v>152094.23600000003</v>
      </c>
      <c r="S112" s="233">
        <f t="shared" si="14"/>
        <v>0.33744130705959391</v>
      </c>
      <c r="T112" s="234">
        <f t="shared" si="8"/>
        <v>0.66255869294040615</v>
      </c>
      <c r="U112" s="214"/>
      <c r="V112" s="235">
        <f>生産者価格評価表!DZ112</f>
        <v>385428.83699999994</v>
      </c>
      <c r="W112" s="236">
        <f>雇用表!D112</f>
        <v>86971</v>
      </c>
      <c r="X112" s="237">
        <f>雇用表!G112</f>
        <v>60917</v>
      </c>
      <c r="Y112" s="238">
        <f t="shared" si="10"/>
        <v>0.22564736120146614</v>
      </c>
      <c r="Z112" s="239">
        <f t="shared" si="11"/>
        <v>0.15804992816352245</v>
      </c>
      <c r="AA112" s="161"/>
      <c r="AB112" s="235">
        <f>生産者価格評価表!DZ112</f>
        <v>385428.83699999994</v>
      </c>
      <c r="AC112" s="240">
        <v>284132.46500000003</v>
      </c>
      <c r="AD112" s="241">
        <f t="shared" si="12"/>
        <v>0.73718527967848979</v>
      </c>
      <c r="AE112" s="152"/>
      <c r="AF112" s="235">
        <f>生産者価格評価表!DZ112</f>
        <v>385428.83699999994</v>
      </c>
      <c r="AG112" s="242">
        <v>147203.56400000001</v>
      </c>
      <c r="AH112" s="241">
        <f t="shared" si="13"/>
        <v>0.38192151149292453</v>
      </c>
      <c r="AI112" s="223"/>
      <c r="AJ112" s="817">
        <f>'7211'!H108</f>
        <v>396283.37199999997</v>
      </c>
      <c r="AK112" s="243">
        <v>1.5094433032214367E-2</v>
      </c>
      <c r="AL112" s="153"/>
    </row>
    <row r="113" spans="1:38" ht="14.1" customHeight="1">
      <c r="A113" s="204">
        <v>107</v>
      </c>
      <c r="B113" s="661">
        <v>681</v>
      </c>
      <c r="C113" s="110" t="s">
        <v>336</v>
      </c>
      <c r="D113" s="154"/>
      <c r="E113" s="228">
        <v>0</v>
      </c>
      <c r="F113" s="229">
        <v>0</v>
      </c>
      <c r="G113" s="228">
        <v>0</v>
      </c>
      <c r="H113" s="230">
        <v>0</v>
      </c>
      <c r="I113" s="230">
        <v>0</v>
      </c>
      <c r="J113" s="230">
        <v>0</v>
      </c>
      <c r="K113" s="230">
        <v>0</v>
      </c>
      <c r="L113" s="230">
        <v>0</v>
      </c>
      <c r="M113" s="229">
        <v>0</v>
      </c>
      <c r="N113" s="244"/>
      <c r="O113" s="231">
        <f>生産者価格評価表!DP113</f>
        <v>99996.080999999976</v>
      </c>
      <c r="P113" s="232">
        <f>ABS(生産者価格評価表!DV113)</f>
        <v>0</v>
      </c>
      <c r="Q113" s="233">
        <f t="shared" si="9"/>
        <v>0</v>
      </c>
      <c r="R113" s="232">
        <f>ABS(生産者価格評価表!DX113)</f>
        <v>0</v>
      </c>
      <c r="S113" s="233">
        <f t="shared" si="14"/>
        <v>0</v>
      </c>
      <c r="T113" s="234">
        <f t="shared" si="8"/>
        <v>1</v>
      </c>
      <c r="U113" s="214"/>
      <c r="V113" s="235">
        <f>生産者価格評価表!DZ113</f>
        <v>99996.080999999976</v>
      </c>
      <c r="W113" s="236">
        <f>雇用表!D113</f>
        <v>0</v>
      </c>
      <c r="X113" s="237">
        <f>雇用表!G113</f>
        <v>0</v>
      </c>
      <c r="Y113" s="238">
        <f t="shared" si="10"/>
        <v>0</v>
      </c>
      <c r="Z113" s="239">
        <f t="shared" si="11"/>
        <v>0</v>
      </c>
      <c r="AA113" s="161"/>
      <c r="AB113" s="235">
        <f>生産者価格評価表!DZ113</f>
        <v>99996.080999999976</v>
      </c>
      <c r="AC113" s="240">
        <v>0</v>
      </c>
      <c r="AD113" s="241">
        <f t="shared" si="12"/>
        <v>0</v>
      </c>
      <c r="AE113" s="152"/>
      <c r="AF113" s="235">
        <f>生産者価格評価表!DZ113</f>
        <v>99996.080999999976</v>
      </c>
      <c r="AG113" s="242">
        <v>0</v>
      </c>
      <c r="AH113" s="241">
        <f t="shared" si="13"/>
        <v>0</v>
      </c>
      <c r="AI113" s="223"/>
      <c r="AJ113" s="817">
        <f>'7211'!H109</f>
        <v>0</v>
      </c>
      <c r="AK113" s="243">
        <v>1.2430316263412921E-3</v>
      </c>
      <c r="AL113" s="153"/>
    </row>
    <row r="114" spans="1:38" ht="14.1" customHeight="1" thickBot="1">
      <c r="A114" s="204">
        <v>108</v>
      </c>
      <c r="B114" s="663">
        <v>691</v>
      </c>
      <c r="C114" s="249" t="s">
        <v>338</v>
      </c>
      <c r="D114" s="154"/>
      <c r="E114" s="250">
        <v>8.2830000000000004E-3</v>
      </c>
      <c r="F114" s="251">
        <v>7.4700000000000001E-3</v>
      </c>
      <c r="G114" s="250">
        <v>1.753E-3</v>
      </c>
      <c r="H114" s="252">
        <v>2.5709999999999999E-3</v>
      </c>
      <c r="I114" s="252">
        <v>2.2780000000000001E-3</v>
      </c>
      <c r="J114" s="252">
        <v>2.7390000000000001E-3</v>
      </c>
      <c r="K114" s="252">
        <v>2.3E-5</v>
      </c>
      <c r="L114" s="252">
        <v>3.0179999999999998E-3</v>
      </c>
      <c r="M114" s="251">
        <v>2.3661000000000001E-2</v>
      </c>
      <c r="N114" s="244"/>
      <c r="O114" s="253">
        <f>生産者価格評価表!DP114</f>
        <v>307376.11400000006</v>
      </c>
      <c r="P114" s="254">
        <f>ABS(生産者価格評価表!DV114)</f>
        <v>84045.707999999999</v>
      </c>
      <c r="Q114" s="255">
        <f t="shared" si="9"/>
        <v>0.27342953525660091</v>
      </c>
      <c r="R114" s="254">
        <f>ABS(生産者価格評価表!DX114)</f>
        <v>106029.45699999999</v>
      </c>
      <c r="S114" s="255">
        <f t="shared" si="14"/>
        <v>0.34495021626826855</v>
      </c>
      <c r="T114" s="256">
        <f t="shared" si="8"/>
        <v>0.65504978373173151</v>
      </c>
      <c r="U114" s="214"/>
      <c r="V114" s="257">
        <f>生産者価格評価表!DZ114</f>
        <v>453726.10700000002</v>
      </c>
      <c r="W114" s="258">
        <f>雇用表!D114</f>
        <v>656</v>
      </c>
      <c r="X114" s="259">
        <f>雇用表!G114</f>
        <v>638</v>
      </c>
      <c r="Y114" s="260">
        <f t="shared" si="10"/>
        <v>1.4458061590006766E-3</v>
      </c>
      <c r="Z114" s="261">
        <f t="shared" si="11"/>
        <v>1.4061346485402921E-3</v>
      </c>
      <c r="AA114" s="161"/>
      <c r="AB114" s="257">
        <f>生産者価格評価表!DZ114</f>
        <v>453726.10700000002</v>
      </c>
      <c r="AC114" s="262">
        <v>294933.21400000004</v>
      </c>
      <c r="AD114" s="263">
        <f t="shared" si="12"/>
        <v>0.65002478246198869</v>
      </c>
      <c r="AE114" s="152"/>
      <c r="AF114" s="257">
        <f>生産者価格評価表!DZ114</f>
        <v>453726.10700000002</v>
      </c>
      <c r="AG114" s="264">
        <v>2729.2629999999999</v>
      </c>
      <c r="AH114" s="263">
        <f t="shared" si="13"/>
        <v>6.0152214252022305E-3</v>
      </c>
      <c r="AI114" s="223"/>
      <c r="AJ114" s="818">
        <f>'7211'!H110</f>
        <v>110.861</v>
      </c>
      <c r="AK114" s="265">
        <v>2.3172672178344025E-3</v>
      </c>
      <c r="AL114" s="153"/>
    </row>
    <row r="115" spans="1:38" ht="12.75" thickBot="1">
      <c r="O115" s="161"/>
      <c r="P115" s="161"/>
      <c r="Q115" s="161"/>
      <c r="R115" s="161"/>
      <c r="S115" s="161"/>
      <c r="T115" s="161"/>
      <c r="U115" s="161"/>
      <c r="V115" s="161"/>
      <c r="W115" s="161"/>
      <c r="X115" s="161"/>
      <c r="Y115" s="161"/>
      <c r="Z115" s="161"/>
      <c r="AA115" s="161"/>
      <c r="AJ115" s="267">
        <f>SUM(AJ7:AJ114)</f>
        <v>17869083.524498507</v>
      </c>
      <c r="AK115" s="268">
        <f>SUM(AK7:AK114)</f>
        <v>0.92177565220045954</v>
      </c>
    </row>
    <row r="116" spans="1:38">
      <c r="C116" s="122" t="s">
        <v>15</v>
      </c>
      <c r="E116" s="122" t="s">
        <v>2129</v>
      </c>
      <c r="O116" s="161"/>
      <c r="P116" s="161"/>
      <c r="Q116" s="161"/>
      <c r="R116" s="161"/>
      <c r="S116" s="161"/>
      <c r="T116" s="161"/>
      <c r="U116" s="161"/>
      <c r="V116" s="161"/>
      <c r="W116" s="161"/>
      <c r="X116" s="161"/>
      <c r="Y116" s="161"/>
      <c r="Z116" s="161"/>
      <c r="AA116" s="161"/>
      <c r="AJ116" s="189"/>
    </row>
    <row r="117" spans="1:38">
      <c r="C117" s="122" t="s">
        <v>16</v>
      </c>
      <c r="E117" s="122" t="s">
        <v>2130</v>
      </c>
      <c r="O117" s="161"/>
      <c r="P117" s="161"/>
      <c r="Q117" s="161"/>
      <c r="R117" s="161"/>
      <c r="S117" s="161"/>
      <c r="T117" s="161"/>
      <c r="U117" s="161"/>
      <c r="V117" s="161"/>
      <c r="W117" s="161"/>
      <c r="X117" s="161"/>
      <c r="Y117" s="161"/>
      <c r="Z117" s="161"/>
      <c r="AA117" s="161"/>
      <c r="AJ117" s="269">
        <f>生産者価格評価表!$DJ$115</f>
        <v>18475169.404498506</v>
      </c>
    </row>
    <row r="118" spans="1:38">
      <c r="C118" s="122" t="s">
        <v>21</v>
      </c>
      <c r="E118" s="122" t="s">
        <v>2131</v>
      </c>
      <c r="O118" s="161"/>
      <c r="P118" s="161"/>
      <c r="Q118" s="161"/>
      <c r="R118" s="161"/>
      <c r="S118" s="161"/>
      <c r="T118" s="161"/>
      <c r="U118" s="161"/>
      <c r="V118" s="161"/>
      <c r="W118" s="161"/>
      <c r="X118" s="161"/>
      <c r="Y118" s="161"/>
      <c r="Z118" s="161"/>
      <c r="AA118" s="161"/>
      <c r="AJ118" s="121"/>
      <c r="AK118" s="121"/>
    </row>
    <row r="119" spans="1:38">
      <c r="C119" s="122" t="s">
        <v>18</v>
      </c>
      <c r="E119" s="122" t="s">
        <v>2132</v>
      </c>
      <c r="O119" s="161"/>
      <c r="P119" s="161"/>
      <c r="Q119" s="161"/>
      <c r="R119" s="161"/>
      <c r="S119" s="161"/>
      <c r="T119" s="161"/>
      <c r="U119" s="161"/>
      <c r="V119" s="161"/>
      <c r="W119" s="161"/>
      <c r="X119" s="161"/>
      <c r="Y119" s="161"/>
      <c r="Z119" s="161"/>
      <c r="AA119" s="161"/>
      <c r="AJ119" s="121"/>
    </row>
    <row r="120" spans="1:38">
      <c r="C120" s="122" t="s">
        <v>17</v>
      </c>
      <c r="E120" s="122" t="s">
        <v>2133</v>
      </c>
      <c r="O120" s="161"/>
      <c r="P120" s="161"/>
      <c r="Q120" s="161"/>
      <c r="R120" s="161"/>
      <c r="S120" s="161"/>
      <c r="T120" s="161"/>
      <c r="U120" s="161"/>
      <c r="V120" s="161"/>
      <c r="W120" s="161"/>
      <c r="X120" s="161"/>
      <c r="Y120" s="161"/>
      <c r="Z120" s="161"/>
      <c r="AA120" s="161"/>
    </row>
    <row r="121" spans="1:38">
      <c r="C121" s="122" t="s">
        <v>19</v>
      </c>
      <c r="E121" s="122" t="s">
        <v>67</v>
      </c>
      <c r="O121" s="161"/>
      <c r="P121" s="161"/>
      <c r="Q121" s="161"/>
      <c r="R121" s="161"/>
      <c r="S121" s="161"/>
      <c r="T121" s="161"/>
      <c r="U121" s="161"/>
      <c r="V121" s="161"/>
      <c r="W121" s="161"/>
      <c r="X121" s="161"/>
      <c r="Y121" s="161"/>
      <c r="Z121" s="161"/>
      <c r="AA121" s="161"/>
    </row>
    <row r="122" spans="1:38">
      <c r="C122" s="122" t="s">
        <v>20</v>
      </c>
      <c r="E122" s="122" t="s">
        <v>68</v>
      </c>
      <c r="O122" s="161"/>
      <c r="P122" s="161"/>
      <c r="Q122" s="161"/>
      <c r="R122" s="161"/>
      <c r="S122" s="161"/>
      <c r="T122" s="161"/>
      <c r="U122" s="161"/>
      <c r="V122" s="161"/>
      <c r="W122" s="161"/>
      <c r="X122" s="161"/>
      <c r="Y122" s="161"/>
      <c r="Z122" s="161"/>
      <c r="AA122" s="161"/>
    </row>
    <row r="123" spans="1:38">
      <c r="C123" s="122" t="s">
        <v>70</v>
      </c>
      <c r="E123" s="122" t="s">
        <v>69</v>
      </c>
      <c r="AA123" s="161"/>
    </row>
    <row r="124" spans="1:38">
      <c r="AA124" s="161"/>
    </row>
    <row r="125" spans="1:38">
      <c r="AA125" s="161"/>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H191"/>
  <sheetViews>
    <sheetView workbookViewId="0"/>
  </sheetViews>
  <sheetFormatPr defaultColWidth="8.8984375" defaultRowHeight="12"/>
  <cols>
    <col min="1" max="1" width="6.796875" style="270" customWidth="1"/>
    <col min="2" max="2" width="19.296875" style="271" customWidth="1"/>
    <col min="3" max="3" width="9.69921875" style="271" customWidth="1"/>
    <col min="4" max="4" width="9.09765625" style="271" customWidth="1"/>
    <col min="5" max="5" width="3.5" style="271" customWidth="1"/>
    <col min="6" max="6" width="4" style="271" customWidth="1"/>
    <col min="7" max="7" width="12.5" style="271" customWidth="1"/>
    <col min="8" max="16384" width="8.8984375" style="271"/>
  </cols>
  <sheetData>
    <row r="1" spans="1:8" ht="18" customHeight="1">
      <c r="C1" s="270" t="s">
        <v>671</v>
      </c>
      <c r="D1" s="270"/>
      <c r="H1" s="805">
        <f>SUM(H3:H110)</f>
        <v>17869083.524498507</v>
      </c>
    </row>
    <row r="2" spans="1:8" ht="20.100000000000001" customHeight="1" thickBot="1">
      <c r="C2" s="271" t="s">
        <v>672</v>
      </c>
      <c r="F2" s="271">
        <v>108</v>
      </c>
    </row>
    <row r="3" spans="1:8">
      <c r="A3" s="272" t="s">
        <v>359</v>
      </c>
      <c r="B3" s="273" t="s">
        <v>360</v>
      </c>
      <c r="C3" s="810">
        <v>1.159</v>
      </c>
      <c r="D3" s="474">
        <v>11</v>
      </c>
      <c r="F3" s="383">
        <v>11</v>
      </c>
      <c r="G3" s="384" t="s">
        <v>138</v>
      </c>
      <c r="H3" s="807">
        <f>SUMIF($D$3:$D$190,F3,$C$3:$C$190)</f>
        <v>186874.761</v>
      </c>
    </row>
    <row r="4" spans="1:8">
      <c r="A4" s="420" t="s">
        <v>361</v>
      </c>
      <c r="B4" s="854" t="s">
        <v>362</v>
      </c>
      <c r="C4" s="855">
        <v>9077.7519999999986</v>
      </c>
      <c r="D4" s="475">
        <v>11</v>
      </c>
      <c r="F4" s="123">
        <v>12</v>
      </c>
      <c r="G4" s="110" t="s">
        <v>140</v>
      </c>
      <c r="H4" s="808">
        <f t="shared" ref="H4:H67" si="0">SUMIF($D$3:$D$190,F4,$C$3:$C$190)</f>
        <v>15198.124999999998</v>
      </c>
    </row>
    <row r="5" spans="1:8">
      <c r="A5" s="420" t="s">
        <v>363</v>
      </c>
      <c r="B5" s="854" t="s">
        <v>364</v>
      </c>
      <c r="C5" s="855">
        <v>111834.327</v>
      </c>
      <c r="D5" s="475">
        <v>11</v>
      </c>
      <c r="F5" s="123">
        <v>13</v>
      </c>
      <c r="G5" s="110" t="s">
        <v>142</v>
      </c>
      <c r="H5" s="808">
        <f t="shared" si="0"/>
        <v>0</v>
      </c>
    </row>
    <row r="6" spans="1:8">
      <c r="A6" s="420" t="s">
        <v>365</v>
      </c>
      <c r="B6" s="854" t="s">
        <v>366</v>
      </c>
      <c r="C6" s="855">
        <v>54229.758000000002</v>
      </c>
      <c r="D6" s="475">
        <v>11</v>
      </c>
      <c r="F6" s="123">
        <v>15</v>
      </c>
      <c r="G6" s="110" t="s">
        <v>144</v>
      </c>
      <c r="H6" s="808">
        <f t="shared" si="0"/>
        <v>10279.038</v>
      </c>
    </row>
    <row r="7" spans="1:8">
      <c r="A7" s="420" t="s">
        <v>367</v>
      </c>
      <c r="B7" s="854" t="s">
        <v>368</v>
      </c>
      <c r="C7" s="855">
        <v>34.621000000000002</v>
      </c>
      <c r="D7" s="475">
        <v>11</v>
      </c>
      <c r="F7" s="123">
        <v>17</v>
      </c>
      <c r="G7" s="110" t="s">
        <v>146</v>
      </c>
      <c r="H7" s="808">
        <f t="shared" si="0"/>
        <v>18262.55</v>
      </c>
    </row>
    <row r="8" spans="1:8">
      <c r="A8" s="420" t="s">
        <v>369</v>
      </c>
      <c r="B8" s="854" t="s">
        <v>370</v>
      </c>
      <c r="C8" s="855">
        <v>11697.144</v>
      </c>
      <c r="D8" s="475">
        <v>11</v>
      </c>
      <c r="F8" s="123">
        <v>61</v>
      </c>
      <c r="G8" s="110" t="s">
        <v>148</v>
      </c>
      <c r="H8" s="808">
        <f t="shared" si="0"/>
        <v>0.61599999999999999</v>
      </c>
    </row>
    <row r="9" spans="1:8">
      <c r="A9" s="420" t="s">
        <v>371</v>
      </c>
      <c r="B9" s="854" t="s">
        <v>140</v>
      </c>
      <c r="C9" s="855">
        <v>15198.124999999998</v>
      </c>
      <c r="D9" s="475">
        <v>12</v>
      </c>
      <c r="F9" s="123">
        <v>62</v>
      </c>
      <c r="G9" s="110" t="s">
        <v>150</v>
      </c>
      <c r="H9" s="808">
        <f t="shared" si="0"/>
        <v>-313.49700000000001</v>
      </c>
    </row>
    <row r="10" spans="1:8">
      <c r="A10" s="420" t="s">
        <v>372</v>
      </c>
      <c r="B10" s="854" t="s">
        <v>142</v>
      </c>
      <c r="C10" s="855">
        <v>0</v>
      </c>
      <c r="D10" s="475">
        <v>13</v>
      </c>
      <c r="F10" s="123">
        <v>111</v>
      </c>
      <c r="G10" s="110" t="s">
        <v>152</v>
      </c>
      <c r="H10" s="808">
        <f t="shared" si="0"/>
        <v>1318391.0050000001</v>
      </c>
    </row>
    <row r="11" spans="1:8">
      <c r="A11" s="420" t="s">
        <v>373</v>
      </c>
      <c r="B11" s="854" t="s">
        <v>374</v>
      </c>
      <c r="C11" s="855">
        <v>0</v>
      </c>
      <c r="D11" s="475">
        <v>15</v>
      </c>
      <c r="F11" s="123">
        <v>112</v>
      </c>
      <c r="G11" s="110" t="s">
        <v>154</v>
      </c>
      <c r="H11" s="808">
        <f t="shared" si="0"/>
        <v>238118.71400000001</v>
      </c>
    </row>
    <row r="12" spans="1:8">
      <c r="A12" s="420" t="s">
        <v>375</v>
      </c>
      <c r="B12" s="854" t="s">
        <v>376</v>
      </c>
      <c r="C12" s="855">
        <v>0</v>
      </c>
      <c r="D12" s="475">
        <v>15</v>
      </c>
      <c r="F12" s="123">
        <v>113</v>
      </c>
      <c r="G12" s="110" t="s">
        <v>156</v>
      </c>
      <c r="H12" s="808">
        <f t="shared" si="0"/>
        <v>15403.067999999999</v>
      </c>
    </row>
    <row r="13" spans="1:8">
      <c r="A13" s="420" t="s">
        <v>377</v>
      </c>
      <c r="B13" s="854" t="s">
        <v>378</v>
      </c>
      <c r="C13" s="855">
        <v>10279.038</v>
      </c>
      <c r="D13" s="475">
        <v>15</v>
      </c>
      <c r="F13" s="123">
        <v>114</v>
      </c>
      <c r="G13" s="110" t="s">
        <v>158</v>
      </c>
      <c r="H13" s="808">
        <f t="shared" si="0"/>
        <v>157780.476</v>
      </c>
    </row>
    <row r="14" spans="1:8">
      <c r="A14" s="420" t="s">
        <v>379</v>
      </c>
      <c r="B14" s="854" t="s">
        <v>380</v>
      </c>
      <c r="C14" s="855">
        <v>17541.646000000001</v>
      </c>
      <c r="D14" s="475">
        <v>17</v>
      </c>
      <c r="F14" s="123">
        <v>151</v>
      </c>
      <c r="G14" s="110" t="s">
        <v>160</v>
      </c>
      <c r="H14" s="808">
        <f t="shared" si="0"/>
        <v>4692.0240000000003</v>
      </c>
    </row>
    <row r="15" spans="1:8">
      <c r="A15" s="420" t="s">
        <v>381</v>
      </c>
      <c r="B15" s="854" t="s">
        <v>382</v>
      </c>
      <c r="C15" s="855">
        <v>720.904</v>
      </c>
      <c r="D15" s="475">
        <v>17</v>
      </c>
      <c r="F15" s="123">
        <v>152</v>
      </c>
      <c r="G15" s="110" t="s">
        <v>162</v>
      </c>
      <c r="H15" s="808">
        <f t="shared" si="0"/>
        <v>253817.47600000002</v>
      </c>
    </row>
    <row r="16" spans="1:8">
      <c r="A16" s="420" t="s">
        <v>383</v>
      </c>
      <c r="B16" s="854" t="s">
        <v>148</v>
      </c>
      <c r="C16" s="855">
        <v>0.61599999999999999</v>
      </c>
      <c r="D16" s="475">
        <v>61</v>
      </c>
      <c r="F16" s="123">
        <v>161</v>
      </c>
      <c r="G16" s="110" t="s">
        <v>164</v>
      </c>
      <c r="H16" s="808">
        <f t="shared" si="0"/>
        <v>3430.6010000000001</v>
      </c>
    </row>
    <row r="17" spans="1:8">
      <c r="A17" s="420" t="s">
        <v>384</v>
      </c>
      <c r="B17" s="854" t="s">
        <v>385</v>
      </c>
      <c r="C17" s="855">
        <v>0.85399999999999998</v>
      </c>
      <c r="D17" s="475">
        <v>62</v>
      </c>
      <c r="F17" s="123">
        <v>162</v>
      </c>
      <c r="G17" s="110" t="s">
        <v>166</v>
      </c>
      <c r="H17" s="808">
        <f t="shared" si="0"/>
        <v>9250.3150000000005</v>
      </c>
    </row>
    <row r="18" spans="1:8">
      <c r="A18" s="420" t="s">
        <v>386</v>
      </c>
      <c r="B18" s="854" t="s">
        <v>387</v>
      </c>
      <c r="C18" s="855">
        <v>-314.351</v>
      </c>
      <c r="D18" s="475">
        <v>62</v>
      </c>
      <c r="F18" s="123">
        <v>163</v>
      </c>
      <c r="G18" s="110" t="s">
        <v>168</v>
      </c>
      <c r="H18" s="808">
        <f t="shared" si="0"/>
        <v>-5346.0410000000002</v>
      </c>
    </row>
    <row r="19" spans="1:8">
      <c r="A19" s="420" t="s">
        <v>388</v>
      </c>
      <c r="B19" s="854" t="s">
        <v>389</v>
      </c>
      <c r="C19" s="855">
        <v>306667.54600000003</v>
      </c>
      <c r="D19" s="475">
        <v>111</v>
      </c>
      <c r="F19" s="123">
        <v>164</v>
      </c>
      <c r="G19" s="110" t="s">
        <v>170</v>
      </c>
      <c r="H19" s="808">
        <f t="shared" si="0"/>
        <v>18293.019</v>
      </c>
    </row>
    <row r="20" spans="1:8">
      <c r="A20" s="420" t="s">
        <v>390</v>
      </c>
      <c r="B20" s="854" t="s">
        <v>391</v>
      </c>
      <c r="C20" s="855">
        <v>174689.84100000001</v>
      </c>
      <c r="D20" s="475">
        <v>111</v>
      </c>
      <c r="F20" s="123">
        <v>191</v>
      </c>
      <c r="G20" s="110" t="s">
        <v>172</v>
      </c>
      <c r="H20" s="808">
        <f t="shared" si="0"/>
        <v>2179.2310000000002</v>
      </c>
    </row>
    <row r="21" spans="1:8">
      <c r="A21" s="420" t="s">
        <v>392</v>
      </c>
      <c r="B21" s="854" t="s">
        <v>393</v>
      </c>
      <c r="C21" s="855">
        <v>91907.409</v>
      </c>
      <c r="D21" s="475">
        <v>111</v>
      </c>
      <c r="F21" s="123">
        <v>201</v>
      </c>
      <c r="G21" s="110" t="s">
        <v>174</v>
      </c>
      <c r="H21" s="808">
        <f t="shared" si="0"/>
        <v>356.01799999999997</v>
      </c>
    </row>
    <row r="22" spans="1:8">
      <c r="A22" s="420" t="s">
        <v>394</v>
      </c>
      <c r="B22" s="854" t="s">
        <v>395</v>
      </c>
      <c r="C22" s="855">
        <v>372515.935</v>
      </c>
      <c r="D22" s="475">
        <v>111</v>
      </c>
      <c r="F22" s="123">
        <v>202</v>
      </c>
      <c r="G22" s="110" t="s">
        <v>176</v>
      </c>
      <c r="H22" s="808">
        <f t="shared" si="0"/>
        <v>674.07600000000002</v>
      </c>
    </row>
    <row r="23" spans="1:8">
      <c r="A23" s="420" t="s">
        <v>396</v>
      </c>
      <c r="B23" s="854" t="s">
        <v>397</v>
      </c>
      <c r="C23" s="855">
        <v>57845.887999999999</v>
      </c>
      <c r="D23" s="475">
        <v>111</v>
      </c>
      <c r="F23" s="123">
        <v>203</v>
      </c>
      <c r="G23" s="110" t="s">
        <v>178</v>
      </c>
      <c r="H23" s="808">
        <f t="shared" si="0"/>
        <v>0</v>
      </c>
    </row>
    <row r="24" spans="1:8">
      <c r="A24" s="420" t="s">
        <v>398</v>
      </c>
      <c r="B24" s="854" t="s">
        <v>399</v>
      </c>
      <c r="C24" s="855">
        <v>70061.815000000002</v>
      </c>
      <c r="D24" s="475">
        <v>111</v>
      </c>
      <c r="F24" s="123">
        <v>204</v>
      </c>
      <c r="G24" s="110" t="s">
        <v>180</v>
      </c>
      <c r="H24" s="808">
        <f t="shared" si="0"/>
        <v>5.952</v>
      </c>
    </row>
    <row r="25" spans="1:8">
      <c r="A25" s="420" t="s">
        <v>400</v>
      </c>
      <c r="B25" s="854" t="s">
        <v>401</v>
      </c>
      <c r="C25" s="855">
        <v>244702.571</v>
      </c>
      <c r="D25" s="475">
        <v>111</v>
      </c>
      <c r="F25" s="123">
        <v>205</v>
      </c>
      <c r="G25" s="110" t="s">
        <v>182</v>
      </c>
      <c r="H25" s="808">
        <f t="shared" si="0"/>
        <v>0</v>
      </c>
    </row>
    <row r="26" spans="1:8">
      <c r="A26" s="420" t="s">
        <v>402</v>
      </c>
      <c r="B26" s="854" t="s">
        <v>403</v>
      </c>
      <c r="C26" s="855">
        <v>103818.361</v>
      </c>
      <c r="D26" s="475">
        <v>112</v>
      </c>
      <c r="F26" s="123">
        <v>206</v>
      </c>
      <c r="G26" s="110" t="s">
        <v>184</v>
      </c>
      <c r="H26" s="808">
        <f t="shared" si="0"/>
        <v>0</v>
      </c>
    </row>
    <row r="27" spans="1:8">
      <c r="A27" s="420" t="s">
        <v>404</v>
      </c>
      <c r="B27" s="854" t="s">
        <v>405</v>
      </c>
      <c r="C27" s="855">
        <v>134300.353</v>
      </c>
      <c r="D27" s="475">
        <v>112</v>
      </c>
      <c r="F27" s="123">
        <v>207</v>
      </c>
      <c r="G27" s="110" t="s">
        <v>186</v>
      </c>
      <c r="H27" s="808">
        <f t="shared" si="0"/>
        <v>48956.188000000002</v>
      </c>
    </row>
    <row r="28" spans="1:8">
      <c r="A28" s="420" t="s">
        <v>406</v>
      </c>
      <c r="B28" s="854" t="s">
        <v>156</v>
      </c>
      <c r="C28" s="855">
        <v>15403.067999999999</v>
      </c>
      <c r="D28" s="475">
        <v>113</v>
      </c>
      <c r="F28" s="123">
        <v>208</v>
      </c>
      <c r="G28" s="110" t="s">
        <v>188</v>
      </c>
      <c r="H28" s="808">
        <f t="shared" si="0"/>
        <v>97590.562000000005</v>
      </c>
    </row>
    <row r="29" spans="1:8">
      <c r="A29" s="420" t="s">
        <v>407</v>
      </c>
      <c r="B29" s="854" t="s">
        <v>158</v>
      </c>
      <c r="C29" s="855">
        <v>157780.476</v>
      </c>
      <c r="D29" s="475">
        <v>114</v>
      </c>
      <c r="F29" s="123">
        <v>211</v>
      </c>
      <c r="G29" s="110" t="s">
        <v>190</v>
      </c>
      <c r="H29" s="808">
        <f t="shared" si="0"/>
        <v>192122.41499999998</v>
      </c>
    </row>
    <row r="30" spans="1:8">
      <c r="A30" s="420" t="s">
        <v>408</v>
      </c>
      <c r="B30" s="854" t="s">
        <v>409</v>
      </c>
      <c r="C30" s="855">
        <v>220.84299999999999</v>
      </c>
      <c r="D30" s="475">
        <v>151</v>
      </c>
      <c r="F30" s="123">
        <v>212</v>
      </c>
      <c r="G30" s="110" t="s">
        <v>192</v>
      </c>
      <c r="H30" s="808">
        <f t="shared" si="0"/>
        <v>-34.673999999999999</v>
      </c>
    </row>
    <row r="31" spans="1:8">
      <c r="A31" s="420" t="s">
        <v>410</v>
      </c>
      <c r="B31" s="854" t="s">
        <v>411</v>
      </c>
      <c r="C31" s="855">
        <v>1153.692</v>
      </c>
      <c r="D31" s="475">
        <v>151</v>
      </c>
      <c r="F31" s="123">
        <v>221</v>
      </c>
      <c r="G31" s="110" t="s">
        <v>96</v>
      </c>
      <c r="H31" s="808">
        <f t="shared" si="0"/>
        <v>26975.225999999999</v>
      </c>
    </row>
    <row r="32" spans="1:8">
      <c r="A32" s="420" t="s">
        <v>412</v>
      </c>
      <c r="B32" s="854" t="s">
        <v>413</v>
      </c>
      <c r="C32" s="855">
        <v>29.370999999999999</v>
      </c>
      <c r="D32" s="475">
        <v>151</v>
      </c>
      <c r="F32" s="123">
        <v>222</v>
      </c>
      <c r="G32" s="110" t="s">
        <v>97</v>
      </c>
      <c r="H32" s="808">
        <f t="shared" si="0"/>
        <v>25347.670999999998</v>
      </c>
    </row>
    <row r="33" spans="1:8">
      <c r="A33" s="420" t="s">
        <v>414</v>
      </c>
      <c r="B33" s="854" t="s">
        <v>415</v>
      </c>
      <c r="C33" s="855">
        <v>0</v>
      </c>
      <c r="D33" s="475">
        <v>151</v>
      </c>
      <c r="F33" s="123">
        <v>231</v>
      </c>
      <c r="G33" s="110" t="s">
        <v>196</v>
      </c>
      <c r="H33" s="808">
        <f t="shared" si="0"/>
        <v>58120.264000000003</v>
      </c>
    </row>
    <row r="34" spans="1:8">
      <c r="A34" s="420" t="s">
        <v>416</v>
      </c>
      <c r="B34" s="854" t="s">
        <v>417</v>
      </c>
      <c r="C34" s="855">
        <v>3288.1179999999999</v>
      </c>
      <c r="D34" s="475">
        <v>151</v>
      </c>
      <c r="F34" s="123">
        <v>251</v>
      </c>
      <c r="G34" s="110" t="s">
        <v>198</v>
      </c>
      <c r="H34" s="808">
        <f t="shared" si="0"/>
        <v>331.68600000000004</v>
      </c>
    </row>
    <row r="35" spans="1:8">
      <c r="A35" s="420" t="s">
        <v>418</v>
      </c>
      <c r="B35" s="854" t="s">
        <v>419</v>
      </c>
      <c r="C35" s="855">
        <v>165726.24300000002</v>
      </c>
      <c r="D35" s="475">
        <v>152</v>
      </c>
      <c r="F35" s="123">
        <v>252</v>
      </c>
      <c r="G35" s="110" t="s">
        <v>200</v>
      </c>
      <c r="H35" s="808">
        <f t="shared" si="0"/>
        <v>88.162999999999997</v>
      </c>
    </row>
    <row r="36" spans="1:8">
      <c r="A36" s="420" t="s">
        <v>420</v>
      </c>
      <c r="B36" s="854" t="s">
        <v>421</v>
      </c>
      <c r="C36" s="855">
        <v>21254.615000000002</v>
      </c>
      <c r="D36" s="475">
        <v>152</v>
      </c>
      <c r="F36" s="123">
        <v>253</v>
      </c>
      <c r="G36" s="110" t="s">
        <v>98</v>
      </c>
      <c r="H36" s="808">
        <f t="shared" si="0"/>
        <v>750.98299999999995</v>
      </c>
    </row>
    <row r="37" spans="1:8">
      <c r="A37" s="420" t="s">
        <v>422</v>
      </c>
      <c r="B37" s="854" t="s">
        <v>423</v>
      </c>
      <c r="C37" s="855">
        <v>66836.618000000002</v>
      </c>
      <c r="D37" s="475">
        <v>152</v>
      </c>
      <c r="F37" s="123">
        <v>259</v>
      </c>
      <c r="G37" s="110" t="s">
        <v>99</v>
      </c>
      <c r="H37" s="808">
        <f t="shared" si="0"/>
        <v>4336.835</v>
      </c>
    </row>
    <row r="38" spans="1:8">
      <c r="A38" s="420" t="s">
        <v>424</v>
      </c>
      <c r="B38" s="854" t="s">
        <v>425</v>
      </c>
      <c r="C38" s="855">
        <v>2.7009999999999996</v>
      </c>
      <c r="D38" s="475">
        <v>161</v>
      </c>
      <c r="F38" s="123">
        <v>261</v>
      </c>
      <c r="G38" s="110" t="s">
        <v>204</v>
      </c>
      <c r="H38" s="808">
        <f t="shared" si="0"/>
        <v>-2029.3430000000001</v>
      </c>
    </row>
    <row r="39" spans="1:8">
      <c r="A39" s="420" t="s">
        <v>426</v>
      </c>
      <c r="B39" s="854" t="s">
        <v>427</v>
      </c>
      <c r="C39" s="855">
        <v>3427.9</v>
      </c>
      <c r="D39" s="475">
        <v>161</v>
      </c>
      <c r="F39" s="123">
        <v>262</v>
      </c>
      <c r="G39" s="110" t="s">
        <v>206</v>
      </c>
      <c r="H39" s="808">
        <f t="shared" si="0"/>
        <v>0</v>
      </c>
    </row>
    <row r="40" spans="1:8">
      <c r="A40" s="420" t="s">
        <v>428</v>
      </c>
      <c r="B40" s="854" t="s">
        <v>166</v>
      </c>
      <c r="C40" s="855">
        <v>9250.3150000000005</v>
      </c>
      <c r="D40" s="475">
        <v>162</v>
      </c>
      <c r="F40" s="123">
        <v>263</v>
      </c>
      <c r="G40" s="110" t="s">
        <v>208</v>
      </c>
      <c r="H40" s="808">
        <f t="shared" si="0"/>
        <v>2.113</v>
      </c>
    </row>
    <row r="41" spans="1:8">
      <c r="A41" s="420" t="s">
        <v>429</v>
      </c>
      <c r="B41" s="854" t="s">
        <v>430</v>
      </c>
      <c r="C41" s="855">
        <v>-7721.9189999999999</v>
      </c>
      <c r="D41" s="475">
        <v>163</v>
      </c>
      <c r="F41" s="123">
        <v>269</v>
      </c>
      <c r="G41" s="110" t="s">
        <v>210</v>
      </c>
      <c r="H41" s="808">
        <f t="shared" si="0"/>
        <v>0</v>
      </c>
    </row>
    <row r="42" spans="1:8">
      <c r="A42" s="420" t="s">
        <v>431</v>
      </c>
      <c r="B42" s="854" t="s">
        <v>432</v>
      </c>
      <c r="C42" s="855">
        <v>2332.7280000000001</v>
      </c>
      <c r="D42" s="475">
        <v>163</v>
      </c>
      <c r="F42" s="123">
        <v>271</v>
      </c>
      <c r="G42" s="110" t="s">
        <v>212</v>
      </c>
      <c r="H42" s="808">
        <f t="shared" si="0"/>
        <v>11038.482999999998</v>
      </c>
    </row>
    <row r="43" spans="1:8">
      <c r="A43" s="420" t="s">
        <v>433</v>
      </c>
      <c r="B43" s="854" t="s">
        <v>434</v>
      </c>
      <c r="C43" s="855">
        <v>43.15</v>
      </c>
      <c r="D43" s="475">
        <v>163</v>
      </c>
      <c r="F43" s="123">
        <v>272</v>
      </c>
      <c r="G43" s="110" t="s">
        <v>214</v>
      </c>
      <c r="H43" s="808">
        <f t="shared" si="0"/>
        <v>354.31300000000005</v>
      </c>
    </row>
    <row r="44" spans="1:8">
      <c r="A44" s="420" t="s">
        <v>435</v>
      </c>
      <c r="B44" s="854" t="s">
        <v>436</v>
      </c>
      <c r="C44" s="855">
        <v>749.92700000000002</v>
      </c>
      <c r="D44" s="475">
        <v>164</v>
      </c>
      <c r="F44" s="123">
        <v>281</v>
      </c>
      <c r="G44" s="110" t="s">
        <v>216</v>
      </c>
      <c r="H44" s="808">
        <f t="shared" si="0"/>
        <v>722.64800000000002</v>
      </c>
    </row>
    <row r="45" spans="1:8">
      <c r="A45" s="420" t="s">
        <v>437</v>
      </c>
      <c r="B45" s="854" t="s">
        <v>438</v>
      </c>
      <c r="C45" s="855">
        <v>17543.092000000001</v>
      </c>
      <c r="D45" s="475">
        <v>164</v>
      </c>
      <c r="F45" s="123">
        <v>289</v>
      </c>
      <c r="G45" s="110" t="s">
        <v>218</v>
      </c>
      <c r="H45" s="808">
        <f t="shared" si="0"/>
        <v>15040.493</v>
      </c>
    </row>
    <row r="46" spans="1:8">
      <c r="A46" s="420" t="s">
        <v>439</v>
      </c>
      <c r="B46" s="854" t="s">
        <v>172</v>
      </c>
      <c r="C46" s="855">
        <v>2179.2310000000002</v>
      </c>
      <c r="D46" s="475">
        <v>191</v>
      </c>
      <c r="F46" s="123">
        <v>291</v>
      </c>
      <c r="G46" s="110" t="s">
        <v>0</v>
      </c>
      <c r="H46" s="808">
        <f t="shared" si="0"/>
        <v>841.88499999999999</v>
      </c>
    </row>
    <row r="47" spans="1:8">
      <c r="A47" s="420" t="s">
        <v>440</v>
      </c>
      <c r="B47" s="854" t="s">
        <v>174</v>
      </c>
      <c r="C47" s="855">
        <v>356.01799999999997</v>
      </c>
      <c r="D47" s="475">
        <v>201</v>
      </c>
      <c r="F47" s="123">
        <v>301</v>
      </c>
      <c r="G47" s="110" t="s">
        <v>1</v>
      </c>
      <c r="H47" s="808">
        <f t="shared" si="0"/>
        <v>153.90899999999999</v>
      </c>
    </row>
    <row r="48" spans="1:8">
      <c r="A48" s="420" t="s">
        <v>441</v>
      </c>
      <c r="B48" s="854" t="s">
        <v>442</v>
      </c>
      <c r="C48" s="855">
        <v>0.183</v>
      </c>
      <c r="D48" s="475">
        <v>202</v>
      </c>
      <c r="F48" s="123">
        <v>311</v>
      </c>
      <c r="G48" s="110" t="s">
        <v>2</v>
      </c>
      <c r="H48" s="808">
        <f t="shared" si="0"/>
        <v>4625.0069999999996</v>
      </c>
    </row>
    <row r="49" spans="1:8">
      <c r="A49" s="420" t="s">
        <v>443</v>
      </c>
      <c r="B49" s="854" t="s">
        <v>444</v>
      </c>
      <c r="C49" s="855">
        <v>673.89300000000003</v>
      </c>
      <c r="D49" s="475">
        <v>202</v>
      </c>
      <c r="F49" s="123">
        <v>321</v>
      </c>
      <c r="G49" s="110" t="s">
        <v>223</v>
      </c>
      <c r="H49" s="808">
        <f t="shared" si="0"/>
        <v>92.628</v>
      </c>
    </row>
    <row r="50" spans="1:8">
      <c r="A50" s="420" t="s">
        <v>445</v>
      </c>
      <c r="B50" s="854" t="s">
        <v>178</v>
      </c>
      <c r="C50" s="855">
        <v>0</v>
      </c>
      <c r="D50" s="475">
        <v>203</v>
      </c>
      <c r="F50" s="123">
        <v>329</v>
      </c>
      <c r="G50" s="110" t="s">
        <v>225</v>
      </c>
      <c r="H50" s="808">
        <f t="shared" si="0"/>
        <v>2718.116</v>
      </c>
    </row>
    <row r="51" spans="1:8">
      <c r="A51" s="420" t="s">
        <v>446</v>
      </c>
      <c r="B51" s="854" t="s">
        <v>447</v>
      </c>
      <c r="C51" s="855">
        <v>5.952</v>
      </c>
      <c r="D51" s="475">
        <v>204</v>
      </c>
      <c r="F51" s="123">
        <v>331</v>
      </c>
      <c r="G51" s="110" t="s">
        <v>227</v>
      </c>
      <c r="H51" s="808">
        <f t="shared" si="0"/>
        <v>508.59300000000002</v>
      </c>
    </row>
    <row r="52" spans="1:8">
      <c r="A52" s="420" t="s">
        <v>448</v>
      </c>
      <c r="B52" s="854" t="s">
        <v>449</v>
      </c>
      <c r="C52" s="855">
        <v>0</v>
      </c>
      <c r="D52" s="475">
        <v>204</v>
      </c>
      <c r="F52" s="123">
        <v>332</v>
      </c>
      <c r="G52" s="110" t="s">
        <v>229</v>
      </c>
      <c r="H52" s="808">
        <f t="shared" si="0"/>
        <v>209992.2</v>
      </c>
    </row>
    <row r="53" spans="1:8">
      <c r="A53" s="420" t="s">
        <v>450</v>
      </c>
      <c r="B53" s="854" t="s">
        <v>451</v>
      </c>
      <c r="C53" s="855">
        <v>0</v>
      </c>
      <c r="D53" s="475">
        <v>204</v>
      </c>
      <c r="F53" s="123">
        <v>333</v>
      </c>
      <c r="G53" s="110" t="s">
        <v>231</v>
      </c>
      <c r="H53" s="808">
        <f t="shared" si="0"/>
        <v>6.04</v>
      </c>
    </row>
    <row r="54" spans="1:8">
      <c r="A54" s="420" t="s">
        <v>452</v>
      </c>
      <c r="B54" s="854" t="s">
        <v>182</v>
      </c>
      <c r="C54" s="855">
        <v>0</v>
      </c>
      <c r="D54" s="475">
        <v>205</v>
      </c>
      <c r="F54" s="123">
        <v>339</v>
      </c>
      <c r="G54" s="110" t="s">
        <v>233</v>
      </c>
      <c r="H54" s="808">
        <f t="shared" si="0"/>
        <v>34556.133999999998</v>
      </c>
    </row>
    <row r="55" spans="1:8">
      <c r="A55" s="420" t="s">
        <v>453</v>
      </c>
      <c r="B55" s="854" t="s">
        <v>184</v>
      </c>
      <c r="C55" s="855">
        <v>0</v>
      </c>
      <c r="D55" s="475">
        <v>206</v>
      </c>
      <c r="F55" s="123">
        <v>341</v>
      </c>
      <c r="G55" s="110" t="s">
        <v>235</v>
      </c>
      <c r="H55" s="808">
        <f t="shared" si="0"/>
        <v>169993.06600000002</v>
      </c>
    </row>
    <row r="56" spans="1:8">
      <c r="A56" s="420" t="s">
        <v>454</v>
      </c>
      <c r="B56" s="854" t="s">
        <v>186</v>
      </c>
      <c r="C56" s="855">
        <v>48956.188000000002</v>
      </c>
      <c r="D56" s="475">
        <v>207</v>
      </c>
      <c r="F56" s="123">
        <v>342</v>
      </c>
      <c r="G56" s="110" t="s">
        <v>237</v>
      </c>
      <c r="H56" s="808">
        <f t="shared" si="0"/>
        <v>53561.438000000002</v>
      </c>
    </row>
    <row r="57" spans="1:8">
      <c r="A57" s="420" t="s">
        <v>455</v>
      </c>
      <c r="B57" s="854" t="s">
        <v>456</v>
      </c>
      <c r="C57" s="855">
        <v>19001.237000000001</v>
      </c>
      <c r="D57" s="475">
        <v>208</v>
      </c>
      <c r="F57" s="123">
        <v>351</v>
      </c>
      <c r="G57" s="110" t="s">
        <v>239</v>
      </c>
      <c r="H57" s="808">
        <f t="shared" si="0"/>
        <v>571534.62800000003</v>
      </c>
    </row>
    <row r="58" spans="1:8">
      <c r="A58" s="420" t="s">
        <v>457</v>
      </c>
      <c r="B58" s="854" t="s">
        <v>458</v>
      </c>
      <c r="C58" s="855">
        <v>66552.126000000004</v>
      </c>
      <c r="D58" s="475">
        <v>208</v>
      </c>
      <c r="F58" s="123">
        <v>352</v>
      </c>
      <c r="G58" s="110" t="s">
        <v>241</v>
      </c>
      <c r="H58" s="808">
        <f t="shared" si="0"/>
        <v>30009.987000000001</v>
      </c>
    </row>
    <row r="59" spans="1:8">
      <c r="A59" s="420" t="s">
        <v>459</v>
      </c>
      <c r="B59" s="854" t="s">
        <v>460</v>
      </c>
      <c r="C59" s="855">
        <v>310.31700000000001</v>
      </c>
      <c r="D59" s="475">
        <v>208</v>
      </c>
      <c r="F59" s="123">
        <v>353</v>
      </c>
      <c r="G59" s="110" t="s">
        <v>243</v>
      </c>
      <c r="H59" s="808">
        <f t="shared" si="0"/>
        <v>466.702</v>
      </c>
    </row>
    <row r="60" spans="1:8">
      <c r="A60" s="420" t="s">
        <v>461</v>
      </c>
      <c r="B60" s="854" t="s">
        <v>462</v>
      </c>
      <c r="C60" s="855">
        <v>1597.2840000000001</v>
      </c>
      <c r="D60" s="475">
        <v>208</v>
      </c>
      <c r="F60" s="123">
        <v>354</v>
      </c>
      <c r="G60" s="110" t="s">
        <v>245</v>
      </c>
      <c r="H60" s="808">
        <f t="shared" si="0"/>
        <v>236.31800000000001</v>
      </c>
    </row>
    <row r="61" spans="1:8">
      <c r="A61" s="420" t="s">
        <v>463</v>
      </c>
      <c r="B61" s="854" t="s">
        <v>464</v>
      </c>
      <c r="C61" s="855">
        <v>10129.598</v>
      </c>
      <c r="D61" s="475">
        <v>208</v>
      </c>
      <c r="F61" s="123">
        <v>359</v>
      </c>
      <c r="G61" s="110" t="s">
        <v>247</v>
      </c>
      <c r="H61" s="808">
        <f t="shared" si="0"/>
        <v>10576.201999999999</v>
      </c>
    </row>
    <row r="62" spans="1:8">
      <c r="A62" s="420" t="s">
        <v>465</v>
      </c>
      <c r="B62" s="854" t="s">
        <v>190</v>
      </c>
      <c r="C62" s="855">
        <v>192122.41499999998</v>
      </c>
      <c r="D62" s="475">
        <v>211</v>
      </c>
      <c r="F62" s="123">
        <v>391</v>
      </c>
      <c r="G62" s="110" t="s">
        <v>3</v>
      </c>
      <c r="H62" s="808">
        <f t="shared" si="0"/>
        <v>91573.921000000002</v>
      </c>
    </row>
    <row r="63" spans="1:8">
      <c r="A63" s="420" t="s">
        <v>466</v>
      </c>
      <c r="B63" s="854" t="s">
        <v>192</v>
      </c>
      <c r="C63" s="855">
        <v>-34.673999999999999</v>
      </c>
      <c r="D63" s="475">
        <v>212</v>
      </c>
      <c r="F63" s="123">
        <v>392</v>
      </c>
      <c r="G63" s="110" t="s">
        <v>250</v>
      </c>
      <c r="H63" s="808">
        <f t="shared" si="0"/>
        <v>3960.0819999999999</v>
      </c>
    </row>
    <row r="64" spans="1:8">
      <c r="A64" s="420" t="s">
        <v>467</v>
      </c>
      <c r="B64" s="854" t="s">
        <v>96</v>
      </c>
      <c r="C64" s="855">
        <v>26975.225999999999</v>
      </c>
      <c r="D64" s="475">
        <v>221</v>
      </c>
      <c r="F64" s="123">
        <v>411</v>
      </c>
      <c r="G64" s="110" t="s">
        <v>252</v>
      </c>
      <c r="H64" s="808">
        <f t="shared" si="0"/>
        <v>0</v>
      </c>
    </row>
    <row r="65" spans="1:8">
      <c r="A65" s="420" t="s">
        <v>468</v>
      </c>
      <c r="B65" s="854" t="s">
        <v>469</v>
      </c>
      <c r="C65" s="855">
        <v>204.249</v>
      </c>
      <c r="D65" s="475">
        <v>222</v>
      </c>
      <c r="F65" s="123">
        <v>412</v>
      </c>
      <c r="G65" s="110" t="s">
        <v>254</v>
      </c>
      <c r="H65" s="808">
        <f t="shared" si="0"/>
        <v>0</v>
      </c>
    </row>
    <row r="66" spans="1:8">
      <c r="A66" s="420" t="s">
        <v>470</v>
      </c>
      <c r="B66" s="854" t="s">
        <v>471</v>
      </c>
      <c r="C66" s="855">
        <v>25143.421999999999</v>
      </c>
      <c r="D66" s="475">
        <v>222</v>
      </c>
      <c r="F66" s="123">
        <v>413</v>
      </c>
      <c r="G66" s="110" t="s">
        <v>256</v>
      </c>
      <c r="H66" s="808">
        <f t="shared" si="0"/>
        <v>0</v>
      </c>
    </row>
    <row r="67" spans="1:8">
      <c r="A67" s="420" t="s">
        <v>472</v>
      </c>
      <c r="B67" s="854" t="s">
        <v>473</v>
      </c>
      <c r="C67" s="855">
        <v>13863.703</v>
      </c>
      <c r="D67" s="475">
        <v>231</v>
      </c>
      <c r="F67" s="123">
        <v>419</v>
      </c>
      <c r="G67" s="110" t="s">
        <v>258</v>
      </c>
      <c r="H67" s="808">
        <f t="shared" si="0"/>
        <v>0</v>
      </c>
    </row>
    <row r="68" spans="1:8">
      <c r="A68" s="420" t="s">
        <v>474</v>
      </c>
      <c r="B68" s="854" t="s">
        <v>475</v>
      </c>
      <c r="C68" s="855">
        <v>44256.561000000002</v>
      </c>
      <c r="D68" s="475">
        <v>231</v>
      </c>
      <c r="F68" s="123">
        <v>461</v>
      </c>
      <c r="G68" s="110" t="s">
        <v>260</v>
      </c>
      <c r="H68" s="808">
        <f t="shared" ref="H68:H110" si="1">SUMIF($D$3:$D$190,F68,$C$3:$C$190)</f>
        <v>331827.61200000002</v>
      </c>
    </row>
    <row r="69" spans="1:8">
      <c r="A69" s="420" t="s">
        <v>476</v>
      </c>
      <c r="B69" s="854" t="s">
        <v>198</v>
      </c>
      <c r="C69" s="855">
        <v>331.68600000000004</v>
      </c>
      <c r="D69" s="475">
        <v>251</v>
      </c>
      <c r="F69" s="123">
        <v>462</v>
      </c>
      <c r="G69" s="110" t="s">
        <v>262</v>
      </c>
      <c r="H69" s="808">
        <f t="shared" si="1"/>
        <v>118533.21800000001</v>
      </c>
    </row>
    <row r="70" spans="1:8">
      <c r="A70" s="420" t="s">
        <v>477</v>
      </c>
      <c r="B70" s="854" t="s">
        <v>200</v>
      </c>
      <c r="C70" s="855">
        <v>88.162999999999997</v>
      </c>
      <c r="D70" s="475">
        <v>252</v>
      </c>
      <c r="F70" s="123">
        <v>471</v>
      </c>
      <c r="G70" s="110" t="s">
        <v>4</v>
      </c>
      <c r="H70" s="808">
        <f t="shared" si="1"/>
        <v>134466.967</v>
      </c>
    </row>
    <row r="71" spans="1:8">
      <c r="A71" s="420" t="s">
        <v>478</v>
      </c>
      <c r="B71" s="854" t="s">
        <v>98</v>
      </c>
      <c r="C71" s="855">
        <v>750.98299999999995</v>
      </c>
      <c r="D71" s="475">
        <v>253</v>
      </c>
      <c r="F71" s="123">
        <v>481</v>
      </c>
      <c r="G71" s="110" t="s">
        <v>5</v>
      </c>
      <c r="H71" s="808">
        <f t="shared" si="1"/>
        <v>10853.504000000001</v>
      </c>
    </row>
    <row r="72" spans="1:8">
      <c r="A72" s="420" t="s">
        <v>479</v>
      </c>
      <c r="B72" s="854" t="s">
        <v>480</v>
      </c>
      <c r="C72" s="855">
        <v>7.7039999999999997</v>
      </c>
      <c r="D72" s="475">
        <v>259</v>
      </c>
      <c r="F72" s="123">
        <v>511</v>
      </c>
      <c r="G72" s="110" t="s">
        <v>52</v>
      </c>
      <c r="H72" s="808">
        <f t="shared" si="1"/>
        <v>3047847.84</v>
      </c>
    </row>
    <row r="73" spans="1:8">
      <c r="A73" s="420" t="s">
        <v>481</v>
      </c>
      <c r="B73" s="854" t="s">
        <v>99</v>
      </c>
      <c r="C73" s="855">
        <v>4329.1310000000003</v>
      </c>
      <c r="D73" s="475">
        <v>259</v>
      </c>
      <c r="F73" s="123">
        <v>531</v>
      </c>
      <c r="G73" s="110" t="s">
        <v>6</v>
      </c>
      <c r="H73" s="808">
        <f t="shared" si="1"/>
        <v>844396.804</v>
      </c>
    </row>
    <row r="74" spans="1:8">
      <c r="A74" s="420" t="s">
        <v>482</v>
      </c>
      <c r="B74" s="854" t="s">
        <v>204</v>
      </c>
      <c r="C74" s="855">
        <v>0</v>
      </c>
      <c r="D74" s="475">
        <v>261</v>
      </c>
      <c r="F74" s="123">
        <v>551</v>
      </c>
      <c r="G74" s="110" t="s">
        <v>268</v>
      </c>
      <c r="H74" s="808">
        <f t="shared" si="1"/>
        <v>28433.182000000001</v>
      </c>
    </row>
    <row r="75" spans="1:8">
      <c r="A75" s="420" t="s">
        <v>483</v>
      </c>
      <c r="B75" s="854" t="s">
        <v>484</v>
      </c>
      <c r="C75" s="855">
        <v>-2029.3430000000001</v>
      </c>
      <c r="D75" s="475">
        <v>261</v>
      </c>
      <c r="F75" s="123">
        <v>552</v>
      </c>
      <c r="G75" s="110" t="s">
        <v>270</v>
      </c>
      <c r="H75" s="808">
        <f t="shared" si="1"/>
        <v>843947.61699999997</v>
      </c>
    </row>
    <row r="76" spans="1:8">
      <c r="A76" s="420" t="s">
        <v>485</v>
      </c>
      <c r="B76" s="854" t="s">
        <v>486</v>
      </c>
      <c r="C76" s="855">
        <v>0</v>
      </c>
      <c r="D76" s="475">
        <v>262</v>
      </c>
      <c r="F76" s="123">
        <v>553</v>
      </c>
      <c r="G76" s="110" t="s">
        <v>272</v>
      </c>
      <c r="H76" s="808">
        <f t="shared" si="1"/>
        <v>3156714.4939999999</v>
      </c>
    </row>
    <row r="77" spans="1:8">
      <c r="A77" s="420" t="s">
        <v>487</v>
      </c>
      <c r="B77" s="854" t="s">
        <v>488</v>
      </c>
      <c r="C77" s="855">
        <v>0</v>
      </c>
      <c r="D77" s="475">
        <v>262</v>
      </c>
      <c r="F77" s="123">
        <v>571</v>
      </c>
      <c r="G77" s="110" t="s">
        <v>274</v>
      </c>
      <c r="H77" s="808">
        <f t="shared" si="1"/>
        <v>185705.745</v>
      </c>
    </row>
    <row r="78" spans="1:8">
      <c r="A78" s="420" t="s">
        <v>489</v>
      </c>
      <c r="B78" s="854" t="s">
        <v>490</v>
      </c>
      <c r="C78" s="855">
        <v>0</v>
      </c>
      <c r="D78" s="475">
        <v>262</v>
      </c>
      <c r="F78" s="123">
        <v>572</v>
      </c>
      <c r="G78" s="110" t="s">
        <v>276</v>
      </c>
      <c r="H78" s="808">
        <f t="shared" si="1"/>
        <v>249278.717</v>
      </c>
    </row>
    <row r="79" spans="1:8">
      <c r="A79" s="420" t="s">
        <v>491</v>
      </c>
      <c r="B79" s="854" t="s">
        <v>208</v>
      </c>
      <c r="C79" s="855">
        <v>2.113</v>
      </c>
      <c r="D79" s="475">
        <v>263</v>
      </c>
      <c r="F79" s="123">
        <v>573</v>
      </c>
      <c r="G79" s="110" t="s">
        <v>278</v>
      </c>
      <c r="H79" s="808">
        <f t="shared" si="1"/>
        <v>0</v>
      </c>
    </row>
    <row r="80" spans="1:8">
      <c r="A80" s="420" t="s">
        <v>492</v>
      </c>
      <c r="B80" s="854" t="s">
        <v>210</v>
      </c>
      <c r="C80" s="855">
        <v>0</v>
      </c>
      <c r="D80" s="475">
        <v>269</v>
      </c>
      <c r="F80" s="123">
        <v>574</v>
      </c>
      <c r="G80" s="110" t="s">
        <v>280</v>
      </c>
      <c r="H80" s="808">
        <f t="shared" si="1"/>
        <v>9294.9359999999997</v>
      </c>
    </row>
    <row r="81" spans="1:8">
      <c r="A81" s="420" t="s">
        <v>493</v>
      </c>
      <c r="B81" s="854" t="s">
        <v>212</v>
      </c>
      <c r="C81" s="855">
        <v>11556.870999999999</v>
      </c>
      <c r="D81" s="475">
        <v>271</v>
      </c>
      <c r="F81" s="123">
        <v>575</v>
      </c>
      <c r="G81" s="110" t="s">
        <v>282</v>
      </c>
      <c r="H81" s="808">
        <f t="shared" si="1"/>
        <v>16430.219000000001</v>
      </c>
    </row>
    <row r="82" spans="1:8">
      <c r="A82" s="420" t="s">
        <v>494</v>
      </c>
      <c r="B82" s="854" t="s">
        <v>495</v>
      </c>
      <c r="C82" s="855">
        <v>-518.38800000000003</v>
      </c>
      <c r="D82" s="475">
        <v>271</v>
      </c>
      <c r="F82" s="123">
        <v>576</v>
      </c>
      <c r="G82" s="110" t="s">
        <v>284</v>
      </c>
      <c r="H82" s="808">
        <f t="shared" si="1"/>
        <v>10287.544</v>
      </c>
    </row>
    <row r="83" spans="1:8">
      <c r="A83" s="420" t="s">
        <v>496</v>
      </c>
      <c r="B83" s="854" t="s">
        <v>497</v>
      </c>
      <c r="C83" s="855">
        <v>0</v>
      </c>
      <c r="D83" s="475">
        <v>272</v>
      </c>
      <c r="F83" s="123">
        <v>577</v>
      </c>
      <c r="G83" s="110" t="s">
        <v>286</v>
      </c>
      <c r="H83" s="808">
        <f t="shared" si="1"/>
        <v>26720.186000000002</v>
      </c>
    </row>
    <row r="84" spans="1:8">
      <c r="A84" s="420" t="s">
        <v>498</v>
      </c>
      <c r="B84" s="854" t="s">
        <v>499</v>
      </c>
      <c r="C84" s="855">
        <v>354.31300000000005</v>
      </c>
      <c r="D84" s="475">
        <v>272</v>
      </c>
      <c r="F84" s="123">
        <v>578</v>
      </c>
      <c r="G84" s="110" t="s">
        <v>288</v>
      </c>
      <c r="H84" s="808">
        <f t="shared" si="1"/>
        <v>199041.61900000001</v>
      </c>
    </row>
    <row r="85" spans="1:8">
      <c r="A85" s="420" t="s">
        <v>500</v>
      </c>
      <c r="B85" s="854" t="s">
        <v>501</v>
      </c>
      <c r="C85" s="855">
        <v>0</v>
      </c>
      <c r="D85" s="475">
        <v>281</v>
      </c>
      <c r="F85" s="123">
        <v>579</v>
      </c>
      <c r="G85" s="110" t="s">
        <v>290</v>
      </c>
      <c r="H85" s="808">
        <f t="shared" si="1"/>
        <v>9242.9570000000003</v>
      </c>
    </row>
    <row r="86" spans="1:8">
      <c r="A86" s="420" t="s">
        <v>502</v>
      </c>
      <c r="B86" s="854" t="s">
        <v>503</v>
      </c>
      <c r="C86" s="855">
        <v>722.64800000000002</v>
      </c>
      <c r="D86" s="475">
        <v>281</v>
      </c>
      <c r="F86" s="123">
        <v>591</v>
      </c>
      <c r="G86" s="110" t="s">
        <v>292</v>
      </c>
      <c r="H86" s="808">
        <f t="shared" si="1"/>
        <v>503934.21500000003</v>
      </c>
    </row>
    <row r="87" spans="1:8">
      <c r="A87" s="420" t="s">
        <v>504</v>
      </c>
      <c r="B87" s="854" t="s">
        <v>505</v>
      </c>
      <c r="C87" s="855">
        <v>1332.33</v>
      </c>
      <c r="D87" s="475">
        <v>289</v>
      </c>
      <c r="F87" s="123">
        <v>592</v>
      </c>
      <c r="G87" s="110" t="s">
        <v>294</v>
      </c>
      <c r="H87" s="808">
        <f t="shared" si="1"/>
        <v>85357.377000000008</v>
      </c>
    </row>
    <row r="88" spans="1:8">
      <c r="A88" s="420" t="s">
        <v>506</v>
      </c>
      <c r="B88" s="854" t="s">
        <v>218</v>
      </c>
      <c r="C88" s="855">
        <v>13708.163</v>
      </c>
      <c r="D88" s="475">
        <v>289</v>
      </c>
      <c r="F88" s="123">
        <v>593</v>
      </c>
      <c r="G88" s="110" t="s">
        <v>296</v>
      </c>
      <c r="H88" s="808">
        <f t="shared" si="1"/>
        <v>245363.84599999999</v>
      </c>
    </row>
    <row r="89" spans="1:8">
      <c r="A89" s="420" t="s">
        <v>507</v>
      </c>
      <c r="B89" s="854" t="s">
        <v>508</v>
      </c>
      <c r="C89" s="855">
        <v>0</v>
      </c>
      <c r="D89" s="475">
        <v>291</v>
      </c>
      <c r="F89" s="123">
        <v>594</v>
      </c>
      <c r="G89" s="110" t="s">
        <v>298</v>
      </c>
      <c r="H89" s="808">
        <f t="shared" si="1"/>
        <v>116707.859</v>
      </c>
    </row>
    <row r="90" spans="1:8">
      <c r="A90" s="420" t="s">
        <v>509</v>
      </c>
      <c r="B90" s="854" t="s">
        <v>510</v>
      </c>
      <c r="C90" s="855">
        <v>810.11500000000001</v>
      </c>
      <c r="D90" s="475">
        <v>291</v>
      </c>
      <c r="F90" s="123">
        <v>595</v>
      </c>
      <c r="G90" s="110" t="s">
        <v>300</v>
      </c>
      <c r="H90" s="808">
        <f t="shared" si="1"/>
        <v>68802.494999999995</v>
      </c>
    </row>
    <row r="91" spans="1:8">
      <c r="A91" s="420" t="s">
        <v>511</v>
      </c>
      <c r="B91" s="854" t="s">
        <v>512</v>
      </c>
      <c r="C91" s="855">
        <v>0</v>
      </c>
      <c r="D91" s="475">
        <v>291</v>
      </c>
      <c r="F91" s="123">
        <v>611</v>
      </c>
      <c r="G91" s="110" t="s">
        <v>7</v>
      </c>
      <c r="H91" s="808">
        <f t="shared" si="1"/>
        <v>71588.978498503187</v>
      </c>
    </row>
    <row r="92" spans="1:8">
      <c r="A92" s="420" t="s">
        <v>513</v>
      </c>
      <c r="B92" s="854" t="s">
        <v>514</v>
      </c>
      <c r="C92" s="855">
        <v>0</v>
      </c>
      <c r="D92" s="475">
        <v>291</v>
      </c>
      <c r="F92" s="123">
        <v>631</v>
      </c>
      <c r="G92" s="110" t="s">
        <v>303</v>
      </c>
      <c r="H92" s="808">
        <f t="shared" si="1"/>
        <v>320346.51600000006</v>
      </c>
    </row>
    <row r="93" spans="1:8">
      <c r="A93" s="420" t="s">
        <v>515</v>
      </c>
      <c r="B93" s="854" t="s">
        <v>516</v>
      </c>
      <c r="C93" s="855">
        <v>31.77</v>
      </c>
      <c r="D93" s="475">
        <v>291</v>
      </c>
      <c r="F93" s="123">
        <v>632</v>
      </c>
      <c r="G93" s="110" t="s">
        <v>305</v>
      </c>
      <c r="H93" s="808">
        <f t="shared" si="1"/>
        <v>0</v>
      </c>
    </row>
    <row r="94" spans="1:8">
      <c r="A94" s="420" t="s">
        <v>517</v>
      </c>
      <c r="B94" s="854" t="s">
        <v>518</v>
      </c>
      <c r="C94" s="855">
        <v>0</v>
      </c>
      <c r="D94" s="475">
        <v>301</v>
      </c>
      <c r="F94" s="123">
        <v>641</v>
      </c>
      <c r="G94" s="110" t="s">
        <v>307</v>
      </c>
      <c r="H94" s="808">
        <f t="shared" si="1"/>
        <v>543004.098</v>
      </c>
    </row>
    <row r="95" spans="1:8">
      <c r="A95" s="420" t="s">
        <v>519</v>
      </c>
      <c r="B95" s="854" t="s">
        <v>520</v>
      </c>
      <c r="C95" s="855">
        <v>0</v>
      </c>
      <c r="D95" s="475">
        <v>301</v>
      </c>
      <c r="F95" s="123">
        <v>642</v>
      </c>
      <c r="G95" s="110" t="s">
        <v>309</v>
      </c>
      <c r="H95" s="808">
        <f t="shared" si="1"/>
        <v>3510.8339999999998</v>
      </c>
    </row>
    <row r="96" spans="1:8">
      <c r="A96" s="420" t="s">
        <v>521</v>
      </c>
      <c r="B96" s="854" t="s">
        <v>522</v>
      </c>
      <c r="C96" s="855">
        <v>121.6</v>
      </c>
      <c r="D96" s="475">
        <v>301</v>
      </c>
      <c r="F96" s="123">
        <v>643</v>
      </c>
      <c r="G96" s="110" t="s">
        <v>311</v>
      </c>
      <c r="H96" s="808">
        <f t="shared" si="1"/>
        <v>99410.311000000002</v>
      </c>
    </row>
    <row r="97" spans="1:8">
      <c r="A97" s="420" t="s">
        <v>523</v>
      </c>
      <c r="B97" s="854" t="s">
        <v>524</v>
      </c>
      <c r="C97" s="855">
        <v>0</v>
      </c>
      <c r="D97" s="475">
        <v>301</v>
      </c>
      <c r="F97" s="123">
        <v>644</v>
      </c>
      <c r="G97" s="110" t="s">
        <v>313</v>
      </c>
      <c r="H97" s="808">
        <f t="shared" si="1"/>
        <v>76027.644</v>
      </c>
    </row>
    <row r="98" spans="1:8">
      <c r="A98" s="420" t="s">
        <v>525</v>
      </c>
      <c r="B98" s="854" t="s">
        <v>526</v>
      </c>
      <c r="C98" s="855">
        <v>0</v>
      </c>
      <c r="D98" s="475">
        <v>301</v>
      </c>
      <c r="F98" s="123">
        <v>659</v>
      </c>
      <c r="G98" s="110" t="s">
        <v>59</v>
      </c>
      <c r="H98" s="808">
        <f t="shared" si="1"/>
        <v>95078.232000000004</v>
      </c>
    </row>
    <row r="99" spans="1:8">
      <c r="A99" s="420" t="s">
        <v>527</v>
      </c>
      <c r="B99" s="854" t="s">
        <v>528</v>
      </c>
      <c r="C99" s="855">
        <v>32.308999999999997</v>
      </c>
      <c r="D99" s="475">
        <v>301</v>
      </c>
      <c r="F99" s="123">
        <v>661</v>
      </c>
      <c r="G99" s="110" t="s">
        <v>316</v>
      </c>
      <c r="H99" s="808">
        <f t="shared" si="1"/>
        <v>47202.17</v>
      </c>
    </row>
    <row r="100" spans="1:8">
      <c r="A100" s="420" t="s">
        <v>529</v>
      </c>
      <c r="B100" s="854" t="s">
        <v>530</v>
      </c>
      <c r="C100" s="855">
        <v>0</v>
      </c>
      <c r="D100" s="475">
        <v>301</v>
      </c>
      <c r="F100" s="123">
        <v>662</v>
      </c>
      <c r="G100" s="110" t="s">
        <v>318</v>
      </c>
      <c r="H100" s="808">
        <f t="shared" si="1"/>
        <v>263.61500000000001</v>
      </c>
    </row>
    <row r="101" spans="1:8">
      <c r="A101" s="420" t="s">
        <v>531</v>
      </c>
      <c r="B101" s="854" t="s">
        <v>532</v>
      </c>
      <c r="C101" s="855">
        <v>0</v>
      </c>
      <c r="D101" s="475">
        <v>301</v>
      </c>
      <c r="F101" s="123">
        <v>663</v>
      </c>
      <c r="G101" s="110" t="s">
        <v>320</v>
      </c>
      <c r="H101" s="808">
        <f t="shared" si="1"/>
        <v>179304.12300000002</v>
      </c>
    </row>
    <row r="102" spans="1:8">
      <c r="A102" s="420" t="s">
        <v>533</v>
      </c>
      <c r="B102" s="854" t="s">
        <v>534</v>
      </c>
      <c r="C102" s="855">
        <v>807.13800000000003</v>
      </c>
      <c r="D102" s="475">
        <v>311</v>
      </c>
      <c r="F102" s="123">
        <v>669</v>
      </c>
      <c r="G102" s="110" t="s">
        <v>322</v>
      </c>
      <c r="H102" s="808">
        <f t="shared" si="1"/>
        <v>57032.506999999998</v>
      </c>
    </row>
    <row r="103" spans="1:8">
      <c r="A103" s="420" t="s">
        <v>535</v>
      </c>
      <c r="B103" s="854" t="s">
        <v>536</v>
      </c>
      <c r="C103" s="855">
        <v>0.25900000000000001</v>
      </c>
      <c r="D103" s="475">
        <v>311</v>
      </c>
      <c r="F103" s="123">
        <v>671</v>
      </c>
      <c r="G103" s="110" t="s">
        <v>324</v>
      </c>
      <c r="H103" s="808">
        <f t="shared" si="1"/>
        <v>225663.06400000001</v>
      </c>
    </row>
    <row r="104" spans="1:8">
      <c r="A104" s="420" t="s">
        <v>537</v>
      </c>
      <c r="B104" s="854" t="s">
        <v>538</v>
      </c>
      <c r="C104" s="855">
        <v>2720.114</v>
      </c>
      <c r="D104" s="475">
        <v>311</v>
      </c>
      <c r="F104" s="123">
        <v>672</v>
      </c>
      <c r="G104" s="110" t="s">
        <v>326</v>
      </c>
      <c r="H104" s="808">
        <f t="shared" si="1"/>
        <v>920093.69299999997</v>
      </c>
    </row>
    <row r="105" spans="1:8">
      <c r="A105" s="420" t="s">
        <v>539</v>
      </c>
      <c r="B105" s="854" t="s">
        <v>540</v>
      </c>
      <c r="C105" s="855">
        <v>4.9729999999999999</v>
      </c>
      <c r="D105" s="475">
        <v>311</v>
      </c>
      <c r="F105" s="123">
        <v>673</v>
      </c>
      <c r="G105" s="110" t="s">
        <v>328</v>
      </c>
      <c r="H105" s="808">
        <f t="shared" si="1"/>
        <v>211088.033</v>
      </c>
    </row>
    <row r="106" spans="1:8">
      <c r="A106" s="420" t="s">
        <v>541</v>
      </c>
      <c r="B106" s="854" t="s">
        <v>542</v>
      </c>
      <c r="C106" s="855">
        <v>1092.5229999999999</v>
      </c>
      <c r="D106" s="475">
        <v>311</v>
      </c>
      <c r="F106" s="123">
        <v>674</v>
      </c>
      <c r="G106" s="110" t="s">
        <v>330</v>
      </c>
      <c r="H106" s="808">
        <f t="shared" si="1"/>
        <v>437718.56299999997</v>
      </c>
    </row>
    <row r="107" spans="1:8">
      <c r="A107" s="420" t="s">
        <v>543</v>
      </c>
      <c r="B107" s="854" t="s">
        <v>544</v>
      </c>
      <c r="C107" s="855">
        <v>0</v>
      </c>
      <c r="D107" s="475">
        <v>311</v>
      </c>
      <c r="F107" s="123">
        <v>675</v>
      </c>
      <c r="G107" s="110" t="s">
        <v>332</v>
      </c>
      <c r="H107" s="808">
        <f t="shared" si="1"/>
        <v>29699.547999999999</v>
      </c>
    </row>
    <row r="108" spans="1:8">
      <c r="A108" s="420" t="s">
        <v>545</v>
      </c>
      <c r="B108" s="854" t="s">
        <v>223</v>
      </c>
      <c r="C108" s="855">
        <v>92.628</v>
      </c>
      <c r="D108" s="475">
        <v>321</v>
      </c>
      <c r="F108" s="123">
        <v>679</v>
      </c>
      <c r="G108" s="110" t="s">
        <v>334</v>
      </c>
      <c r="H108" s="808">
        <f t="shared" si="1"/>
        <v>396283.37199999997</v>
      </c>
    </row>
    <row r="109" spans="1:8">
      <c r="A109" s="420" t="s">
        <v>546</v>
      </c>
      <c r="B109" s="854" t="s">
        <v>225</v>
      </c>
      <c r="C109" s="855">
        <v>2718.116</v>
      </c>
      <c r="D109" s="475">
        <v>329</v>
      </c>
      <c r="F109" s="123">
        <v>681</v>
      </c>
      <c r="G109" s="110" t="s">
        <v>336</v>
      </c>
      <c r="H109" s="808">
        <f t="shared" si="1"/>
        <v>0</v>
      </c>
    </row>
    <row r="110" spans="1:8" ht="12.75" thickBot="1">
      <c r="A110" s="420" t="s">
        <v>547</v>
      </c>
      <c r="B110" s="854" t="s">
        <v>227</v>
      </c>
      <c r="C110" s="855">
        <v>508.59300000000002</v>
      </c>
      <c r="D110" s="475">
        <v>331</v>
      </c>
      <c r="F110" s="248">
        <v>691</v>
      </c>
      <c r="G110" s="249" t="s">
        <v>338</v>
      </c>
      <c r="H110" s="809">
        <f t="shared" si="1"/>
        <v>110.861</v>
      </c>
    </row>
    <row r="111" spans="1:8">
      <c r="A111" s="420" t="s">
        <v>548</v>
      </c>
      <c r="B111" s="854" t="s">
        <v>229</v>
      </c>
      <c r="C111" s="855">
        <v>209992.2</v>
      </c>
      <c r="D111" s="475">
        <v>332</v>
      </c>
    </row>
    <row r="112" spans="1:8">
      <c r="A112" s="420" t="s">
        <v>549</v>
      </c>
      <c r="B112" s="854" t="s">
        <v>550</v>
      </c>
      <c r="C112" s="855">
        <v>0</v>
      </c>
      <c r="D112" s="475">
        <v>333</v>
      </c>
    </row>
    <row r="113" spans="1:4">
      <c r="A113" s="420" t="s">
        <v>551</v>
      </c>
      <c r="B113" s="854" t="s">
        <v>552</v>
      </c>
      <c r="C113" s="855">
        <v>6.04</v>
      </c>
      <c r="D113" s="475">
        <v>333</v>
      </c>
    </row>
    <row r="114" spans="1:4">
      <c r="A114" s="420" t="s">
        <v>553</v>
      </c>
      <c r="B114" s="854" t="s">
        <v>233</v>
      </c>
      <c r="C114" s="855">
        <v>34556.133999999998</v>
      </c>
      <c r="D114" s="475">
        <v>339</v>
      </c>
    </row>
    <row r="115" spans="1:4">
      <c r="A115" s="420" t="s">
        <v>554</v>
      </c>
      <c r="B115" s="854" t="s">
        <v>555</v>
      </c>
      <c r="C115" s="855">
        <v>147630.60200000001</v>
      </c>
      <c r="D115" s="475">
        <v>341</v>
      </c>
    </row>
    <row r="116" spans="1:4">
      <c r="A116" s="420" t="s">
        <v>556</v>
      </c>
      <c r="B116" s="854" t="s">
        <v>557</v>
      </c>
      <c r="C116" s="855">
        <v>22362.464</v>
      </c>
      <c r="D116" s="475">
        <v>341</v>
      </c>
    </row>
    <row r="117" spans="1:4">
      <c r="A117" s="420" t="s">
        <v>558</v>
      </c>
      <c r="B117" s="854" t="s">
        <v>237</v>
      </c>
      <c r="C117" s="855">
        <v>53561.438000000002</v>
      </c>
      <c r="D117" s="475">
        <v>342</v>
      </c>
    </row>
    <row r="118" spans="1:4">
      <c r="A118" s="420" t="s">
        <v>559</v>
      </c>
      <c r="B118" s="854" t="s">
        <v>239</v>
      </c>
      <c r="C118" s="855">
        <v>571534.62800000003</v>
      </c>
      <c r="D118" s="475">
        <v>351</v>
      </c>
    </row>
    <row r="119" spans="1:4">
      <c r="A119" s="420" t="s">
        <v>560</v>
      </c>
      <c r="B119" s="854" t="s">
        <v>561</v>
      </c>
      <c r="C119" s="855">
        <v>29517.74</v>
      </c>
      <c r="D119" s="475">
        <v>352</v>
      </c>
    </row>
    <row r="120" spans="1:4">
      <c r="A120" s="420" t="s">
        <v>562</v>
      </c>
      <c r="B120" s="854" t="s">
        <v>563</v>
      </c>
      <c r="C120" s="855">
        <v>492.24700000000001</v>
      </c>
      <c r="D120" s="475">
        <v>352</v>
      </c>
    </row>
    <row r="121" spans="1:4">
      <c r="A121" s="420" t="s">
        <v>564</v>
      </c>
      <c r="B121" s="854" t="s">
        <v>243</v>
      </c>
      <c r="C121" s="855">
        <v>466.702</v>
      </c>
      <c r="D121" s="475">
        <v>353</v>
      </c>
    </row>
    <row r="122" spans="1:4">
      <c r="A122" s="420" t="s">
        <v>565</v>
      </c>
      <c r="B122" s="854" t="s">
        <v>245</v>
      </c>
      <c r="C122" s="855">
        <v>236.31800000000001</v>
      </c>
      <c r="D122" s="475">
        <v>354</v>
      </c>
    </row>
    <row r="123" spans="1:4">
      <c r="A123" s="420" t="s">
        <v>566</v>
      </c>
      <c r="B123" s="854" t="s">
        <v>567</v>
      </c>
      <c r="C123" s="855">
        <v>0</v>
      </c>
      <c r="D123" s="475">
        <v>359</v>
      </c>
    </row>
    <row r="124" spans="1:4">
      <c r="A124" s="420" t="s">
        <v>568</v>
      </c>
      <c r="B124" s="854" t="s">
        <v>569</v>
      </c>
      <c r="C124" s="855">
        <v>0</v>
      </c>
      <c r="D124" s="475">
        <v>359</v>
      </c>
    </row>
    <row r="125" spans="1:4">
      <c r="A125" s="420" t="s">
        <v>570</v>
      </c>
      <c r="B125" s="854" t="s">
        <v>571</v>
      </c>
      <c r="C125" s="855">
        <v>10576.201999999999</v>
      </c>
      <c r="D125" s="475">
        <v>359</v>
      </c>
    </row>
    <row r="126" spans="1:4">
      <c r="A126" s="420" t="s">
        <v>572</v>
      </c>
      <c r="B126" s="854" t="s">
        <v>573</v>
      </c>
      <c r="C126" s="855">
        <v>41456.073000000004</v>
      </c>
      <c r="D126" s="475">
        <v>391</v>
      </c>
    </row>
    <row r="127" spans="1:4">
      <c r="A127" s="420" t="s">
        <v>574</v>
      </c>
      <c r="B127" s="854" t="s">
        <v>3</v>
      </c>
      <c r="C127" s="855">
        <v>50117.847999999998</v>
      </c>
      <c r="D127" s="475">
        <v>391</v>
      </c>
    </row>
    <row r="128" spans="1:4">
      <c r="A128" s="420" t="s">
        <v>575</v>
      </c>
      <c r="B128" s="854" t="s">
        <v>250</v>
      </c>
      <c r="C128" s="855">
        <v>3960.0819999999999</v>
      </c>
      <c r="D128" s="475">
        <v>392</v>
      </c>
    </row>
    <row r="129" spans="1:4">
      <c r="A129" s="420" t="s">
        <v>576</v>
      </c>
      <c r="B129" s="854" t="s">
        <v>577</v>
      </c>
      <c r="C129" s="855">
        <v>0</v>
      </c>
      <c r="D129" s="475">
        <v>411</v>
      </c>
    </row>
    <row r="130" spans="1:4">
      <c r="A130" s="420" t="s">
        <v>578</v>
      </c>
      <c r="B130" s="854" t="s">
        <v>579</v>
      </c>
      <c r="C130" s="855">
        <v>0</v>
      </c>
      <c r="D130" s="475">
        <v>411</v>
      </c>
    </row>
    <row r="131" spans="1:4">
      <c r="A131" s="420" t="s">
        <v>580</v>
      </c>
      <c r="B131" s="854" t="s">
        <v>254</v>
      </c>
      <c r="C131" s="855">
        <v>0</v>
      </c>
      <c r="D131" s="475">
        <v>412</v>
      </c>
    </row>
    <row r="132" spans="1:4">
      <c r="A132" s="420" t="s">
        <v>581</v>
      </c>
      <c r="B132" s="854" t="s">
        <v>256</v>
      </c>
      <c r="C132" s="855">
        <v>0</v>
      </c>
      <c r="D132" s="475">
        <v>413</v>
      </c>
    </row>
    <row r="133" spans="1:4">
      <c r="A133" s="420" t="s">
        <v>582</v>
      </c>
      <c r="B133" s="854" t="s">
        <v>258</v>
      </c>
      <c r="C133" s="855">
        <v>0</v>
      </c>
      <c r="D133" s="475">
        <v>419</v>
      </c>
    </row>
    <row r="134" spans="1:4">
      <c r="A134" s="420" t="s">
        <v>583</v>
      </c>
      <c r="B134" s="854" t="s">
        <v>260</v>
      </c>
      <c r="C134" s="855">
        <v>331827.61200000002</v>
      </c>
      <c r="D134" s="475">
        <v>461</v>
      </c>
    </row>
    <row r="135" spans="1:4">
      <c r="A135" s="420" t="s">
        <v>584</v>
      </c>
      <c r="B135" s="854" t="s">
        <v>585</v>
      </c>
      <c r="C135" s="855">
        <v>118250.08900000001</v>
      </c>
      <c r="D135" s="475">
        <v>462</v>
      </c>
    </row>
    <row r="136" spans="1:4">
      <c r="A136" s="420" t="s">
        <v>586</v>
      </c>
      <c r="B136" s="854" t="s">
        <v>587</v>
      </c>
      <c r="C136" s="855">
        <v>283.12900000000002</v>
      </c>
      <c r="D136" s="475">
        <v>462</v>
      </c>
    </row>
    <row r="137" spans="1:4">
      <c r="A137" s="420" t="s">
        <v>588</v>
      </c>
      <c r="B137" s="854" t="s">
        <v>4</v>
      </c>
      <c r="C137" s="855">
        <v>134466.967</v>
      </c>
      <c r="D137" s="475">
        <v>471</v>
      </c>
    </row>
    <row r="138" spans="1:4">
      <c r="A138" s="420" t="s">
        <v>589</v>
      </c>
      <c r="B138" s="854" t="s">
        <v>5</v>
      </c>
      <c r="C138" s="855">
        <v>10853.504000000001</v>
      </c>
      <c r="D138" s="475">
        <v>481</v>
      </c>
    </row>
    <row r="139" spans="1:4">
      <c r="A139" s="420" t="s">
        <v>590</v>
      </c>
      <c r="B139" s="854" t="s">
        <v>345</v>
      </c>
      <c r="C139" s="855">
        <v>778494.12899999996</v>
      </c>
      <c r="D139" s="475">
        <v>511</v>
      </c>
    </row>
    <row r="140" spans="1:4">
      <c r="A140" s="420" t="s">
        <v>591</v>
      </c>
      <c r="B140" s="854" t="s">
        <v>346</v>
      </c>
      <c r="C140" s="855">
        <v>2269353.7110000001</v>
      </c>
      <c r="D140" s="475">
        <v>511</v>
      </c>
    </row>
    <row r="141" spans="1:4">
      <c r="A141" s="420" t="s">
        <v>592</v>
      </c>
      <c r="B141" s="854" t="s">
        <v>593</v>
      </c>
      <c r="C141" s="855">
        <v>362498.20500000002</v>
      </c>
      <c r="D141" s="475">
        <v>531</v>
      </c>
    </row>
    <row r="142" spans="1:4">
      <c r="A142" s="420" t="s">
        <v>594</v>
      </c>
      <c r="B142" s="854" t="s">
        <v>595</v>
      </c>
      <c r="C142" s="855">
        <v>481898.59899999999</v>
      </c>
      <c r="D142" s="475">
        <v>531</v>
      </c>
    </row>
    <row r="143" spans="1:4">
      <c r="A143" s="420" t="s">
        <v>596</v>
      </c>
      <c r="B143" s="854" t="s">
        <v>268</v>
      </c>
      <c r="C143" s="855">
        <v>28433.182000000001</v>
      </c>
      <c r="D143" s="475">
        <v>551</v>
      </c>
    </row>
    <row r="144" spans="1:4">
      <c r="A144" s="420" t="s">
        <v>597</v>
      </c>
      <c r="B144" s="854" t="s">
        <v>270</v>
      </c>
      <c r="C144" s="855">
        <v>843947.61699999997</v>
      </c>
      <c r="D144" s="475">
        <v>552</v>
      </c>
    </row>
    <row r="145" spans="1:4">
      <c r="A145" s="420" t="s">
        <v>598</v>
      </c>
      <c r="B145" s="854" t="s">
        <v>272</v>
      </c>
      <c r="C145" s="855">
        <v>3156714.4939999999</v>
      </c>
      <c r="D145" s="475">
        <v>553</v>
      </c>
    </row>
    <row r="146" spans="1:4">
      <c r="A146" s="420" t="s">
        <v>599</v>
      </c>
      <c r="B146" s="854" t="s">
        <v>600</v>
      </c>
      <c r="C146" s="855">
        <v>184379.70600000001</v>
      </c>
      <c r="D146" s="475">
        <v>571</v>
      </c>
    </row>
    <row r="147" spans="1:4" ht="12.75" thickBot="1">
      <c r="A147" s="420" t="s">
        <v>601</v>
      </c>
      <c r="B147" s="854" t="s">
        <v>602</v>
      </c>
      <c r="C147" s="855">
        <v>1326.039</v>
      </c>
      <c r="D147" s="475">
        <v>571</v>
      </c>
    </row>
    <row r="148" spans="1:4">
      <c r="A148" s="272" t="s">
        <v>603</v>
      </c>
      <c r="B148" s="273" t="s">
        <v>604</v>
      </c>
      <c r="C148" s="810">
        <v>81599.978000000003</v>
      </c>
      <c r="D148" s="475">
        <v>572</v>
      </c>
    </row>
    <row r="149" spans="1:4" ht="12.75" thickBot="1">
      <c r="A149" s="274" t="s">
        <v>605</v>
      </c>
      <c r="B149" s="275" t="s">
        <v>606</v>
      </c>
      <c r="C149" s="811">
        <v>167678.739</v>
      </c>
      <c r="D149" s="475">
        <v>572</v>
      </c>
    </row>
    <row r="150" spans="1:4">
      <c r="A150" s="420" t="s">
        <v>607</v>
      </c>
      <c r="B150" s="854" t="s">
        <v>608</v>
      </c>
      <c r="C150" s="855">
        <v>0</v>
      </c>
      <c r="D150" s="475">
        <v>573</v>
      </c>
    </row>
    <row r="151" spans="1:4">
      <c r="A151" s="420" t="s">
        <v>609</v>
      </c>
      <c r="B151" s="854" t="s">
        <v>610</v>
      </c>
      <c r="C151" s="855">
        <v>0</v>
      </c>
      <c r="D151" s="475">
        <v>573</v>
      </c>
    </row>
    <row r="152" spans="1:4">
      <c r="A152" s="420" t="s">
        <v>611</v>
      </c>
      <c r="B152" s="854" t="s">
        <v>612</v>
      </c>
      <c r="C152" s="855">
        <v>62.2</v>
      </c>
      <c r="D152" s="475">
        <v>574</v>
      </c>
    </row>
    <row r="153" spans="1:4">
      <c r="A153" s="420" t="s">
        <v>613</v>
      </c>
      <c r="B153" s="854" t="s">
        <v>614</v>
      </c>
      <c r="C153" s="855">
        <v>6222.902</v>
      </c>
      <c r="D153" s="475">
        <v>574</v>
      </c>
    </row>
    <row r="154" spans="1:4">
      <c r="A154" s="420" t="s">
        <v>615</v>
      </c>
      <c r="B154" s="854" t="s">
        <v>616</v>
      </c>
      <c r="C154" s="855">
        <v>3009.8339999999998</v>
      </c>
      <c r="D154" s="475">
        <v>574</v>
      </c>
    </row>
    <row r="155" spans="1:4">
      <c r="A155" s="420" t="s">
        <v>617</v>
      </c>
      <c r="B155" s="854" t="s">
        <v>282</v>
      </c>
      <c r="C155" s="855">
        <v>16430.219000000001</v>
      </c>
      <c r="D155" s="475">
        <v>575</v>
      </c>
    </row>
    <row r="156" spans="1:4">
      <c r="A156" s="420" t="s">
        <v>618</v>
      </c>
      <c r="B156" s="854" t="s">
        <v>284</v>
      </c>
      <c r="C156" s="855">
        <v>10287.544</v>
      </c>
      <c r="D156" s="475">
        <v>576</v>
      </c>
    </row>
    <row r="157" spans="1:4">
      <c r="A157" s="420" t="s">
        <v>619</v>
      </c>
      <c r="B157" s="854" t="s">
        <v>286</v>
      </c>
      <c r="C157" s="855">
        <v>26720.186000000002</v>
      </c>
      <c r="D157" s="475">
        <v>577</v>
      </c>
    </row>
    <row r="158" spans="1:4">
      <c r="A158" s="420" t="s">
        <v>620</v>
      </c>
      <c r="B158" s="854" t="s">
        <v>621</v>
      </c>
      <c r="C158" s="855">
        <v>11592.971</v>
      </c>
      <c r="D158" s="475">
        <v>578</v>
      </c>
    </row>
    <row r="159" spans="1:4">
      <c r="A159" s="420" t="s">
        <v>622</v>
      </c>
      <c r="B159" s="854" t="s">
        <v>623</v>
      </c>
      <c r="C159" s="855">
        <v>187448.64800000002</v>
      </c>
      <c r="D159" s="475">
        <v>578</v>
      </c>
    </row>
    <row r="160" spans="1:4">
      <c r="A160" s="420" t="s">
        <v>624</v>
      </c>
      <c r="B160" s="854" t="s">
        <v>290</v>
      </c>
      <c r="C160" s="855">
        <v>9242.9570000000003</v>
      </c>
      <c r="D160" s="475">
        <v>579</v>
      </c>
    </row>
    <row r="161" spans="1:4">
      <c r="A161" s="420" t="s">
        <v>625</v>
      </c>
      <c r="B161" s="854" t="s">
        <v>292</v>
      </c>
      <c r="C161" s="855">
        <v>503934.21500000003</v>
      </c>
      <c r="D161" s="475">
        <v>591</v>
      </c>
    </row>
    <row r="162" spans="1:4">
      <c r="A162" s="420" t="s">
        <v>626</v>
      </c>
      <c r="B162" s="854" t="s">
        <v>294</v>
      </c>
      <c r="C162" s="855">
        <v>85357.377000000008</v>
      </c>
      <c r="D162" s="475">
        <v>592</v>
      </c>
    </row>
    <row r="163" spans="1:4">
      <c r="A163" s="420" t="s">
        <v>627</v>
      </c>
      <c r="B163" s="854" t="s">
        <v>296</v>
      </c>
      <c r="C163" s="855">
        <v>245363.84599999999</v>
      </c>
      <c r="D163" s="475">
        <v>593</v>
      </c>
    </row>
    <row r="164" spans="1:4">
      <c r="A164" s="420" t="s">
        <v>628</v>
      </c>
      <c r="B164" s="854" t="s">
        <v>298</v>
      </c>
      <c r="C164" s="855">
        <v>116707.859</v>
      </c>
      <c r="D164" s="475">
        <v>594</v>
      </c>
    </row>
    <row r="165" spans="1:4">
      <c r="A165" s="420" t="s">
        <v>629</v>
      </c>
      <c r="B165" s="854" t="s">
        <v>300</v>
      </c>
      <c r="C165" s="855">
        <v>68802.494999999995</v>
      </c>
      <c r="D165" s="475">
        <v>595</v>
      </c>
    </row>
    <row r="166" spans="1:4">
      <c r="A166" s="420" t="s">
        <v>630</v>
      </c>
      <c r="B166" s="854" t="s">
        <v>631</v>
      </c>
      <c r="C166" s="855">
        <v>1290.1538812532717</v>
      </c>
      <c r="D166" s="475">
        <v>611</v>
      </c>
    </row>
    <row r="167" spans="1:4" ht="12.75" thickBot="1">
      <c r="A167" s="420" t="s">
        <v>632</v>
      </c>
      <c r="B167" s="854" t="s">
        <v>633</v>
      </c>
      <c r="C167" s="855">
        <v>70298.82461724992</v>
      </c>
      <c r="D167" s="475">
        <v>611</v>
      </c>
    </row>
    <row r="168" spans="1:4">
      <c r="A168" s="272" t="s">
        <v>634</v>
      </c>
      <c r="B168" s="273" t="s">
        <v>635</v>
      </c>
      <c r="C168" s="810">
        <v>312083.14700000006</v>
      </c>
      <c r="D168" s="475">
        <v>631</v>
      </c>
    </row>
    <row r="169" spans="1:4" ht="12.75" thickBot="1">
      <c r="A169" s="274" t="s">
        <v>636</v>
      </c>
      <c r="B169" s="275" t="s">
        <v>637</v>
      </c>
      <c r="C169" s="811">
        <v>8263.3690000000006</v>
      </c>
      <c r="D169" s="475">
        <v>631</v>
      </c>
    </row>
    <row r="170" spans="1:4">
      <c r="A170" s="272" t="s">
        <v>638</v>
      </c>
      <c r="B170" s="273" t="s">
        <v>639</v>
      </c>
      <c r="C170" s="810">
        <v>0</v>
      </c>
      <c r="D170" s="475">
        <v>632</v>
      </c>
    </row>
    <row r="171" spans="1:4" ht="12.75" thickBot="1">
      <c r="A171" s="274" t="s">
        <v>640</v>
      </c>
      <c r="B171" s="275" t="s">
        <v>641</v>
      </c>
      <c r="C171" s="811">
        <v>0</v>
      </c>
      <c r="D171" s="475">
        <v>632</v>
      </c>
    </row>
    <row r="172" spans="1:4">
      <c r="A172" s="420" t="s">
        <v>642</v>
      </c>
      <c r="B172" s="854" t="s">
        <v>307</v>
      </c>
      <c r="C172" s="855">
        <v>543004.098</v>
      </c>
      <c r="D172" s="475">
        <v>641</v>
      </c>
    </row>
    <row r="173" spans="1:4" ht="12.75" thickBot="1">
      <c r="A173" s="420" t="s">
        <v>643</v>
      </c>
      <c r="B173" s="854" t="s">
        <v>309</v>
      </c>
      <c r="C173" s="855">
        <v>3510.8339999999998</v>
      </c>
      <c r="D173" s="475">
        <v>642</v>
      </c>
    </row>
    <row r="174" spans="1:4" ht="12.75" thickBot="1">
      <c r="A174" s="276" t="s">
        <v>644</v>
      </c>
      <c r="B174" s="277" t="s">
        <v>311</v>
      </c>
      <c r="C174" s="812">
        <v>99410.311000000002</v>
      </c>
      <c r="D174" s="475">
        <v>643</v>
      </c>
    </row>
    <row r="175" spans="1:4" ht="12.75" thickBot="1">
      <c r="A175" s="420" t="s">
        <v>645</v>
      </c>
      <c r="B175" s="854" t="s">
        <v>313</v>
      </c>
      <c r="C175" s="855">
        <v>76027.644</v>
      </c>
      <c r="D175" s="475">
        <v>644</v>
      </c>
    </row>
    <row r="176" spans="1:4" ht="12.75" thickBot="1">
      <c r="A176" s="276" t="s">
        <v>646</v>
      </c>
      <c r="B176" s="277" t="s">
        <v>59</v>
      </c>
      <c r="C176" s="812">
        <v>95078.232000000004</v>
      </c>
      <c r="D176" s="475">
        <v>659</v>
      </c>
    </row>
    <row r="177" spans="1:4">
      <c r="A177" s="420" t="s">
        <v>647</v>
      </c>
      <c r="B177" s="854" t="s">
        <v>648</v>
      </c>
      <c r="C177" s="855">
        <v>14017.521000000001</v>
      </c>
      <c r="D177" s="475">
        <v>661</v>
      </c>
    </row>
    <row r="178" spans="1:4">
      <c r="A178" s="420" t="s">
        <v>649</v>
      </c>
      <c r="B178" s="854" t="s">
        <v>650</v>
      </c>
      <c r="C178" s="855">
        <v>33184.648999999998</v>
      </c>
      <c r="D178" s="475">
        <v>661</v>
      </c>
    </row>
    <row r="179" spans="1:4">
      <c r="A179" s="420" t="s">
        <v>651</v>
      </c>
      <c r="B179" s="854" t="s">
        <v>318</v>
      </c>
      <c r="C179" s="855">
        <v>263.61500000000001</v>
      </c>
      <c r="D179" s="475">
        <v>662</v>
      </c>
    </row>
    <row r="180" spans="1:4">
      <c r="A180" s="420" t="s">
        <v>652</v>
      </c>
      <c r="B180" s="854" t="s">
        <v>653</v>
      </c>
      <c r="C180" s="855">
        <v>164627.66500000001</v>
      </c>
      <c r="D180" s="475">
        <v>663</v>
      </c>
    </row>
    <row r="181" spans="1:4">
      <c r="A181" s="420" t="s">
        <v>654</v>
      </c>
      <c r="B181" s="854" t="s">
        <v>655</v>
      </c>
      <c r="C181" s="855">
        <v>14676.458000000001</v>
      </c>
      <c r="D181" s="475">
        <v>663</v>
      </c>
    </row>
    <row r="182" spans="1:4">
      <c r="A182" s="420" t="s">
        <v>656</v>
      </c>
      <c r="B182" s="854" t="s">
        <v>322</v>
      </c>
      <c r="C182" s="855">
        <v>57032.506999999998</v>
      </c>
      <c r="D182" s="475">
        <v>669</v>
      </c>
    </row>
    <row r="183" spans="1:4">
      <c r="A183" s="420" t="s">
        <v>657</v>
      </c>
      <c r="B183" s="854" t="s">
        <v>324</v>
      </c>
      <c r="C183" s="855">
        <v>225663.06400000001</v>
      </c>
      <c r="D183" s="475">
        <v>671</v>
      </c>
    </row>
    <row r="184" spans="1:4">
      <c r="A184" s="420" t="s">
        <v>658</v>
      </c>
      <c r="B184" s="854" t="s">
        <v>326</v>
      </c>
      <c r="C184" s="855">
        <v>920093.69299999997</v>
      </c>
      <c r="D184" s="475">
        <v>672</v>
      </c>
    </row>
    <row r="185" spans="1:4">
      <c r="A185" s="420" t="s">
        <v>659</v>
      </c>
      <c r="B185" s="854" t="s">
        <v>328</v>
      </c>
      <c r="C185" s="855">
        <v>211088.033</v>
      </c>
      <c r="D185" s="475">
        <v>673</v>
      </c>
    </row>
    <row r="186" spans="1:4">
      <c r="A186" s="420" t="s">
        <v>660</v>
      </c>
      <c r="B186" s="854" t="s">
        <v>330</v>
      </c>
      <c r="C186" s="855">
        <v>437718.56299999997</v>
      </c>
      <c r="D186" s="475">
        <v>674</v>
      </c>
    </row>
    <row r="187" spans="1:4">
      <c r="A187" s="420" t="s">
        <v>661</v>
      </c>
      <c r="B187" s="854" t="s">
        <v>332</v>
      </c>
      <c r="C187" s="855">
        <v>29699.547999999999</v>
      </c>
      <c r="D187" s="475">
        <v>675</v>
      </c>
    </row>
    <row r="188" spans="1:4">
      <c r="A188" s="420" t="s">
        <v>662</v>
      </c>
      <c r="B188" s="854" t="s">
        <v>334</v>
      </c>
      <c r="C188" s="855">
        <v>396283.37199999997</v>
      </c>
      <c r="D188" s="475">
        <v>679</v>
      </c>
    </row>
    <row r="189" spans="1:4">
      <c r="A189" s="420" t="s">
        <v>663</v>
      </c>
      <c r="B189" s="854" t="s">
        <v>336</v>
      </c>
      <c r="C189" s="855">
        <v>0</v>
      </c>
      <c r="D189" s="475">
        <v>681</v>
      </c>
    </row>
    <row r="190" spans="1:4" ht="12.75" thickBot="1">
      <c r="A190" s="274" t="s">
        <v>664</v>
      </c>
      <c r="B190" s="275" t="s">
        <v>338</v>
      </c>
      <c r="C190" s="811">
        <v>110.861</v>
      </c>
      <c r="D190" s="477">
        <v>691</v>
      </c>
    </row>
    <row r="191" spans="1:4" ht="20.45" customHeight="1" thickBot="1">
      <c r="A191" s="274" t="s">
        <v>673</v>
      </c>
      <c r="B191" s="275" t="s">
        <v>25</v>
      </c>
      <c r="C191" s="856">
        <f>SUM(C3:C190)</f>
        <v>17869083.524498515</v>
      </c>
      <c r="D191" s="857"/>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70"/>
    <col min="2" max="2" width="14.8984375" style="271" customWidth="1"/>
    <col min="3" max="3" width="9.3984375" style="271" customWidth="1"/>
    <col min="4" max="4" width="6.19921875" style="270" customWidth="1"/>
    <col min="5" max="5" width="2.8984375" style="271" customWidth="1"/>
    <col min="6" max="6" width="4.5" style="271" customWidth="1"/>
    <col min="7" max="7" width="20.8984375" style="271" customWidth="1"/>
    <col min="8" max="8" width="8.5" style="271" customWidth="1"/>
    <col min="9" max="9" width="8.09765625" style="271" customWidth="1"/>
    <col min="10" max="10" width="2.69921875" style="271" customWidth="1"/>
    <col min="11" max="11" width="13.5" style="271" customWidth="1"/>
    <col min="12" max="16384" width="8.8984375" style="271"/>
  </cols>
  <sheetData>
    <row r="1" spans="1:11" ht="17.45" customHeight="1">
      <c r="C1" s="270" t="s">
        <v>357</v>
      </c>
      <c r="G1" s="278"/>
      <c r="H1" s="805">
        <f>SUM(H3:H110)</f>
        <v>17948978.749000002</v>
      </c>
      <c r="I1" s="278"/>
      <c r="K1" s="805">
        <f>SUM(K3:K110)</f>
        <v>79995541.301931292</v>
      </c>
    </row>
    <row r="2" spans="1:11" ht="19.350000000000001" customHeight="1" thickBot="1">
      <c r="C2" s="279" t="s">
        <v>358</v>
      </c>
      <c r="H2" s="813" t="s">
        <v>358</v>
      </c>
      <c r="I2" s="814" t="s">
        <v>2107</v>
      </c>
      <c r="K2" s="270" t="s">
        <v>2106</v>
      </c>
    </row>
    <row r="3" spans="1:11" ht="12" customHeight="1">
      <c r="A3" s="272" t="s">
        <v>359</v>
      </c>
      <c r="B3" s="473" t="s">
        <v>360</v>
      </c>
      <c r="C3" s="810">
        <v>4109.241</v>
      </c>
      <c r="D3" s="474">
        <v>11</v>
      </c>
      <c r="F3" s="383">
        <v>11</v>
      </c>
      <c r="G3" s="384" t="s">
        <v>138</v>
      </c>
      <c r="H3" s="807">
        <f>SUMIF($D$3:$D$190,F3,$C$3:$C$190)</f>
        <v>49116.654999999999</v>
      </c>
      <c r="I3" s="278">
        <f>+H3/K3</f>
        <v>0.23690766421669851</v>
      </c>
      <c r="K3" s="471">
        <v>207324.04399999988</v>
      </c>
    </row>
    <row r="4" spans="1:11" ht="12" customHeight="1">
      <c r="A4" s="420" t="s">
        <v>361</v>
      </c>
      <c r="B4" s="804" t="s">
        <v>362</v>
      </c>
      <c r="C4" s="806">
        <v>434.226</v>
      </c>
      <c r="D4" s="475">
        <v>11</v>
      </c>
      <c r="F4" s="123">
        <v>12</v>
      </c>
      <c r="G4" s="110" t="s">
        <v>140</v>
      </c>
      <c r="H4" s="808">
        <f t="shared" ref="H4:H67" si="0">SUMIF($D$3:$D$190,F4,$C$3:$C$190)</f>
        <v>11367.597000000002</v>
      </c>
      <c r="I4" s="278">
        <f t="shared" ref="I4:I67" si="1">+H4/K4</f>
        <v>0.1258244349532128</v>
      </c>
      <c r="K4" s="280">
        <v>90344.908000000054</v>
      </c>
    </row>
    <row r="5" spans="1:11" ht="12" customHeight="1">
      <c r="A5" s="420" t="s">
        <v>363</v>
      </c>
      <c r="B5" s="804" t="s">
        <v>364</v>
      </c>
      <c r="C5" s="806">
        <v>26256.802</v>
      </c>
      <c r="D5" s="475">
        <v>11</v>
      </c>
      <c r="F5" s="123">
        <v>13</v>
      </c>
      <c r="G5" s="110" t="s">
        <v>142</v>
      </c>
      <c r="H5" s="808">
        <f t="shared" si="0"/>
        <v>1604.704</v>
      </c>
      <c r="I5" s="278">
        <f t="shared" si="1"/>
        <v>0.13200251352822912</v>
      </c>
      <c r="K5" s="280">
        <v>12156.616999999998</v>
      </c>
    </row>
    <row r="6" spans="1:11" ht="12" customHeight="1">
      <c r="A6" s="420" t="s">
        <v>365</v>
      </c>
      <c r="B6" s="804" t="s">
        <v>366</v>
      </c>
      <c r="C6" s="806">
        <v>4413.09</v>
      </c>
      <c r="D6" s="475">
        <v>11</v>
      </c>
      <c r="F6" s="123">
        <v>15</v>
      </c>
      <c r="G6" s="110" t="s">
        <v>144</v>
      </c>
      <c r="H6" s="808">
        <f t="shared" si="0"/>
        <v>1256.846</v>
      </c>
      <c r="I6" s="278">
        <f t="shared" si="1"/>
        <v>0.19421748193146632</v>
      </c>
      <c r="K6" s="280">
        <v>6471.3329999999914</v>
      </c>
    </row>
    <row r="7" spans="1:11" ht="12" customHeight="1">
      <c r="A7" s="420" t="s">
        <v>367</v>
      </c>
      <c r="B7" s="804" t="s">
        <v>368</v>
      </c>
      <c r="C7" s="806">
        <v>247.67099999999999</v>
      </c>
      <c r="D7" s="475">
        <v>11</v>
      </c>
      <c r="F7" s="123">
        <v>17</v>
      </c>
      <c r="G7" s="110" t="s">
        <v>146</v>
      </c>
      <c r="H7" s="808">
        <f t="shared" si="0"/>
        <v>6384.1929999999993</v>
      </c>
      <c r="I7" s="278">
        <f t="shared" si="1"/>
        <v>0.17131347577503717</v>
      </c>
      <c r="K7" s="280">
        <v>37266.146000000008</v>
      </c>
    </row>
    <row r="8" spans="1:11" ht="12" customHeight="1">
      <c r="A8" s="420" t="s">
        <v>369</v>
      </c>
      <c r="B8" s="804" t="s">
        <v>370</v>
      </c>
      <c r="C8" s="806">
        <v>13655.624999999998</v>
      </c>
      <c r="D8" s="475">
        <v>11</v>
      </c>
      <c r="F8" s="123">
        <v>61</v>
      </c>
      <c r="G8" s="110" t="s">
        <v>148</v>
      </c>
      <c r="H8" s="808">
        <f t="shared" si="0"/>
        <v>0</v>
      </c>
      <c r="I8" s="815">
        <v>0</v>
      </c>
      <c r="K8" s="280">
        <v>0</v>
      </c>
    </row>
    <row r="9" spans="1:11" ht="12" customHeight="1">
      <c r="A9" s="420" t="s">
        <v>371</v>
      </c>
      <c r="B9" s="804" t="s">
        <v>140</v>
      </c>
      <c r="C9" s="806">
        <v>11367.597000000002</v>
      </c>
      <c r="D9" s="475">
        <v>12</v>
      </c>
      <c r="F9" s="123">
        <v>62</v>
      </c>
      <c r="G9" s="110" t="s">
        <v>150</v>
      </c>
      <c r="H9" s="808">
        <f t="shared" si="0"/>
        <v>1477.48</v>
      </c>
      <c r="I9" s="278">
        <f t="shared" si="1"/>
        <v>0.20043576886098807</v>
      </c>
      <c r="K9" s="280">
        <v>7371.3390000000654</v>
      </c>
    </row>
    <row r="10" spans="1:11" ht="12" customHeight="1">
      <c r="A10" s="420" t="s">
        <v>372</v>
      </c>
      <c r="B10" s="804" t="s">
        <v>142</v>
      </c>
      <c r="C10" s="806">
        <v>1604.704</v>
      </c>
      <c r="D10" s="475">
        <v>13</v>
      </c>
      <c r="F10" s="123">
        <v>111</v>
      </c>
      <c r="G10" s="110" t="s">
        <v>152</v>
      </c>
      <c r="H10" s="808">
        <f t="shared" si="0"/>
        <v>208051.77400000003</v>
      </c>
      <c r="I10" s="278">
        <f t="shared" si="1"/>
        <v>0.1281270647726753</v>
      </c>
      <c r="K10" s="280">
        <v>1623792.5560000003</v>
      </c>
    </row>
    <row r="11" spans="1:11" ht="12" customHeight="1">
      <c r="A11" s="420" t="s">
        <v>373</v>
      </c>
      <c r="B11" s="804" t="s">
        <v>374</v>
      </c>
      <c r="C11" s="806">
        <v>498.97699999999998</v>
      </c>
      <c r="D11" s="475">
        <v>15</v>
      </c>
      <c r="F11" s="123">
        <v>112</v>
      </c>
      <c r="G11" s="110" t="s">
        <v>154</v>
      </c>
      <c r="H11" s="808">
        <f t="shared" si="0"/>
        <v>17012.233</v>
      </c>
      <c r="I11" s="278">
        <f t="shared" si="1"/>
        <v>5.5318503939290449E-2</v>
      </c>
      <c r="K11" s="280">
        <v>307532.41300000006</v>
      </c>
    </row>
    <row r="12" spans="1:11" ht="12" customHeight="1">
      <c r="A12" s="420" t="s">
        <v>375</v>
      </c>
      <c r="B12" s="804" t="s">
        <v>376</v>
      </c>
      <c r="C12" s="806">
        <v>534.553</v>
      </c>
      <c r="D12" s="475">
        <v>15</v>
      </c>
      <c r="F12" s="123">
        <v>113</v>
      </c>
      <c r="G12" s="110" t="s">
        <v>156</v>
      </c>
      <c r="H12" s="808">
        <f t="shared" si="0"/>
        <v>4756.6459999999997</v>
      </c>
      <c r="I12" s="278">
        <f t="shared" si="1"/>
        <v>3.1257964367329805E-2</v>
      </c>
      <c r="K12" s="280">
        <v>152173.88899999997</v>
      </c>
    </row>
    <row r="13" spans="1:11" ht="12" customHeight="1">
      <c r="A13" s="420" t="s">
        <v>377</v>
      </c>
      <c r="B13" s="804" t="s">
        <v>378</v>
      </c>
      <c r="C13" s="806">
        <v>223.316</v>
      </c>
      <c r="D13" s="475">
        <v>15</v>
      </c>
      <c r="F13" s="123">
        <v>114</v>
      </c>
      <c r="G13" s="110" t="s">
        <v>158</v>
      </c>
      <c r="H13" s="808">
        <f t="shared" si="0"/>
        <v>0</v>
      </c>
      <c r="I13" s="815">
        <v>0</v>
      </c>
      <c r="K13" s="280">
        <v>0</v>
      </c>
    </row>
    <row r="14" spans="1:11" ht="12" customHeight="1">
      <c r="A14" s="420" t="s">
        <v>379</v>
      </c>
      <c r="B14" s="804" t="s">
        <v>380</v>
      </c>
      <c r="C14" s="806">
        <v>3945.7999999999997</v>
      </c>
      <c r="D14" s="475">
        <v>17</v>
      </c>
      <c r="F14" s="123">
        <v>151</v>
      </c>
      <c r="G14" s="110" t="s">
        <v>160</v>
      </c>
      <c r="H14" s="808">
        <f t="shared" si="0"/>
        <v>34589.671999999999</v>
      </c>
      <c r="I14" s="278">
        <f t="shared" si="1"/>
        <v>0.27698620107965116</v>
      </c>
      <c r="K14" s="280">
        <v>124878.68299999995</v>
      </c>
    </row>
    <row r="15" spans="1:11" ht="12" customHeight="1">
      <c r="A15" s="420" t="s">
        <v>381</v>
      </c>
      <c r="B15" s="804" t="s">
        <v>382</v>
      </c>
      <c r="C15" s="806">
        <v>2438.393</v>
      </c>
      <c r="D15" s="475">
        <v>17</v>
      </c>
      <c r="F15" s="123">
        <v>152</v>
      </c>
      <c r="G15" s="110" t="s">
        <v>162</v>
      </c>
      <c r="H15" s="808">
        <f t="shared" si="0"/>
        <v>17920.624</v>
      </c>
      <c r="I15" s="278">
        <f t="shared" si="1"/>
        <v>0.17474043368441389</v>
      </c>
      <c r="K15" s="280">
        <v>102555.68000000017</v>
      </c>
    </row>
    <row r="16" spans="1:11" ht="12" customHeight="1">
      <c r="A16" s="420" t="s">
        <v>383</v>
      </c>
      <c r="B16" s="804" t="s">
        <v>148</v>
      </c>
      <c r="C16" s="806">
        <v>0</v>
      </c>
      <c r="D16" s="475">
        <v>61</v>
      </c>
      <c r="F16" s="123">
        <v>161</v>
      </c>
      <c r="G16" s="110" t="s">
        <v>164</v>
      </c>
      <c r="H16" s="808">
        <f t="shared" si="0"/>
        <v>17291.510999999999</v>
      </c>
      <c r="I16" s="278">
        <f t="shared" si="1"/>
        <v>0.1497747857775413</v>
      </c>
      <c r="K16" s="280">
        <v>115450.07999999996</v>
      </c>
    </row>
    <row r="17" spans="1:11" ht="12" customHeight="1">
      <c r="A17" s="420" t="s">
        <v>384</v>
      </c>
      <c r="B17" s="804" t="s">
        <v>385</v>
      </c>
      <c r="C17" s="806">
        <v>1401.586</v>
      </c>
      <c r="D17" s="475">
        <v>62</v>
      </c>
      <c r="F17" s="123">
        <v>162</v>
      </c>
      <c r="G17" s="110" t="s">
        <v>166</v>
      </c>
      <c r="H17" s="808">
        <f t="shared" si="0"/>
        <v>20188.136999999999</v>
      </c>
      <c r="I17" s="278">
        <f t="shared" si="1"/>
        <v>0.184965296657704</v>
      </c>
      <c r="K17" s="280">
        <v>109145.53899999999</v>
      </c>
    </row>
    <row r="18" spans="1:11" ht="12" customHeight="1">
      <c r="A18" s="420" t="s">
        <v>386</v>
      </c>
      <c r="B18" s="804" t="s">
        <v>387</v>
      </c>
      <c r="C18" s="806">
        <v>75.894000000000005</v>
      </c>
      <c r="D18" s="475">
        <v>62</v>
      </c>
      <c r="F18" s="123">
        <v>163</v>
      </c>
      <c r="G18" s="110" t="s">
        <v>168</v>
      </c>
      <c r="H18" s="808">
        <f t="shared" si="0"/>
        <v>12842.213000000002</v>
      </c>
      <c r="I18" s="278">
        <f t="shared" si="1"/>
        <v>8.0049130378387887E-2</v>
      </c>
      <c r="K18" s="280">
        <v>160429.13819669944</v>
      </c>
    </row>
    <row r="19" spans="1:11" ht="12" customHeight="1">
      <c r="A19" s="420" t="s">
        <v>388</v>
      </c>
      <c r="B19" s="804" t="s">
        <v>389</v>
      </c>
      <c r="C19" s="806">
        <v>24141.398999999998</v>
      </c>
      <c r="D19" s="475">
        <v>111</v>
      </c>
      <c r="F19" s="123">
        <v>164</v>
      </c>
      <c r="G19" s="110" t="s">
        <v>170</v>
      </c>
      <c r="H19" s="808">
        <f t="shared" si="0"/>
        <v>49598.815000000002</v>
      </c>
      <c r="I19" s="278">
        <f t="shared" si="1"/>
        <v>0.21855568816973778</v>
      </c>
      <c r="K19" s="280">
        <v>226939.02599999995</v>
      </c>
    </row>
    <row r="20" spans="1:11" ht="12" customHeight="1">
      <c r="A20" s="420" t="s">
        <v>390</v>
      </c>
      <c r="B20" s="804" t="s">
        <v>391</v>
      </c>
      <c r="C20" s="806">
        <v>9581.8289999999997</v>
      </c>
      <c r="D20" s="475">
        <v>111</v>
      </c>
      <c r="F20" s="123">
        <v>191</v>
      </c>
      <c r="G20" s="110" t="s">
        <v>172</v>
      </c>
      <c r="H20" s="808">
        <f t="shared" si="0"/>
        <v>52868.758000000002</v>
      </c>
      <c r="I20" s="278">
        <f t="shared" si="1"/>
        <v>0.25140821031576899</v>
      </c>
      <c r="K20" s="280">
        <v>210290.49899999995</v>
      </c>
    </row>
    <row r="21" spans="1:11" ht="12" customHeight="1">
      <c r="A21" s="420" t="s">
        <v>392</v>
      </c>
      <c r="B21" s="804" t="s">
        <v>393</v>
      </c>
      <c r="C21" s="806">
        <v>5363.884</v>
      </c>
      <c r="D21" s="475">
        <v>111</v>
      </c>
      <c r="F21" s="123">
        <v>201</v>
      </c>
      <c r="G21" s="110" t="s">
        <v>174</v>
      </c>
      <c r="H21" s="808">
        <f t="shared" si="0"/>
        <v>1328.5340000000001</v>
      </c>
      <c r="I21" s="278">
        <f t="shared" si="1"/>
        <v>0.10851405545730868</v>
      </c>
      <c r="K21" s="280">
        <v>12242.967000000001</v>
      </c>
    </row>
    <row r="22" spans="1:11" ht="12" customHeight="1">
      <c r="A22" s="420" t="s">
        <v>394</v>
      </c>
      <c r="B22" s="804" t="s">
        <v>395</v>
      </c>
      <c r="C22" s="806">
        <v>78811.322000000015</v>
      </c>
      <c r="D22" s="475">
        <v>111</v>
      </c>
      <c r="F22" s="123">
        <v>202</v>
      </c>
      <c r="G22" s="110" t="s">
        <v>176</v>
      </c>
      <c r="H22" s="808">
        <f t="shared" si="0"/>
        <v>10862.963000000002</v>
      </c>
      <c r="I22" s="278">
        <f t="shared" si="1"/>
        <v>0.11960662356277224</v>
      </c>
      <c r="K22" s="280">
        <v>90822.420000000042</v>
      </c>
    </row>
    <row r="23" spans="1:11" ht="12" customHeight="1">
      <c r="A23" s="420" t="s">
        <v>396</v>
      </c>
      <c r="B23" s="804" t="s">
        <v>397</v>
      </c>
      <c r="C23" s="806">
        <v>5556.1450000000004</v>
      </c>
      <c r="D23" s="475">
        <v>111</v>
      </c>
      <c r="F23" s="123">
        <v>203</v>
      </c>
      <c r="G23" s="110" t="s">
        <v>178</v>
      </c>
      <c r="H23" s="808">
        <f t="shared" si="0"/>
        <v>1434.876</v>
      </c>
      <c r="I23" s="278">
        <f t="shared" si="1"/>
        <v>3.2945992741427975E-2</v>
      </c>
      <c r="K23" s="280">
        <v>43552.368000000002</v>
      </c>
    </row>
    <row r="24" spans="1:11" ht="12" customHeight="1">
      <c r="A24" s="420" t="s">
        <v>398</v>
      </c>
      <c r="B24" s="804" t="s">
        <v>399</v>
      </c>
      <c r="C24" s="806">
        <v>26275.870000000003</v>
      </c>
      <c r="D24" s="475">
        <v>111</v>
      </c>
      <c r="F24" s="123">
        <v>204</v>
      </c>
      <c r="G24" s="110" t="s">
        <v>180</v>
      </c>
      <c r="H24" s="808">
        <f t="shared" si="0"/>
        <v>13461.566999999999</v>
      </c>
      <c r="I24" s="278">
        <f t="shared" si="1"/>
        <v>8.3207165426821258E-2</v>
      </c>
      <c r="K24" s="280">
        <v>161783.74700000003</v>
      </c>
    </row>
    <row r="25" spans="1:11" ht="12" customHeight="1">
      <c r="A25" s="420" t="s">
        <v>400</v>
      </c>
      <c r="B25" s="804" t="s">
        <v>401</v>
      </c>
      <c r="C25" s="806">
        <v>58321.325000000004</v>
      </c>
      <c r="D25" s="475">
        <v>111</v>
      </c>
      <c r="F25" s="123">
        <v>205</v>
      </c>
      <c r="G25" s="110" t="s">
        <v>182</v>
      </c>
      <c r="H25" s="808">
        <f t="shared" si="0"/>
        <v>8422.6090000000004</v>
      </c>
      <c r="I25" s="278">
        <f t="shared" si="1"/>
        <v>8.4495552230752585E-2</v>
      </c>
      <c r="K25" s="280">
        <v>99681.092999999935</v>
      </c>
    </row>
    <row r="26" spans="1:11" ht="12" customHeight="1">
      <c r="A26" s="420" t="s">
        <v>402</v>
      </c>
      <c r="B26" s="804" t="s">
        <v>403</v>
      </c>
      <c r="C26" s="806">
        <v>6222.7719999999999</v>
      </c>
      <c r="D26" s="475">
        <v>112</v>
      </c>
      <c r="F26" s="123">
        <v>206</v>
      </c>
      <c r="G26" s="110" t="s">
        <v>184</v>
      </c>
      <c r="H26" s="808">
        <f t="shared" si="0"/>
        <v>9723.1919999999991</v>
      </c>
      <c r="I26" s="278">
        <f t="shared" si="1"/>
        <v>0.20262403678377838</v>
      </c>
      <c r="K26" s="280">
        <v>47986.369999999995</v>
      </c>
    </row>
    <row r="27" spans="1:11" ht="12" customHeight="1">
      <c r="A27" s="420" t="s">
        <v>404</v>
      </c>
      <c r="B27" s="804" t="s">
        <v>405</v>
      </c>
      <c r="C27" s="806">
        <v>10789.460999999999</v>
      </c>
      <c r="D27" s="475">
        <v>112</v>
      </c>
      <c r="F27" s="123">
        <v>207</v>
      </c>
      <c r="G27" s="110" t="s">
        <v>186</v>
      </c>
      <c r="H27" s="808">
        <f t="shared" si="0"/>
        <v>37614.953000000001</v>
      </c>
      <c r="I27" s="278">
        <f t="shared" si="1"/>
        <v>7.3811392459555286E-2</v>
      </c>
      <c r="K27" s="280">
        <v>509609.04200000013</v>
      </c>
    </row>
    <row r="28" spans="1:11" ht="12" customHeight="1">
      <c r="A28" s="420" t="s">
        <v>406</v>
      </c>
      <c r="B28" s="804" t="s">
        <v>156</v>
      </c>
      <c r="C28" s="806">
        <v>4756.6459999999997</v>
      </c>
      <c r="D28" s="475">
        <v>113</v>
      </c>
      <c r="F28" s="123">
        <v>208</v>
      </c>
      <c r="G28" s="110" t="s">
        <v>188</v>
      </c>
      <c r="H28" s="808">
        <f t="shared" si="0"/>
        <v>34246.171000000002</v>
      </c>
      <c r="I28" s="278">
        <f t="shared" si="1"/>
        <v>9.8820286562568138E-2</v>
      </c>
      <c r="K28" s="280">
        <v>346550.0070000001</v>
      </c>
    </row>
    <row r="29" spans="1:11" ht="12" customHeight="1">
      <c r="A29" s="420" t="s">
        <v>407</v>
      </c>
      <c r="B29" s="804" t="s">
        <v>158</v>
      </c>
      <c r="C29" s="806">
        <v>0</v>
      </c>
      <c r="D29" s="475">
        <v>114</v>
      </c>
      <c r="F29" s="123">
        <v>211</v>
      </c>
      <c r="G29" s="110" t="s">
        <v>190</v>
      </c>
      <c r="H29" s="808">
        <f t="shared" si="0"/>
        <v>4926.1229999999996</v>
      </c>
      <c r="I29" s="278">
        <f t="shared" si="1"/>
        <v>7.5867855658259794E-3</v>
      </c>
      <c r="K29" s="280">
        <v>649303.04900000012</v>
      </c>
    </row>
    <row r="30" spans="1:11" ht="12" customHeight="1">
      <c r="A30" s="420" t="s">
        <v>408</v>
      </c>
      <c r="B30" s="804" t="s">
        <v>409</v>
      </c>
      <c r="C30" s="806">
        <v>3117.431</v>
      </c>
      <c r="D30" s="475">
        <v>151</v>
      </c>
      <c r="F30" s="123">
        <v>212</v>
      </c>
      <c r="G30" s="110" t="s">
        <v>192</v>
      </c>
      <c r="H30" s="808">
        <f t="shared" si="0"/>
        <v>2251.5569999999998</v>
      </c>
      <c r="I30" s="278">
        <f t="shared" si="1"/>
        <v>3.170133170804354E-2</v>
      </c>
      <c r="K30" s="280">
        <v>71024.050999999949</v>
      </c>
    </row>
    <row r="31" spans="1:11" ht="12" customHeight="1">
      <c r="A31" s="420" t="s">
        <v>410</v>
      </c>
      <c r="B31" s="804" t="s">
        <v>411</v>
      </c>
      <c r="C31" s="806">
        <v>6804.6850000000004</v>
      </c>
      <c r="D31" s="475">
        <v>151</v>
      </c>
      <c r="F31" s="123">
        <v>221</v>
      </c>
      <c r="G31" s="110" t="s">
        <v>96</v>
      </c>
      <c r="H31" s="808">
        <f t="shared" si="0"/>
        <v>295668.81800000003</v>
      </c>
      <c r="I31" s="278">
        <f t="shared" si="1"/>
        <v>0.20970003708606821</v>
      </c>
      <c r="K31" s="280">
        <v>1409960.7330000005</v>
      </c>
    </row>
    <row r="32" spans="1:11" ht="12" customHeight="1">
      <c r="A32" s="420" t="s">
        <v>412</v>
      </c>
      <c r="B32" s="804" t="s">
        <v>413</v>
      </c>
      <c r="C32" s="806">
        <v>1596.252</v>
      </c>
      <c r="D32" s="475">
        <v>151</v>
      </c>
      <c r="F32" s="123">
        <v>222</v>
      </c>
      <c r="G32" s="110" t="s">
        <v>97</v>
      </c>
      <c r="H32" s="808">
        <f t="shared" si="0"/>
        <v>57599.594000000005</v>
      </c>
      <c r="I32" s="278">
        <f t="shared" si="1"/>
        <v>0.15332258465230483</v>
      </c>
      <c r="K32" s="280">
        <v>375675.86099999998</v>
      </c>
    </row>
    <row r="33" spans="1:11" ht="12" customHeight="1">
      <c r="A33" s="420" t="s">
        <v>414</v>
      </c>
      <c r="B33" s="804" t="s">
        <v>415</v>
      </c>
      <c r="C33" s="806">
        <v>15961.69</v>
      </c>
      <c r="D33" s="475">
        <v>151</v>
      </c>
      <c r="F33" s="123">
        <v>231</v>
      </c>
      <c r="G33" s="110" t="s">
        <v>196</v>
      </c>
      <c r="H33" s="808">
        <f t="shared" si="0"/>
        <v>7790.2059999999992</v>
      </c>
      <c r="I33" s="278">
        <f t="shared" si="1"/>
        <v>0.34881241914896405</v>
      </c>
      <c r="K33" s="280">
        <v>22333.510999999999</v>
      </c>
    </row>
    <row r="34" spans="1:11" ht="12" customHeight="1">
      <c r="A34" s="420" t="s">
        <v>416</v>
      </c>
      <c r="B34" s="804" t="s">
        <v>417</v>
      </c>
      <c r="C34" s="806">
        <v>7109.6139999999996</v>
      </c>
      <c r="D34" s="475">
        <v>151</v>
      </c>
      <c r="F34" s="123">
        <v>251</v>
      </c>
      <c r="G34" s="110" t="s">
        <v>198</v>
      </c>
      <c r="H34" s="808">
        <f t="shared" si="0"/>
        <v>11941.467000000001</v>
      </c>
      <c r="I34" s="278">
        <f t="shared" si="1"/>
        <v>0.10718085339603237</v>
      </c>
      <c r="K34" s="280">
        <v>111414.18099999987</v>
      </c>
    </row>
    <row r="35" spans="1:11" ht="12" customHeight="1">
      <c r="A35" s="420" t="s">
        <v>418</v>
      </c>
      <c r="B35" s="804" t="s">
        <v>419</v>
      </c>
      <c r="C35" s="806">
        <v>4262.6239999999998</v>
      </c>
      <c r="D35" s="475">
        <v>152</v>
      </c>
      <c r="F35" s="123">
        <v>252</v>
      </c>
      <c r="G35" s="110" t="s">
        <v>200</v>
      </c>
      <c r="H35" s="808">
        <f t="shared" si="0"/>
        <v>21726.029000000002</v>
      </c>
      <c r="I35" s="278">
        <f t="shared" si="1"/>
        <v>0.1700802098639502</v>
      </c>
      <c r="K35" s="280">
        <v>127739.89999999995</v>
      </c>
    </row>
    <row r="36" spans="1:11" ht="12" customHeight="1">
      <c r="A36" s="420" t="s">
        <v>420</v>
      </c>
      <c r="B36" s="804" t="s">
        <v>421</v>
      </c>
      <c r="C36" s="806">
        <v>1292.3320000000001</v>
      </c>
      <c r="D36" s="475">
        <v>152</v>
      </c>
      <c r="F36" s="123">
        <v>253</v>
      </c>
      <c r="G36" s="110" t="s">
        <v>98</v>
      </c>
      <c r="H36" s="808">
        <f t="shared" si="0"/>
        <v>30774.513999999999</v>
      </c>
      <c r="I36" s="278">
        <f t="shared" si="1"/>
        <v>0.18173772794914161</v>
      </c>
      <c r="K36" s="280">
        <v>169334.75699999998</v>
      </c>
    </row>
    <row r="37" spans="1:11" ht="12" customHeight="1">
      <c r="A37" s="420" t="s">
        <v>422</v>
      </c>
      <c r="B37" s="804" t="s">
        <v>423</v>
      </c>
      <c r="C37" s="806">
        <v>12365.668</v>
      </c>
      <c r="D37" s="475">
        <v>152</v>
      </c>
      <c r="F37" s="123">
        <v>259</v>
      </c>
      <c r="G37" s="110" t="s">
        <v>99</v>
      </c>
      <c r="H37" s="808">
        <f t="shared" si="0"/>
        <v>36978.981</v>
      </c>
      <c r="I37" s="278">
        <f t="shared" si="1"/>
        <v>0.23160176411002173</v>
      </c>
      <c r="K37" s="280">
        <v>159666.23199999999</v>
      </c>
    </row>
    <row r="38" spans="1:11" ht="12" customHeight="1">
      <c r="A38" s="420" t="s">
        <v>424</v>
      </c>
      <c r="B38" s="804" t="s">
        <v>425</v>
      </c>
      <c r="C38" s="806">
        <v>4962.3540000000003</v>
      </c>
      <c r="D38" s="475">
        <v>161</v>
      </c>
      <c r="F38" s="123">
        <v>261</v>
      </c>
      <c r="G38" s="110" t="s">
        <v>204</v>
      </c>
      <c r="H38" s="808">
        <f t="shared" si="0"/>
        <v>13169.013999999999</v>
      </c>
      <c r="I38" s="278">
        <f t="shared" si="1"/>
        <v>1.6299817966044516E-2</v>
      </c>
      <c r="K38" s="280">
        <v>807923.99199999962</v>
      </c>
    </row>
    <row r="39" spans="1:11" ht="12" customHeight="1">
      <c r="A39" s="420" t="s">
        <v>426</v>
      </c>
      <c r="B39" s="804" t="s">
        <v>427</v>
      </c>
      <c r="C39" s="806">
        <v>12329.156999999999</v>
      </c>
      <c r="D39" s="475">
        <v>161</v>
      </c>
      <c r="F39" s="123">
        <v>262</v>
      </c>
      <c r="G39" s="110" t="s">
        <v>206</v>
      </c>
      <c r="H39" s="808">
        <f t="shared" si="0"/>
        <v>83634.57699999999</v>
      </c>
      <c r="I39" s="278">
        <f t="shared" si="1"/>
        <v>6.1916784123083102E-2</v>
      </c>
      <c r="K39" s="280">
        <v>1350757.7659999998</v>
      </c>
    </row>
    <row r="40" spans="1:11" ht="12" customHeight="1">
      <c r="A40" s="420" t="s">
        <v>428</v>
      </c>
      <c r="B40" s="804" t="s">
        <v>166</v>
      </c>
      <c r="C40" s="806">
        <v>20188.136999999999</v>
      </c>
      <c r="D40" s="475">
        <v>162</v>
      </c>
      <c r="F40" s="123">
        <v>263</v>
      </c>
      <c r="G40" s="110" t="s">
        <v>208</v>
      </c>
      <c r="H40" s="808">
        <f t="shared" si="0"/>
        <v>62110.294000000002</v>
      </c>
      <c r="I40" s="278">
        <f t="shared" si="1"/>
        <v>0.19043047925989182</v>
      </c>
      <c r="K40" s="280">
        <v>326157.31600000011</v>
      </c>
    </row>
    <row r="41" spans="1:11" ht="12" customHeight="1">
      <c r="A41" s="420" t="s">
        <v>429</v>
      </c>
      <c r="B41" s="804" t="s">
        <v>430</v>
      </c>
      <c r="C41" s="806">
        <v>2588.5770000000002</v>
      </c>
      <c r="D41" s="475">
        <v>163</v>
      </c>
      <c r="F41" s="123">
        <v>269</v>
      </c>
      <c r="G41" s="110" t="s">
        <v>210</v>
      </c>
      <c r="H41" s="808">
        <f t="shared" si="0"/>
        <v>27207.822</v>
      </c>
      <c r="I41" s="278">
        <f t="shared" si="1"/>
        <v>7.9167679207578709E-2</v>
      </c>
      <c r="K41" s="280">
        <v>343673.35600000003</v>
      </c>
    </row>
    <row r="42" spans="1:11" ht="12" customHeight="1">
      <c r="A42" s="420" t="s">
        <v>431</v>
      </c>
      <c r="B42" s="804" t="s">
        <v>432</v>
      </c>
      <c r="C42" s="806">
        <v>6844.1810000000005</v>
      </c>
      <c r="D42" s="475">
        <v>163</v>
      </c>
      <c r="F42" s="123">
        <v>271</v>
      </c>
      <c r="G42" s="110" t="s">
        <v>212</v>
      </c>
      <c r="H42" s="808">
        <f t="shared" si="0"/>
        <v>8427.3310000000001</v>
      </c>
      <c r="I42" s="278">
        <f t="shared" si="1"/>
        <v>7.3049427993806024E-2</v>
      </c>
      <c r="K42" s="280">
        <v>115364.77740406903</v>
      </c>
    </row>
    <row r="43" spans="1:11" ht="12" customHeight="1">
      <c r="A43" s="420" t="s">
        <v>433</v>
      </c>
      <c r="B43" s="804" t="s">
        <v>434</v>
      </c>
      <c r="C43" s="806">
        <v>3409.4549999999999</v>
      </c>
      <c r="D43" s="475">
        <v>163</v>
      </c>
      <c r="F43" s="123">
        <v>272</v>
      </c>
      <c r="G43" s="110" t="s">
        <v>214</v>
      </c>
      <c r="H43" s="808">
        <f t="shared" si="0"/>
        <v>73111.77</v>
      </c>
      <c r="I43" s="278">
        <f t="shared" si="1"/>
        <v>0.14284690793431354</v>
      </c>
      <c r="K43" s="280">
        <v>511819.05900000012</v>
      </c>
    </row>
    <row r="44" spans="1:11" ht="12" customHeight="1">
      <c r="A44" s="420" t="s">
        <v>435</v>
      </c>
      <c r="B44" s="804" t="s">
        <v>436</v>
      </c>
      <c r="C44" s="806">
        <v>33562.97</v>
      </c>
      <c r="D44" s="475">
        <v>164</v>
      </c>
      <c r="F44" s="123">
        <v>281</v>
      </c>
      <c r="G44" s="110" t="s">
        <v>216</v>
      </c>
      <c r="H44" s="808">
        <f t="shared" si="0"/>
        <v>39322.021999999997</v>
      </c>
      <c r="I44" s="278">
        <f t="shared" si="1"/>
        <v>0.19124646890697558</v>
      </c>
      <c r="K44" s="280">
        <v>205609.14000000004</v>
      </c>
    </row>
    <row r="45" spans="1:11" ht="12" customHeight="1">
      <c r="A45" s="420" t="s">
        <v>437</v>
      </c>
      <c r="B45" s="804" t="s">
        <v>438</v>
      </c>
      <c r="C45" s="806">
        <v>16035.845000000001</v>
      </c>
      <c r="D45" s="475">
        <v>164</v>
      </c>
      <c r="F45" s="123">
        <v>289</v>
      </c>
      <c r="G45" s="110" t="s">
        <v>218</v>
      </c>
      <c r="H45" s="808">
        <f t="shared" si="0"/>
        <v>241959.79200000002</v>
      </c>
      <c r="I45" s="278">
        <f t="shared" si="1"/>
        <v>0.23166455500451749</v>
      </c>
      <c r="K45" s="280">
        <v>1044440.2770000001</v>
      </c>
    </row>
    <row r="46" spans="1:11" ht="12" customHeight="1">
      <c r="A46" s="420" t="s">
        <v>439</v>
      </c>
      <c r="B46" s="804" t="s">
        <v>172</v>
      </c>
      <c r="C46" s="806">
        <v>52868.758000000002</v>
      </c>
      <c r="D46" s="475">
        <v>191</v>
      </c>
      <c r="F46" s="123">
        <v>291</v>
      </c>
      <c r="G46" s="110" t="s">
        <v>0</v>
      </c>
      <c r="H46" s="808">
        <f t="shared" si="0"/>
        <v>192077.772</v>
      </c>
      <c r="I46" s="278">
        <f t="shared" si="1"/>
        <v>0.20805375393209022</v>
      </c>
      <c r="K46" s="280">
        <v>923212.23899999971</v>
      </c>
    </row>
    <row r="47" spans="1:11" ht="12" customHeight="1">
      <c r="A47" s="420" t="s">
        <v>440</v>
      </c>
      <c r="B47" s="804" t="s">
        <v>174</v>
      </c>
      <c r="C47" s="806">
        <v>1328.5340000000001</v>
      </c>
      <c r="D47" s="475">
        <v>201</v>
      </c>
      <c r="F47" s="123">
        <v>301</v>
      </c>
      <c r="G47" s="110" t="s">
        <v>1</v>
      </c>
      <c r="H47" s="808">
        <f t="shared" si="0"/>
        <v>481336.73</v>
      </c>
      <c r="I47" s="278">
        <f t="shared" si="1"/>
        <v>0.28521575196255228</v>
      </c>
      <c r="K47" s="280">
        <v>1687623.2349999996</v>
      </c>
    </row>
    <row r="48" spans="1:11" ht="12" customHeight="1">
      <c r="A48" s="420" t="s">
        <v>441</v>
      </c>
      <c r="B48" s="804" t="s">
        <v>442</v>
      </c>
      <c r="C48" s="806">
        <v>892.54600000000005</v>
      </c>
      <c r="D48" s="475">
        <v>202</v>
      </c>
      <c r="F48" s="123">
        <v>311</v>
      </c>
      <c r="G48" s="110" t="s">
        <v>2</v>
      </c>
      <c r="H48" s="808">
        <f t="shared" si="0"/>
        <v>102983.257</v>
      </c>
      <c r="I48" s="278">
        <f t="shared" si="1"/>
        <v>0.1482190209921985</v>
      </c>
      <c r="K48" s="280">
        <v>694804.59600000002</v>
      </c>
    </row>
    <row r="49" spans="1:11" ht="12" customHeight="1">
      <c r="A49" s="420" t="s">
        <v>443</v>
      </c>
      <c r="B49" s="804" t="s">
        <v>444</v>
      </c>
      <c r="C49" s="806">
        <v>9970.4170000000013</v>
      </c>
      <c r="D49" s="475">
        <v>202</v>
      </c>
      <c r="F49" s="123">
        <v>321</v>
      </c>
      <c r="G49" s="110" t="s">
        <v>223</v>
      </c>
      <c r="H49" s="808">
        <f t="shared" si="0"/>
        <v>19091.039000000001</v>
      </c>
      <c r="I49" s="278">
        <f t="shared" si="1"/>
        <v>7.2059216121215158E-2</v>
      </c>
      <c r="K49" s="280">
        <v>264935.42433053686</v>
      </c>
    </row>
    <row r="50" spans="1:11" ht="12" customHeight="1">
      <c r="A50" s="420" t="s">
        <v>445</v>
      </c>
      <c r="B50" s="804" t="s">
        <v>178</v>
      </c>
      <c r="C50" s="806">
        <v>1434.876</v>
      </c>
      <c r="D50" s="475">
        <v>203</v>
      </c>
      <c r="F50" s="123">
        <v>329</v>
      </c>
      <c r="G50" s="110" t="s">
        <v>225</v>
      </c>
      <c r="H50" s="808">
        <f t="shared" si="0"/>
        <v>56915.485000000001</v>
      </c>
      <c r="I50" s="278">
        <f t="shared" si="1"/>
        <v>0.255832575671116</v>
      </c>
      <c r="K50" s="280">
        <v>222471.61</v>
      </c>
    </row>
    <row r="51" spans="1:11" ht="12" customHeight="1">
      <c r="A51" s="420" t="s">
        <v>446</v>
      </c>
      <c r="B51" s="804" t="s">
        <v>447</v>
      </c>
      <c r="C51" s="806">
        <v>2162.6769999999997</v>
      </c>
      <c r="D51" s="475">
        <v>204</v>
      </c>
      <c r="F51" s="123">
        <v>331</v>
      </c>
      <c r="G51" s="110" t="s">
        <v>227</v>
      </c>
      <c r="H51" s="808">
        <f t="shared" si="0"/>
        <v>299568.65000000002</v>
      </c>
      <c r="I51" s="278">
        <f t="shared" si="1"/>
        <v>0.1281669250473805</v>
      </c>
      <c r="K51" s="280">
        <v>2337331.9589999998</v>
      </c>
    </row>
    <row r="52" spans="1:11" ht="12" customHeight="1">
      <c r="A52" s="420" t="s">
        <v>448</v>
      </c>
      <c r="B52" s="804" t="s">
        <v>449</v>
      </c>
      <c r="C52" s="806">
        <v>0</v>
      </c>
      <c r="D52" s="475">
        <v>204</v>
      </c>
      <c r="F52" s="123">
        <v>332</v>
      </c>
      <c r="G52" s="110" t="s">
        <v>229</v>
      </c>
      <c r="H52" s="808">
        <f t="shared" si="0"/>
        <v>33444.127999999997</v>
      </c>
      <c r="I52" s="278">
        <f t="shared" si="1"/>
        <v>0.17937851193746979</v>
      </c>
      <c r="K52" s="280">
        <v>186444.45000000004</v>
      </c>
    </row>
    <row r="53" spans="1:11" ht="12" customHeight="1">
      <c r="A53" s="420" t="s">
        <v>450</v>
      </c>
      <c r="B53" s="804" t="s">
        <v>451</v>
      </c>
      <c r="C53" s="806">
        <v>11298.89</v>
      </c>
      <c r="D53" s="475">
        <v>204</v>
      </c>
      <c r="F53" s="123">
        <v>333</v>
      </c>
      <c r="G53" s="110" t="s">
        <v>231</v>
      </c>
      <c r="H53" s="808">
        <f t="shared" si="0"/>
        <v>14792.118</v>
      </c>
      <c r="I53" s="278">
        <f t="shared" si="1"/>
        <v>0.19983708921930729</v>
      </c>
      <c r="K53" s="280">
        <v>74020.88400000002</v>
      </c>
    </row>
    <row r="54" spans="1:11" ht="12" customHeight="1">
      <c r="A54" s="420" t="s">
        <v>452</v>
      </c>
      <c r="B54" s="804" t="s">
        <v>182</v>
      </c>
      <c r="C54" s="806">
        <v>8422.6090000000004</v>
      </c>
      <c r="D54" s="475">
        <v>205</v>
      </c>
      <c r="F54" s="123">
        <v>339</v>
      </c>
      <c r="G54" s="110" t="s">
        <v>233</v>
      </c>
      <c r="H54" s="808">
        <f t="shared" si="0"/>
        <v>10465.144000000002</v>
      </c>
      <c r="I54" s="278">
        <f t="shared" si="1"/>
        <v>0.12446995292079505</v>
      </c>
      <c r="K54" s="280">
        <v>84077.67300000001</v>
      </c>
    </row>
    <row r="55" spans="1:11" ht="12" customHeight="1">
      <c r="A55" s="420" t="s">
        <v>453</v>
      </c>
      <c r="B55" s="804" t="s">
        <v>184</v>
      </c>
      <c r="C55" s="806">
        <v>9723.1919999999991</v>
      </c>
      <c r="D55" s="475">
        <v>206</v>
      </c>
      <c r="F55" s="123">
        <v>341</v>
      </c>
      <c r="G55" s="110" t="s">
        <v>235</v>
      </c>
      <c r="H55" s="808">
        <f t="shared" si="0"/>
        <v>9057.2610000000004</v>
      </c>
      <c r="I55" s="278">
        <f t="shared" si="1"/>
        <v>0.21374126776329438</v>
      </c>
      <c r="K55" s="280">
        <v>42374.881999999983</v>
      </c>
    </row>
    <row r="56" spans="1:11" ht="12" customHeight="1">
      <c r="A56" s="420" t="s">
        <v>454</v>
      </c>
      <c r="B56" s="804" t="s">
        <v>186</v>
      </c>
      <c r="C56" s="806">
        <v>37614.953000000001</v>
      </c>
      <c r="D56" s="475">
        <v>207</v>
      </c>
      <c r="F56" s="123">
        <v>342</v>
      </c>
      <c r="G56" s="110" t="s">
        <v>237</v>
      </c>
      <c r="H56" s="808">
        <f t="shared" si="0"/>
        <v>12668.481</v>
      </c>
      <c r="I56" s="278">
        <f t="shared" si="1"/>
        <v>0.17225439496152992</v>
      </c>
      <c r="K56" s="280">
        <v>73545.183000000019</v>
      </c>
    </row>
    <row r="57" spans="1:11" ht="12" customHeight="1">
      <c r="A57" s="420" t="s">
        <v>455</v>
      </c>
      <c r="B57" s="804" t="s">
        <v>456</v>
      </c>
      <c r="C57" s="806">
        <v>4841.4660000000003</v>
      </c>
      <c r="D57" s="475">
        <v>208</v>
      </c>
      <c r="F57" s="123">
        <v>351</v>
      </c>
      <c r="G57" s="110" t="s">
        <v>239</v>
      </c>
      <c r="H57" s="808">
        <f t="shared" si="0"/>
        <v>474318.86300000001</v>
      </c>
      <c r="I57" s="278">
        <f t="shared" si="1"/>
        <v>6.966099459602583E-2</v>
      </c>
      <c r="K57" s="280">
        <v>6808959.0990000013</v>
      </c>
    </row>
    <row r="58" spans="1:11" ht="12" customHeight="1">
      <c r="A58" s="420" t="s">
        <v>457</v>
      </c>
      <c r="B58" s="804" t="s">
        <v>458</v>
      </c>
      <c r="C58" s="806">
        <v>2184.4940000000001</v>
      </c>
      <c r="D58" s="475">
        <v>208</v>
      </c>
      <c r="F58" s="123">
        <v>352</v>
      </c>
      <c r="G58" s="110" t="s">
        <v>241</v>
      </c>
      <c r="H58" s="808">
        <f t="shared" si="0"/>
        <v>17384.258999999998</v>
      </c>
      <c r="I58" s="278">
        <f t="shared" si="1"/>
        <v>8.1178312927880997E-2</v>
      </c>
      <c r="K58" s="280">
        <v>214149.05499999999</v>
      </c>
    </row>
    <row r="59" spans="1:11" ht="12" customHeight="1">
      <c r="A59" s="420" t="s">
        <v>459</v>
      </c>
      <c r="B59" s="804" t="s">
        <v>460</v>
      </c>
      <c r="C59" s="806">
        <v>13186.41</v>
      </c>
      <c r="D59" s="475">
        <v>208</v>
      </c>
      <c r="F59" s="123">
        <v>353</v>
      </c>
      <c r="G59" s="110" t="s">
        <v>243</v>
      </c>
      <c r="H59" s="808">
        <f t="shared" si="0"/>
        <v>1430625.773</v>
      </c>
      <c r="I59" s="278">
        <f t="shared" si="1"/>
        <v>0.17040297997192375</v>
      </c>
      <c r="K59" s="280">
        <v>8395544.3340000007</v>
      </c>
    </row>
    <row r="60" spans="1:11" ht="12" customHeight="1">
      <c r="A60" s="420" t="s">
        <v>461</v>
      </c>
      <c r="B60" s="804" t="s">
        <v>462</v>
      </c>
      <c r="C60" s="806">
        <v>269.05500000000001</v>
      </c>
      <c r="D60" s="475">
        <v>208</v>
      </c>
      <c r="F60" s="123">
        <v>354</v>
      </c>
      <c r="G60" s="110" t="s">
        <v>245</v>
      </c>
      <c r="H60" s="808">
        <f t="shared" si="0"/>
        <v>4217.2790000000005</v>
      </c>
      <c r="I60" s="278">
        <f t="shared" si="1"/>
        <v>0.15512357440217653</v>
      </c>
      <c r="K60" s="280">
        <v>27186.576999999997</v>
      </c>
    </row>
    <row r="61" spans="1:11" ht="12" customHeight="1">
      <c r="A61" s="420" t="s">
        <v>463</v>
      </c>
      <c r="B61" s="804" t="s">
        <v>464</v>
      </c>
      <c r="C61" s="806">
        <v>13764.745999999999</v>
      </c>
      <c r="D61" s="475">
        <v>208</v>
      </c>
      <c r="F61" s="123">
        <v>359</v>
      </c>
      <c r="G61" s="110" t="s">
        <v>247</v>
      </c>
      <c r="H61" s="808">
        <f t="shared" si="0"/>
        <v>143337.46600000001</v>
      </c>
      <c r="I61" s="278">
        <f t="shared" si="1"/>
        <v>0.17433669725387593</v>
      </c>
      <c r="K61" s="280">
        <v>822187.57299999997</v>
      </c>
    </row>
    <row r="62" spans="1:11" ht="12" customHeight="1">
      <c r="A62" s="420" t="s">
        <v>465</v>
      </c>
      <c r="B62" s="804" t="s">
        <v>190</v>
      </c>
      <c r="C62" s="806">
        <v>4926.1229999999996</v>
      </c>
      <c r="D62" s="475">
        <v>211</v>
      </c>
      <c r="F62" s="123">
        <v>391</v>
      </c>
      <c r="G62" s="110" t="s">
        <v>3</v>
      </c>
      <c r="H62" s="808">
        <f t="shared" si="0"/>
        <v>75702.132999999987</v>
      </c>
      <c r="I62" s="278">
        <f t="shared" si="1"/>
        <v>0.23693208708981253</v>
      </c>
      <c r="K62" s="280">
        <v>319509.83900000004</v>
      </c>
    </row>
    <row r="63" spans="1:11" ht="12" customHeight="1">
      <c r="A63" s="420" t="s">
        <v>466</v>
      </c>
      <c r="B63" s="804" t="s">
        <v>192</v>
      </c>
      <c r="C63" s="806">
        <v>2251.5569999999998</v>
      </c>
      <c r="D63" s="475">
        <v>212</v>
      </c>
      <c r="F63" s="123">
        <v>392</v>
      </c>
      <c r="G63" s="110" t="s">
        <v>250</v>
      </c>
      <c r="H63" s="808">
        <f t="shared" si="0"/>
        <v>9741.3940000000002</v>
      </c>
      <c r="I63" s="278">
        <f t="shared" si="1"/>
        <v>0.21369555176511074</v>
      </c>
      <c r="K63" s="280">
        <v>45585.384999999987</v>
      </c>
    </row>
    <row r="64" spans="1:11" ht="12" customHeight="1">
      <c r="A64" s="420" t="s">
        <v>467</v>
      </c>
      <c r="B64" s="804" t="s">
        <v>96</v>
      </c>
      <c r="C64" s="806">
        <v>295668.81800000003</v>
      </c>
      <c r="D64" s="475">
        <v>221</v>
      </c>
      <c r="F64" s="123">
        <v>411</v>
      </c>
      <c r="G64" s="110" t="s">
        <v>252</v>
      </c>
      <c r="H64" s="808">
        <f t="shared" si="0"/>
        <v>552525.076</v>
      </c>
      <c r="I64" s="278">
        <f t="shared" si="1"/>
        <v>0.28979269386094914</v>
      </c>
      <c r="K64" s="280">
        <v>1906621.8290000001</v>
      </c>
    </row>
    <row r="65" spans="1:11" ht="12" customHeight="1">
      <c r="A65" s="420" t="s">
        <v>468</v>
      </c>
      <c r="B65" s="804" t="s">
        <v>469</v>
      </c>
      <c r="C65" s="806">
        <v>13164.722</v>
      </c>
      <c r="D65" s="475">
        <v>222</v>
      </c>
      <c r="F65" s="123">
        <v>412</v>
      </c>
      <c r="G65" s="110" t="s">
        <v>254</v>
      </c>
      <c r="H65" s="808">
        <f t="shared" si="0"/>
        <v>262943.663</v>
      </c>
      <c r="I65" s="278">
        <f t="shared" si="1"/>
        <v>0.29864839642992225</v>
      </c>
      <c r="K65" s="280">
        <v>880445.58799999999</v>
      </c>
    </row>
    <row r="66" spans="1:11" ht="12" customHeight="1">
      <c r="A66" s="420" t="s">
        <v>470</v>
      </c>
      <c r="B66" s="804" t="s">
        <v>471</v>
      </c>
      <c r="C66" s="806">
        <v>44434.872000000003</v>
      </c>
      <c r="D66" s="475">
        <v>222</v>
      </c>
      <c r="F66" s="123">
        <v>413</v>
      </c>
      <c r="G66" s="110" t="s">
        <v>256</v>
      </c>
      <c r="H66" s="808">
        <f t="shared" si="0"/>
        <v>148303.72400000002</v>
      </c>
      <c r="I66" s="278">
        <f t="shared" si="1"/>
        <v>0.28177667592796291</v>
      </c>
      <c r="K66" s="280">
        <v>526316.53599999996</v>
      </c>
    </row>
    <row r="67" spans="1:11" ht="12" customHeight="1">
      <c r="A67" s="420" t="s">
        <v>472</v>
      </c>
      <c r="B67" s="804" t="s">
        <v>473</v>
      </c>
      <c r="C67" s="806">
        <v>709.02499999999998</v>
      </c>
      <c r="D67" s="475">
        <v>231</v>
      </c>
      <c r="F67" s="123">
        <v>419</v>
      </c>
      <c r="G67" s="110" t="s">
        <v>258</v>
      </c>
      <c r="H67" s="808">
        <f t="shared" si="0"/>
        <v>175201.25400000002</v>
      </c>
      <c r="I67" s="278">
        <f t="shared" si="1"/>
        <v>0.34658253628360852</v>
      </c>
      <c r="K67" s="280">
        <v>505510.91199999995</v>
      </c>
    </row>
    <row r="68" spans="1:11" ht="12" customHeight="1">
      <c r="A68" s="420" t="s">
        <v>474</v>
      </c>
      <c r="B68" s="804" t="s">
        <v>475</v>
      </c>
      <c r="C68" s="806">
        <v>7081.1809999999996</v>
      </c>
      <c r="D68" s="475">
        <v>231</v>
      </c>
      <c r="F68" s="123">
        <v>461</v>
      </c>
      <c r="G68" s="110" t="s">
        <v>260</v>
      </c>
      <c r="H68" s="808">
        <f t="shared" ref="H68:H110" si="2">SUMIF($D$3:$D$190,F68,$C$3:$C$190)</f>
        <v>35331.294000000002</v>
      </c>
      <c r="I68" s="278">
        <f t="shared" ref="I68:I110" si="3">+H68/K68</f>
        <v>2.7810867054480107E-2</v>
      </c>
      <c r="K68" s="280">
        <v>1270413.25</v>
      </c>
    </row>
    <row r="69" spans="1:11" ht="12" customHeight="1">
      <c r="A69" s="420" t="s">
        <v>476</v>
      </c>
      <c r="B69" s="804" t="s">
        <v>198</v>
      </c>
      <c r="C69" s="806">
        <v>11941.467000000001</v>
      </c>
      <c r="D69" s="475">
        <v>251</v>
      </c>
      <c r="F69" s="123">
        <v>462</v>
      </c>
      <c r="G69" s="110" t="s">
        <v>262</v>
      </c>
      <c r="H69" s="808">
        <f t="shared" si="2"/>
        <v>23165.672999999999</v>
      </c>
      <c r="I69" s="278">
        <f t="shared" si="3"/>
        <v>6.7804597399236971E-2</v>
      </c>
      <c r="K69" s="280">
        <v>341653.42599999998</v>
      </c>
    </row>
    <row r="70" spans="1:11" ht="12" customHeight="1">
      <c r="A70" s="420" t="s">
        <v>477</v>
      </c>
      <c r="B70" s="804" t="s">
        <v>200</v>
      </c>
      <c r="C70" s="806">
        <v>21726.029000000002</v>
      </c>
      <c r="D70" s="475">
        <v>252</v>
      </c>
      <c r="F70" s="123">
        <v>471</v>
      </c>
      <c r="G70" s="110" t="s">
        <v>4</v>
      </c>
      <c r="H70" s="808">
        <f t="shared" si="2"/>
        <v>21033.559000000001</v>
      </c>
      <c r="I70" s="278">
        <f t="shared" si="3"/>
        <v>7.6053997937575099E-2</v>
      </c>
      <c r="K70" s="280">
        <v>276560.85900000005</v>
      </c>
    </row>
    <row r="71" spans="1:11" ht="12" customHeight="1">
      <c r="A71" s="420" t="s">
        <v>478</v>
      </c>
      <c r="B71" s="804" t="s">
        <v>98</v>
      </c>
      <c r="C71" s="806">
        <v>30774.513999999999</v>
      </c>
      <c r="D71" s="475">
        <v>253</v>
      </c>
      <c r="F71" s="123">
        <v>481</v>
      </c>
      <c r="G71" s="110" t="s">
        <v>5</v>
      </c>
      <c r="H71" s="808">
        <f t="shared" si="2"/>
        <v>157854.601</v>
      </c>
      <c r="I71" s="278">
        <f t="shared" si="3"/>
        <v>0.40503127890855367</v>
      </c>
      <c r="K71" s="280">
        <v>389734.34699999989</v>
      </c>
    </row>
    <row r="72" spans="1:11" ht="12" customHeight="1">
      <c r="A72" s="420" t="s">
        <v>479</v>
      </c>
      <c r="B72" s="804" t="s">
        <v>480</v>
      </c>
      <c r="C72" s="806">
        <v>7931.6289999999999</v>
      </c>
      <c r="D72" s="475">
        <v>259</v>
      </c>
      <c r="F72" s="123">
        <v>511</v>
      </c>
      <c r="G72" s="110" t="s">
        <v>52</v>
      </c>
      <c r="H72" s="808">
        <f t="shared" si="2"/>
        <v>3225765.4</v>
      </c>
      <c r="I72" s="278">
        <f t="shared" si="3"/>
        <v>0.43180975168215646</v>
      </c>
      <c r="K72" s="280">
        <v>7470339.3969999989</v>
      </c>
    </row>
    <row r="73" spans="1:11" ht="12" customHeight="1">
      <c r="A73" s="420" t="s">
        <v>481</v>
      </c>
      <c r="B73" s="804" t="s">
        <v>99</v>
      </c>
      <c r="C73" s="806">
        <v>29047.351999999999</v>
      </c>
      <c r="D73" s="475">
        <v>259</v>
      </c>
      <c r="F73" s="123">
        <v>531</v>
      </c>
      <c r="G73" s="110" t="s">
        <v>6</v>
      </c>
      <c r="H73" s="808">
        <f t="shared" si="2"/>
        <v>555138.71500000008</v>
      </c>
      <c r="I73" s="278">
        <f t="shared" si="3"/>
        <v>0.2909957340751706</v>
      </c>
      <c r="K73" s="280">
        <v>1907721.1450000003</v>
      </c>
    </row>
    <row r="74" spans="1:11" ht="12" customHeight="1">
      <c r="A74" s="420" t="s">
        <v>482</v>
      </c>
      <c r="B74" s="804" t="s">
        <v>204</v>
      </c>
      <c r="C74" s="806">
        <v>13169.013999999999</v>
      </c>
      <c r="D74" s="475">
        <v>261</v>
      </c>
      <c r="F74" s="123">
        <v>551</v>
      </c>
      <c r="G74" s="110" t="s">
        <v>268</v>
      </c>
      <c r="H74" s="808">
        <f t="shared" si="2"/>
        <v>205793.49099999998</v>
      </c>
      <c r="I74" s="278">
        <f t="shared" si="3"/>
        <v>0.17075419829380109</v>
      </c>
      <c r="K74" s="280">
        <v>1205203.111</v>
      </c>
    </row>
    <row r="75" spans="1:11" ht="12" customHeight="1">
      <c r="A75" s="420" t="s">
        <v>483</v>
      </c>
      <c r="B75" s="804" t="s">
        <v>484</v>
      </c>
      <c r="C75" s="806">
        <v>0</v>
      </c>
      <c r="D75" s="475">
        <v>261</v>
      </c>
      <c r="F75" s="123">
        <v>552</v>
      </c>
      <c r="G75" s="110" t="s">
        <v>270</v>
      </c>
      <c r="H75" s="808">
        <f t="shared" si="2"/>
        <v>60226.62</v>
      </c>
      <c r="I75" s="278">
        <f t="shared" si="3"/>
        <v>7.1343158834658735E-2</v>
      </c>
      <c r="K75" s="280">
        <v>844182.13299999991</v>
      </c>
    </row>
    <row r="76" spans="1:11" ht="12" customHeight="1">
      <c r="A76" s="420" t="s">
        <v>485</v>
      </c>
      <c r="B76" s="804" t="s">
        <v>486</v>
      </c>
      <c r="C76" s="806">
        <v>42077.510999999999</v>
      </c>
      <c r="D76" s="475">
        <v>262</v>
      </c>
      <c r="F76" s="123">
        <v>553</v>
      </c>
      <c r="G76" s="110" t="s">
        <v>272</v>
      </c>
      <c r="H76" s="808">
        <f t="shared" si="2"/>
        <v>0</v>
      </c>
      <c r="I76" s="278">
        <f t="shared" si="3"/>
        <v>0</v>
      </c>
      <c r="K76" s="280">
        <v>3156714.4929999998</v>
      </c>
    </row>
    <row r="77" spans="1:11" ht="12" customHeight="1">
      <c r="A77" s="420" t="s">
        <v>487</v>
      </c>
      <c r="B77" s="804" t="s">
        <v>488</v>
      </c>
      <c r="C77" s="806">
        <v>12816.462</v>
      </c>
      <c r="D77" s="475">
        <v>262</v>
      </c>
      <c r="F77" s="123">
        <v>571</v>
      </c>
      <c r="G77" s="110" t="s">
        <v>274</v>
      </c>
      <c r="H77" s="808">
        <f t="shared" si="2"/>
        <v>162274.239</v>
      </c>
      <c r="I77" s="278">
        <f t="shared" si="3"/>
        <v>0.281732374007372</v>
      </c>
      <c r="K77" s="280">
        <v>575987.19200000004</v>
      </c>
    </row>
    <row r="78" spans="1:11" ht="12" customHeight="1">
      <c r="A78" s="420" t="s">
        <v>489</v>
      </c>
      <c r="B78" s="804" t="s">
        <v>490</v>
      </c>
      <c r="C78" s="806">
        <v>28740.603999999999</v>
      </c>
      <c r="D78" s="475">
        <v>262</v>
      </c>
      <c r="F78" s="123">
        <v>572</v>
      </c>
      <c r="G78" s="110" t="s">
        <v>276</v>
      </c>
      <c r="H78" s="808">
        <f t="shared" si="2"/>
        <v>523898.76699999999</v>
      </c>
      <c r="I78" s="278">
        <f t="shared" si="3"/>
        <v>0.47018939240092722</v>
      </c>
      <c r="K78" s="280">
        <v>1114229.2350000001</v>
      </c>
    </row>
    <row r="79" spans="1:11" ht="12" customHeight="1">
      <c r="A79" s="420" t="s">
        <v>491</v>
      </c>
      <c r="B79" s="804" t="s">
        <v>208</v>
      </c>
      <c r="C79" s="806">
        <v>62110.294000000002</v>
      </c>
      <c r="D79" s="475">
        <v>263</v>
      </c>
      <c r="F79" s="123">
        <v>573</v>
      </c>
      <c r="G79" s="110" t="s">
        <v>278</v>
      </c>
      <c r="H79" s="808">
        <f t="shared" si="2"/>
        <v>0</v>
      </c>
      <c r="I79" s="278">
        <f t="shared" si="3"/>
        <v>0</v>
      </c>
      <c r="K79" s="280">
        <v>648607.89399999985</v>
      </c>
    </row>
    <row r="80" spans="1:11" ht="12" customHeight="1">
      <c r="A80" s="420" t="s">
        <v>492</v>
      </c>
      <c r="B80" s="804" t="s">
        <v>210</v>
      </c>
      <c r="C80" s="806">
        <v>27207.822</v>
      </c>
      <c r="D80" s="475">
        <v>269</v>
      </c>
      <c r="F80" s="123">
        <v>574</v>
      </c>
      <c r="G80" s="110" t="s">
        <v>280</v>
      </c>
      <c r="H80" s="808">
        <f t="shared" si="2"/>
        <v>80912.421999999991</v>
      </c>
      <c r="I80" s="278">
        <f t="shared" si="3"/>
        <v>0.14358038741318474</v>
      </c>
      <c r="K80" s="280">
        <v>563533.94400000025</v>
      </c>
    </row>
    <row r="81" spans="1:11" ht="12" customHeight="1">
      <c r="A81" s="420" t="s">
        <v>493</v>
      </c>
      <c r="B81" s="804" t="s">
        <v>212</v>
      </c>
      <c r="C81" s="806">
        <v>8427.3310000000001</v>
      </c>
      <c r="D81" s="475">
        <v>271</v>
      </c>
      <c r="F81" s="123">
        <v>575</v>
      </c>
      <c r="G81" s="110" t="s">
        <v>282</v>
      </c>
      <c r="H81" s="808">
        <f t="shared" si="2"/>
        <v>15855.406999999999</v>
      </c>
      <c r="I81" s="278">
        <f t="shared" si="3"/>
        <v>0.24053278609066539</v>
      </c>
      <c r="K81" s="280">
        <v>65917.861999999994</v>
      </c>
    </row>
    <row r="82" spans="1:11" ht="12" customHeight="1">
      <c r="A82" s="420" t="s">
        <v>494</v>
      </c>
      <c r="B82" s="804" t="s">
        <v>495</v>
      </c>
      <c r="C82" s="806">
        <v>0</v>
      </c>
      <c r="D82" s="475">
        <v>271</v>
      </c>
      <c r="F82" s="123">
        <v>576</v>
      </c>
      <c r="G82" s="110" t="s">
        <v>284</v>
      </c>
      <c r="H82" s="808">
        <f t="shared" si="2"/>
        <v>26989.871999999999</v>
      </c>
      <c r="I82" s="278">
        <f t="shared" si="3"/>
        <v>0.38407032114749312</v>
      </c>
      <c r="K82" s="280">
        <v>70273.256000000008</v>
      </c>
    </row>
    <row r="83" spans="1:11" ht="12" customHeight="1">
      <c r="A83" s="420" t="s">
        <v>496</v>
      </c>
      <c r="B83" s="804" t="s">
        <v>497</v>
      </c>
      <c r="C83" s="806">
        <v>3002.0319999999997</v>
      </c>
      <c r="D83" s="475">
        <v>272</v>
      </c>
      <c r="F83" s="123">
        <v>577</v>
      </c>
      <c r="G83" s="110" t="s">
        <v>286</v>
      </c>
      <c r="H83" s="808">
        <f t="shared" si="2"/>
        <v>55803.309000000001</v>
      </c>
      <c r="I83" s="278">
        <f t="shared" si="3"/>
        <v>0.27493465072628986</v>
      </c>
      <c r="K83" s="280">
        <v>202969.35600000006</v>
      </c>
    </row>
    <row r="84" spans="1:11" ht="12" customHeight="1">
      <c r="A84" s="420" t="s">
        <v>498</v>
      </c>
      <c r="B84" s="804" t="s">
        <v>499</v>
      </c>
      <c r="C84" s="806">
        <v>70109.737999999998</v>
      </c>
      <c r="D84" s="475">
        <v>272</v>
      </c>
      <c r="F84" s="123">
        <v>578</v>
      </c>
      <c r="G84" s="110" t="s">
        <v>288</v>
      </c>
      <c r="H84" s="808">
        <f t="shared" si="2"/>
        <v>113170.63399999999</v>
      </c>
      <c r="I84" s="278">
        <f t="shared" si="3"/>
        <v>0.22865969113916249</v>
      </c>
      <c r="K84" s="280">
        <v>494930.40700000006</v>
      </c>
    </row>
    <row r="85" spans="1:11" ht="12" customHeight="1">
      <c r="A85" s="420" t="s">
        <v>500</v>
      </c>
      <c r="B85" s="804" t="s">
        <v>501</v>
      </c>
      <c r="C85" s="806">
        <v>24828.361000000001</v>
      </c>
      <c r="D85" s="475">
        <v>281</v>
      </c>
      <c r="F85" s="123">
        <v>579</v>
      </c>
      <c r="G85" s="110" t="s">
        <v>290</v>
      </c>
      <c r="H85" s="808">
        <f t="shared" si="2"/>
        <v>51620.875999999997</v>
      </c>
      <c r="I85" s="278">
        <f t="shared" si="3"/>
        <v>0.49793486418343236</v>
      </c>
      <c r="K85" s="280">
        <v>103669.93700000002</v>
      </c>
    </row>
    <row r="86" spans="1:11" ht="12" customHeight="1">
      <c r="A86" s="420" t="s">
        <v>502</v>
      </c>
      <c r="B86" s="804" t="s">
        <v>503</v>
      </c>
      <c r="C86" s="806">
        <v>14493.661</v>
      </c>
      <c r="D86" s="475">
        <v>281</v>
      </c>
      <c r="F86" s="123">
        <v>591</v>
      </c>
      <c r="G86" s="110" t="s">
        <v>292</v>
      </c>
      <c r="H86" s="808">
        <f t="shared" si="2"/>
        <v>48996.514000000003</v>
      </c>
      <c r="I86" s="278">
        <f t="shared" si="3"/>
        <v>6.3383972925925292E-2</v>
      </c>
      <c r="K86" s="280">
        <v>773011.09000000008</v>
      </c>
    </row>
    <row r="87" spans="1:11" ht="12" customHeight="1">
      <c r="A87" s="420" t="s">
        <v>504</v>
      </c>
      <c r="B87" s="804" t="s">
        <v>505</v>
      </c>
      <c r="C87" s="806">
        <v>29525.993999999999</v>
      </c>
      <c r="D87" s="475">
        <v>289</v>
      </c>
      <c r="F87" s="123">
        <v>592</v>
      </c>
      <c r="G87" s="110" t="s">
        <v>294</v>
      </c>
      <c r="H87" s="808">
        <f t="shared" si="2"/>
        <v>27449.99</v>
      </c>
      <c r="I87" s="278">
        <f t="shared" si="3"/>
        <v>0.14088428989934615</v>
      </c>
      <c r="K87" s="280">
        <v>194840.67400000003</v>
      </c>
    </row>
    <row r="88" spans="1:11" ht="12" customHeight="1">
      <c r="A88" s="420" t="s">
        <v>506</v>
      </c>
      <c r="B88" s="804" t="s">
        <v>218</v>
      </c>
      <c r="C88" s="806">
        <v>212433.79800000001</v>
      </c>
      <c r="D88" s="475">
        <v>289</v>
      </c>
      <c r="F88" s="123">
        <v>593</v>
      </c>
      <c r="G88" s="110" t="s">
        <v>296</v>
      </c>
      <c r="H88" s="808">
        <f t="shared" si="2"/>
        <v>384601.61</v>
      </c>
      <c r="I88" s="278">
        <f t="shared" si="3"/>
        <v>0.32690987193929738</v>
      </c>
      <c r="K88" s="280">
        <v>1176475.9739999995</v>
      </c>
    </row>
    <row r="89" spans="1:11" ht="12" customHeight="1">
      <c r="A89" s="420" t="s">
        <v>507</v>
      </c>
      <c r="B89" s="804" t="s">
        <v>508</v>
      </c>
      <c r="C89" s="806">
        <v>2445.1480000000001</v>
      </c>
      <c r="D89" s="475">
        <v>291</v>
      </c>
      <c r="F89" s="123">
        <v>594</v>
      </c>
      <c r="G89" s="110" t="s">
        <v>298</v>
      </c>
      <c r="H89" s="808">
        <f t="shared" si="2"/>
        <v>39357.42</v>
      </c>
      <c r="I89" s="278">
        <f t="shared" si="3"/>
        <v>0.14572592392348929</v>
      </c>
      <c r="K89" s="280">
        <v>270078.37000000005</v>
      </c>
    </row>
    <row r="90" spans="1:11" ht="12" customHeight="1">
      <c r="A90" s="420" t="s">
        <v>509</v>
      </c>
      <c r="B90" s="804" t="s">
        <v>510</v>
      </c>
      <c r="C90" s="806">
        <v>19721.97</v>
      </c>
      <c r="D90" s="475">
        <v>291</v>
      </c>
      <c r="F90" s="123">
        <v>595</v>
      </c>
      <c r="G90" s="110" t="s">
        <v>300</v>
      </c>
      <c r="H90" s="808">
        <f t="shared" si="2"/>
        <v>41863.181000000004</v>
      </c>
      <c r="I90" s="278">
        <f t="shared" si="3"/>
        <v>0.22821271793019673</v>
      </c>
      <c r="K90" s="280">
        <v>183439.29899999994</v>
      </c>
    </row>
    <row r="91" spans="1:11" ht="12" customHeight="1">
      <c r="A91" s="420" t="s">
        <v>511</v>
      </c>
      <c r="B91" s="804" t="s">
        <v>512</v>
      </c>
      <c r="C91" s="806">
        <v>64165.521000000001</v>
      </c>
      <c r="D91" s="475">
        <v>291</v>
      </c>
      <c r="F91" s="123">
        <v>611</v>
      </c>
      <c r="G91" s="110" t="s">
        <v>7</v>
      </c>
      <c r="H91" s="808">
        <f t="shared" si="2"/>
        <v>404884.01500000001</v>
      </c>
      <c r="I91" s="278">
        <f t="shared" si="3"/>
        <v>0.25700089964910838</v>
      </c>
      <c r="K91" s="280">
        <v>1575418.6680000001</v>
      </c>
    </row>
    <row r="92" spans="1:11" ht="12" customHeight="1">
      <c r="A92" s="420" t="s">
        <v>513</v>
      </c>
      <c r="B92" s="804" t="s">
        <v>514</v>
      </c>
      <c r="C92" s="806">
        <v>37432.521000000001</v>
      </c>
      <c r="D92" s="475">
        <v>291</v>
      </c>
      <c r="F92" s="123">
        <v>631</v>
      </c>
      <c r="G92" s="110" t="s">
        <v>303</v>
      </c>
      <c r="H92" s="808">
        <f t="shared" si="2"/>
        <v>695770.04900000012</v>
      </c>
      <c r="I92" s="278">
        <f t="shared" si="3"/>
        <v>0.47992189766058913</v>
      </c>
      <c r="K92" s="280">
        <v>1449756.83</v>
      </c>
    </row>
    <row r="93" spans="1:11" ht="12" customHeight="1">
      <c r="A93" s="420" t="s">
        <v>515</v>
      </c>
      <c r="B93" s="804" t="s">
        <v>516</v>
      </c>
      <c r="C93" s="806">
        <v>68312.611999999994</v>
      </c>
      <c r="D93" s="475">
        <v>291</v>
      </c>
      <c r="F93" s="123">
        <v>632</v>
      </c>
      <c r="G93" s="110" t="s">
        <v>305</v>
      </c>
      <c r="H93" s="808">
        <f t="shared" si="2"/>
        <v>664950.82699999993</v>
      </c>
      <c r="I93" s="278">
        <f t="shared" si="3"/>
        <v>0.31457601869010776</v>
      </c>
      <c r="K93" s="280">
        <v>2113800.1229999997</v>
      </c>
    </row>
    <row r="94" spans="1:11" ht="12" customHeight="1">
      <c r="A94" s="420" t="s">
        <v>517</v>
      </c>
      <c r="B94" s="804" t="s">
        <v>518</v>
      </c>
      <c r="C94" s="806">
        <v>1634.296</v>
      </c>
      <c r="D94" s="475">
        <v>301</v>
      </c>
      <c r="F94" s="123">
        <v>641</v>
      </c>
      <c r="G94" s="110" t="s">
        <v>307</v>
      </c>
      <c r="H94" s="808">
        <f t="shared" si="2"/>
        <v>958644.28700000001</v>
      </c>
      <c r="I94" s="278">
        <f t="shared" si="3"/>
        <v>0.37501138556451535</v>
      </c>
      <c r="K94" s="280">
        <v>2556307.1519999998</v>
      </c>
    </row>
    <row r="95" spans="1:11" ht="12" customHeight="1">
      <c r="A95" s="420" t="s">
        <v>519</v>
      </c>
      <c r="B95" s="804" t="s">
        <v>520</v>
      </c>
      <c r="C95" s="806">
        <v>8629.875</v>
      </c>
      <c r="D95" s="475">
        <v>301</v>
      </c>
      <c r="F95" s="123">
        <v>642</v>
      </c>
      <c r="G95" s="110" t="s">
        <v>309</v>
      </c>
      <c r="H95" s="808">
        <f t="shared" si="2"/>
        <v>46325.733</v>
      </c>
      <c r="I95" s="278">
        <f t="shared" si="3"/>
        <v>0.39472350488408608</v>
      </c>
      <c r="K95" s="280">
        <v>117362.489</v>
      </c>
    </row>
    <row r="96" spans="1:11" ht="12" customHeight="1">
      <c r="A96" s="420" t="s">
        <v>521</v>
      </c>
      <c r="B96" s="804" t="s">
        <v>522</v>
      </c>
      <c r="C96" s="806">
        <v>13756.83</v>
      </c>
      <c r="D96" s="475">
        <v>301</v>
      </c>
      <c r="F96" s="123">
        <v>643</v>
      </c>
      <c r="G96" s="110" t="s">
        <v>311</v>
      </c>
      <c r="H96" s="808">
        <f t="shared" si="2"/>
        <v>319644.75899999996</v>
      </c>
      <c r="I96" s="278">
        <f t="shared" si="3"/>
        <v>0.55203158934567675</v>
      </c>
      <c r="K96" s="280">
        <v>579033.45600000001</v>
      </c>
    </row>
    <row r="97" spans="1:11" ht="12" customHeight="1">
      <c r="A97" s="420" t="s">
        <v>523</v>
      </c>
      <c r="B97" s="804" t="s">
        <v>524</v>
      </c>
      <c r="C97" s="806">
        <v>27703.866000000002</v>
      </c>
      <c r="D97" s="475">
        <v>301</v>
      </c>
      <c r="F97" s="123">
        <v>644</v>
      </c>
      <c r="G97" s="110" t="s">
        <v>313</v>
      </c>
      <c r="H97" s="808">
        <f t="shared" si="2"/>
        <v>305599.32300000003</v>
      </c>
      <c r="I97" s="278">
        <f t="shared" si="3"/>
        <v>0.5455462166044176</v>
      </c>
      <c r="K97" s="280">
        <v>560171.28099999996</v>
      </c>
    </row>
    <row r="98" spans="1:11" ht="12" customHeight="1">
      <c r="A98" s="420" t="s">
        <v>525</v>
      </c>
      <c r="B98" s="804" t="s">
        <v>526</v>
      </c>
      <c r="C98" s="806">
        <v>21013.981</v>
      </c>
      <c r="D98" s="475">
        <v>301</v>
      </c>
      <c r="F98" s="123">
        <v>659</v>
      </c>
      <c r="G98" s="110" t="s">
        <v>59</v>
      </c>
      <c r="H98" s="808">
        <f t="shared" si="2"/>
        <v>112298.068</v>
      </c>
      <c r="I98" s="278">
        <f t="shared" si="3"/>
        <v>0.47831887624087338</v>
      </c>
      <c r="K98" s="280">
        <v>234776.576</v>
      </c>
    </row>
    <row r="99" spans="1:11" ht="12" customHeight="1">
      <c r="A99" s="420" t="s">
        <v>527</v>
      </c>
      <c r="B99" s="804" t="s">
        <v>528</v>
      </c>
      <c r="C99" s="806">
        <v>211753.20800000001</v>
      </c>
      <c r="D99" s="475">
        <v>301</v>
      </c>
      <c r="F99" s="123">
        <v>661</v>
      </c>
      <c r="G99" s="110" t="s">
        <v>316</v>
      </c>
      <c r="H99" s="808">
        <f t="shared" si="2"/>
        <v>62050.391999999993</v>
      </c>
      <c r="I99" s="278">
        <f t="shared" si="3"/>
        <v>0.12199346642117134</v>
      </c>
      <c r="K99" s="280">
        <v>508637.01</v>
      </c>
    </row>
    <row r="100" spans="1:11" ht="12" customHeight="1">
      <c r="A100" s="420" t="s">
        <v>529</v>
      </c>
      <c r="B100" s="804" t="s">
        <v>530</v>
      </c>
      <c r="C100" s="806">
        <v>12887.447</v>
      </c>
      <c r="D100" s="475">
        <v>301</v>
      </c>
      <c r="F100" s="123">
        <v>662</v>
      </c>
      <c r="G100" s="110" t="s">
        <v>318</v>
      </c>
      <c r="H100" s="808">
        <f t="shared" si="2"/>
        <v>33066.961000000003</v>
      </c>
      <c r="I100" s="278">
        <f t="shared" si="3"/>
        <v>0.10949935093899216</v>
      </c>
      <c r="K100" s="280">
        <v>301983.16900000023</v>
      </c>
    </row>
    <row r="101" spans="1:11" ht="12" customHeight="1">
      <c r="A101" s="420" t="s">
        <v>531</v>
      </c>
      <c r="B101" s="804" t="s">
        <v>532</v>
      </c>
      <c r="C101" s="806">
        <v>183957.22700000001</v>
      </c>
      <c r="D101" s="475">
        <v>301</v>
      </c>
      <c r="F101" s="123">
        <v>663</v>
      </c>
      <c r="G101" s="110" t="s">
        <v>320</v>
      </c>
      <c r="H101" s="808">
        <f t="shared" si="2"/>
        <v>148141.198</v>
      </c>
      <c r="I101" s="278">
        <f t="shared" si="3"/>
        <v>0.21796449967306258</v>
      </c>
      <c r="K101" s="280">
        <v>679657.4589999998</v>
      </c>
    </row>
    <row r="102" spans="1:11" ht="12" customHeight="1">
      <c r="A102" s="420" t="s">
        <v>533</v>
      </c>
      <c r="B102" s="804" t="s">
        <v>534</v>
      </c>
      <c r="C102" s="806">
        <v>5100.3450000000003</v>
      </c>
      <c r="D102" s="475">
        <v>311</v>
      </c>
      <c r="F102" s="123">
        <v>669</v>
      </c>
      <c r="G102" s="110" t="s">
        <v>322</v>
      </c>
      <c r="H102" s="808">
        <f t="shared" si="2"/>
        <v>1459780.0410000002</v>
      </c>
      <c r="I102" s="278">
        <f t="shared" si="3"/>
        <v>0.4516541412604943</v>
      </c>
      <c r="K102" s="280">
        <v>3232074.9609999992</v>
      </c>
    </row>
    <row r="103" spans="1:11" ht="12" customHeight="1">
      <c r="A103" s="420" t="s">
        <v>535</v>
      </c>
      <c r="B103" s="804" t="s">
        <v>536</v>
      </c>
      <c r="C103" s="806">
        <v>40464.747000000003</v>
      </c>
      <c r="D103" s="475">
        <v>311</v>
      </c>
      <c r="F103" s="123">
        <v>671</v>
      </c>
      <c r="G103" s="110" t="s">
        <v>324</v>
      </c>
      <c r="H103" s="808">
        <f t="shared" si="2"/>
        <v>30661.219000000001</v>
      </c>
      <c r="I103" s="278">
        <f t="shared" si="3"/>
        <v>0.27783571178190064</v>
      </c>
      <c r="K103" s="280">
        <v>110357.37200000003</v>
      </c>
    </row>
    <row r="104" spans="1:11" ht="12" customHeight="1">
      <c r="A104" s="420" t="s">
        <v>537</v>
      </c>
      <c r="B104" s="804" t="s">
        <v>538</v>
      </c>
      <c r="C104" s="806">
        <v>24857.205000000002</v>
      </c>
      <c r="D104" s="475">
        <v>311</v>
      </c>
      <c r="F104" s="123">
        <v>672</v>
      </c>
      <c r="G104" s="110" t="s">
        <v>326</v>
      </c>
      <c r="H104" s="808">
        <f t="shared" si="2"/>
        <v>370800.16200000001</v>
      </c>
      <c r="I104" s="278">
        <f t="shared" si="3"/>
        <v>0.27211941034831799</v>
      </c>
      <c r="K104" s="280">
        <v>1362637.68</v>
      </c>
    </row>
    <row r="105" spans="1:11" ht="12" customHeight="1">
      <c r="A105" s="420" t="s">
        <v>539</v>
      </c>
      <c r="B105" s="804" t="s">
        <v>540</v>
      </c>
      <c r="C105" s="806">
        <v>16874.691999999999</v>
      </c>
      <c r="D105" s="475">
        <v>311</v>
      </c>
      <c r="F105" s="123">
        <v>673</v>
      </c>
      <c r="G105" s="110" t="s">
        <v>328</v>
      </c>
      <c r="H105" s="808">
        <f t="shared" si="2"/>
        <v>85822.178</v>
      </c>
      <c r="I105" s="278">
        <f t="shared" si="3"/>
        <v>0.27577419704935202</v>
      </c>
      <c r="K105" s="280">
        <v>311204.52500000002</v>
      </c>
    </row>
    <row r="106" spans="1:11" ht="12" customHeight="1">
      <c r="A106" s="420" t="s">
        <v>541</v>
      </c>
      <c r="B106" s="804" t="s">
        <v>542</v>
      </c>
      <c r="C106" s="806">
        <v>2296.12</v>
      </c>
      <c r="D106" s="475">
        <v>311</v>
      </c>
      <c r="F106" s="123">
        <v>674</v>
      </c>
      <c r="G106" s="110" t="s">
        <v>330</v>
      </c>
      <c r="H106" s="808">
        <f t="shared" si="2"/>
        <v>85750.025999999998</v>
      </c>
      <c r="I106" s="278">
        <f t="shared" si="3"/>
        <v>0.22723234485111515</v>
      </c>
      <c r="K106" s="280">
        <v>377367.16599999991</v>
      </c>
    </row>
    <row r="107" spans="1:11" ht="12" customHeight="1">
      <c r="A107" s="420" t="s">
        <v>543</v>
      </c>
      <c r="B107" s="804" t="s">
        <v>544</v>
      </c>
      <c r="C107" s="806">
        <v>13390.147999999999</v>
      </c>
      <c r="D107" s="475">
        <v>311</v>
      </c>
      <c r="F107" s="123">
        <v>675</v>
      </c>
      <c r="G107" s="110" t="s">
        <v>332</v>
      </c>
      <c r="H107" s="808">
        <f t="shared" si="2"/>
        <v>10484.244000000001</v>
      </c>
      <c r="I107" s="278">
        <f t="shared" si="3"/>
        <v>0.30880530590807032</v>
      </c>
      <c r="K107" s="280">
        <v>33950.983999999997</v>
      </c>
    </row>
    <row r="108" spans="1:11" ht="12" customHeight="1">
      <c r="A108" s="420" t="s">
        <v>545</v>
      </c>
      <c r="B108" s="804" t="s">
        <v>223</v>
      </c>
      <c r="C108" s="806">
        <v>19091.039000000001</v>
      </c>
      <c r="D108" s="475">
        <v>321</v>
      </c>
      <c r="F108" s="123">
        <v>679</v>
      </c>
      <c r="G108" s="110" t="s">
        <v>334</v>
      </c>
      <c r="H108" s="808">
        <f t="shared" si="2"/>
        <v>125961.45</v>
      </c>
      <c r="I108" s="278">
        <f t="shared" si="3"/>
        <v>0.3268085776363433</v>
      </c>
      <c r="K108" s="280">
        <v>385428.83699999994</v>
      </c>
    </row>
    <row r="109" spans="1:11" ht="12" customHeight="1">
      <c r="A109" s="420" t="s">
        <v>546</v>
      </c>
      <c r="B109" s="804" t="s">
        <v>225</v>
      </c>
      <c r="C109" s="806">
        <v>56915.485000000001</v>
      </c>
      <c r="D109" s="475">
        <v>329</v>
      </c>
      <c r="F109" s="123">
        <v>681</v>
      </c>
      <c r="G109" s="110" t="s">
        <v>336</v>
      </c>
      <c r="H109" s="808">
        <f t="shared" si="2"/>
        <v>0</v>
      </c>
      <c r="I109" s="278">
        <f t="shared" si="3"/>
        <v>0</v>
      </c>
      <c r="K109" s="280">
        <v>99996.080999999976</v>
      </c>
    </row>
    <row r="110" spans="1:11" ht="12" customHeight="1" thickBot="1">
      <c r="A110" s="420" t="s">
        <v>547</v>
      </c>
      <c r="B110" s="804" t="s">
        <v>227</v>
      </c>
      <c r="C110" s="806">
        <v>299568.65000000002</v>
      </c>
      <c r="D110" s="475">
        <v>331</v>
      </c>
      <c r="F110" s="248">
        <v>691</v>
      </c>
      <c r="G110" s="249" t="s">
        <v>338</v>
      </c>
      <c r="H110" s="809">
        <f t="shared" si="2"/>
        <v>2516.64</v>
      </c>
      <c r="I110" s="278">
        <f t="shared" si="3"/>
        <v>5.546606115834545E-3</v>
      </c>
      <c r="K110" s="472">
        <v>453726.10700000013</v>
      </c>
    </row>
    <row r="111" spans="1:11" ht="12" customHeight="1">
      <c r="A111" s="420" t="s">
        <v>548</v>
      </c>
      <c r="B111" s="804" t="s">
        <v>229</v>
      </c>
      <c r="C111" s="806">
        <v>33444.127999999997</v>
      </c>
      <c r="D111" s="475">
        <v>332</v>
      </c>
    </row>
    <row r="112" spans="1:11" ht="12" customHeight="1">
      <c r="A112" s="420" t="s">
        <v>549</v>
      </c>
      <c r="B112" s="804" t="s">
        <v>550</v>
      </c>
      <c r="C112" s="806">
        <v>13201.598</v>
      </c>
      <c r="D112" s="475">
        <v>333</v>
      </c>
    </row>
    <row r="113" spans="1:4" ht="12" customHeight="1">
      <c r="A113" s="420" t="s">
        <v>551</v>
      </c>
      <c r="B113" s="804" t="s">
        <v>552</v>
      </c>
      <c r="C113" s="806">
        <v>1590.52</v>
      </c>
      <c r="D113" s="475">
        <v>333</v>
      </c>
    </row>
    <row r="114" spans="1:4" ht="12" customHeight="1">
      <c r="A114" s="420" t="s">
        <v>553</v>
      </c>
      <c r="B114" s="804" t="s">
        <v>233</v>
      </c>
      <c r="C114" s="806">
        <v>10465.144000000002</v>
      </c>
      <c r="D114" s="475">
        <v>339</v>
      </c>
    </row>
    <row r="115" spans="1:4" ht="12" customHeight="1">
      <c r="A115" s="420" t="s">
        <v>554</v>
      </c>
      <c r="B115" s="804" t="s">
        <v>555</v>
      </c>
      <c r="C115" s="806">
        <v>5445.4160000000002</v>
      </c>
      <c r="D115" s="475">
        <v>341</v>
      </c>
    </row>
    <row r="116" spans="1:4" ht="12" customHeight="1">
      <c r="A116" s="420" t="s">
        <v>556</v>
      </c>
      <c r="B116" s="804" t="s">
        <v>557</v>
      </c>
      <c r="C116" s="806">
        <v>3611.8449999999998</v>
      </c>
      <c r="D116" s="475">
        <v>341</v>
      </c>
    </row>
    <row r="117" spans="1:4" ht="12" customHeight="1">
      <c r="A117" s="420" t="s">
        <v>558</v>
      </c>
      <c r="B117" s="804" t="s">
        <v>237</v>
      </c>
      <c r="C117" s="806">
        <v>12668.481</v>
      </c>
      <c r="D117" s="475">
        <v>342</v>
      </c>
    </row>
    <row r="118" spans="1:4" ht="12" customHeight="1">
      <c r="A118" s="420" t="s">
        <v>559</v>
      </c>
      <c r="B118" s="804" t="s">
        <v>239</v>
      </c>
      <c r="C118" s="806">
        <v>474318.86300000001</v>
      </c>
      <c r="D118" s="475">
        <v>351</v>
      </c>
    </row>
    <row r="119" spans="1:4" ht="12" customHeight="1">
      <c r="A119" s="420" t="s">
        <v>560</v>
      </c>
      <c r="B119" s="804" t="s">
        <v>561</v>
      </c>
      <c r="C119" s="806">
        <v>17384.258999999998</v>
      </c>
      <c r="D119" s="475">
        <v>352</v>
      </c>
    </row>
    <row r="120" spans="1:4" ht="12" customHeight="1">
      <c r="A120" s="420" t="s">
        <v>562</v>
      </c>
      <c r="B120" s="804" t="s">
        <v>563</v>
      </c>
      <c r="C120" s="806">
        <v>0</v>
      </c>
      <c r="D120" s="475">
        <v>352</v>
      </c>
    </row>
    <row r="121" spans="1:4" ht="12" customHeight="1">
      <c r="A121" s="420" t="s">
        <v>564</v>
      </c>
      <c r="B121" s="804" t="s">
        <v>243</v>
      </c>
      <c r="C121" s="806">
        <v>1430625.773</v>
      </c>
      <c r="D121" s="475">
        <v>353</v>
      </c>
    </row>
    <row r="122" spans="1:4" ht="12" customHeight="1">
      <c r="A122" s="420" t="s">
        <v>565</v>
      </c>
      <c r="B122" s="804" t="s">
        <v>245</v>
      </c>
      <c r="C122" s="806">
        <v>4217.2790000000005</v>
      </c>
      <c r="D122" s="475">
        <v>354</v>
      </c>
    </row>
    <row r="123" spans="1:4" ht="12" customHeight="1">
      <c r="A123" s="420" t="s">
        <v>566</v>
      </c>
      <c r="B123" s="804" t="s">
        <v>567</v>
      </c>
      <c r="C123" s="806">
        <v>13958.865</v>
      </c>
      <c r="D123" s="475">
        <v>359</v>
      </c>
    </row>
    <row r="124" spans="1:4" ht="12" customHeight="1">
      <c r="A124" s="420" t="s">
        <v>568</v>
      </c>
      <c r="B124" s="804" t="s">
        <v>569</v>
      </c>
      <c r="C124" s="806">
        <v>54727.714</v>
      </c>
      <c r="D124" s="475">
        <v>359</v>
      </c>
    </row>
    <row r="125" spans="1:4" ht="12" customHeight="1">
      <c r="A125" s="420" t="s">
        <v>570</v>
      </c>
      <c r="B125" s="804" t="s">
        <v>571</v>
      </c>
      <c r="C125" s="806">
        <v>74650.887000000002</v>
      </c>
      <c r="D125" s="475">
        <v>359</v>
      </c>
    </row>
    <row r="126" spans="1:4" ht="12" customHeight="1">
      <c r="A126" s="420" t="s">
        <v>572</v>
      </c>
      <c r="B126" s="804" t="s">
        <v>573</v>
      </c>
      <c r="C126" s="806">
        <v>2267.1019999999999</v>
      </c>
      <c r="D126" s="475">
        <v>391</v>
      </c>
    </row>
    <row r="127" spans="1:4" ht="12" customHeight="1">
      <c r="A127" s="420" t="s">
        <v>574</v>
      </c>
      <c r="B127" s="804" t="s">
        <v>3</v>
      </c>
      <c r="C127" s="806">
        <v>73435.030999999988</v>
      </c>
      <c r="D127" s="475">
        <v>391</v>
      </c>
    </row>
    <row r="128" spans="1:4" ht="12" customHeight="1">
      <c r="A128" s="420" t="s">
        <v>575</v>
      </c>
      <c r="B128" s="804" t="s">
        <v>250</v>
      </c>
      <c r="C128" s="806">
        <v>9741.3940000000002</v>
      </c>
      <c r="D128" s="475">
        <v>392</v>
      </c>
    </row>
    <row r="129" spans="1:4" ht="12" customHeight="1">
      <c r="A129" s="420" t="s">
        <v>576</v>
      </c>
      <c r="B129" s="804" t="s">
        <v>577</v>
      </c>
      <c r="C129" s="806">
        <v>322990.90500000003</v>
      </c>
      <c r="D129" s="475">
        <v>411</v>
      </c>
    </row>
    <row r="130" spans="1:4" ht="12" customHeight="1">
      <c r="A130" s="420" t="s">
        <v>578</v>
      </c>
      <c r="B130" s="804" t="s">
        <v>579</v>
      </c>
      <c r="C130" s="806">
        <v>229534.171</v>
      </c>
      <c r="D130" s="475">
        <v>411</v>
      </c>
    </row>
    <row r="131" spans="1:4" ht="12" customHeight="1">
      <c r="A131" s="420" t="s">
        <v>580</v>
      </c>
      <c r="B131" s="804" t="s">
        <v>254</v>
      </c>
      <c r="C131" s="806">
        <v>262943.663</v>
      </c>
      <c r="D131" s="475">
        <v>412</v>
      </c>
    </row>
    <row r="132" spans="1:4" ht="12" customHeight="1">
      <c r="A132" s="420" t="s">
        <v>581</v>
      </c>
      <c r="B132" s="804" t="s">
        <v>256</v>
      </c>
      <c r="C132" s="806">
        <v>148303.72400000002</v>
      </c>
      <c r="D132" s="475">
        <v>413</v>
      </c>
    </row>
    <row r="133" spans="1:4" ht="12" customHeight="1">
      <c r="A133" s="420" t="s">
        <v>582</v>
      </c>
      <c r="B133" s="804" t="s">
        <v>258</v>
      </c>
      <c r="C133" s="806">
        <v>175201.25400000002</v>
      </c>
      <c r="D133" s="475">
        <v>419</v>
      </c>
    </row>
    <row r="134" spans="1:4" ht="12" customHeight="1">
      <c r="A134" s="420" t="s">
        <v>583</v>
      </c>
      <c r="B134" s="804" t="s">
        <v>260</v>
      </c>
      <c r="C134" s="806">
        <v>35331.294000000002</v>
      </c>
      <c r="D134" s="475">
        <v>461</v>
      </c>
    </row>
    <row r="135" spans="1:4" ht="12" customHeight="1">
      <c r="A135" s="420" t="s">
        <v>584</v>
      </c>
      <c r="B135" s="804" t="s">
        <v>585</v>
      </c>
      <c r="C135" s="806">
        <v>22610.655999999999</v>
      </c>
      <c r="D135" s="475">
        <v>462</v>
      </c>
    </row>
    <row r="136" spans="1:4" ht="12" customHeight="1">
      <c r="A136" s="420" t="s">
        <v>586</v>
      </c>
      <c r="B136" s="804" t="s">
        <v>587</v>
      </c>
      <c r="C136" s="806">
        <v>555.01700000000005</v>
      </c>
      <c r="D136" s="475">
        <v>462</v>
      </c>
    </row>
    <row r="137" spans="1:4" ht="12" customHeight="1">
      <c r="A137" s="420" t="s">
        <v>588</v>
      </c>
      <c r="B137" s="804" t="s">
        <v>4</v>
      </c>
      <c r="C137" s="806">
        <v>21033.559000000001</v>
      </c>
      <c r="D137" s="475">
        <v>471</v>
      </c>
    </row>
    <row r="138" spans="1:4" ht="12" customHeight="1">
      <c r="A138" s="420" t="s">
        <v>589</v>
      </c>
      <c r="B138" s="804" t="s">
        <v>5</v>
      </c>
      <c r="C138" s="806">
        <v>157854.601</v>
      </c>
      <c r="D138" s="475">
        <v>481</v>
      </c>
    </row>
    <row r="139" spans="1:4" ht="12" customHeight="1">
      <c r="A139" s="420" t="s">
        <v>590</v>
      </c>
      <c r="B139" s="804" t="s">
        <v>345</v>
      </c>
      <c r="C139" s="806">
        <v>1999151.727</v>
      </c>
      <c r="D139" s="475">
        <v>511</v>
      </c>
    </row>
    <row r="140" spans="1:4" ht="12" customHeight="1">
      <c r="A140" s="420" t="s">
        <v>591</v>
      </c>
      <c r="B140" s="804" t="s">
        <v>346</v>
      </c>
      <c r="C140" s="806">
        <v>1226613.673</v>
      </c>
      <c r="D140" s="475">
        <v>511</v>
      </c>
    </row>
    <row r="141" spans="1:4" ht="12" customHeight="1">
      <c r="A141" s="420" t="s">
        <v>592</v>
      </c>
      <c r="B141" s="804" t="s">
        <v>593</v>
      </c>
      <c r="C141" s="806">
        <v>300815.48700000002</v>
      </c>
      <c r="D141" s="475">
        <v>531</v>
      </c>
    </row>
    <row r="142" spans="1:4" ht="12" customHeight="1">
      <c r="A142" s="420" t="s">
        <v>594</v>
      </c>
      <c r="B142" s="804" t="s">
        <v>595</v>
      </c>
      <c r="C142" s="806">
        <v>254323.228</v>
      </c>
      <c r="D142" s="475">
        <v>531</v>
      </c>
    </row>
    <row r="143" spans="1:4" ht="12" customHeight="1">
      <c r="A143" s="420" t="s">
        <v>596</v>
      </c>
      <c r="B143" s="804" t="s">
        <v>268</v>
      </c>
      <c r="C143" s="806">
        <v>205793.49099999998</v>
      </c>
      <c r="D143" s="475">
        <v>551</v>
      </c>
    </row>
    <row r="144" spans="1:4" ht="12" customHeight="1">
      <c r="A144" s="420" t="s">
        <v>597</v>
      </c>
      <c r="B144" s="804" t="s">
        <v>270</v>
      </c>
      <c r="C144" s="806">
        <v>60226.62</v>
      </c>
      <c r="D144" s="475">
        <v>552</v>
      </c>
    </row>
    <row r="145" spans="1:4" ht="12" customHeight="1">
      <c r="A145" s="420" t="s">
        <v>598</v>
      </c>
      <c r="B145" s="804" t="s">
        <v>272</v>
      </c>
      <c r="C145" s="806">
        <v>0</v>
      </c>
      <c r="D145" s="475">
        <v>553</v>
      </c>
    </row>
    <row r="146" spans="1:4" ht="12" customHeight="1">
      <c r="A146" s="420" t="s">
        <v>599</v>
      </c>
      <c r="B146" s="804" t="s">
        <v>600</v>
      </c>
      <c r="C146" s="806">
        <v>159119.217</v>
      </c>
      <c r="D146" s="475">
        <v>571</v>
      </c>
    </row>
    <row r="147" spans="1:4" ht="12" customHeight="1">
      <c r="A147" s="420" t="s">
        <v>601</v>
      </c>
      <c r="B147" s="804" t="s">
        <v>602</v>
      </c>
      <c r="C147" s="806">
        <v>3155.0219999999999</v>
      </c>
      <c r="D147" s="475">
        <v>571</v>
      </c>
    </row>
    <row r="148" spans="1:4" ht="12" customHeight="1">
      <c r="A148" s="420" t="s">
        <v>603</v>
      </c>
      <c r="B148" s="804" t="s">
        <v>604</v>
      </c>
      <c r="C148" s="806">
        <v>61145.39</v>
      </c>
      <c r="D148" s="475">
        <v>572</v>
      </c>
    </row>
    <row r="149" spans="1:4" ht="12" customHeight="1">
      <c r="A149" s="420" t="s">
        <v>605</v>
      </c>
      <c r="B149" s="804" t="s">
        <v>606</v>
      </c>
      <c r="C149" s="806">
        <v>462753.37699999998</v>
      </c>
      <c r="D149" s="475">
        <v>572</v>
      </c>
    </row>
    <row r="150" spans="1:4" ht="12" customHeight="1">
      <c r="A150" s="420" t="s">
        <v>607</v>
      </c>
      <c r="B150" s="804" t="s">
        <v>608</v>
      </c>
      <c r="C150" s="806">
        <v>0</v>
      </c>
      <c r="D150" s="475">
        <v>573</v>
      </c>
    </row>
    <row r="151" spans="1:4" ht="12" customHeight="1">
      <c r="A151" s="420" t="s">
        <v>609</v>
      </c>
      <c r="B151" s="804" t="s">
        <v>610</v>
      </c>
      <c r="C151" s="806">
        <v>0</v>
      </c>
      <c r="D151" s="475">
        <v>573</v>
      </c>
    </row>
    <row r="152" spans="1:4" ht="12" customHeight="1">
      <c r="A152" s="420" t="s">
        <v>611</v>
      </c>
      <c r="B152" s="804" t="s">
        <v>612</v>
      </c>
      <c r="C152" s="806">
        <v>29871.083999999999</v>
      </c>
      <c r="D152" s="475">
        <v>574</v>
      </c>
    </row>
    <row r="153" spans="1:4" ht="12" customHeight="1">
      <c r="A153" s="420" t="s">
        <v>613</v>
      </c>
      <c r="B153" s="804" t="s">
        <v>614</v>
      </c>
      <c r="C153" s="806">
        <v>7346.9260000000004</v>
      </c>
      <c r="D153" s="475">
        <v>574</v>
      </c>
    </row>
    <row r="154" spans="1:4" ht="12" customHeight="1">
      <c r="A154" s="420" t="s">
        <v>615</v>
      </c>
      <c r="B154" s="804" t="s">
        <v>616</v>
      </c>
      <c r="C154" s="806">
        <v>43694.411999999997</v>
      </c>
      <c r="D154" s="475">
        <v>574</v>
      </c>
    </row>
    <row r="155" spans="1:4" ht="12" customHeight="1">
      <c r="A155" s="420" t="s">
        <v>617</v>
      </c>
      <c r="B155" s="804" t="s">
        <v>282</v>
      </c>
      <c r="C155" s="806">
        <v>15855.406999999999</v>
      </c>
      <c r="D155" s="475">
        <v>575</v>
      </c>
    </row>
    <row r="156" spans="1:4" ht="12" customHeight="1">
      <c r="A156" s="420" t="s">
        <v>618</v>
      </c>
      <c r="B156" s="804" t="s">
        <v>284</v>
      </c>
      <c r="C156" s="806">
        <v>26989.871999999999</v>
      </c>
      <c r="D156" s="475">
        <v>576</v>
      </c>
    </row>
    <row r="157" spans="1:4" ht="12" customHeight="1">
      <c r="A157" s="420" t="s">
        <v>619</v>
      </c>
      <c r="B157" s="804" t="s">
        <v>286</v>
      </c>
      <c r="C157" s="806">
        <v>55803.309000000001</v>
      </c>
      <c r="D157" s="475">
        <v>577</v>
      </c>
    </row>
    <row r="158" spans="1:4" ht="12" customHeight="1">
      <c r="A158" s="420" t="s">
        <v>620</v>
      </c>
      <c r="B158" s="804" t="s">
        <v>621</v>
      </c>
      <c r="C158" s="806">
        <v>39977.805</v>
      </c>
      <c r="D158" s="475">
        <v>578</v>
      </c>
    </row>
    <row r="159" spans="1:4" ht="12" customHeight="1">
      <c r="A159" s="420" t="s">
        <v>622</v>
      </c>
      <c r="B159" s="804" t="s">
        <v>623</v>
      </c>
      <c r="C159" s="806">
        <v>73192.828999999998</v>
      </c>
      <c r="D159" s="475">
        <v>578</v>
      </c>
    </row>
    <row r="160" spans="1:4" ht="12" customHeight="1">
      <c r="A160" s="420" t="s">
        <v>624</v>
      </c>
      <c r="B160" s="804" t="s">
        <v>290</v>
      </c>
      <c r="C160" s="806">
        <v>51620.875999999997</v>
      </c>
      <c r="D160" s="475">
        <v>579</v>
      </c>
    </row>
    <row r="161" spans="1:4" ht="12" customHeight="1">
      <c r="A161" s="420" t="s">
        <v>625</v>
      </c>
      <c r="B161" s="804" t="s">
        <v>292</v>
      </c>
      <c r="C161" s="806">
        <v>48996.514000000003</v>
      </c>
      <c r="D161" s="475">
        <v>591</v>
      </c>
    </row>
    <row r="162" spans="1:4" ht="12" customHeight="1">
      <c r="A162" s="420" t="s">
        <v>626</v>
      </c>
      <c r="B162" s="804" t="s">
        <v>294</v>
      </c>
      <c r="C162" s="806">
        <v>27449.99</v>
      </c>
      <c r="D162" s="475">
        <v>592</v>
      </c>
    </row>
    <row r="163" spans="1:4" ht="12" customHeight="1">
      <c r="A163" s="420" t="s">
        <v>627</v>
      </c>
      <c r="B163" s="804" t="s">
        <v>296</v>
      </c>
      <c r="C163" s="806">
        <v>384601.61</v>
      </c>
      <c r="D163" s="475">
        <v>593</v>
      </c>
    </row>
    <row r="164" spans="1:4" ht="12" customHeight="1">
      <c r="A164" s="420" t="s">
        <v>628</v>
      </c>
      <c r="B164" s="804" t="s">
        <v>298</v>
      </c>
      <c r="C164" s="806">
        <v>39357.42</v>
      </c>
      <c r="D164" s="475">
        <v>594</v>
      </c>
    </row>
    <row r="165" spans="1:4" ht="12" customHeight="1">
      <c r="A165" s="420" t="s">
        <v>629</v>
      </c>
      <c r="B165" s="804" t="s">
        <v>300</v>
      </c>
      <c r="C165" s="806">
        <v>41863.181000000004</v>
      </c>
      <c r="D165" s="475">
        <v>595</v>
      </c>
    </row>
    <row r="166" spans="1:4" ht="12" customHeight="1">
      <c r="A166" s="420" t="s">
        <v>630</v>
      </c>
      <c r="B166" s="804" t="s">
        <v>631</v>
      </c>
      <c r="C166" s="806">
        <v>80063.187000000005</v>
      </c>
      <c r="D166" s="475">
        <v>611</v>
      </c>
    </row>
    <row r="167" spans="1:4" ht="12" customHeight="1">
      <c r="A167" s="420" t="s">
        <v>632</v>
      </c>
      <c r="B167" s="804" t="s">
        <v>633</v>
      </c>
      <c r="C167" s="806">
        <v>324820.82799999998</v>
      </c>
      <c r="D167" s="475">
        <v>611</v>
      </c>
    </row>
    <row r="168" spans="1:4" ht="12" customHeight="1">
      <c r="A168" s="420" t="s">
        <v>634</v>
      </c>
      <c r="B168" s="804" t="s">
        <v>635</v>
      </c>
      <c r="C168" s="806">
        <v>649068.85900000005</v>
      </c>
      <c r="D168" s="475">
        <v>631</v>
      </c>
    </row>
    <row r="169" spans="1:4" ht="12" customHeight="1">
      <c r="A169" s="420" t="s">
        <v>636</v>
      </c>
      <c r="B169" s="804" t="s">
        <v>637</v>
      </c>
      <c r="C169" s="806">
        <v>46701.19</v>
      </c>
      <c r="D169" s="475">
        <v>631</v>
      </c>
    </row>
    <row r="170" spans="1:4" ht="12" customHeight="1">
      <c r="A170" s="420" t="s">
        <v>638</v>
      </c>
      <c r="B170" s="804" t="s">
        <v>639</v>
      </c>
      <c r="C170" s="806">
        <v>25167.280999999999</v>
      </c>
      <c r="D170" s="475">
        <v>632</v>
      </c>
    </row>
    <row r="171" spans="1:4" ht="12" customHeight="1">
      <c r="A171" s="420" t="s">
        <v>640</v>
      </c>
      <c r="B171" s="804" t="s">
        <v>641</v>
      </c>
      <c r="C171" s="806">
        <v>639783.54599999997</v>
      </c>
      <c r="D171" s="475">
        <v>632</v>
      </c>
    </row>
    <row r="172" spans="1:4" ht="12" customHeight="1">
      <c r="A172" s="420" t="s">
        <v>642</v>
      </c>
      <c r="B172" s="804" t="s">
        <v>307</v>
      </c>
      <c r="C172" s="806">
        <v>958644.28700000001</v>
      </c>
      <c r="D172" s="475">
        <v>641</v>
      </c>
    </row>
    <row r="173" spans="1:4" ht="12" customHeight="1">
      <c r="A173" s="420" t="s">
        <v>643</v>
      </c>
      <c r="B173" s="804" t="s">
        <v>309</v>
      </c>
      <c r="C173" s="806">
        <v>46325.733</v>
      </c>
      <c r="D173" s="475">
        <v>642</v>
      </c>
    </row>
    <row r="174" spans="1:4" ht="12" customHeight="1">
      <c r="A174" s="420" t="s">
        <v>644</v>
      </c>
      <c r="B174" s="804" t="s">
        <v>311</v>
      </c>
      <c r="C174" s="806">
        <v>319644.75899999996</v>
      </c>
      <c r="D174" s="475">
        <v>643</v>
      </c>
    </row>
    <row r="175" spans="1:4" ht="12" customHeight="1">
      <c r="A175" s="420" t="s">
        <v>645</v>
      </c>
      <c r="B175" s="804" t="s">
        <v>313</v>
      </c>
      <c r="C175" s="806">
        <v>305599.32300000003</v>
      </c>
      <c r="D175" s="475">
        <v>644</v>
      </c>
    </row>
    <row r="176" spans="1:4" ht="12" customHeight="1">
      <c r="A176" s="420" t="s">
        <v>646</v>
      </c>
      <c r="B176" s="804" t="s">
        <v>59</v>
      </c>
      <c r="C176" s="806">
        <v>112298.068</v>
      </c>
      <c r="D176" s="475">
        <v>659</v>
      </c>
    </row>
    <row r="177" spans="1:4" ht="12" customHeight="1">
      <c r="A177" s="420" t="s">
        <v>647</v>
      </c>
      <c r="B177" s="804" t="s">
        <v>648</v>
      </c>
      <c r="C177" s="806">
        <v>38543.453999999998</v>
      </c>
      <c r="D177" s="475">
        <v>661</v>
      </c>
    </row>
    <row r="178" spans="1:4" ht="12" customHeight="1">
      <c r="A178" s="420" t="s">
        <v>649</v>
      </c>
      <c r="B178" s="804" t="s">
        <v>650</v>
      </c>
      <c r="C178" s="806">
        <v>23506.937999999998</v>
      </c>
      <c r="D178" s="475">
        <v>661</v>
      </c>
    </row>
    <row r="179" spans="1:4" ht="12" customHeight="1">
      <c r="A179" s="420" t="s">
        <v>651</v>
      </c>
      <c r="B179" s="804" t="s">
        <v>318</v>
      </c>
      <c r="C179" s="806">
        <v>33066.961000000003</v>
      </c>
      <c r="D179" s="475">
        <v>662</v>
      </c>
    </row>
    <row r="180" spans="1:4" ht="12" customHeight="1">
      <c r="A180" s="420" t="s">
        <v>652</v>
      </c>
      <c r="B180" s="804" t="s">
        <v>653</v>
      </c>
      <c r="C180" s="806">
        <v>82562.906000000003</v>
      </c>
      <c r="D180" s="475">
        <v>663</v>
      </c>
    </row>
    <row r="181" spans="1:4" ht="12" customHeight="1">
      <c r="A181" s="420" t="s">
        <v>654</v>
      </c>
      <c r="B181" s="804" t="s">
        <v>655</v>
      </c>
      <c r="C181" s="806">
        <v>65578.292000000001</v>
      </c>
      <c r="D181" s="475">
        <v>663</v>
      </c>
    </row>
    <row r="182" spans="1:4" ht="12" customHeight="1">
      <c r="A182" s="420" t="s">
        <v>656</v>
      </c>
      <c r="B182" s="804" t="s">
        <v>322</v>
      </c>
      <c r="C182" s="806">
        <v>1459780.0410000002</v>
      </c>
      <c r="D182" s="475">
        <v>669</v>
      </c>
    </row>
    <row r="183" spans="1:4" ht="12" customHeight="1">
      <c r="A183" s="420" t="s">
        <v>657</v>
      </c>
      <c r="B183" s="804" t="s">
        <v>324</v>
      </c>
      <c r="C183" s="806">
        <v>30661.219000000001</v>
      </c>
      <c r="D183" s="475">
        <v>671</v>
      </c>
    </row>
    <row r="184" spans="1:4" ht="12" customHeight="1">
      <c r="A184" s="420" t="s">
        <v>658</v>
      </c>
      <c r="B184" s="804" t="s">
        <v>326</v>
      </c>
      <c r="C184" s="806">
        <v>370800.16200000001</v>
      </c>
      <c r="D184" s="475">
        <v>672</v>
      </c>
    </row>
    <row r="185" spans="1:4" ht="12" customHeight="1">
      <c r="A185" s="420" t="s">
        <v>659</v>
      </c>
      <c r="B185" s="804" t="s">
        <v>328</v>
      </c>
      <c r="C185" s="806">
        <v>85822.178</v>
      </c>
      <c r="D185" s="475">
        <v>673</v>
      </c>
    </row>
    <row r="186" spans="1:4" ht="12" customHeight="1">
      <c r="A186" s="420" t="s">
        <v>660</v>
      </c>
      <c r="B186" s="804" t="s">
        <v>330</v>
      </c>
      <c r="C186" s="806">
        <v>85750.025999999998</v>
      </c>
      <c r="D186" s="475">
        <v>674</v>
      </c>
    </row>
    <row r="187" spans="1:4" ht="12" customHeight="1">
      <c r="A187" s="420" t="s">
        <v>661</v>
      </c>
      <c r="B187" s="804" t="s">
        <v>332</v>
      </c>
      <c r="C187" s="806">
        <v>10484.244000000001</v>
      </c>
      <c r="D187" s="475">
        <v>675</v>
      </c>
    </row>
    <row r="188" spans="1:4" ht="12" customHeight="1">
      <c r="A188" s="420" t="s">
        <v>662</v>
      </c>
      <c r="B188" s="804" t="s">
        <v>334</v>
      </c>
      <c r="C188" s="806">
        <v>125961.45</v>
      </c>
      <c r="D188" s="475">
        <v>679</v>
      </c>
    </row>
    <row r="189" spans="1:4" ht="12" customHeight="1">
      <c r="A189" s="420" t="s">
        <v>663</v>
      </c>
      <c r="B189" s="804" t="s">
        <v>336</v>
      </c>
      <c r="C189" s="806">
        <v>0</v>
      </c>
      <c r="D189" s="475">
        <v>681</v>
      </c>
    </row>
    <row r="190" spans="1:4" ht="12" customHeight="1" thickBot="1">
      <c r="A190" s="274" t="s">
        <v>664</v>
      </c>
      <c r="B190" s="476" t="s">
        <v>338</v>
      </c>
      <c r="C190" s="811">
        <v>2516.64</v>
      </c>
      <c r="D190" s="477">
        <v>691</v>
      </c>
    </row>
    <row r="191" spans="1:4" ht="12" customHeight="1">
      <c r="C191" s="805">
        <v>17948978.749000002</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883" customWidth="1"/>
    <col min="2" max="2" width="4.796875" style="887" customWidth="1"/>
    <col min="3" max="3" width="31.59765625" style="888" customWidth="1"/>
    <col min="4" max="111" width="11.59765625" style="889" customWidth="1"/>
    <col min="112" max="112" width="15.5" style="889" customWidth="1"/>
    <col min="113" max="118" width="12.59765625" style="889" customWidth="1"/>
    <col min="119" max="120" width="15.5" style="889" customWidth="1"/>
    <col min="121" max="123" width="12.59765625" style="889" customWidth="1"/>
    <col min="124" max="124" width="14.5" style="889" customWidth="1"/>
    <col min="125" max="127" width="12.59765625" style="889" customWidth="1"/>
    <col min="128" max="128" width="14.3984375" style="889" customWidth="1"/>
    <col min="129" max="130" width="16.296875" style="889" customWidth="1"/>
    <col min="131" max="131" width="7.796875" style="889" customWidth="1"/>
    <col min="132" max="16384" width="12.59765625" style="889"/>
  </cols>
  <sheetData>
    <row r="1" spans="1:132" s="886" customFormat="1" ht="18.95" customHeight="1">
      <c r="A1" s="883"/>
      <c r="B1" s="884"/>
      <c r="C1" s="885"/>
      <c r="D1" s="883">
        <v>1</v>
      </c>
      <c r="E1" s="883">
        <v>2</v>
      </c>
      <c r="F1" s="883">
        <v>3</v>
      </c>
      <c r="G1" s="883">
        <v>4</v>
      </c>
      <c r="H1" s="883">
        <v>5</v>
      </c>
      <c r="I1" s="883">
        <v>6</v>
      </c>
      <c r="J1" s="883">
        <v>7</v>
      </c>
      <c r="K1" s="883">
        <v>8</v>
      </c>
      <c r="L1" s="883">
        <v>9</v>
      </c>
      <c r="M1" s="883">
        <v>10</v>
      </c>
      <c r="N1" s="883">
        <v>11</v>
      </c>
      <c r="O1" s="883">
        <v>12</v>
      </c>
      <c r="P1" s="883">
        <v>13</v>
      </c>
      <c r="Q1" s="883">
        <v>14</v>
      </c>
      <c r="R1" s="883">
        <v>15</v>
      </c>
      <c r="S1" s="883">
        <v>16</v>
      </c>
      <c r="T1" s="883">
        <v>17</v>
      </c>
      <c r="U1" s="883">
        <v>18</v>
      </c>
      <c r="V1" s="883">
        <v>19</v>
      </c>
      <c r="W1" s="883">
        <v>20</v>
      </c>
      <c r="X1" s="883">
        <v>21</v>
      </c>
      <c r="Y1" s="883">
        <v>22</v>
      </c>
      <c r="Z1" s="883">
        <v>23</v>
      </c>
      <c r="AA1" s="883">
        <v>24</v>
      </c>
      <c r="AB1" s="883">
        <v>25</v>
      </c>
      <c r="AC1" s="883">
        <v>26</v>
      </c>
      <c r="AD1" s="883">
        <v>27</v>
      </c>
      <c r="AE1" s="883">
        <v>28</v>
      </c>
      <c r="AF1" s="883">
        <v>29</v>
      </c>
      <c r="AG1" s="883">
        <v>30</v>
      </c>
      <c r="AH1" s="883">
        <v>31</v>
      </c>
      <c r="AI1" s="883">
        <v>32</v>
      </c>
      <c r="AJ1" s="883">
        <v>33</v>
      </c>
      <c r="AK1" s="883">
        <v>34</v>
      </c>
      <c r="AL1" s="883">
        <v>35</v>
      </c>
      <c r="AM1" s="883">
        <v>36</v>
      </c>
      <c r="AN1" s="883">
        <v>37</v>
      </c>
      <c r="AO1" s="883">
        <v>38</v>
      </c>
      <c r="AP1" s="883">
        <v>39</v>
      </c>
      <c r="AQ1" s="883">
        <v>40</v>
      </c>
      <c r="AR1" s="883">
        <v>41</v>
      </c>
      <c r="AS1" s="883">
        <v>42</v>
      </c>
      <c r="AT1" s="883">
        <v>43</v>
      </c>
      <c r="AU1" s="883">
        <v>44</v>
      </c>
      <c r="AV1" s="883">
        <v>45</v>
      </c>
      <c r="AW1" s="883">
        <v>46</v>
      </c>
      <c r="AX1" s="883">
        <v>47</v>
      </c>
      <c r="AY1" s="883">
        <v>48</v>
      </c>
      <c r="AZ1" s="883">
        <v>49</v>
      </c>
      <c r="BA1" s="883">
        <v>50</v>
      </c>
      <c r="BB1" s="883">
        <v>51</v>
      </c>
      <c r="BC1" s="883">
        <v>52</v>
      </c>
      <c r="BD1" s="883">
        <v>53</v>
      </c>
      <c r="BE1" s="883">
        <v>54</v>
      </c>
      <c r="BF1" s="883">
        <v>55</v>
      </c>
      <c r="BG1" s="883">
        <v>56</v>
      </c>
      <c r="BH1" s="883">
        <v>57</v>
      </c>
      <c r="BI1" s="883">
        <v>58</v>
      </c>
      <c r="BJ1" s="883">
        <v>59</v>
      </c>
      <c r="BK1" s="883">
        <v>60</v>
      </c>
      <c r="BL1" s="883">
        <v>61</v>
      </c>
      <c r="BM1" s="883">
        <v>62</v>
      </c>
      <c r="BN1" s="883">
        <v>63</v>
      </c>
      <c r="BO1" s="883">
        <v>64</v>
      </c>
      <c r="BP1" s="883">
        <v>65</v>
      </c>
      <c r="BQ1" s="883">
        <v>66</v>
      </c>
      <c r="BR1" s="883">
        <v>67</v>
      </c>
      <c r="BS1" s="883">
        <v>68</v>
      </c>
      <c r="BT1" s="883">
        <v>69</v>
      </c>
      <c r="BU1" s="883">
        <v>70</v>
      </c>
      <c r="BV1" s="883">
        <v>71</v>
      </c>
      <c r="BW1" s="883">
        <v>72</v>
      </c>
      <c r="BX1" s="883">
        <v>73</v>
      </c>
      <c r="BY1" s="883">
        <v>74</v>
      </c>
      <c r="BZ1" s="883">
        <v>75</v>
      </c>
      <c r="CA1" s="883">
        <v>76</v>
      </c>
      <c r="CB1" s="883">
        <v>77</v>
      </c>
      <c r="CC1" s="883">
        <v>78</v>
      </c>
      <c r="CD1" s="883">
        <v>79</v>
      </c>
      <c r="CE1" s="883">
        <v>80</v>
      </c>
      <c r="CF1" s="883">
        <v>81</v>
      </c>
      <c r="CG1" s="883">
        <v>82</v>
      </c>
      <c r="CH1" s="883">
        <v>83</v>
      </c>
      <c r="CI1" s="883">
        <v>84</v>
      </c>
      <c r="CJ1" s="883">
        <v>85</v>
      </c>
      <c r="CK1" s="883">
        <v>86</v>
      </c>
      <c r="CL1" s="883">
        <v>87</v>
      </c>
      <c r="CM1" s="883">
        <v>88</v>
      </c>
      <c r="CN1" s="883">
        <v>89</v>
      </c>
      <c r="CO1" s="883">
        <v>90</v>
      </c>
      <c r="CP1" s="883">
        <v>91</v>
      </c>
      <c r="CQ1" s="883">
        <v>92</v>
      </c>
      <c r="CR1" s="883">
        <v>93</v>
      </c>
      <c r="CS1" s="883">
        <v>94</v>
      </c>
      <c r="CT1" s="883">
        <v>95</v>
      </c>
      <c r="CU1" s="883">
        <v>96</v>
      </c>
      <c r="CV1" s="883">
        <v>97</v>
      </c>
      <c r="CW1" s="883">
        <v>98</v>
      </c>
      <c r="CX1" s="883">
        <v>99</v>
      </c>
      <c r="CY1" s="883">
        <v>100</v>
      </c>
      <c r="CZ1" s="883">
        <v>101</v>
      </c>
      <c r="DA1" s="883">
        <v>102</v>
      </c>
      <c r="DB1" s="883">
        <v>103</v>
      </c>
      <c r="DC1" s="883">
        <v>104</v>
      </c>
      <c r="DD1" s="883">
        <v>105</v>
      </c>
      <c r="DE1" s="883">
        <v>106</v>
      </c>
      <c r="DF1" s="883">
        <v>107</v>
      </c>
      <c r="DG1" s="883">
        <v>108</v>
      </c>
      <c r="DH1" s="883">
        <v>109</v>
      </c>
      <c r="DI1" s="883">
        <v>110</v>
      </c>
      <c r="DJ1" s="883">
        <v>111</v>
      </c>
      <c r="DK1" s="883">
        <v>112</v>
      </c>
      <c r="DL1" s="883">
        <v>113</v>
      </c>
      <c r="DM1" s="883">
        <v>114</v>
      </c>
      <c r="DN1" s="883">
        <v>115</v>
      </c>
      <c r="DO1" s="883">
        <v>116</v>
      </c>
      <c r="DP1" s="883">
        <v>117</v>
      </c>
      <c r="DQ1" s="883">
        <v>118</v>
      </c>
      <c r="DR1" s="883">
        <v>119</v>
      </c>
      <c r="DS1" s="883">
        <v>120</v>
      </c>
      <c r="DT1" s="883">
        <v>121</v>
      </c>
      <c r="DU1" s="883">
        <v>122</v>
      </c>
      <c r="DV1" s="883">
        <v>123</v>
      </c>
      <c r="DW1" s="883">
        <v>124</v>
      </c>
      <c r="DX1" s="883">
        <v>125</v>
      </c>
      <c r="DY1" s="883">
        <v>126</v>
      </c>
      <c r="DZ1" s="883">
        <v>127</v>
      </c>
    </row>
    <row r="2" spans="1:132" ht="8.1" customHeight="1"/>
    <row r="3" spans="1:132" s="421" customFormat="1" ht="8.1" customHeight="1">
      <c r="A3" s="890"/>
      <c r="B3" s="891"/>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c r="CT3" s="892"/>
      <c r="CU3" s="892"/>
      <c r="CV3" s="892"/>
      <c r="CW3" s="892"/>
      <c r="CX3" s="892"/>
      <c r="CY3" s="892"/>
      <c r="CZ3" s="892"/>
      <c r="DA3" s="892"/>
      <c r="DB3" s="892"/>
      <c r="DC3" s="892"/>
      <c r="DD3" s="892"/>
      <c r="DE3" s="892"/>
      <c r="DF3" s="892"/>
      <c r="DG3" s="892"/>
      <c r="DH3" s="892"/>
      <c r="DI3" s="892"/>
      <c r="DJ3" s="892"/>
      <c r="DK3" s="892"/>
      <c r="DL3" s="892"/>
      <c r="DM3" s="892"/>
      <c r="DN3" s="892"/>
      <c r="DO3" s="892"/>
      <c r="DP3" s="892"/>
      <c r="DQ3" s="892"/>
      <c r="DR3" s="892"/>
      <c r="DS3" s="892"/>
      <c r="DT3" s="892"/>
      <c r="DU3" s="892"/>
      <c r="DV3" s="892"/>
      <c r="DW3" s="892"/>
      <c r="DX3" s="892"/>
      <c r="DY3" s="892"/>
      <c r="DZ3" s="892"/>
    </row>
    <row r="4" spans="1:132" ht="12" customHeight="1" thickBot="1">
      <c r="B4" s="891"/>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5"/>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c r="BZ4" s="894"/>
      <c r="CA4" s="894"/>
      <c r="CB4" s="894"/>
      <c r="CC4" s="894"/>
      <c r="CD4" s="894"/>
      <c r="CE4" s="894"/>
      <c r="CF4" s="894"/>
      <c r="CG4" s="894"/>
      <c r="CH4" s="894"/>
      <c r="CI4" s="894"/>
      <c r="CJ4" s="894"/>
      <c r="CK4" s="894"/>
      <c r="CL4" s="894"/>
      <c r="CM4" s="894"/>
      <c r="CN4" s="894"/>
      <c r="CO4" s="894"/>
      <c r="CP4" s="894"/>
      <c r="CQ4" s="894"/>
      <c r="CR4" s="894"/>
      <c r="CS4" s="894"/>
      <c r="CT4" s="894"/>
      <c r="CU4" s="894"/>
      <c r="CV4" s="894"/>
      <c r="CW4" s="894"/>
      <c r="CX4" s="894"/>
      <c r="CY4" s="894"/>
      <c r="CZ4" s="894"/>
      <c r="DA4" s="894"/>
      <c r="DB4" s="894"/>
      <c r="DC4" s="894"/>
      <c r="DD4" s="894"/>
      <c r="DE4" s="894"/>
      <c r="DF4" s="894"/>
      <c r="DG4" s="894"/>
      <c r="DH4" s="894"/>
      <c r="DI4" s="894"/>
      <c r="DJ4" s="894"/>
      <c r="DK4" s="894"/>
      <c r="DL4" s="894"/>
      <c r="DM4" s="894"/>
      <c r="DN4" s="895"/>
      <c r="DO4" s="894"/>
      <c r="DP4" s="894"/>
      <c r="DQ4" s="894"/>
      <c r="DR4" s="894"/>
      <c r="DS4" s="894"/>
      <c r="DT4" s="894"/>
      <c r="DU4" s="894"/>
      <c r="DV4" s="894"/>
      <c r="DW4" s="894"/>
      <c r="DX4" s="894"/>
      <c r="DY4" s="894"/>
      <c r="DZ4" s="894"/>
    </row>
    <row r="5" spans="1:132" s="901" customFormat="1" ht="15" customHeight="1">
      <c r="A5" s="883"/>
      <c r="B5" s="1139" t="s">
        <v>2122</v>
      </c>
      <c r="C5" s="1140"/>
      <c r="D5" s="896" t="s">
        <v>137</v>
      </c>
      <c r="E5" s="896" t="s">
        <v>139</v>
      </c>
      <c r="F5" s="896" t="s">
        <v>141</v>
      </c>
      <c r="G5" s="896" t="s">
        <v>143</v>
      </c>
      <c r="H5" s="896" t="s">
        <v>145</v>
      </c>
      <c r="I5" s="896" t="s">
        <v>147</v>
      </c>
      <c r="J5" s="896" t="s">
        <v>149</v>
      </c>
      <c r="K5" s="896" t="s">
        <v>151</v>
      </c>
      <c r="L5" s="896" t="s">
        <v>153</v>
      </c>
      <c r="M5" s="896" t="s">
        <v>155</v>
      </c>
      <c r="N5" s="896" t="s">
        <v>157</v>
      </c>
      <c r="O5" s="896" t="s">
        <v>159</v>
      </c>
      <c r="P5" s="896" t="s">
        <v>161</v>
      </c>
      <c r="Q5" s="896" t="s">
        <v>163</v>
      </c>
      <c r="R5" s="896" t="s">
        <v>165</v>
      </c>
      <c r="S5" s="896" t="s">
        <v>167</v>
      </c>
      <c r="T5" s="896" t="s">
        <v>169</v>
      </c>
      <c r="U5" s="896" t="s">
        <v>171</v>
      </c>
      <c r="V5" s="896" t="s">
        <v>173</v>
      </c>
      <c r="W5" s="896" t="s">
        <v>175</v>
      </c>
      <c r="X5" s="896" t="s">
        <v>177</v>
      </c>
      <c r="Y5" s="896" t="s">
        <v>179</v>
      </c>
      <c r="Z5" s="896" t="s">
        <v>181</v>
      </c>
      <c r="AA5" s="896" t="s">
        <v>183</v>
      </c>
      <c r="AB5" s="896" t="s">
        <v>185</v>
      </c>
      <c r="AC5" s="896" t="s">
        <v>187</v>
      </c>
      <c r="AD5" s="896" t="s">
        <v>189</v>
      </c>
      <c r="AE5" s="896" t="s">
        <v>191</v>
      </c>
      <c r="AF5" s="896" t="s">
        <v>193</v>
      </c>
      <c r="AG5" s="896" t="s">
        <v>194</v>
      </c>
      <c r="AH5" s="896" t="s">
        <v>195</v>
      </c>
      <c r="AI5" s="896" t="s">
        <v>197</v>
      </c>
      <c r="AJ5" s="896" t="s">
        <v>199</v>
      </c>
      <c r="AK5" s="896" t="s">
        <v>201</v>
      </c>
      <c r="AL5" s="896" t="s">
        <v>202</v>
      </c>
      <c r="AM5" s="896" t="s">
        <v>203</v>
      </c>
      <c r="AN5" s="896" t="s">
        <v>205</v>
      </c>
      <c r="AO5" s="896" t="s">
        <v>207</v>
      </c>
      <c r="AP5" s="896" t="s">
        <v>209</v>
      </c>
      <c r="AQ5" s="896" t="s">
        <v>211</v>
      </c>
      <c r="AR5" s="896" t="s">
        <v>213</v>
      </c>
      <c r="AS5" s="896" t="s">
        <v>215</v>
      </c>
      <c r="AT5" s="896" t="s">
        <v>217</v>
      </c>
      <c r="AU5" s="896" t="s">
        <v>219</v>
      </c>
      <c r="AV5" s="896" t="s">
        <v>220</v>
      </c>
      <c r="AW5" s="896" t="s">
        <v>221</v>
      </c>
      <c r="AX5" s="896" t="s">
        <v>222</v>
      </c>
      <c r="AY5" s="896" t="s">
        <v>224</v>
      </c>
      <c r="AZ5" s="896" t="s">
        <v>226</v>
      </c>
      <c r="BA5" s="896" t="s">
        <v>228</v>
      </c>
      <c r="BB5" s="896" t="s">
        <v>230</v>
      </c>
      <c r="BC5" s="896" t="s">
        <v>232</v>
      </c>
      <c r="BD5" s="896" t="s">
        <v>234</v>
      </c>
      <c r="BE5" s="896" t="s">
        <v>236</v>
      </c>
      <c r="BF5" s="896" t="s">
        <v>238</v>
      </c>
      <c r="BG5" s="896" t="s">
        <v>240</v>
      </c>
      <c r="BH5" s="896" t="s">
        <v>242</v>
      </c>
      <c r="BI5" s="896" t="s">
        <v>244</v>
      </c>
      <c r="BJ5" s="896" t="s">
        <v>246</v>
      </c>
      <c r="BK5" s="896" t="s">
        <v>248</v>
      </c>
      <c r="BL5" s="896" t="s">
        <v>249</v>
      </c>
      <c r="BM5" s="896" t="s">
        <v>251</v>
      </c>
      <c r="BN5" s="896" t="s">
        <v>253</v>
      </c>
      <c r="BO5" s="896" t="s">
        <v>255</v>
      </c>
      <c r="BP5" s="896" t="s">
        <v>257</v>
      </c>
      <c r="BQ5" s="896" t="s">
        <v>259</v>
      </c>
      <c r="BR5" s="896" t="s">
        <v>261</v>
      </c>
      <c r="BS5" s="896" t="s">
        <v>263</v>
      </c>
      <c r="BT5" s="896" t="s">
        <v>264</v>
      </c>
      <c r="BU5" s="896" t="s">
        <v>265</v>
      </c>
      <c r="BV5" s="896" t="s">
        <v>266</v>
      </c>
      <c r="BW5" s="896" t="s">
        <v>267</v>
      </c>
      <c r="BX5" s="896" t="s">
        <v>269</v>
      </c>
      <c r="BY5" s="896" t="s">
        <v>271</v>
      </c>
      <c r="BZ5" s="896" t="s">
        <v>273</v>
      </c>
      <c r="CA5" s="896" t="s">
        <v>275</v>
      </c>
      <c r="CB5" s="896" t="s">
        <v>277</v>
      </c>
      <c r="CC5" s="896" t="s">
        <v>279</v>
      </c>
      <c r="CD5" s="896" t="s">
        <v>281</v>
      </c>
      <c r="CE5" s="896" t="s">
        <v>283</v>
      </c>
      <c r="CF5" s="896" t="s">
        <v>285</v>
      </c>
      <c r="CG5" s="896" t="s">
        <v>287</v>
      </c>
      <c r="CH5" s="896" t="s">
        <v>289</v>
      </c>
      <c r="CI5" s="896" t="s">
        <v>291</v>
      </c>
      <c r="CJ5" s="896" t="s">
        <v>293</v>
      </c>
      <c r="CK5" s="896" t="s">
        <v>295</v>
      </c>
      <c r="CL5" s="896" t="s">
        <v>297</v>
      </c>
      <c r="CM5" s="896" t="s">
        <v>299</v>
      </c>
      <c r="CN5" s="896" t="s">
        <v>301</v>
      </c>
      <c r="CO5" s="896" t="s">
        <v>302</v>
      </c>
      <c r="CP5" s="896" t="s">
        <v>304</v>
      </c>
      <c r="CQ5" s="896" t="s">
        <v>306</v>
      </c>
      <c r="CR5" s="896" t="s">
        <v>308</v>
      </c>
      <c r="CS5" s="896" t="s">
        <v>310</v>
      </c>
      <c r="CT5" s="896" t="s">
        <v>312</v>
      </c>
      <c r="CU5" s="896" t="s">
        <v>314</v>
      </c>
      <c r="CV5" s="896" t="s">
        <v>315</v>
      </c>
      <c r="CW5" s="896" t="s">
        <v>317</v>
      </c>
      <c r="CX5" s="896" t="s">
        <v>319</v>
      </c>
      <c r="CY5" s="896" t="s">
        <v>321</v>
      </c>
      <c r="CZ5" s="896" t="s">
        <v>323</v>
      </c>
      <c r="DA5" s="896" t="s">
        <v>325</v>
      </c>
      <c r="DB5" s="896" t="s">
        <v>327</v>
      </c>
      <c r="DC5" s="896" t="s">
        <v>329</v>
      </c>
      <c r="DD5" s="896" t="s">
        <v>331</v>
      </c>
      <c r="DE5" s="896" t="s">
        <v>333</v>
      </c>
      <c r="DF5" s="896" t="s">
        <v>335</v>
      </c>
      <c r="DG5" s="896" t="s">
        <v>337</v>
      </c>
      <c r="DH5" s="897" t="s">
        <v>35</v>
      </c>
      <c r="DI5" s="896" t="s">
        <v>36</v>
      </c>
      <c r="DJ5" s="896" t="s">
        <v>37</v>
      </c>
      <c r="DK5" s="896" t="s">
        <v>38</v>
      </c>
      <c r="DL5" s="896" t="s">
        <v>39</v>
      </c>
      <c r="DM5" s="896" t="s">
        <v>40</v>
      </c>
      <c r="DN5" s="896" t="s">
        <v>41</v>
      </c>
      <c r="DO5" s="897" t="s">
        <v>42</v>
      </c>
      <c r="DP5" s="897" t="s">
        <v>43</v>
      </c>
      <c r="DQ5" s="898" t="s">
        <v>44</v>
      </c>
      <c r="DR5" s="899" t="s">
        <v>45</v>
      </c>
      <c r="DS5" s="897" t="s">
        <v>46</v>
      </c>
      <c r="DT5" s="900" t="s">
        <v>47</v>
      </c>
      <c r="DU5" s="900" t="s">
        <v>48</v>
      </c>
      <c r="DV5" s="896" t="s">
        <v>49</v>
      </c>
      <c r="DW5" s="899" t="s">
        <v>50</v>
      </c>
      <c r="DX5" s="897" t="s">
        <v>105</v>
      </c>
      <c r="DY5" s="900" t="s">
        <v>106</v>
      </c>
      <c r="DZ5" s="900" t="s">
        <v>51</v>
      </c>
    </row>
    <row r="6" spans="1:132" s="908" customFormat="1" ht="35.450000000000003" customHeight="1" thickBot="1">
      <c r="A6" s="902"/>
      <c r="B6" s="1141"/>
      <c r="C6" s="1142"/>
      <c r="D6" s="903" t="s">
        <v>138</v>
      </c>
      <c r="E6" s="903" t="s">
        <v>140</v>
      </c>
      <c r="F6" s="903" t="s">
        <v>142</v>
      </c>
      <c r="G6" s="903" t="s">
        <v>144</v>
      </c>
      <c r="H6" s="903" t="s">
        <v>146</v>
      </c>
      <c r="I6" s="903" t="s">
        <v>148</v>
      </c>
      <c r="J6" s="903" t="s">
        <v>150</v>
      </c>
      <c r="K6" s="903" t="s">
        <v>152</v>
      </c>
      <c r="L6" s="903" t="s">
        <v>154</v>
      </c>
      <c r="M6" s="903" t="s">
        <v>156</v>
      </c>
      <c r="N6" s="903" t="s">
        <v>158</v>
      </c>
      <c r="O6" s="903" t="s">
        <v>160</v>
      </c>
      <c r="P6" s="903" t="s">
        <v>162</v>
      </c>
      <c r="Q6" s="903" t="s">
        <v>164</v>
      </c>
      <c r="R6" s="903" t="s">
        <v>166</v>
      </c>
      <c r="S6" s="903" t="s">
        <v>168</v>
      </c>
      <c r="T6" s="903" t="s">
        <v>170</v>
      </c>
      <c r="U6" s="903" t="s">
        <v>172</v>
      </c>
      <c r="V6" s="903" t="s">
        <v>174</v>
      </c>
      <c r="W6" s="903" t="s">
        <v>176</v>
      </c>
      <c r="X6" s="903" t="s">
        <v>178</v>
      </c>
      <c r="Y6" s="903" t="s">
        <v>180</v>
      </c>
      <c r="Z6" s="903" t="s">
        <v>182</v>
      </c>
      <c r="AA6" s="903" t="s">
        <v>184</v>
      </c>
      <c r="AB6" s="903" t="s">
        <v>186</v>
      </c>
      <c r="AC6" s="903" t="s">
        <v>188</v>
      </c>
      <c r="AD6" s="903" t="s">
        <v>190</v>
      </c>
      <c r="AE6" s="903" t="s">
        <v>192</v>
      </c>
      <c r="AF6" s="903" t="s">
        <v>96</v>
      </c>
      <c r="AG6" s="903" t="s">
        <v>97</v>
      </c>
      <c r="AH6" s="903" t="s">
        <v>196</v>
      </c>
      <c r="AI6" s="903" t="s">
        <v>198</v>
      </c>
      <c r="AJ6" s="903" t="s">
        <v>200</v>
      </c>
      <c r="AK6" s="903" t="s">
        <v>98</v>
      </c>
      <c r="AL6" s="903" t="s">
        <v>99</v>
      </c>
      <c r="AM6" s="903" t="s">
        <v>204</v>
      </c>
      <c r="AN6" s="903" t="s">
        <v>206</v>
      </c>
      <c r="AO6" s="903" t="s">
        <v>208</v>
      </c>
      <c r="AP6" s="903" t="s">
        <v>210</v>
      </c>
      <c r="AQ6" s="903" t="s">
        <v>212</v>
      </c>
      <c r="AR6" s="903" t="s">
        <v>214</v>
      </c>
      <c r="AS6" s="903" t="s">
        <v>216</v>
      </c>
      <c r="AT6" s="903" t="s">
        <v>218</v>
      </c>
      <c r="AU6" s="903" t="s">
        <v>0</v>
      </c>
      <c r="AV6" s="903" t="s">
        <v>1</v>
      </c>
      <c r="AW6" s="903" t="s">
        <v>2</v>
      </c>
      <c r="AX6" s="903" t="s">
        <v>223</v>
      </c>
      <c r="AY6" s="903" t="s">
        <v>225</v>
      </c>
      <c r="AZ6" s="903" t="s">
        <v>227</v>
      </c>
      <c r="BA6" s="903" t="s">
        <v>229</v>
      </c>
      <c r="BB6" s="903" t="s">
        <v>231</v>
      </c>
      <c r="BC6" s="903" t="s">
        <v>233</v>
      </c>
      <c r="BD6" s="903" t="s">
        <v>235</v>
      </c>
      <c r="BE6" s="903" t="s">
        <v>237</v>
      </c>
      <c r="BF6" s="903" t="s">
        <v>239</v>
      </c>
      <c r="BG6" s="903" t="s">
        <v>241</v>
      </c>
      <c r="BH6" s="903" t="s">
        <v>243</v>
      </c>
      <c r="BI6" s="903" t="s">
        <v>245</v>
      </c>
      <c r="BJ6" s="903" t="s">
        <v>247</v>
      </c>
      <c r="BK6" s="903" t="s">
        <v>3</v>
      </c>
      <c r="BL6" s="903" t="s">
        <v>250</v>
      </c>
      <c r="BM6" s="903" t="s">
        <v>252</v>
      </c>
      <c r="BN6" s="903" t="s">
        <v>254</v>
      </c>
      <c r="BO6" s="903" t="s">
        <v>256</v>
      </c>
      <c r="BP6" s="903" t="s">
        <v>258</v>
      </c>
      <c r="BQ6" s="903" t="s">
        <v>260</v>
      </c>
      <c r="BR6" s="903" t="s">
        <v>262</v>
      </c>
      <c r="BS6" s="903" t="s">
        <v>4</v>
      </c>
      <c r="BT6" s="903" t="s">
        <v>5</v>
      </c>
      <c r="BU6" s="903" t="s">
        <v>52</v>
      </c>
      <c r="BV6" s="903" t="s">
        <v>6</v>
      </c>
      <c r="BW6" s="903" t="s">
        <v>268</v>
      </c>
      <c r="BX6" s="903" t="s">
        <v>270</v>
      </c>
      <c r="BY6" s="903" t="s">
        <v>272</v>
      </c>
      <c r="BZ6" s="903" t="s">
        <v>274</v>
      </c>
      <c r="CA6" s="903" t="s">
        <v>276</v>
      </c>
      <c r="CB6" s="903" t="s">
        <v>278</v>
      </c>
      <c r="CC6" s="903" t="s">
        <v>280</v>
      </c>
      <c r="CD6" s="903" t="s">
        <v>282</v>
      </c>
      <c r="CE6" s="903" t="s">
        <v>284</v>
      </c>
      <c r="CF6" s="903" t="s">
        <v>286</v>
      </c>
      <c r="CG6" s="903" t="s">
        <v>288</v>
      </c>
      <c r="CH6" s="903" t="s">
        <v>290</v>
      </c>
      <c r="CI6" s="903" t="s">
        <v>292</v>
      </c>
      <c r="CJ6" s="903" t="s">
        <v>294</v>
      </c>
      <c r="CK6" s="903" t="s">
        <v>296</v>
      </c>
      <c r="CL6" s="903" t="s">
        <v>298</v>
      </c>
      <c r="CM6" s="903" t="s">
        <v>300</v>
      </c>
      <c r="CN6" s="903" t="s">
        <v>7</v>
      </c>
      <c r="CO6" s="903" t="s">
        <v>303</v>
      </c>
      <c r="CP6" s="903" t="s">
        <v>305</v>
      </c>
      <c r="CQ6" s="903" t="s">
        <v>307</v>
      </c>
      <c r="CR6" s="903" t="s">
        <v>309</v>
      </c>
      <c r="CS6" s="903" t="s">
        <v>311</v>
      </c>
      <c r="CT6" s="903" t="s">
        <v>313</v>
      </c>
      <c r="CU6" s="903" t="s">
        <v>59</v>
      </c>
      <c r="CV6" s="903" t="s">
        <v>316</v>
      </c>
      <c r="CW6" s="903" t="s">
        <v>318</v>
      </c>
      <c r="CX6" s="903" t="s">
        <v>320</v>
      </c>
      <c r="CY6" s="903" t="s">
        <v>322</v>
      </c>
      <c r="CZ6" s="903" t="s">
        <v>324</v>
      </c>
      <c r="DA6" s="903" t="s">
        <v>326</v>
      </c>
      <c r="DB6" s="903" t="s">
        <v>328</v>
      </c>
      <c r="DC6" s="903" t="s">
        <v>330</v>
      </c>
      <c r="DD6" s="903" t="s">
        <v>332</v>
      </c>
      <c r="DE6" s="903" t="s">
        <v>334</v>
      </c>
      <c r="DF6" s="903" t="s">
        <v>336</v>
      </c>
      <c r="DG6" s="903" t="s">
        <v>338</v>
      </c>
      <c r="DH6" s="904" t="s">
        <v>25</v>
      </c>
      <c r="DI6" s="903" t="s">
        <v>100</v>
      </c>
      <c r="DJ6" s="903" t="s">
        <v>32</v>
      </c>
      <c r="DK6" s="903" t="s">
        <v>101</v>
      </c>
      <c r="DL6" s="903" t="s">
        <v>102</v>
      </c>
      <c r="DM6" s="903" t="s">
        <v>103</v>
      </c>
      <c r="DN6" s="903" t="s">
        <v>22</v>
      </c>
      <c r="DO6" s="904" t="s">
        <v>2123</v>
      </c>
      <c r="DP6" s="904" t="s">
        <v>354</v>
      </c>
      <c r="DQ6" s="905" t="s">
        <v>23</v>
      </c>
      <c r="DR6" s="906" t="s">
        <v>2124</v>
      </c>
      <c r="DS6" s="904" t="s">
        <v>2125</v>
      </c>
      <c r="DT6" s="907" t="s">
        <v>24</v>
      </c>
      <c r="DU6" s="907" t="s">
        <v>31</v>
      </c>
      <c r="DV6" s="903" t="s">
        <v>60</v>
      </c>
      <c r="DW6" s="906" t="s">
        <v>2126</v>
      </c>
      <c r="DX6" s="904" t="s">
        <v>2127</v>
      </c>
      <c r="DY6" s="907" t="s">
        <v>104</v>
      </c>
      <c r="DZ6" s="907" t="s">
        <v>2106</v>
      </c>
    </row>
    <row r="7" spans="1:132" ht="15" customHeight="1">
      <c r="A7" s="909">
        <v>1</v>
      </c>
      <c r="B7" s="910" t="s">
        <v>1380</v>
      </c>
      <c r="C7" s="911" t="s">
        <v>138</v>
      </c>
      <c r="D7" s="912">
        <v>7778.7640000000001</v>
      </c>
      <c r="E7" s="912">
        <v>6056.0150000000003</v>
      </c>
      <c r="F7" s="912">
        <v>114.92100000000001</v>
      </c>
      <c r="G7" s="912">
        <v>4.2089999999999996</v>
      </c>
      <c r="H7" s="912">
        <v>0</v>
      </c>
      <c r="I7" s="912">
        <v>0</v>
      </c>
      <c r="J7" s="912">
        <v>0</v>
      </c>
      <c r="K7" s="912">
        <v>215686.92400000003</v>
      </c>
      <c r="L7" s="912">
        <v>10054.120999999999</v>
      </c>
      <c r="M7" s="912">
        <v>38765.315999999999</v>
      </c>
      <c r="N7" s="912">
        <v>0</v>
      </c>
      <c r="O7" s="912">
        <v>1472.5639999999999</v>
      </c>
      <c r="P7" s="912">
        <v>284.59500000000003</v>
      </c>
      <c r="Q7" s="912">
        <v>5.37</v>
      </c>
      <c r="R7" s="912">
        <v>0</v>
      </c>
      <c r="S7" s="912">
        <v>614.61599999999999</v>
      </c>
      <c r="T7" s="912">
        <v>0</v>
      </c>
      <c r="U7" s="912">
        <v>0</v>
      </c>
      <c r="V7" s="912">
        <v>0</v>
      </c>
      <c r="W7" s="912">
        <v>0</v>
      </c>
      <c r="X7" s="912">
        <v>0</v>
      </c>
      <c r="Y7" s="912">
        <v>19.492999999999999</v>
      </c>
      <c r="Z7" s="912">
        <v>0</v>
      </c>
      <c r="AA7" s="912">
        <v>57.414000000000001</v>
      </c>
      <c r="AB7" s="912">
        <v>1539.961</v>
      </c>
      <c r="AC7" s="912">
        <v>88.304000000000002</v>
      </c>
      <c r="AD7" s="912">
        <v>0</v>
      </c>
      <c r="AE7" s="912">
        <v>0</v>
      </c>
      <c r="AF7" s="912">
        <v>0</v>
      </c>
      <c r="AG7" s="912">
        <v>14018.967000000001</v>
      </c>
      <c r="AH7" s="912">
        <v>0</v>
      </c>
      <c r="AI7" s="912">
        <v>0</v>
      </c>
      <c r="AJ7" s="912">
        <v>0</v>
      </c>
      <c r="AK7" s="912">
        <v>0</v>
      </c>
      <c r="AL7" s="912">
        <v>87.97</v>
      </c>
      <c r="AM7" s="912">
        <v>0</v>
      </c>
      <c r="AN7" s="912">
        <v>0</v>
      </c>
      <c r="AO7" s="912">
        <v>0</v>
      </c>
      <c r="AP7" s="912">
        <v>0</v>
      </c>
      <c r="AQ7" s="912">
        <v>0</v>
      </c>
      <c r="AR7" s="912">
        <v>0.93200000000000005</v>
      </c>
      <c r="AS7" s="912">
        <v>0</v>
      </c>
      <c r="AT7" s="912">
        <v>0</v>
      </c>
      <c r="AU7" s="912">
        <v>0</v>
      </c>
      <c r="AV7" s="912">
        <v>0</v>
      </c>
      <c r="AW7" s="912">
        <v>0</v>
      </c>
      <c r="AX7" s="912">
        <v>0</v>
      </c>
      <c r="AY7" s="912">
        <v>0</v>
      </c>
      <c r="AZ7" s="912">
        <v>0</v>
      </c>
      <c r="BA7" s="912">
        <v>0</v>
      </c>
      <c r="BB7" s="912">
        <v>0</v>
      </c>
      <c r="BC7" s="912">
        <v>0</v>
      </c>
      <c r="BD7" s="912">
        <v>0</v>
      </c>
      <c r="BE7" s="912">
        <v>0</v>
      </c>
      <c r="BF7" s="912">
        <v>0</v>
      </c>
      <c r="BG7" s="912">
        <v>0</v>
      </c>
      <c r="BH7" s="912">
        <v>0</v>
      </c>
      <c r="BI7" s="912">
        <v>0</v>
      </c>
      <c r="BJ7" s="912">
        <v>0</v>
      </c>
      <c r="BK7" s="912">
        <v>404.43799999999999</v>
      </c>
      <c r="BL7" s="912">
        <v>0</v>
      </c>
      <c r="BM7" s="912">
        <v>1354.028</v>
      </c>
      <c r="BN7" s="912">
        <v>13.670999999999999</v>
      </c>
      <c r="BO7" s="912">
        <v>915.08600000000013</v>
      </c>
      <c r="BP7" s="912">
        <v>811.93700000000013</v>
      </c>
      <c r="BQ7" s="912">
        <v>0</v>
      </c>
      <c r="BR7" s="912">
        <v>0</v>
      </c>
      <c r="BS7" s="912">
        <v>0</v>
      </c>
      <c r="BT7" s="912">
        <v>0</v>
      </c>
      <c r="BU7" s="912">
        <v>861.91300000000001</v>
      </c>
      <c r="BV7" s="912">
        <v>0</v>
      </c>
      <c r="BW7" s="912">
        <v>1.2050000000000001</v>
      </c>
      <c r="BX7" s="912">
        <v>0.33900000000000002</v>
      </c>
      <c r="BY7" s="912">
        <v>22.55</v>
      </c>
      <c r="BZ7" s="912">
        <v>0</v>
      </c>
      <c r="CA7" s="912">
        <v>0</v>
      </c>
      <c r="CB7" s="912">
        <v>0</v>
      </c>
      <c r="CC7" s="912">
        <v>0</v>
      </c>
      <c r="CD7" s="912">
        <v>0</v>
      </c>
      <c r="CE7" s="912">
        <v>0</v>
      </c>
      <c r="CF7" s="912">
        <v>0</v>
      </c>
      <c r="CG7" s="912">
        <v>94.633999999999986</v>
      </c>
      <c r="CH7" s="912">
        <v>0</v>
      </c>
      <c r="CI7" s="912">
        <v>0</v>
      </c>
      <c r="CJ7" s="912">
        <v>0</v>
      </c>
      <c r="CK7" s="912">
        <v>0</v>
      </c>
      <c r="CL7" s="912">
        <v>0</v>
      </c>
      <c r="CM7" s="912">
        <v>0</v>
      </c>
      <c r="CN7" s="912">
        <v>17.483000000000001</v>
      </c>
      <c r="CO7" s="912">
        <v>1781.4449999999999</v>
      </c>
      <c r="CP7" s="912">
        <v>915.19899999999996</v>
      </c>
      <c r="CQ7" s="912">
        <v>1661.742</v>
      </c>
      <c r="CR7" s="912">
        <v>0</v>
      </c>
      <c r="CS7" s="912">
        <v>1416.6220000000001</v>
      </c>
      <c r="CT7" s="912">
        <v>2036.4860000000001</v>
      </c>
      <c r="CU7" s="912">
        <v>530.37900000000002</v>
      </c>
      <c r="CV7" s="912">
        <v>28.538</v>
      </c>
      <c r="CW7" s="912">
        <v>0</v>
      </c>
      <c r="CX7" s="912">
        <v>0</v>
      </c>
      <c r="CY7" s="912">
        <v>6.1079999999999997</v>
      </c>
      <c r="CZ7" s="912">
        <v>1820.296</v>
      </c>
      <c r="DA7" s="912">
        <v>22507.311999999998</v>
      </c>
      <c r="DB7" s="912">
        <v>49.540999999999997</v>
      </c>
      <c r="DC7" s="912">
        <v>776.70799999999997</v>
      </c>
      <c r="DD7" s="912">
        <v>92.929000000000002</v>
      </c>
      <c r="DE7" s="912">
        <v>1571.0070000000001</v>
      </c>
      <c r="DF7" s="912">
        <v>0</v>
      </c>
      <c r="DG7" s="912">
        <v>0</v>
      </c>
      <c r="DH7" s="913">
        <f>SUM(D7:DG7)</f>
        <v>336342.05199999991</v>
      </c>
      <c r="DI7" s="912">
        <v>3557.7629999999999</v>
      </c>
      <c r="DJ7" s="912">
        <v>186874.761</v>
      </c>
      <c r="DK7" s="912">
        <v>0</v>
      </c>
      <c r="DL7" s="912">
        <v>0</v>
      </c>
      <c r="DM7" s="912">
        <v>1295.5409999999999</v>
      </c>
      <c r="DN7" s="912">
        <v>2631.9859999999999</v>
      </c>
      <c r="DO7" s="914">
        <f>SUM(DI7:DN7)</f>
        <v>194360.05100000001</v>
      </c>
      <c r="DP7" s="915">
        <f>+DO7+DH7</f>
        <v>530702.10299999989</v>
      </c>
      <c r="DQ7" s="916">
        <v>841.63700000000006</v>
      </c>
      <c r="DR7" s="912">
        <v>55367.024999999994</v>
      </c>
      <c r="DS7" s="914">
        <f>SUM(DQ7:DR7)</f>
        <v>56208.661999999997</v>
      </c>
      <c r="DT7" s="915">
        <f>+DO7+DS7</f>
        <v>250568.71299999999</v>
      </c>
      <c r="DU7" s="915">
        <f>+DS7+DP7</f>
        <v>586910.7649999999</v>
      </c>
      <c r="DV7" s="912">
        <v>-152389.516</v>
      </c>
      <c r="DW7" s="912">
        <v>-227197.20499999999</v>
      </c>
      <c r="DX7" s="913">
        <f>SUM(DV7:DW7)</f>
        <v>-379586.72100000002</v>
      </c>
      <c r="DY7" s="917">
        <f>+DT7+DX7</f>
        <v>-129018.00800000003</v>
      </c>
      <c r="DZ7" s="913">
        <f>+DU7+DX7</f>
        <v>207324.04399999988</v>
      </c>
      <c r="EA7" s="918"/>
      <c r="EB7" s="918">
        <f>+DZ7*-0.1</f>
        <v>-20732.404399999989</v>
      </c>
    </row>
    <row r="8" spans="1:132" ht="15" customHeight="1">
      <c r="A8" s="909">
        <v>2</v>
      </c>
      <c r="B8" s="919" t="s">
        <v>139</v>
      </c>
      <c r="C8" s="911" t="s">
        <v>140</v>
      </c>
      <c r="D8" s="912">
        <v>594.14400000000001</v>
      </c>
      <c r="E8" s="912">
        <v>5826.0060000000003</v>
      </c>
      <c r="F8" s="912">
        <v>416.98700000000002</v>
      </c>
      <c r="G8" s="912">
        <v>1.3959999999999999</v>
      </c>
      <c r="H8" s="912">
        <v>0</v>
      </c>
      <c r="I8" s="912">
        <v>0</v>
      </c>
      <c r="J8" s="912">
        <v>0</v>
      </c>
      <c r="K8" s="912">
        <v>76467.038</v>
      </c>
      <c r="L8" s="912">
        <v>0</v>
      </c>
      <c r="M8" s="912">
        <v>152.79999999999998</v>
      </c>
      <c r="N8" s="912">
        <v>0</v>
      </c>
      <c r="O8" s="912">
        <v>111.25900000000001</v>
      </c>
      <c r="P8" s="912">
        <v>22.579000000000001</v>
      </c>
      <c r="Q8" s="912">
        <v>0</v>
      </c>
      <c r="R8" s="912">
        <v>0</v>
      </c>
      <c r="S8" s="912">
        <v>0</v>
      </c>
      <c r="T8" s="912">
        <v>0</v>
      </c>
      <c r="U8" s="912">
        <v>0</v>
      </c>
      <c r="V8" s="912">
        <v>7.335</v>
      </c>
      <c r="W8" s="912">
        <v>0</v>
      </c>
      <c r="X8" s="912">
        <v>0</v>
      </c>
      <c r="Y8" s="912">
        <v>0</v>
      </c>
      <c r="Z8" s="912">
        <v>0</v>
      </c>
      <c r="AA8" s="912">
        <v>0</v>
      </c>
      <c r="AB8" s="912">
        <v>10.114000000000001</v>
      </c>
      <c r="AC8" s="912">
        <v>0</v>
      </c>
      <c r="AD8" s="912">
        <v>0</v>
      </c>
      <c r="AE8" s="912">
        <v>0</v>
      </c>
      <c r="AF8" s="912">
        <v>0</v>
      </c>
      <c r="AG8" s="912">
        <v>0</v>
      </c>
      <c r="AH8" s="912">
        <v>467.59199999999998</v>
      </c>
      <c r="AI8" s="912">
        <v>0</v>
      </c>
      <c r="AJ8" s="912">
        <v>0</v>
      </c>
      <c r="AK8" s="912">
        <v>0.84899999999999998</v>
      </c>
      <c r="AL8" s="912">
        <v>0</v>
      </c>
      <c r="AM8" s="912">
        <v>0</v>
      </c>
      <c r="AN8" s="912">
        <v>0</v>
      </c>
      <c r="AO8" s="912">
        <v>0</v>
      </c>
      <c r="AP8" s="912">
        <v>0</v>
      </c>
      <c r="AQ8" s="912">
        <v>0</v>
      </c>
      <c r="AR8" s="912">
        <v>0</v>
      </c>
      <c r="AS8" s="912">
        <v>0</v>
      </c>
      <c r="AT8" s="912">
        <v>0</v>
      </c>
      <c r="AU8" s="912">
        <v>0</v>
      </c>
      <c r="AV8" s="912">
        <v>0</v>
      </c>
      <c r="AW8" s="912">
        <v>0</v>
      </c>
      <c r="AX8" s="912">
        <v>0</v>
      </c>
      <c r="AY8" s="912">
        <v>0</v>
      </c>
      <c r="AZ8" s="912">
        <v>0</v>
      </c>
      <c r="BA8" s="912">
        <v>0</v>
      </c>
      <c r="BB8" s="912">
        <v>0</v>
      </c>
      <c r="BC8" s="912">
        <v>0</v>
      </c>
      <c r="BD8" s="912">
        <v>0</v>
      </c>
      <c r="BE8" s="912">
        <v>0</v>
      </c>
      <c r="BF8" s="912">
        <v>0</v>
      </c>
      <c r="BG8" s="912">
        <v>0</v>
      </c>
      <c r="BH8" s="912">
        <v>0</v>
      </c>
      <c r="BI8" s="912">
        <v>0</v>
      </c>
      <c r="BJ8" s="912">
        <v>0</v>
      </c>
      <c r="BK8" s="912">
        <v>4.6639999999999997</v>
      </c>
      <c r="BL8" s="912">
        <v>0</v>
      </c>
      <c r="BM8" s="912">
        <v>0</v>
      </c>
      <c r="BN8" s="912">
        <v>0</v>
      </c>
      <c r="BO8" s="912">
        <v>0</v>
      </c>
      <c r="BP8" s="912">
        <v>0</v>
      </c>
      <c r="BQ8" s="912">
        <v>0</v>
      </c>
      <c r="BR8" s="912">
        <v>0</v>
      </c>
      <c r="BS8" s="912">
        <v>0</v>
      </c>
      <c r="BT8" s="912">
        <v>0</v>
      </c>
      <c r="BU8" s="912">
        <v>0</v>
      </c>
      <c r="BV8" s="912">
        <v>0</v>
      </c>
      <c r="BW8" s="912">
        <v>0</v>
      </c>
      <c r="BX8" s="912">
        <v>0</v>
      </c>
      <c r="BY8" s="912">
        <v>0</v>
      </c>
      <c r="BZ8" s="912">
        <v>0</v>
      </c>
      <c r="CA8" s="912">
        <v>0</v>
      </c>
      <c r="CB8" s="912">
        <v>0</v>
      </c>
      <c r="CC8" s="912">
        <v>0</v>
      </c>
      <c r="CD8" s="912">
        <v>0</v>
      </c>
      <c r="CE8" s="912">
        <v>0</v>
      </c>
      <c r="CF8" s="912">
        <v>0</v>
      </c>
      <c r="CG8" s="912">
        <v>5.6230000000000002</v>
      </c>
      <c r="CH8" s="912">
        <v>0</v>
      </c>
      <c r="CI8" s="912">
        <v>0</v>
      </c>
      <c r="CJ8" s="912">
        <v>0</v>
      </c>
      <c r="CK8" s="912">
        <v>0</v>
      </c>
      <c r="CL8" s="912">
        <v>0</v>
      </c>
      <c r="CM8" s="912">
        <v>0</v>
      </c>
      <c r="CN8" s="912">
        <v>2.605</v>
      </c>
      <c r="CO8" s="912">
        <v>226.59200000000001</v>
      </c>
      <c r="CP8" s="912">
        <v>2178.3539999999998</v>
      </c>
      <c r="CQ8" s="912">
        <v>217.00900000000001</v>
      </c>
      <c r="CR8" s="912">
        <v>0</v>
      </c>
      <c r="CS8" s="912">
        <v>243.17200000000003</v>
      </c>
      <c r="CT8" s="912">
        <v>378.20799999999997</v>
      </c>
      <c r="CU8" s="912">
        <v>0</v>
      </c>
      <c r="CV8" s="912">
        <v>0</v>
      </c>
      <c r="CW8" s="912">
        <v>0</v>
      </c>
      <c r="CX8" s="912">
        <v>0</v>
      </c>
      <c r="CY8" s="912">
        <v>0</v>
      </c>
      <c r="CZ8" s="912">
        <v>215.97400000000002</v>
      </c>
      <c r="DA8" s="912">
        <v>5421.9340000000002</v>
      </c>
      <c r="DB8" s="912">
        <v>0</v>
      </c>
      <c r="DC8" s="912">
        <v>1.413</v>
      </c>
      <c r="DD8" s="912">
        <v>0</v>
      </c>
      <c r="DE8" s="912">
        <v>57.216999999999999</v>
      </c>
      <c r="DF8" s="912">
        <v>0</v>
      </c>
      <c r="DG8" s="912">
        <v>0</v>
      </c>
      <c r="DH8" s="913">
        <f t="shared" ref="DH8:DH71" si="0">SUM(D8:DG8)</f>
        <v>93030.864000000045</v>
      </c>
      <c r="DI8" s="912">
        <v>0</v>
      </c>
      <c r="DJ8" s="912">
        <v>15198.124999999998</v>
      </c>
      <c r="DK8" s="912">
        <v>0</v>
      </c>
      <c r="DL8" s="912">
        <v>0</v>
      </c>
      <c r="DM8" s="912">
        <v>11814.016</v>
      </c>
      <c r="DN8" s="912">
        <v>123.66300000000001</v>
      </c>
      <c r="DO8" s="914">
        <f t="shared" ref="DO8:DO71" si="1">SUM(DI8:DN8)</f>
        <v>27135.803999999996</v>
      </c>
      <c r="DP8" s="915">
        <f t="shared" ref="DP8:DP71" si="2">+DO8+DH8</f>
        <v>120166.66800000003</v>
      </c>
      <c r="DQ8" s="916">
        <v>203.91799999999998</v>
      </c>
      <c r="DR8" s="912">
        <v>43207.425999999999</v>
      </c>
      <c r="DS8" s="914">
        <f t="shared" ref="DS8:DS71" si="3">SUM(DQ8:DR8)</f>
        <v>43411.343999999997</v>
      </c>
      <c r="DT8" s="915">
        <f t="shared" ref="DT8:DT71" si="4">+DO8+DS8</f>
        <v>70547.147999999986</v>
      </c>
      <c r="DU8" s="915">
        <f t="shared" ref="DU8:DU71" si="5">+DS8+DP8</f>
        <v>163578.01200000005</v>
      </c>
      <c r="DV8" s="912">
        <v>-3151.8419999999996</v>
      </c>
      <c r="DW8" s="912">
        <v>-70081.261999999988</v>
      </c>
      <c r="DX8" s="913">
        <f t="shared" ref="DX8:DX71" si="6">SUM(DV8:DW8)</f>
        <v>-73233.103999999992</v>
      </c>
      <c r="DY8" s="917">
        <f t="shared" ref="DY8:DY71" si="7">+DT8+DX8</f>
        <v>-2685.9560000000056</v>
      </c>
      <c r="DZ8" s="913">
        <f t="shared" ref="DZ8:DZ71" si="8">+DU8+DX8</f>
        <v>90344.908000000054</v>
      </c>
      <c r="EA8" s="918"/>
      <c r="EB8" s="918">
        <f t="shared" ref="EB8:EB71" si="9">+DZ8*-0.1</f>
        <v>-9034.490800000005</v>
      </c>
    </row>
    <row r="9" spans="1:132" ht="15" customHeight="1">
      <c r="A9" s="909">
        <v>3</v>
      </c>
      <c r="B9" s="919" t="s">
        <v>141</v>
      </c>
      <c r="C9" s="911" t="s">
        <v>142</v>
      </c>
      <c r="D9" s="912">
        <v>6819.7489999999998</v>
      </c>
      <c r="E9" s="912">
        <v>2331.5239999999999</v>
      </c>
      <c r="F9" s="912">
        <v>0</v>
      </c>
      <c r="G9" s="912">
        <v>0.13200000000000001</v>
      </c>
      <c r="H9" s="912">
        <v>0</v>
      </c>
      <c r="I9" s="912">
        <v>0</v>
      </c>
      <c r="J9" s="912">
        <v>0</v>
      </c>
      <c r="K9" s="912">
        <v>0</v>
      </c>
      <c r="L9" s="912">
        <v>0</v>
      </c>
      <c r="M9" s="912">
        <v>0</v>
      </c>
      <c r="N9" s="912">
        <v>0</v>
      </c>
      <c r="O9" s="912">
        <v>0</v>
      </c>
      <c r="P9" s="912">
        <v>0</v>
      </c>
      <c r="Q9" s="912">
        <v>0</v>
      </c>
      <c r="R9" s="912">
        <v>0</v>
      </c>
      <c r="S9" s="912">
        <v>0</v>
      </c>
      <c r="T9" s="912">
        <v>0</v>
      </c>
      <c r="U9" s="912">
        <v>0</v>
      </c>
      <c r="V9" s="912">
        <v>0</v>
      </c>
      <c r="W9" s="912">
        <v>0</v>
      </c>
      <c r="X9" s="912">
        <v>0</v>
      </c>
      <c r="Y9" s="912">
        <v>0</v>
      </c>
      <c r="Z9" s="912">
        <v>0</v>
      </c>
      <c r="AA9" s="912">
        <v>0</v>
      </c>
      <c r="AB9" s="912">
        <v>0</v>
      </c>
      <c r="AC9" s="912">
        <v>0</v>
      </c>
      <c r="AD9" s="912">
        <v>0</v>
      </c>
      <c r="AE9" s="912">
        <v>0</v>
      </c>
      <c r="AF9" s="912">
        <v>0</v>
      </c>
      <c r="AG9" s="912">
        <v>0</v>
      </c>
      <c r="AH9" s="912">
        <v>0</v>
      </c>
      <c r="AI9" s="912">
        <v>0</v>
      </c>
      <c r="AJ9" s="912">
        <v>0</v>
      </c>
      <c r="AK9" s="912">
        <v>0</v>
      </c>
      <c r="AL9" s="912">
        <v>0</v>
      </c>
      <c r="AM9" s="912">
        <v>0</v>
      </c>
      <c r="AN9" s="912">
        <v>0</v>
      </c>
      <c r="AO9" s="912">
        <v>0</v>
      </c>
      <c r="AP9" s="912">
        <v>0</v>
      </c>
      <c r="AQ9" s="912">
        <v>0</v>
      </c>
      <c r="AR9" s="912">
        <v>0</v>
      </c>
      <c r="AS9" s="912">
        <v>0</v>
      </c>
      <c r="AT9" s="912">
        <v>0</v>
      </c>
      <c r="AU9" s="912">
        <v>0</v>
      </c>
      <c r="AV9" s="912">
        <v>0</v>
      </c>
      <c r="AW9" s="912">
        <v>0</v>
      </c>
      <c r="AX9" s="912">
        <v>0</v>
      </c>
      <c r="AY9" s="912">
        <v>0</v>
      </c>
      <c r="AZ9" s="912">
        <v>0</v>
      </c>
      <c r="BA9" s="912">
        <v>0</v>
      </c>
      <c r="BB9" s="912">
        <v>0</v>
      </c>
      <c r="BC9" s="912">
        <v>0</v>
      </c>
      <c r="BD9" s="912">
        <v>0</v>
      </c>
      <c r="BE9" s="912">
        <v>0</v>
      </c>
      <c r="BF9" s="912">
        <v>0</v>
      </c>
      <c r="BG9" s="912">
        <v>0</v>
      </c>
      <c r="BH9" s="912">
        <v>0</v>
      </c>
      <c r="BI9" s="912">
        <v>0</v>
      </c>
      <c r="BJ9" s="912">
        <v>0</v>
      </c>
      <c r="BK9" s="912">
        <v>0</v>
      </c>
      <c r="BL9" s="912">
        <v>0</v>
      </c>
      <c r="BM9" s="912">
        <v>0</v>
      </c>
      <c r="BN9" s="912">
        <v>0</v>
      </c>
      <c r="BO9" s="912">
        <v>0</v>
      </c>
      <c r="BP9" s="912">
        <v>0</v>
      </c>
      <c r="BQ9" s="912">
        <v>0</v>
      </c>
      <c r="BR9" s="912">
        <v>0</v>
      </c>
      <c r="BS9" s="912">
        <v>0</v>
      </c>
      <c r="BT9" s="912">
        <v>0</v>
      </c>
      <c r="BU9" s="912">
        <v>0</v>
      </c>
      <c r="BV9" s="912">
        <v>0</v>
      </c>
      <c r="BW9" s="912">
        <v>0</v>
      </c>
      <c r="BX9" s="912">
        <v>0</v>
      </c>
      <c r="BY9" s="912">
        <v>0</v>
      </c>
      <c r="BZ9" s="912">
        <v>0</v>
      </c>
      <c r="CA9" s="912">
        <v>0</v>
      </c>
      <c r="CB9" s="912">
        <v>0</v>
      </c>
      <c r="CC9" s="912">
        <v>0</v>
      </c>
      <c r="CD9" s="912">
        <v>0</v>
      </c>
      <c r="CE9" s="912">
        <v>0</v>
      </c>
      <c r="CF9" s="912">
        <v>0</v>
      </c>
      <c r="CG9" s="912">
        <v>0</v>
      </c>
      <c r="CH9" s="912">
        <v>0</v>
      </c>
      <c r="CI9" s="912">
        <v>0</v>
      </c>
      <c r="CJ9" s="912">
        <v>0</v>
      </c>
      <c r="CK9" s="912">
        <v>0</v>
      </c>
      <c r="CL9" s="912">
        <v>0</v>
      </c>
      <c r="CM9" s="912">
        <v>0</v>
      </c>
      <c r="CN9" s="912">
        <v>0</v>
      </c>
      <c r="CO9" s="912">
        <v>0</v>
      </c>
      <c r="CP9" s="912">
        <v>0</v>
      </c>
      <c r="CQ9" s="912">
        <v>0</v>
      </c>
      <c r="CR9" s="912">
        <v>0</v>
      </c>
      <c r="CS9" s="912">
        <v>0</v>
      </c>
      <c r="CT9" s="912">
        <v>0</v>
      </c>
      <c r="CU9" s="912">
        <v>0</v>
      </c>
      <c r="CV9" s="912">
        <v>0</v>
      </c>
      <c r="CW9" s="912">
        <v>0</v>
      </c>
      <c r="CX9" s="912">
        <v>0</v>
      </c>
      <c r="CY9" s="912">
        <v>0</v>
      </c>
      <c r="CZ9" s="912">
        <v>0</v>
      </c>
      <c r="DA9" s="912">
        <v>0</v>
      </c>
      <c r="DB9" s="912">
        <v>0</v>
      </c>
      <c r="DC9" s="912">
        <v>0</v>
      </c>
      <c r="DD9" s="912">
        <v>0</v>
      </c>
      <c r="DE9" s="912">
        <v>0</v>
      </c>
      <c r="DF9" s="912">
        <v>0</v>
      </c>
      <c r="DG9" s="912">
        <v>0</v>
      </c>
      <c r="DH9" s="913">
        <f t="shared" si="0"/>
        <v>9151.4049999999988</v>
      </c>
      <c r="DI9" s="912">
        <v>0</v>
      </c>
      <c r="DJ9" s="912">
        <v>0</v>
      </c>
      <c r="DK9" s="912">
        <v>0</v>
      </c>
      <c r="DL9" s="912">
        <v>0</v>
      </c>
      <c r="DM9" s="912">
        <v>0</v>
      </c>
      <c r="DN9" s="912">
        <v>0</v>
      </c>
      <c r="DO9" s="914">
        <f t="shared" si="1"/>
        <v>0</v>
      </c>
      <c r="DP9" s="915">
        <f t="shared" si="2"/>
        <v>9151.4049999999988</v>
      </c>
      <c r="DQ9" s="916">
        <v>0</v>
      </c>
      <c r="DR9" s="912">
        <v>3005.212</v>
      </c>
      <c r="DS9" s="914">
        <f t="shared" si="3"/>
        <v>3005.212</v>
      </c>
      <c r="DT9" s="915">
        <f t="shared" si="4"/>
        <v>3005.212</v>
      </c>
      <c r="DU9" s="915">
        <f t="shared" si="5"/>
        <v>12156.616999999998</v>
      </c>
      <c r="DV9" s="912">
        <v>0</v>
      </c>
      <c r="DW9" s="912">
        <v>0</v>
      </c>
      <c r="DX9" s="913">
        <f t="shared" si="6"/>
        <v>0</v>
      </c>
      <c r="DY9" s="917">
        <f t="shared" si="7"/>
        <v>3005.212</v>
      </c>
      <c r="DZ9" s="913">
        <f t="shared" si="8"/>
        <v>12156.616999999998</v>
      </c>
      <c r="EA9" s="918"/>
      <c r="EB9" s="918">
        <f t="shared" si="9"/>
        <v>-1215.6616999999999</v>
      </c>
    </row>
    <row r="10" spans="1:132" ht="15" customHeight="1">
      <c r="A10" s="909">
        <v>4</v>
      </c>
      <c r="B10" s="919" t="s">
        <v>143</v>
      </c>
      <c r="C10" s="911" t="s">
        <v>144</v>
      </c>
      <c r="D10" s="912">
        <v>248.52799999999999</v>
      </c>
      <c r="E10" s="912">
        <v>0</v>
      </c>
      <c r="F10" s="912">
        <v>0</v>
      </c>
      <c r="G10" s="912">
        <v>1188.1869999999999</v>
      </c>
      <c r="H10" s="912">
        <v>6.33</v>
      </c>
      <c r="I10" s="912">
        <v>0</v>
      </c>
      <c r="J10" s="912">
        <v>0.253</v>
      </c>
      <c r="K10" s="912">
        <v>1121.2889999999998</v>
      </c>
      <c r="L10" s="912">
        <v>0</v>
      </c>
      <c r="M10" s="912">
        <v>10.972</v>
      </c>
      <c r="N10" s="912">
        <v>0</v>
      </c>
      <c r="O10" s="912">
        <v>2.3540000000000001</v>
      </c>
      <c r="P10" s="912">
        <v>0</v>
      </c>
      <c r="Q10" s="912">
        <v>7140.0109999999995</v>
      </c>
      <c r="R10" s="912">
        <v>2.4340000000000002</v>
      </c>
      <c r="S10" s="912">
        <v>31.276</v>
      </c>
      <c r="T10" s="912">
        <v>0.122</v>
      </c>
      <c r="U10" s="912">
        <v>0</v>
      </c>
      <c r="V10" s="912">
        <v>0</v>
      </c>
      <c r="W10" s="912">
        <v>20.321000000000002</v>
      </c>
      <c r="X10" s="912">
        <v>0</v>
      </c>
      <c r="Y10" s="912">
        <v>0</v>
      </c>
      <c r="Z10" s="912">
        <v>0</v>
      </c>
      <c r="AA10" s="912">
        <v>0</v>
      </c>
      <c r="AB10" s="912">
        <v>0</v>
      </c>
      <c r="AC10" s="912">
        <v>294.38200000000001</v>
      </c>
      <c r="AD10" s="912">
        <v>0</v>
      </c>
      <c r="AE10" s="912">
        <v>0</v>
      </c>
      <c r="AF10" s="912">
        <v>0</v>
      </c>
      <c r="AG10" s="912">
        <v>0</v>
      </c>
      <c r="AH10" s="912">
        <v>23.501999999999999</v>
      </c>
      <c r="AI10" s="912">
        <v>0</v>
      </c>
      <c r="AJ10" s="912">
        <v>0</v>
      </c>
      <c r="AK10" s="912">
        <v>0.28299999999999997</v>
      </c>
      <c r="AL10" s="912">
        <v>0.14199999999999999</v>
      </c>
      <c r="AM10" s="912">
        <v>0</v>
      </c>
      <c r="AN10" s="912">
        <v>0</v>
      </c>
      <c r="AO10" s="912">
        <v>0.24199999999999999</v>
      </c>
      <c r="AP10" s="912">
        <v>0</v>
      </c>
      <c r="AQ10" s="912">
        <v>0</v>
      </c>
      <c r="AR10" s="912">
        <v>0</v>
      </c>
      <c r="AS10" s="912">
        <v>0</v>
      </c>
      <c r="AT10" s="912">
        <v>0</v>
      </c>
      <c r="AU10" s="912">
        <v>0</v>
      </c>
      <c r="AV10" s="912">
        <v>0</v>
      </c>
      <c r="AW10" s="912">
        <v>0</v>
      </c>
      <c r="AX10" s="912">
        <v>0</v>
      </c>
      <c r="AY10" s="912">
        <v>0</v>
      </c>
      <c r="AZ10" s="912">
        <v>0</v>
      </c>
      <c r="BA10" s="912">
        <v>0</v>
      </c>
      <c r="BB10" s="912">
        <v>0</v>
      </c>
      <c r="BC10" s="912">
        <v>0</v>
      </c>
      <c r="BD10" s="912">
        <v>0</v>
      </c>
      <c r="BE10" s="912">
        <v>0</v>
      </c>
      <c r="BF10" s="912">
        <v>0</v>
      </c>
      <c r="BG10" s="912">
        <v>0</v>
      </c>
      <c r="BH10" s="912">
        <v>0</v>
      </c>
      <c r="BI10" s="912">
        <v>0.223</v>
      </c>
      <c r="BJ10" s="912">
        <v>0</v>
      </c>
      <c r="BK10" s="912">
        <v>121.943</v>
      </c>
      <c r="BL10" s="912">
        <v>0</v>
      </c>
      <c r="BM10" s="912">
        <v>18.462</v>
      </c>
      <c r="BN10" s="912">
        <v>37.041000000000004</v>
      </c>
      <c r="BO10" s="912">
        <v>50.794999999999995</v>
      </c>
      <c r="BP10" s="912">
        <v>15.409000000000001</v>
      </c>
      <c r="BQ10" s="912">
        <v>0</v>
      </c>
      <c r="BR10" s="912">
        <v>0</v>
      </c>
      <c r="BS10" s="912">
        <v>0</v>
      </c>
      <c r="BT10" s="912">
        <v>0</v>
      </c>
      <c r="BU10" s="912">
        <v>0</v>
      </c>
      <c r="BV10" s="912">
        <v>0</v>
      </c>
      <c r="BW10" s="912">
        <v>0</v>
      </c>
      <c r="BX10" s="912">
        <v>0</v>
      </c>
      <c r="BY10" s="912">
        <v>0</v>
      </c>
      <c r="BZ10" s="912">
        <v>0</v>
      </c>
      <c r="CA10" s="912">
        <v>0</v>
      </c>
      <c r="CB10" s="912">
        <v>0</v>
      </c>
      <c r="CC10" s="912">
        <v>0</v>
      </c>
      <c r="CD10" s="912">
        <v>0</v>
      </c>
      <c r="CE10" s="912">
        <v>0</v>
      </c>
      <c r="CF10" s="912">
        <v>0</v>
      </c>
      <c r="CG10" s="912">
        <v>0</v>
      </c>
      <c r="CH10" s="912">
        <v>0</v>
      </c>
      <c r="CI10" s="912">
        <v>0</v>
      </c>
      <c r="CJ10" s="912">
        <v>0</v>
      </c>
      <c r="CK10" s="912">
        <v>0</v>
      </c>
      <c r="CL10" s="912">
        <v>0</v>
      </c>
      <c r="CM10" s="912">
        <v>0</v>
      </c>
      <c r="CN10" s="912">
        <v>3.633</v>
      </c>
      <c r="CO10" s="912">
        <v>77.5</v>
      </c>
      <c r="CP10" s="912">
        <v>143.51900000000001</v>
      </c>
      <c r="CQ10" s="912">
        <v>16.798000000000002</v>
      </c>
      <c r="CR10" s="912">
        <v>0</v>
      </c>
      <c r="CS10" s="912">
        <v>55.960999999999999</v>
      </c>
      <c r="CT10" s="912">
        <v>93.52000000000001</v>
      </c>
      <c r="CU10" s="912">
        <v>0</v>
      </c>
      <c r="CV10" s="912">
        <v>0</v>
      </c>
      <c r="CW10" s="912">
        <v>0</v>
      </c>
      <c r="CX10" s="912">
        <v>0</v>
      </c>
      <c r="CY10" s="912">
        <v>0</v>
      </c>
      <c r="CZ10" s="912">
        <v>175.34</v>
      </c>
      <c r="DA10" s="912">
        <v>3115.9380000000001</v>
      </c>
      <c r="DB10" s="912">
        <v>0</v>
      </c>
      <c r="DC10" s="912">
        <v>0</v>
      </c>
      <c r="DD10" s="912">
        <v>0</v>
      </c>
      <c r="DE10" s="912">
        <v>49.396000000000001</v>
      </c>
      <c r="DF10" s="912">
        <v>0</v>
      </c>
      <c r="DG10" s="912">
        <v>0</v>
      </c>
      <c r="DH10" s="913">
        <f t="shared" si="0"/>
        <v>14066.105999999996</v>
      </c>
      <c r="DI10" s="912">
        <v>220.625</v>
      </c>
      <c r="DJ10" s="912">
        <v>10279.038</v>
      </c>
      <c r="DK10" s="912">
        <v>0</v>
      </c>
      <c r="DL10" s="912">
        <v>0</v>
      </c>
      <c r="DM10" s="912">
        <v>0</v>
      </c>
      <c r="DN10" s="912">
        <v>-201.32299999999998</v>
      </c>
      <c r="DO10" s="914">
        <f t="shared" si="1"/>
        <v>10298.34</v>
      </c>
      <c r="DP10" s="915">
        <f t="shared" si="2"/>
        <v>24364.445999999996</v>
      </c>
      <c r="DQ10" s="916">
        <v>129.726</v>
      </c>
      <c r="DR10" s="912">
        <v>2100.7469999999998</v>
      </c>
      <c r="DS10" s="914">
        <f t="shared" si="3"/>
        <v>2230.473</v>
      </c>
      <c r="DT10" s="915">
        <f t="shared" si="4"/>
        <v>12528.813</v>
      </c>
      <c r="DU10" s="915">
        <f t="shared" si="5"/>
        <v>26594.918999999994</v>
      </c>
      <c r="DV10" s="912">
        <v>-3498.1670000000004</v>
      </c>
      <c r="DW10" s="912">
        <v>-16625.419000000002</v>
      </c>
      <c r="DX10" s="913">
        <f t="shared" si="6"/>
        <v>-20123.586000000003</v>
      </c>
      <c r="DY10" s="917">
        <f t="shared" si="7"/>
        <v>-7594.7730000000029</v>
      </c>
      <c r="DZ10" s="913">
        <f t="shared" si="8"/>
        <v>6471.3329999999914</v>
      </c>
      <c r="EA10" s="918"/>
      <c r="EB10" s="918">
        <f t="shared" si="9"/>
        <v>-647.13329999999917</v>
      </c>
    </row>
    <row r="11" spans="1:132" ht="15" customHeight="1">
      <c r="A11" s="909">
        <v>5</v>
      </c>
      <c r="B11" s="919" t="s">
        <v>145</v>
      </c>
      <c r="C11" s="911" t="s">
        <v>146</v>
      </c>
      <c r="D11" s="912">
        <v>0</v>
      </c>
      <c r="E11" s="912">
        <v>0</v>
      </c>
      <c r="F11" s="912">
        <v>0</v>
      </c>
      <c r="G11" s="912">
        <v>0</v>
      </c>
      <c r="H11" s="912">
        <v>2360.9340000000002</v>
      </c>
      <c r="I11" s="912">
        <v>0</v>
      </c>
      <c r="J11" s="912">
        <v>0</v>
      </c>
      <c r="K11" s="912">
        <v>22657.870000000003</v>
      </c>
      <c r="L11" s="912">
        <v>0</v>
      </c>
      <c r="M11" s="912">
        <v>217.006</v>
      </c>
      <c r="N11" s="912">
        <v>0</v>
      </c>
      <c r="O11" s="912">
        <v>0.23499999999999999</v>
      </c>
      <c r="P11" s="912">
        <v>0</v>
      </c>
      <c r="Q11" s="912">
        <v>0</v>
      </c>
      <c r="R11" s="912">
        <v>0</v>
      </c>
      <c r="S11" s="912">
        <v>0</v>
      </c>
      <c r="T11" s="912">
        <v>0</v>
      </c>
      <c r="U11" s="912">
        <v>0</v>
      </c>
      <c r="V11" s="912">
        <v>0.97</v>
      </c>
      <c r="W11" s="912">
        <v>0</v>
      </c>
      <c r="X11" s="912">
        <v>0</v>
      </c>
      <c r="Y11" s="912">
        <v>0</v>
      </c>
      <c r="Z11" s="912">
        <v>0</v>
      </c>
      <c r="AA11" s="912">
        <v>0</v>
      </c>
      <c r="AB11" s="912">
        <v>87.263000000000005</v>
      </c>
      <c r="AC11" s="912">
        <v>0</v>
      </c>
      <c r="AD11" s="912">
        <v>0</v>
      </c>
      <c r="AE11" s="912">
        <v>0</v>
      </c>
      <c r="AF11" s="912">
        <v>0</v>
      </c>
      <c r="AG11" s="912">
        <v>0</v>
      </c>
      <c r="AH11" s="912">
        <v>0</v>
      </c>
      <c r="AI11" s="912">
        <v>0</v>
      </c>
      <c r="AJ11" s="912">
        <v>0</v>
      </c>
      <c r="AK11" s="912">
        <v>0</v>
      </c>
      <c r="AL11" s="912">
        <v>0</v>
      </c>
      <c r="AM11" s="912">
        <v>0</v>
      </c>
      <c r="AN11" s="912">
        <v>0</v>
      </c>
      <c r="AO11" s="912">
        <v>0</v>
      </c>
      <c r="AP11" s="912">
        <v>0</v>
      </c>
      <c r="AQ11" s="912">
        <v>0</v>
      </c>
      <c r="AR11" s="912">
        <v>0</v>
      </c>
      <c r="AS11" s="912">
        <v>0</v>
      </c>
      <c r="AT11" s="912">
        <v>0</v>
      </c>
      <c r="AU11" s="912">
        <v>0</v>
      </c>
      <c r="AV11" s="912">
        <v>0</v>
      </c>
      <c r="AW11" s="912">
        <v>0</v>
      </c>
      <c r="AX11" s="912">
        <v>0</v>
      </c>
      <c r="AY11" s="912">
        <v>0</v>
      </c>
      <c r="AZ11" s="912">
        <v>0</v>
      </c>
      <c r="BA11" s="912">
        <v>0</v>
      </c>
      <c r="BB11" s="912">
        <v>0</v>
      </c>
      <c r="BC11" s="912">
        <v>0</v>
      </c>
      <c r="BD11" s="912">
        <v>0</v>
      </c>
      <c r="BE11" s="912">
        <v>0</v>
      </c>
      <c r="BF11" s="912">
        <v>0</v>
      </c>
      <c r="BG11" s="912">
        <v>0</v>
      </c>
      <c r="BH11" s="912">
        <v>0</v>
      </c>
      <c r="BI11" s="912">
        <v>0</v>
      </c>
      <c r="BJ11" s="912">
        <v>0</v>
      </c>
      <c r="BK11" s="912">
        <v>357.01</v>
      </c>
      <c r="BL11" s="912">
        <v>0</v>
      </c>
      <c r="BM11" s="912">
        <v>0</v>
      </c>
      <c r="BN11" s="912">
        <v>0</v>
      </c>
      <c r="BO11" s="912">
        <v>0</v>
      </c>
      <c r="BP11" s="912">
        <v>0</v>
      </c>
      <c r="BQ11" s="912">
        <v>0</v>
      </c>
      <c r="BR11" s="912">
        <v>0</v>
      </c>
      <c r="BS11" s="912">
        <v>0</v>
      </c>
      <c r="BT11" s="912">
        <v>0</v>
      </c>
      <c r="BU11" s="912">
        <v>0</v>
      </c>
      <c r="BV11" s="912">
        <v>0</v>
      </c>
      <c r="BW11" s="912">
        <v>0</v>
      </c>
      <c r="BX11" s="912">
        <v>0</v>
      </c>
      <c r="BY11" s="912">
        <v>0</v>
      </c>
      <c r="BZ11" s="912">
        <v>0</v>
      </c>
      <c r="CA11" s="912">
        <v>0</v>
      </c>
      <c r="CB11" s="912">
        <v>0</v>
      </c>
      <c r="CC11" s="912">
        <v>0</v>
      </c>
      <c r="CD11" s="912">
        <v>0</v>
      </c>
      <c r="CE11" s="912">
        <v>0</v>
      </c>
      <c r="CF11" s="912">
        <v>0</v>
      </c>
      <c r="CG11" s="912">
        <v>9.48</v>
      </c>
      <c r="CH11" s="912">
        <v>0</v>
      </c>
      <c r="CI11" s="912">
        <v>0</v>
      </c>
      <c r="CJ11" s="912">
        <v>0</v>
      </c>
      <c r="CK11" s="912">
        <v>0</v>
      </c>
      <c r="CL11" s="912">
        <v>0</v>
      </c>
      <c r="CM11" s="912">
        <v>0</v>
      </c>
      <c r="CN11" s="912">
        <v>6.0549999999999997</v>
      </c>
      <c r="CO11" s="912">
        <v>72.948000000000008</v>
      </c>
      <c r="CP11" s="912">
        <v>478.77700000000004</v>
      </c>
      <c r="CQ11" s="912">
        <v>294.392</v>
      </c>
      <c r="CR11" s="912">
        <v>0</v>
      </c>
      <c r="CS11" s="912">
        <v>282.15199999999999</v>
      </c>
      <c r="CT11" s="912">
        <v>516.97299999999996</v>
      </c>
      <c r="CU11" s="912">
        <v>0</v>
      </c>
      <c r="CV11" s="912">
        <v>0</v>
      </c>
      <c r="CW11" s="912">
        <v>0</v>
      </c>
      <c r="CX11" s="912">
        <v>0</v>
      </c>
      <c r="CY11" s="912">
        <v>0</v>
      </c>
      <c r="CZ11" s="912">
        <v>622.96199999999999</v>
      </c>
      <c r="DA11" s="912">
        <v>10041.937</v>
      </c>
      <c r="DB11" s="912">
        <v>0</v>
      </c>
      <c r="DC11" s="912">
        <v>11.1</v>
      </c>
      <c r="DD11" s="912">
        <v>0</v>
      </c>
      <c r="DE11" s="912">
        <v>126.27199999999999</v>
      </c>
      <c r="DF11" s="912">
        <v>0</v>
      </c>
      <c r="DG11" s="912">
        <v>0</v>
      </c>
      <c r="DH11" s="913">
        <f t="shared" si="0"/>
        <v>38144.335999999996</v>
      </c>
      <c r="DI11" s="912">
        <v>918.98099999999999</v>
      </c>
      <c r="DJ11" s="912">
        <v>18262.55</v>
      </c>
      <c r="DK11" s="912">
        <v>0</v>
      </c>
      <c r="DL11" s="912">
        <v>0</v>
      </c>
      <c r="DM11" s="912">
        <v>0</v>
      </c>
      <c r="DN11" s="912">
        <v>-25.970000000000002</v>
      </c>
      <c r="DO11" s="914">
        <f t="shared" si="1"/>
        <v>19155.560999999998</v>
      </c>
      <c r="DP11" s="915">
        <f t="shared" si="2"/>
        <v>57299.896999999997</v>
      </c>
      <c r="DQ11" s="916">
        <v>1314.4550000000002</v>
      </c>
      <c r="DR11" s="912">
        <v>16262.622000000001</v>
      </c>
      <c r="DS11" s="914">
        <f t="shared" si="3"/>
        <v>17577.077000000001</v>
      </c>
      <c r="DT11" s="915">
        <f t="shared" si="4"/>
        <v>36732.637999999999</v>
      </c>
      <c r="DU11" s="915">
        <f t="shared" si="5"/>
        <v>74876.974000000002</v>
      </c>
      <c r="DV11" s="912">
        <v>-7348.1989999999996</v>
      </c>
      <c r="DW11" s="912">
        <v>-30262.628999999997</v>
      </c>
      <c r="DX11" s="913">
        <f t="shared" si="6"/>
        <v>-37610.827999999994</v>
      </c>
      <c r="DY11" s="917">
        <f t="shared" si="7"/>
        <v>-878.18999999999505</v>
      </c>
      <c r="DZ11" s="913">
        <f t="shared" si="8"/>
        <v>37266.146000000008</v>
      </c>
      <c r="EA11" s="918"/>
      <c r="EB11" s="918">
        <f t="shared" si="9"/>
        <v>-3726.6146000000008</v>
      </c>
    </row>
    <row r="12" spans="1:132" ht="15" customHeight="1">
      <c r="A12" s="909">
        <v>6</v>
      </c>
      <c r="B12" s="919" t="s">
        <v>147</v>
      </c>
      <c r="C12" s="911" t="s">
        <v>148</v>
      </c>
      <c r="D12" s="912">
        <v>0</v>
      </c>
      <c r="E12" s="912">
        <v>1.9870000000000001</v>
      </c>
      <c r="F12" s="912">
        <v>0</v>
      </c>
      <c r="G12" s="912">
        <v>0.249</v>
      </c>
      <c r="H12" s="912">
        <v>0</v>
      </c>
      <c r="I12" s="912">
        <v>0</v>
      </c>
      <c r="J12" s="912">
        <v>0</v>
      </c>
      <c r="K12" s="912">
        <v>337.36999999999995</v>
      </c>
      <c r="L12" s="912">
        <v>39.459000000000003</v>
      </c>
      <c r="M12" s="912">
        <v>22.288</v>
      </c>
      <c r="N12" s="912">
        <v>0</v>
      </c>
      <c r="O12" s="912">
        <v>53.805</v>
      </c>
      <c r="P12" s="912">
        <v>6.6360000000000001</v>
      </c>
      <c r="Q12" s="912">
        <v>0.13600000000000001</v>
      </c>
      <c r="R12" s="912">
        <v>0</v>
      </c>
      <c r="S12" s="912">
        <v>589.476</v>
      </c>
      <c r="T12" s="912">
        <v>3.536</v>
      </c>
      <c r="U12" s="912">
        <v>0</v>
      </c>
      <c r="V12" s="912">
        <v>775.48699999999997</v>
      </c>
      <c r="W12" s="912">
        <v>26.721</v>
      </c>
      <c r="X12" s="912">
        <v>25.305</v>
      </c>
      <c r="Y12" s="912">
        <v>591.947</v>
      </c>
      <c r="Z12" s="912">
        <v>126.65299999999999</v>
      </c>
      <c r="AA12" s="912">
        <v>617.26199999999994</v>
      </c>
      <c r="AB12" s="912">
        <v>86.890999999999991</v>
      </c>
      <c r="AC12" s="912">
        <v>103.30599999999998</v>
      </c>
      <c r="AD12" s="912">
        <v>314545.17</v>
      </c>
      <c r="AE12" s="912">
        <v>26823.847999999998</v>
      </c>
      <c r="AF12" s="912">
        <v>29.463000000000001</v>
      </c>
      <c r="AG12" s="912">
        <v>30.628</v>
      </c>
      <c r="AH12" s="912">
        <v>0</v>
      </c>
      <c r="AI12" s="912">
        <v>106.69499999999999</v>
      </c>
      <c r="AJ12" s="912">
        <v>250.88200000000001</v>
      </c>
      <c r="AK12" s="912">
        <v>1351.6769999999999</v>
      </c>
      <c r="AL12" s="912">
        <v>810.47699999999998</v>
      </c>
      <c r="AM12" s="912">
        <v>2974.16</v>
      </c>
      <c r="AN12" s="912">
        <v>2492.152</v>
      </c>
      <c r="AO12" s="912">
        <v>135.584</v>
      </c>
      <c r="AP12" s="912">
        <v>3.528</v>
      </c>
      <c r="AQ12" s="912">
        <v>120.554</v>
      </c>
      <c r="AR12" s="912">
        <v>300.84000000000003</v>
      </c>
      <c r="AS12" s="912">
        <v>5.1479999999999997</v>
      </c>
      <c r="AT12" s="912">
        <v>65.945000000000007</v>
      </c>
      <c r="AU12" s="912">
        <v>21.617000000000001</v>
      </c>
      <c r="AV12" s="912">
        <v>13.017000000000003</v>
      </c>
      <c r="AW12" s="912">
        <v>0.63700000000000001</v>
      </c>
      <c r="AX12" s="912">
        <v>13.103000000000002</v>
      </c>
      <c r="AY12" s="912">
        <v>35.422000000000004</v>
      </c>
      <c r="AZ12" s="912">
        <v>50.861999999999995</v>
      </c>
      <c r="BA12" s="912">
        <v>0</v>
      </c>
      <c r="BB12" s="912">
        <v>0</v>
      </c>
      <c r="BC12" s="912">
        <v>0.17799999999999999</v>
      </c>
      <c r="BD12" s="912">
        <v>0</v>
      </c>
      <c r="BE12" s="912">
        <v>0.45700000000000002</v>
      </c>
      <c r="BF12" s="912">
        <v>266.43</v>
      </c>
      <c r="BG12" s="912">
        <v>0.38200000000000001</v>
      </c>
      <c r="BH12" s="912">
        <v>976.48</v>
      </c>
      <c r="BI12" s="912">
        <v>0</v>
      </c>
      <c r="BJ12" s="912">
        <v>21.893999999999998</v>
      </c>
      <c r="BK12" s="912">
        <v>4.2810000000000006</v>
      </c>
      <c r="BL12" s="912">
        <v>8.8740000000000006</v>
      </c>
      <c r="BM12" s="912">
        <v>0.87200000000000011</v>
      </c>
      <c r="BN12" s="912">
        <v>0.39700000000000002</v>
      </c>
      <c r="BO12" s="912">
        <v>3.2130000000000001</v>
      </c>
      <c r="BP12" s="912">
        <v>1.425</v>
      </c>
      <c r="BQ12" s="912">
        <v>260794.84399999998</v>
      </c>
      <c r="BR12" s="912">
        <v>145752.18700000001</v>
      </c>
      <c r="BS12" s="912">
        <v>0</v>
      </c>
      <c r="BT12" s="912">
        <v>0.44900000000000001</v>
      </c>
      <c r="BU12" s="912">
        <v>12.670999999999999</v>
      </c>
      <c r="BV12" s="912">
        <v>1.4390000000000001</v>
      </c>
      <c r="BW12" s="912">
        <v>3.5019999999999998</v>
      </c>
      <c r="BX12" s="912">
        <v>0</v>
      </c>
      <c r="BY12" s="912">
        <v>0</v>
      </c>
      <c r="BZ12" s="912">
        <v>6.1560000000000006</v>
      </c>
      <c r="CA12" s="912">
        <v>7.3999999999999996E-2</v>
      </c>
      <c r="CB12" s="912">
        <v>0</v>
      </c>
      <c r="CC12" s="912">
        <v>8.1000000000000003E-2</v>
      </c>
      <c r="CD12" s="912">
        <v>0</v>
      </c>
      <c r="CE12" s="912">
        <v>1.9910000000000001</v>
      </c>
      <c r="CF12" s="912">
        <v>0.6</v>
      </c>
      <c r="CG12" s="912">
        <v>7.3129999999999997</v>
      </c>
      <c r="CH12" s="912">
        <v>0</v>
      </c>
      <c r="CI12" s="912">
        <v>0</v>
      </c>
      <c r="CJ12" s="912">
        <v>9.4E-2</v>
      </c>
      <c r="CK12" s="912">
        <v>0</v>
      </c>
      <c r="CL12" s="912">
        <v>0</v>
      </c>
      <c r="CM12" s="912">
        <v>0.216</v>
      </c>
      <c r="CN12" s="912">
        <v>0.13500000000000001</v>
      </c>
      <c r="CO12" s="912">
        <v>6.0340000000000007</v>
      </c>
      <c r="CP12" s="912">
        <v>257.60500000000002</v>
      </c>
      <c r="CQ12" s="912">
        <v>13.665999999999999</v>
      </c>
      <c r="CR12" s="912">
        <v>0</v>
      </c>
      <c r="CS12" s="912">
        <v>1.3379999999999999</v>
      </c>
      <c r="CT12" s="912">
        <v>4.9410000000000007</v>
      </c>
      <c r="CU12" s="912">
        <v>7.7690000000000001</v>
      </c>
      <c r="CV12" s="912">
        <v>14.168000000000001</v>
      </c>
      <c r="CW12" s="912">
        <v>0</v>
      </c>
      <c r="CX12" s="912">
        <v>0.217</v>
      </c>
      <c r="CY12" s="912">
        <v>0.753</v>
      </c>
      <c r="CZ12" s="912">
        <v>6.4880000000000004</v>
      </c>
      <c r="DA12" s="912">
        <v>0.52900000000000003</v>
      </c>
      <c r="DB12" s="912">
        <v>12.208</v>
      </c>
      <c r="DC12" s="912">
        <v>2.5680000000000001</v>
      </c>
      <c r="DD12" s="912">
        <v>0</v>
      </c>
      <c r="DE12" s="912">
        <v>0.34499999999999997</v>
      </c>
      <c r="DF12" s="912">
        <v>0</v>
      </c>
      <c r="DG12" s="912">
        <v>0</v>
      </c>
      <c r="DH12" s="913">
        <f t="shared" si="0"/>
        <v>761785.18699999969</v>
      </c>
      <c r="DI12" s="912">
        <v>0</v>
      </c>
      <c r="DJ12" s="912">
        <v>0.61599999999999999</v>
      </c>
      <c r="DK12" s="912">
        <v>0</v>
      </c>
      <c r="DL12" s="912">
        <v>0</v>
      </c>
      <c r="DM12" s="912">
        <v>0</v>
      </c>
      <c r="DN12" s="912">
        <v>894.87500000000091</v>
      </c>
      <c r="DO12" s="914">
        <f t="shared" si="1"/>
        <v>895.49100000000089</v>
      </c>
      <c r="DP12" s="915">
        <f t="shared" si="2"/>
        <v>762680.67799999972</v>
      </c>
      <c r="DQ12" s="916">
        <v>0</v>
      </c>
      <c r="DR12" s="912">
        <v>0</v>
      </c>
      <c r="DS12" s="914">
        <f t="shared" si="3"/>
        <v>0</v>
      </c>
      <c r="DT12" s="915">
        <f t="shared" si="4"/>
        <v>895.49100000000089</v>
      </c>
      <c r="DU12" s="915">
        <f t="shared" si="5"/>
        <v>762680.67799999972</v>
      </c>
      <c r="DV12" s="912">
        <v>-751705.321</v>
      </c>
      <c r="DW12" s="912">
        <v>-10975.357</v>
      </c>
      <c r="DX12" s="913">
        <f t="shared" si="6"/>
        <v>-762680.67799999996</v>
      </c>
      <c r="DY12" s="917">
        <f t="shared" si="7"/>
        <v>-761785.18699999992</v>
      </c>
      <c r="DZ12" s="913">
        <f t="shared" si="8"/>
        <v>0</v>
      </c>
      <c r="EA12" s="918"/>
      <c r="EB12" s="918">
        <f t="shared" si="9"/>
        <v>0</v>
      </c>
    </row>
    <row r="13" spans="1:132" ht="15" customHeight="1">
      <c r="A13" s="909">
        <v>7</v>
      </c>
      <c r="B13" s="919" t="s">
        <v>149</v>
      </c>
      <c r="C13" s="911" t="s">
        <v>150</v>
      </c>
      <c r="D13" s="912">
        <v>0</v>
      </c>
      <c r="E13" s="912">
        <v>0</v>
      </c>
      <c r="F13" s="912">
        <v>0</v>
      </c>
      <c r="G13" s="912">
        <v>2.7290000000000001</v>
      </c>
      <c r="H13" s="912">
        <v>0</v>
      </c>
      <c r="I13" s="912">
        <v>0</v>
      </c>
      <c r="J13" s="912">
        <v>18.012999999999998</v>
      </c>
      <c r="K13" s="912">
        <v>12.611000000000001</v>
      </c>
      <c r="L13" s="912">
        <v>0</v>
      </c>
      <c r="M13" s="912">
        <v>8.9939999999999998</v>
      </c>
      <c r="N13" s="912">
        <v>0</v>
      </c>
      <c r="O13" s="912">
        <v>0.23499999999999999</v>
      </c>
      <c r="P13" s="912">
        <v>0</v>
      </c>
      <c r="Q13" s="912">
        <v>0.20400000000000001</v>
      </c>
      <c r="R13" s="912">
        <v>0</v>
      </c>
      <c r="S13" s="912">
        <v>188.35799999999998</v>
      </c>
      <c r="T13" s="912">
        <v>1.776</v>
      </c>
      <c r="U13" s="912">
        <v>0</v>
      </c>
      <c r="V13" s="912">
        <v>58.25200000000001</v>
      </c>
      <c r="W13" s="912">
        <v>2753.3540000000007</v>
      </c>
      <c r="X13" s="912">
        <v>0</v>
      </c>
      <c r="Y13" s="912">
        <v>125.01400000000001</v>
      </c>
      <c r="Z13" s="912">
        <v>12.904</v>
      </c>
      <c r="AA13" s="912">
        <v>0</v>
      </c>
      <c r="AB13" s="912">
        <v>63.646000000000001</v>
      </c>
      <c r="AC13" s="912">
        <v>29.077999999999999</v>
      </c>
      <c r="AD13" s="912">
        <v>-846.154</v>
      </c>
      <c r="AE13" s="912">
        <v>1322.721</v>
      </c>
      <c r="AF13" s="912">
        <v>0</v>
      </c>
      <c r="AG13" s="912">
        <v>107.97999999999999</v>
      </c>
      <c r="AH13" s="912">
        <v>1.496</v>
      </c>
      <c r="AI13" s="912">
        <v>5176.4679999999989</v>
      </c>
      <c r="AJ13" s="912">
        <v>3216.0990000000002</v>
      </c>
      <c r="AK13" s="912">
        <v>7020.2959999999994</v>
      </c>
      <c r="AL13" s="912">
        <v>4164.6670000000004</v>
      </c>
      <c r="AM13" s="912">
        <v>108232.17</v>
      </c>
      <c r="AN13" s="912">
        <v>0</v>
      </c>
      <c r="AO13" s="912">
        <v>76.828000000000003</v>
      </c>
      <c r="AP13" s="912">
        <v>0</v>
      </c>
      <c r="AQ13" s="912">
        <v>8420.280999999999</v>
      </c>
      <c r="AR13" s="912">
        <v>63.384999999999998</v>
      </c>
      <c r="AS13" s="912">
        <v>13.071</v>
      </c>
      <c r="AT13" s="912">
        <v>34.443000000000005</v>
      </c>
      <c r="AU13" s="912">
        <v>6.1219999999999999</v>
      </c>
      <c r="AV13" s="912">
        <v>74.689000000000007</v>
      </c>
      <c r="AW13" s="912">
        <v>15.244999999999999</v>
      </c>
      <c r="AX13" s="912">
        <v>0</v>
      </c>
      <c r="AY13" s="912">
        <v>0</v>
      </c>
      <c r="AZ13" s="912">
        <v>0</v>
      </c>
      <c r="BA13" s="912">
        <v>0</v>
      </c>
      <c r="BB13" s="912">
        <v>0</v>
      </c>
      <c r="BC13" s="912">
        <v>0</v>
      </c>
      <c r="BD13" s="912">
        <v>0</v>
      </c>
      <c r="BE13" s="912">
        <v>0</v>
      </c>
      <c r="BF13" s="912">
        <v>0</v>
      </c>
      <c r="BG13" s="912">
        <v>0</v>
      </c>
      <c r="BH13" s="912">
        <v>0</v>
      </c>
      <c r="BI13" s="912">
        <v>0</v>
      </c>
      <c r="BJ13" s="912">
        <v>0</v>
      </c>
      <c r="BK13" s="912">
        <v>394.65700000000004</v>
      </c>
      <c r="BL13" s="912">
        <v>0</v>
      </c>
      <c r="BM13" s="912">
        <v>2070.9679999999998</v>
      </c>
      <c r="BN13" s="912">
        <v>138.57900000000001</v>
      </c>
      <c r="BO13" s="912">
        <v>2122.181</v>
      </c>
      <c r="BP13" s="912">
        <v>2025.549</v>
      </c>
      <c r="BQ13" s="912">
        <v>-21.483000000000001</v>
      </c>
      <c r="BR13" s="912">
        <v>0</v>
      </c>
      <c r="BS13" s="912">
        <v>0</v>
      </c>
      <c r="BT13" s="912">
        <v>0</v>
      </c>
      <c r="BU13" s="912">
        <v>0</v>
      </c>
      <c r="BV13" s="912">
        <v>0</v>
      </c>
      <c r="BW13" s="912">
        <v>0</v>
      </c>
      <c r="BX13" s="912">
        <v>0</v>
      </c>
      <c r="BY13" s="912">
        <v>0</v>
      </c>
      <c r="BZ13" s="912">
        <v>0</v>
      </c>
      <c r="CA13" s="912">
        <v>0</v>
      </c>
      <c r="CB13" s="912">
        <v>0</v>
      </c>
      <c r="CC13" s="912">
        <v>0</v>
      </c>
      <c r="CD13" s="912">
        <v>0</v>
      </c>
      <c r="CE13" s="912">
        <v>0</v>
      </c>
      <c r="CF13" s="912">
        <v>0</v>
      </c>
      <c r="CG13" s="912">
        <v>0</v>
      </c>
      <c r="CH13" s="912">
        <v>0</v>
      </c>
      <c r="CI13" s="912">
        <v>0</v>
      </c>
      <c r="CJ13" s="912">
        <v>0</v>
      </c>
      <c r="CK13" s="912">
        <v>0</v>
      </c>
      <c r="CL13" s="912">
        <v>0</v>
      </c>
      <c r="CM13" s="912">
        <v>0</v>
      </c>
      <c r="CN13" s="912">
        <v>7.3360000000000003</v>
      </c>
      <c r="CO13" s="912">
        <v>0</v>
      </c>
      <c r="CP13" s="912">
        <v>0</v>
      </c>
      <c r="CQ13" s="912">
        <v>0</v>
      </c>
      <c r="CR13" s="912">
        <v>0</v>
      </c>
      <c r="CS13" s="912">
        <v>0</v>
      </c>
      <c r="CT13" s="912">
        <v>0</v>
      </c>
      <c r="CU13" s="912">
        <v>0</v>
      </c>
      <c r="CV13" s="912">
        <v>0</v>
      </c>
      <c r="CW13" s="912">
        <v>0</v>
      </c>
      <c r="CX13" s="912">
        <v>0</v>
      </c>
      <c r="CY13" s="912">
        <v>0</v>
      </c>
      <c r="CZ13" s="912">
        <v>-7.1369999999999996</v>
      </c>
      <c r="DA13" s="912">
        <v>-58.52</v>
      </c>
      <c r="DB13" s="912">
        <v>0</v>
      </c>
      <c r="DC13" s="912">
        <v>10.182</v>
      </c>
      <c r="DD13" s="912">
        <v>0</v>
      </c>
      <c r="DE13" s="912">
        <v>25.855999999999998</v>
      </c>
      <c r="DF13" s="912">
        <v>0</v>
      </c>
      <c r="DG13" s="912">
        <v>60.062999999999995</v>
      </c>
      <c r="DH13" s="913">
        <f t="shared" si="0"/>
        <v>147143.20600000003</v>
      </c>
      <c r="DI13" s="912">
        <v>-327.01400000000001</v>
      </c>
      <c r="DJ13" s="912">
        <v>-313.49700000000001</v>
      </c>
      <c r="DK13" s="912">
        <v>0</v>
      </c>
      <c r="DL13" s="912">
        <v>0</v>
      </c>
      <c r="DM13" s="912">
        <v>0</v>
      </c>
      <c r="DN13" s="912">
        <v>1562.4260000000002</v>
      </c>
      <c r="DO13" s="914">
        <f t="shared" si="1"/>
        <v>921.91500000000019</v>
      </c>
      <c r="DP13" s="915">
        <f t="shared" si="2"/>
        <v>148065.12100000004</v>
      </c>
      <c r="DQ13" s="916">
        <v>826.55399999999997</v>
      </c>
      <c r="DR13" s="912">
        <v>862.27699999999993</v>
      </c>
      <c r="DS13" s="914">
        <f t="shared" si="3"/>
        <v>1688.8309999999999</v>
      </c>
      <c r="DT13" s="915">
        <f t="shared" si="4"/>
        <v>2610.7460000000001</v>
      </c>
      <c r="DU13" s="915">
        <f t="shared" si="5"/>
        <v>149753.95200000005</v>
      </c>
      <c r="DV13" s="912">
        <v>-129780.42599999999</v>
      </c>
      <c r="DW13" s="912">
        <v>-12602.186</v>
      </c>
      <c r="DX13" s="913">
        <f t="shared" si="6"/>
        <v>-142382.61199999999</v>
      </c>
      <c r="DY13" s="917">
        <f t="shared" si="7"/>
        <v>-139771.86599999998</v>
      </c>
      <c r="DZ13" s="913">
        <f t="shared" si="8"/>
        <v>7371.3400000000547</v>
      </c>
      <c r="EA13" s="918"/>
      <c r="EB13" s="918">
        <f t="shared" si="9"/>
        <v>-737.13400000000547</v>
      </c>
    </row>
    <row r="14" spans="1:132" ht="15" customHeight="1">
      <c r="A14" s="909">
        <v>8</v>
      </c>
      <c r="B14" s="919" t="s">
        <v>151</v>
      </c>
      <c r="C14" s="911" t="s">
        <v>152</v>
      </c>
      <c r="D14" s="912">
        <v>0</v>
      </c>
      <c r="E14" s="912">
        <v>1117.328</v>
      </c>
      <c r="F14" s="912">
        <v>0</v>
      </c>
      <c r="G14" s="912">
        <v>63.439</v>
      </c>
      <c r="H14" s="912">
        <v>740.75699999999995</v>
      </c>
      <c r="I14" s="912">
        <v>0</v>
      </c>
      <c r="J14" s="912">
        <v>0</v>
      </c>
      <c r="K14" s="912">
        <v>376610.89500000002</v>
      </c>
      <c r="L14" s="912">
        <v>22223.900999999994</v>
      </c>
      <c r="M14" s="912">
        <v>39685.951999999997</v>
      </c>
      <c r="N14" s="912">
        <v>0</v>
      </c>
      <c r="O14" s="912">
        <v>43.440999999999995</v>
      </c>
      <c r="P14" s="912">
        <v>629.92900000000009</v>
      </c>
      <c r="Q14" s="912">
        <v>103.297</v>
      </c>
      <c r="R14" s="912">
        <v>0</v>
      </c>
      <c r="S14" s="912">
        <v>717.70699999999999</v>
      </c>
      <c r="T14" s="912">
        <v>29.844999999999999</v>
      </c>
      <c r="U14" s="912">
        <v>0</v>
      </c>
      <c r="V14" s="912">
        <v>1.4360000000000002</v>
      </c>
      <c r="W14" s="912">
        <v>15.810999999999998</v>
      </c>
      <c r="X14" s="912">
        <v>0</v>
      </c>
      <c r="Y14" s="912">
        <v>1559.809</v>
      </c>
      <c r="Z14" s="912">
        <v>14.974</v>
      </c>
      <c r="AA14" s="912">
        <v>0</v>
      </c>
      <c r="AB14" s="912">
        <v>6311.9710000000005</v>
      </c>
      <c r="AC14" s="912">
        <v>5245.732</v>
      </c>
      <c r="AD14" s="912">
        <v>3.992</v>
      </c>
      <c r="AE14" s="912">
        <v>0</v>
      </c>
      <c r="AF14" s="912">
        <v>29.077999999999999</v>
      </c>
      <c r="AG14" s="912">
        <v>0.72399999999999998</v>
      </c>
      <c r="AH14" s="912">
        <v>453.06300000000005</v>
      </c>
      <c r="AI14" s="912">
        <v>4.0819999999999999</v>
      </c>
      <c r="AJ14" s="912">
        <v>0</v>
      </c>
      <c r="AK14" s="912">
        <v>138.30799999999999</v>
      </c>
      <c r="AL14" s="912">
        <v>197.51</v>
      </c>
      <c r="AM14" s="912">
        <v>0</v>
      </c>
      <c r="AN14" s="912">
        <v>0</v>
      </c>
      <c r="AO14" s="912">
        <v>4.3630000000000004</v>
      </c>
      <c r="AP14" s="912">
        <v>0</v>
      </c>
      <c r="AQ14" s="912">
        <v>0</v>
      </c>
      <c r="AR14" s="912">
        <v>0</v>
      </c>
      <c r="AS14" s="912">
        <v>0</v>
      </c>
      <c r="AT14" s="912">
        <v>0</v>
      </c>
      <c r="AU14" s="912">
        <v>0</v>
      </c>
      <c r="AV14" s="912">
        <v>0</v>
      </c>
      <c r="AW14" s="912">
        <v>0</v>
      </c>
      <c r="AX14" s="912">
        <v>0</v>
      </c>
      <c r="AY14" s="912">
        <v>0</v>
      </c>
      <c r="AZ14" s="912">
        <v>0</v>
      </c>
      <c r="BA14" s="912">
        <v>0</v>
      </c>
      <c r="BB14" s="912">
        <v>0</v>
      </c>
      <c r="BC14" s="912">
        <v>0</v>
      </c>
      <c r="BD14" s="912">
        <v>0</v>
      </c>
      <c r="BE14" s="912">
        <v>0</v>
      </c>
      <c r="BF14" s="912">
        <v>0</v>
      </c>
      <c r="BG14" s="912">
        <v>0</v>
      </c>
      <c r="BH14" s="912">
        <v>0</v>
      </c>
      <c r="BI14" s="912">
        <v>0</v>
      </c>
      <c r="BJ14" s="912">
        <v>0</v>
      </c>
      <c r="BK14" s="912">
        <v>1430.6960000000001</v>
      </c>
      <c r="BL14" s="912">
        <v>0</v>
      </c>
      <c r="BM14" s="912">
        <v>0</v>
      </c>
      <c r="BN14" s="912">
        <v>0</v>
      </c>
      <c r="BO14" s="912">
        <v>0</v>
      </c>
      <c r="BP14" s="912">
        <v>0</v>
      </c>
      <c r="BQ14" s="912">
        <v>0</v>
      </c>
      <c r="BR14" s="912">
        <v>0</v>
      </c>
      <c r="BS14" s="912">
        <v>0</v>
      </c>
      <c r="BT14" s="912">
        <v>0</v>
      </c>
      <c r="BU14" s="912">
        <v>0</v>
      </c>
      <c r="BV14" s="912">
        <v>0</v>
      </c>
      <c r="BW14" s="912">
        <v>0</v>
      </c>
      <c r="BX14" s="912">
        <v>0</v>
      </c>
      <c r="BY14" s="912">
        <v>0</v>
      </c>
      <c r="BZ14" s="912">
        <v>0</v>
      </c>
      <c r="CA14" s="912">
        <v>0</v>
      </c>
      <c r="CB14" s="912">
        <v>0</v>
      </c>
      <c r="CC14" s="912">
        <v>0</v>
      </c>
      <c r="CD14" s="912">
        <v>0</v>
      </c>
      <c r="CE14" s="912">
        <v>0</v>
      </c>
      <c r="CF14" s="912">
        <v>0</v>
      </c>
      <c r="CG14" s="912">
        <v>153.44000000000003</v>
      </c>
      <c r="CH14" s="912">
        <v>0</v>
      </c>
      <c r="CI14" s="912">
        <v>0</v>
      </c>
      <c r="CJ14" s="912">
        <v>0</v>
      </c>
      <c r="CK14" s="912">
        <v>0</v>
      </c>
      <c r="CL14" s="912">
        <v>0</v>
      </c>
      <c r="CM14" s="912">
        <v>0.191</v>
      </c>
      <c r="CN14" s="912">
        <v>1029.491</v>
      </c>
      <c r="CO14" s="912">
        <v>8930.0879999999997</v>
      </c>
      <c r="CP14" s="912">
        <v>5055.3460000000005</v>
      </c>
      <c r="CQ14" s="912">
        <v>6578.1550000000007</v>
      </c>
      <c r="CR14" s="912">
        <v>0</v>
      </c>
      <c r="CS14" s="912">
        <v>6622.8140000000003</v>
      </c>
      <c r="CT14" s="912">
        <v>10084.529</v>
      </c>
      <c r="CU14" s="912">
        <v>391.517</v>
      </c>
      <c r="CV14" s="912">
        <v>0</v>
      </c>
      <c r="CW14" s="912">
        <v>0</v>
      </c>
      <c r="CX14" s="912">
        <v>0</v>
      </c>
      <c r="CY14" s="912">
        <v>0</v>
      </c>
      <c r="CZ14" s="912">
        <v>8004.7699999999986</v>
      </c>
      <c r="DA14" s="912">
        <v>214112.302</v>
      </c>
      <c r="DB14" s="912">
        <v>0</v>
      </c>
      <c r="DC14" s="912">
        <v>13.119</v>
      </c>
      <c r="DD14" s="912">
        <v>0</v>
      </c>
      <c r="DE14" s="912">
        <v>2119.0790000000002</v>
      </c>
      <c r="DF14" s="912">
        <v>0</v>
      </c>
      <c r="DG14" s="912">
        <v>0</v>
      </c>
      <c r="DH14" s="913">
        <f t="shared" si="0"/>
        <v>720472.88100000005</v>
      </c>
      <c r="DI14" s="912">
        <v>32196.745999999999</v>
      </c>
      <c r="DJ14" s="912">
        <v>1318391.0050000001</v>
      </c>
      <c r="DK14" s="912">
        <v>0</v>
      </c>
      <c r="DL14" s="912">
        <v>0</v>
      </c>
      <c r="DM14" s="912">
        <v>0</v>
      </c>
      <c r="DN14" s="912">
        <v>-2773.1890000000003</v>
      </c>
      <c r="DO14" s="914">
        <f t="shared" si="1"/>
        <v>1347814.5620000002</v>
      </c>
      <c r="DP14" s="915">
        <f t="shared" si="2"/>
        <v>2068287.4430000002</v>
      </c>
      <c r="DQ14" s="916">
        <v>20307.159000000003</v>
      </c>
      <c r="DR14" s="912">
        <v>994008.02399999998</v>
      </c>
      <c r="DS14" s="914">
        <f t="shared" si="3"/>
        <v>1014315.183</v>
      </c>
      <c r="DT14" s="915">
        <f t="shared" si="4"/>
        <v>2362129.7450000001</v>
      </c>
      <c r="DU14" s="915">
        <f t="shared" si="5"/>
        <v>3082602.6260000002</v>
      </c>
      <c r="DV14" s="912">
        <v>-317023.755</v>
      </c>
      <c r="DW14" s="912">
        <v>-1141786.3149999999</v>
      </c>
      <c r="DX14" s="913">
        <f t="shared" si="6"/>
        <v>-1458810.0699999998</v>
      </c>
      <c r="DY14" s="917">
        <f t="shared" si="7"/>
        <v>903319.67500000028</v>
      </c>
      <c r="DZ14" s="913">
        <f t="shared" si="8"/>
        <v>1623792.5560000003</v>
      </c>
      <c r="EA14" s="918"/>
      <c r="EB14" s="918">
        <f t="shared" si="9"/>
        <v>-162379.25560000003</v>
      </c>
    </row>
    <row r="15" spans="1:132" ht="15" customHeight="1">
      <c r="A15" s="909">
        <v>9</v>
      </c>
      <c r="B15" s="919" t="s">
        <v>153</v>
      </c>
      <c r="C15" s="911" t="s">
        <v>154</v>
      </c>
      <c r="D15" s="912">
        <v>0</v>
      </c>
      <c r="E15" s="912">
        <v>10.184000000000001</v>
      </c>
      <c r="F15" s="912">
        <v>0</v>
      </c>
      <c r="G15" s="912">
        <v>0</v>
      </c>
      <c r="H15" s="912">
        <v>323.60800000000006</v>
      </c>
      <c r="I15" s="912">
        <v>0</v>
      </c>
      <c r="J15" s="912">
        <v>0</v>
      </c>
      <c r="K15" s="912">
        <v>2087.2359999999999</v>
      </c>
      <c r="L15" s="912">
        <v>13315.313</v>
      </c>
      <c r="M15" s="912">
        <v>0</v>
      </c>
      <c r="N15" s="912">
        <v>0</v>
      </c>
      <c r="O15" s="912">
        <v>0</v>
      </c>
      <c r="P15" s="912">
        <v>0</v>
      </c>
      <c r="Q15" s="912">
        <v>0</v>
      </c>
      <c r="R15" s="912">
        <v>0</v>
      </c>
      <c r="S15" s="912">
        <v>0</v>
      </c>
      <c r="T15" s="912">
        <v>0</v>
      </c>
      <c r="U15" s="912">
        <v>0</v>
      </c>
      <c r="V15" s="912">
        <v>0</v>
      </c>
      <c r="W15" s="912">
        <v>0</v>
      </c>
      <c r="X15" s="912">
        <v>0</v>
      </c>
      <c r="Y15" s="912">
        <v>0.73899999999999999</v>
      </c>
      <c r="Z15" s="912">
        <v>0</v>
      </c>
      <c r="AA15" s="912">
        <v>0</v>
      </c>
      <c r="AB15" s="912">
        <v>53.162999999999997</v>
      </c>
      <c r="AC15" s="912">
        <v>0.34499999999999997</v>
      </c>
      <c r="AD15" s="912">
        <v>0</v>
      </c>
      <c r="AE15" s="912">
        <v>0</v>
      </c>
      <c r="AF15" s="912">
        <v>0</v>
      </c>
      <c r="AG15" s="912">
        <v>0</v>
      </c>
      <c r="AH15" s="912">
        <v>0</v>
      </c>
      <c r="AI15" s="912">
        <v>0</v>
      </c>
      <c r="AJ15" s="912">
        <v>0</v>
      </c>
      <c r="AK15" s="912">
        <v>0</v>
      </c>
      <c r="AL15" s="912">
        <v>0</v>
      </c>
      <c r="AM15" s="912">
        <v>0</v>
      </c>
      <c r="AN15" s="912">
        <v>0</v>
      </c>
      <c r="AO15" s="912">
        <v>0</v>
      </c>
      <c r="AP15" s="912">
        <v>0</v>
      </c>
      <c r="AQ15" s="912">
        <v>0</v>
      </c>
      <c r="AR15" s="912">
        <v>0</v>
      </c>
      <c r="AS15" s="912">
        <v>0</v>
      </c>
      <c r="AT15" s="912">
        <v>0</v>
      </c>
      <c r="AU15" s="912">
        <v>0</v>
      </c>
      <c r="AV15" s="912">
        <v>0</v>
      </c>
      <c r="AW15" s="912">
        <v>0</v>
      </c>
      <c r="AX15" s="912">
        <v>0</v>
      </c>
      <c r="AY15" s="912">
        <v>0</v>
      </c>
      <c r="AZ15" s="912">
        <v>0</v>
      </c>
      <c r="BA15" s="912">
        <v>0</v>
      </c>
      <c r="BB15" s="912">
        <v>0</v>
      </c>
      <c r="BC15" s="912">
        <v>0</v>
      </c>
      <c r="BD15" s="912">
        <v>0</v>
      </c>
      <c r="BE15" s="912">
        <v>0</v>
      </c>
      <c r="BF15" s="912">
        <v>0</v>
      </c>
      <c r="BG15" s="912">
        <v>0</v>
      </c>
      <c r="BH15" s="912">
        <v>0</v>
      </c>
      <c r="BI15" s="912">
        <v>0</v>
      </c>
      <c r="BJ15" s="912">
        <v>0</v>
      </c>
      <c r="BK15" s="912">
        <v>0</v>
      </c>
      <c r="BL15" s="912">
        <v>0</v>
      </c>
      <c r="BM15" s="912">
        <v>0</v>
      </c>
      <c r="BN15" s="912">
        <v>0</v>
      </c>
      <c r="BO15" s="912">
        <v>0</v>
      </c>
      <c r="BP15" s="912">
        <v>0</v>
      </c>
      <c r="BQ15" s="912">
        <v>0</v>
      </c>
      <c r="BR15" s="912">
        <v>0</v>
      </c>
      <c r="BS15" s="912">
        <v>0</v>
      </c>
      <c r="BT15" s="912">
        <v>0</v>
      </c>
      <c r="BU15" s="912">
        <v>737.42500000000007</v>
      </c>
      <c r="BV15" s="912">
        <v>0</v>
      </c>
      <c r="BW15" s="912">
        <v>0</v>
      </c>
      <c r="BX15" s="912">
        <v>0</v>
      </c>
      <c r="BY15" s="912">
        <v>0</v>
      </c>
      <c r="BZ15" s="912">
        <v>0</v>
      </c>
      <c r="CA15" s="912">
        <v>0</v>
      </c>
      <c r="CB15" s="912">
        <v>0</v>
      </c>
      <c r="CC15" s="912">
        <v>0</v>
      </c>
      <c r="CD15" s="912">
        <v>0</v>
      </c>
      <c r="CE15" s="912">
        <v>0</v>
      </c>
      <c r="CF15" s="912">
        <v>0</v>
      </c>
      <c r="CG15" s="912">
        <v>140.90700000000001</v>
      </c>
      <c r="CH15" s="912">
        <v>0</v>
      </c>
      <c r="CI15" s="912">
        <v>0</v>
      </c>
      <c r="CJ15" s="912">
        <v>0</v>
      </c>
      <c r="CK15" s="912">
        <v>0</v>
      </c>
      <c r="CL15" s="912">
        <v>0</v>
      </c>
      <c r="CM15" s="912">
        <v>8.5000000000000006E-2</v>
      </c>
      <c r="CN15" s="912">
        <v>92.046999999999997</v>
      </c>
      <c r="CO15" s="912">
        <v>91.722000000000008</v>
      </c>
      <c r="CP15" s="912">
        <v>133.64500000000001</v>
      </c>
      <c r="CQ15" s="912">
        <v>729.19</v>
      </c>
      <c r="CR15" s="912">
        <v>0</v>
      </c>
      <c r="CS15" s="912">
        <v>552.60899999999992</v>
      </c>
      <c r="CT15" s="912">
        <v>840.07600000000002</v>
      </c>
      <c r="CU15" s="912">
        <v>0</v>
      </c>
      <c r="CV15" s="912">
        <v>0</v>
      </c>
      <c r="CW15" s="912">
        <v>0</v>
      </c>
      <c r="CX15" s="912">
        <v>0</v>
      </c>
      <c r="CY15" s="912">
        <v>18.47</v>
      </c>
      <c r="CZ15" s="912">
        <v>2390.8759999999997</v>
      </c>
      <c r="DA15" s="912">
        <v>91313.027000000002</v>
      </c>
      <c r="DB15" s="912">
        <v>0</v>
      </c>
      <c r="DC15" s="912">
        <v>0.13</v>
      </c>
      <c r="DD15" s="912">
        <v>3.1629999999999998</v>
      </c>
      <c r="DE15" s="912">
        <v>488.53200000000004</v>
      </c>
      <c r="DF15" s="912">
        <v>0</v>
      </c>
      <c r="DG15" s="912">
        <v>1757.106</v>
      </c>
      <c r="DH15" s="913">
        <f t="shared" si="0"/>
        <v>115079.59800000001</v>
      </c>
      <c r="DI15" s="912">
        <v>17286.814000000002</v>
      </c>
      <c r="DJ15" s="912">
        <v>238118.71400000001</v>
      </c>
      <c r="DK15" s="912">
        <v>0</v>
      </c>
      <c r="DL15" s="912">
        <v>0</v>
      </c>
      <c r="DM15" s="912">
        <v>0</v>
      </c>
      <c r="DN15" s="912">
        <v>-949.48699999999997</v>
      </c>
      <c r="DO15" s="914">
        <f t="shared" si="1"/>
        <v>254456.04100000003</v>
      </c>
      <c r="DP15" s="915">
        <f t="shared" si="2"/>
        <v>369535.63900000002</v>
      </c>
      <c r="DQ15" s="916">
        <v>18177.033000000003</v>
      </c>
      <c r="DR15" s="912">
        <v>203885.50299999997</v>
      </c>
      <c r="DS15" s="914">
        <f t="shared" si="3"/>
        <v>222062.53599999996</v>
      </c>
      <c r="DT15" s="915">
        <f t="shared" si="4"/>
        <v>476518.57699999999</v>
      </c>
      <c r="DU15" s="915">
        <f t="shared" si="5"/>
        <v>591598.17500000005</v>
      </c>
      <c r="DV15" s="912">
        <v>-27523.754000000004</v>
      </c>
      <c r="DW15" s="912">
        <v>-256542.008</v>
      </c>
      <c r="DX15" s="913">
        <f t="shared" si="6"/>
        <v>-284065.76199999999</v>
      </c>
      <c r="DY15" s="917">
        <f t="shared" si="7"/>
        <v>192452.815</v>
      </c>
      <c r="DZ15" s="913">
        <f t="shared" si="8"/>
        <v>307532.41300000006</v>
      </c>
      <c r="EA15" s="918"/>
      <c r="EB15" s="918">
        <f t="shared" si="9"/>
        <v>-30753.241300000009</v>
      </c>
    </row>
    <row r="16" spans="1:132" ht="15" customHeight="1">
      <c r="A16" s="909">
        <v>10</v>
      </c>
      <c r="B16" s="919" t="s">
        <v>155</v>
      </c>
      <c r="C16" s="911" t="s">
        <v>156</v>
      </c>
      <c r="D16" s="912">
        <v>1218.998</v>
      </c>
      <c r="E16" s="912">
        <v>29273.411999999997</v>
      </c>
      <c r="F16" s="912">
        <v>344.32</v>
      </c>
      <c r="G16" s="912">
        <v>13.327</v>
      </c>
      <c r="H16" s="912">
        <v>3368.2339999999999</v>
      </c>
      <c r="I16" s="912">
        <v>0</v>
      </c>
      <c r="J16" s="912">
        <v>0</v>
      </c>
      <c r="K16" s="912">
        <v>-9.5519999999999996</v>
      </c>
      <c r="L16" s="912">
        <v>0</v>
      </c>
      <c r="M16" s="912">
        <v>7349.3220000000001</v>
      </c>
      <c r="N16" s="912">
        <v>0</v>
      </c>
      <c r="O16" s="912">
        <v>-0.49</v>
      </c>
      <c r="P16" s="912">
        <v>0</v>
      </c>
      <c r="Q16" s="912">
        <v>0</v>
      </c>
      <c r="R16" s="912">
        <v>0</v>
      </c>
      <c r="S16" s="912">
        <v>0</v>
      </c>
      <c r="T16" s="912">
        <v>0</v>
      </c>
      <c r="U16" s="912">
        <v>0</v>
      </c>
      <c r="V16" s="912">
        <v>5.8209999999999997</v>
      </c>
      <c r="W16" s="912">
        <v>0</v>
      </c>
      <c r="X16" s="912">
        <v>0</v>
      </c>
      <c r="Y16" s="912">
        <v>0</v>
      </c>
      <c r="Z16" s="912">
        <v>0</v>
      </c>
      <c r="AA16" s="912">
        <v>0</v>
      </c>
      <c r="AB16" s="912">
        <v>0</v>
      </c>
      <c r="AC16" s="912">
        <v>0</v>
      </c>
      <c r="AD16" s="912">
        <v>0</v>
      </c>
      <c r="AE16" s="912">
        <v>0</v>
      </c>
      <c r="AF16" s="912">
        <v>0</v>
      </c>
      <c r="AG16" s="912">
        <v>0</v>
      </c>
      <c r="AH16" s="912">
        <v>0</v>
      </c>
      <c r="AI16" s="912">
        <v>0</v>
      </c>
      <c r="AJ16" s="912">
        <v>0</v>
      </c>
      <c r="AK16" s="912">
        <v>0</v>
      </c>
      <c r="AL16" s="912">
        <v>0</v>
      </c>
      <c r="AM16" s="912">
        <v>0</v>
      </c>
      <c r="AN16" s="912">
        <v>0</v>
      </c>
      <c r="AO16" s="912">
        <v>0</v>
      </c>
      <c r="AP16" s="912">
        <v>0</v>
      </c>
      <c r="AQ16" s="912">
        <v>0</v>
      </c>
      <c r="AR16" s="912">
        <v>0</v>
      </c>
      <c r="AS16" s="912">
        <v>0</v>
      </c>
      <c r="AT16" s="912">
        <v>0</v>
      </c>
      <c r="AU16" s="912">
        <v>0</v>
      </c>
      <c r="AV16" s="912">
        <v>0</v>
      </c>
      <c r="AW16" s="912">
        <v>0</v>
      </c>
      <c r="AX16" s="912">
        <v>0</v>
      </c>
      <c r="AY16" s="912">
        <v>0</v>
      </c>
      <c r="AZ16" s="912">
        <v>0</v>
      </c>
      <c r="BA16" s="912">
        <v>0</v>
      </c>
      <c r="BB16" s="912">
        <v>0</v>
      </c>
      <c r="BC16" s="912">
        <v>0</v>
      </c>
      <c r="BD16" s="912">
        <v>0</v>
      </c>
      <c r="BE16" s="912">
        <v>0</v>
      </c>
      <c r="BF16" s="912">
        <v>0</v>
      </c>
      <c r="BG16" s="912">
        <v>0</v>
      </c>
      <c r="BH16" s="912">
        <v>0</v>
      </c>
      <c r="BI16" s="912">
        <v>0</v>
      </c>
      <c r="BJ16" s="912">
        <v>0</v>
      </c>
      <c r="BK16" s="912">
        <v>0</v>
      </c>
      <c r="BL16" s="912">
        <v>0</v>
      </c>
      <c r="BM16" s="912">
        <v>0</v>
      </c>
      <c r="BN16" s="912">
        <v>0</v>
      </c>
      <c r="BO16" s="912">
        <v>68.284999999999997</v>
      </c>
      <c r="BP16" s="912">
        <v>0</v>
      </c>
      <c r="BQ16" s="912">
        <v>0</v>
      </c>
      <c r="BR16" s="912">
        <v>0</v>
      </c>
      <c r="BS16" s="912">
        <v>0</v>
      </c>
      <c r="BT16" s="912">
        <v>0</v>
      </c>
      <c r="BU16" s="912">
        <v>309.51299999999998</v>
      </c>
      <c r="BV16" s="912">
        <v>0</v>
      </c>
      <c r="BW16" s="912">
        <v>0</v>
      </c>
      <c r="BX16" s="912">
        <v>0</v>
      </c>
      <c r="BY16" s="912">
        <v>0</v>
      </c>
      <c r="BZ16" s="912">
        <v>0</v>
      </c>
      <c r="CA16" s="912">
        <v>0</v>
      </c>
      <c r="CB16" s="912">
        <v>0</v>
      </c>
      <c r="CC16" s="912">
        <v>0</v>
      </c>
      <c r="CD16" s="912">
        <v>0</v>
      </c>
      <c r="CE16" s="912">
        <v>0</v>
      </c>
      <c r="CF16" s="912">
        <v>0</v>
      </c>
      <c r="CG16" s="912">
        <v>0</v>
      </c>
      <c r="CH16" s="912">
        <v>0</v>
      </c>
      <c r="CI16" s="912">
        <v>0</v>
      </c>
      <c r="CJ16" s="912">
        <v>0</v>
      </c>
      <c r="CK16" s="912">
        <v>0</v>
      </c>
      <c r="CL16" s="912">
        <v>0</v>
      </c>
      <c r="CM16" s="912">
        <v>0</v>
      </c>
      <c r="CN16" s="912">
        <v>0.16</v>
      </c>
      <c r="CO16" s="912">
        <v>324.851</v>
      </c>
      <c r="CP16" s="912">
        <v>8587.4320000000007</v>
      </c>
      <c r="CQ16" s="912">
        <v>141.04300000000001</v>
      </c>
      <c r="CR16" s="912">
        <v>0</v>
      </c>
      <c r="CS16" s="912">
        <v>43.325000000000003</v>
      </c>
      <c r="CT16" s="912">
        <v>10.49</v>
      </c>
      <c r="CU16" s="912">
        <v>0</v>
      </c>
      <c r="CV16" s="912">
        <v>0</v>
      </c>
      <c r="CW16" s="912">
        <v>0</v>
      </c>
      <c r="CX16" s="912">
        <v>0</v>
      </c>
      <c r="CY16" s="912">
        <v>0</v>
      </c>
      <c r="CZ16" s="912">
        <v>0</v>
      </c>
      <c r="DA16" s="912">
        <v>0</v>
      </c>
      <c r="DB16" s="912">
        <v>0</v>
      </c>
      <c r="DC16" s="912">
        <v>341.07299999999998</v>
      </c>
      <c r="DD16" s="912">
        <v>274.80099999999999</v>
      </c>
      <c r="DE16" s="912">
        <v>0</v>
      </c>
      <c r="DF16" s="912">
        <v>0</v>
      </c>
      <c r="DG16" s="912">
        <v>0</v>
      </c>
      <c r="DH16" s="913">
        <f t="shared" si="0"/>
        <v>51664.364999999998</v>
      </c>
      <c r="DI16" s="912">
        <v>0</v>
      </c>
      <c r="DJ16" s="912">
        <v>15403.067999999999</v>
      </c>
      <c r="DK16" s="912">
        <v>0</v>
      </c>
      <c r="DL16" s="912">
        <v>0</v>
      </c>
      <c r="DM16" s="912">
        <v>0</v>
      </c>
      <c r="DN16" s="912">
        <v>-122.28200000000001</v>
      </c>
      <c r="DO16" s="914">
        <f t="shared" si="1"/>
        <v>15280.786</v>
      </c>
      <c r="DP16" s="915">
        <f t="shared" si="2"/>
        <v>66945.150999999998</v>
      </c>
      <c r="DQ16" s="916">
        <v>648.39300000000003</v>
      </c>
      <c r="DR16" s="912">
        <v>115092.855</v>
      </c>
      <c r="DS16" s="914">
        <f t="shared" si="3"/>
        <v>115741.24799999999</v>
      </c>
      <c r="DT16" s="915">
        <f t="shared" si="4"/>
        <v>131022.03399999999</v>
      </c>
      <c r="DU16" s="915">
        <f t="shared" si="5"/>
        <v>182686.39899999998</v>
      </c>
      <c r="DV16" s="912">
        <v>-7246.7119999999995</v>
      </c>
      <c r="DW16" s="912">
        <v>-23265.798000000003</v>
      </c>
      <c r="DX16" s="913">
        <f t="shared" si="6"/>
        <v>-30512.510000000002</v>
      </c>
      <c r="DY16" s="917">
        <f t="shared" si="7"/>
        <v>100509.52399999998</v>
      </c>
      <c r="DZ16" s="913">
        <f t="shared" si="8"/>
        <v>152173.88899999997</v>
      </c>
      <c r="EA16" s="918"/>
      <c r="EB16" s="918">
        <f t="shared" si="9"/>
        <v>-15217.388899999998</v>
      </c>
    </row>
    <row r="17" spans="1:132" ht="15" customHeight="1">
      <c r="A17" s="909">
        <v>11</v>
      </c>
      <c r="B17" s="919" t="s">
        <v>157</v>
      </c>
      <c r="C17" s="911" t="s">
        <v>158</v>
      </c>
      <c r="D17" s="912">
        <v>0</v>
      </c>
      <c r="E17" s="912">
        <v>0</v>
      </c>
      <c r="F17" s="912">
        <v>0</v>
      </c>
      <c r="G17" s="912">
        <v>0</v>
      </c>
      <c r="H17" s="912">
        <v>0</v>
      </c>
      <c r="I17" s="912">
        <v>0</v>
      </c>
      <c r="J17" s="912">
        <v>0</v>
      </c>
      <c r="K17" s="912">
        <v>0</v>
      </c>
      <c r="L17" s="912">
        <v>0</v>
      </c>
      <c r="M17" s="912">
        <v>0</v>
      </c>
      <c r="N17" s="912">
        <v>0</v>
      </c>
      <c r="O17" s="912">
        <v>0</v>
      </c>
      <c r="P17" s="912">
        <v>0</v>
      </c>
      <c r="Q17" s="912">
        <v>0</v>
      </c>
      <c r="R17" s="912">
        <v>0</v>
      </c>
      <c r="S17" s="912">
        <v>0</v>
      </c>
      <c r="T17" s="912">
        <v>0</v>
      </c>
      <c r="U17" s="912">
        <v>0</v>
      </c>
      <c r="V17" s="912">
        <v>0</v>
      </c>
      <c r="W17" s="912">
        <v>0</v>
      </c>
      <c r="X17" s="912">
        <v>0</v>
      </c>
      <c r="Y17" s="912">
        <v>0</v>
      </c>
      <c r="Z17" s="912">
        <v>0</v>
      </c>
      <c r="AA17" s="912">
        <v>0</v>
      </c>
      <c r="AB17" s="912">
        <v>0</v>
      </c>
      <c r="AC17" s="912">
        <v>0</v>
      </c>
      <c r="AD17" s="912">
        <v>0</v>
      </c>
      <c r="AE17" s="912">
        <v>0</v>
      </c>
      <c r="AF17" s="912">
        <v>0</v>
      </c>
      <c r="AG17" s="912">
        <v>0</v>
      </c>
      <c r="AH17" s="912">
        <v>0</v>
      </c>
      <c r="AI17" s="912">
        <v>0</v>
      </c>
      <c r="AJ17" s="912">
        <v>0</v>
      </c>
      <c r="AK17" s="912">
        <v>0</v>
      </c>
      <c r="AL17" s="912">
        <v>0</v>
      </c>
      <c r="AM17" s="912">
        <v>0</v>
      </c>
      <c r="AN17" s="912">
        <v>0</v>
      </c>
      <c r="AO17" s="912">
        <v>0</v>
      </c>
      <c r="AP17" s="912">
        <v>0</v>
      </c>
      <c r="AQ17" s="912">
        <v>0</v>
      </c>
      <c r="AR17" s="912">
        <v>0</v>
      </c>
      <c r="AS17" s="912">
        <v>0</v>
      </c>
      <c r="AT17" s="912">
        <v>0</v>
      </c>
      <c r="AU17" s="912">
        <v>0</v>
      </c>
      <c r="AV17" s="912">
        <v>0</v>
      </c>
      <c r="AW17" s="912">
        <v>0</v>
      </c>
      <c r="AX17" s="912">
        <v>0</v>
      </c>
      <c r="AY17" s="912">
        <v>0</v>
      </c>
      <c r="AZ17" s="912">
        <v>0</v>
      </c>
      <c r="BA17" s="912">
        <v>0</v>
      </c>
      <c r="BB17" s="912">
        <v>0</v>
      </c>
      <c r="BC17" s="912">
        <v>0</v>
      </c>
      <c r="BD17" s="912">
        <v>0</v>
      </c>
      <c r="BE17" s="912">
        <v>0</v>
      </c>
      <c r="BF17" s="912">
        <v>0</v>
      </c>
      <c r="BG17" s="912">
        <v>0</v>
      </c>
      <c r="BH17" s="912">
        <v>0</v>
      </c>
      <c r="BI17" s="912">
        <v>0</v>
      </c>
      <c r="BJ17" s="912">
        <v>0</v>
      </c>
      <c r="BK17" s="912">
        <v>0</v>
      </c>
      <c r="BL17" s="912">
        <v>0</v>
      </c>
      <c r="BM17" s="912">
        <v>0</v>
      </c>
      <c r="BN17" s="912">
        <v>0</v>
      </c>
      <c r="BO17" s="912">
        <v>0</v>
      </c>
      <c r="BP17" s="912">
        <v>0</v>
      </c>
      <c r="BQ17" s="912">
        <v>0</v>
      </c>
      <c r="BR17" s="912">
        <v>0</v>
      </c>
      <c r="BS17" s="912">
        <v>0</v>
      </c>
      <c r="BT17" s="912">
        <v>0</v>
      </c>
      <c r="BU17" s="912">
        <v>0</v>
      </c>
      <c r="BV17" s="912">
        <v>0</v>
      </c>
      <c r="BW17" s="912">
        <v>0</v>
      </c>
      <c r="BX17" s="912">
        <v>0</v>
      </c>
      <c r="BY17" s="912">
        <v>0</v>
      </c>
      <c r="BZ17" s="912">
        <v>0</v>
      </c>
      <c r="CA17" s="912">
        <v>0</v>
      </c>
      <c r="CB17" s="912">
        <v>0</v>
      </c>
      <c r="CC17" s="912">
        <v>0</v>
      </c>
      <c r="CD17" s="912">
        <v>0</v>
      </c>
      <c r="CE17" s="912">
        <v>0</v>
      </c>
      <c r="CF17" s="912">
        <v>0</v>
      </c>
      <c r="CG17" s="912">
        <v>0</v>
      </c>
      <c r="CH17" s="912">
        <v>0</v>
      </c>
      <c r="CI17" s="912">
        <v>0</v>
      </c>
      <c r="CJ17" s="912">
        <v>0</v>
      </c>
      <c r="CK17" s="912">
        <v>0</v>
      </c>
      <c r="CL17" s="912">
        <v>0</v>
      </c>
      <c r="CM17" s="912">
        <v>0</v>
      </c>
      <c r="CN17" s="912">
        <v>0</v>
      </c>
      <c r="CO17" s="912">
        <v>0</v>
      </c>
      <c r="CP17" s="912">
        <v>0</v>
      </c>
      <c r="CQ17" s="912">
        <v>0</v>
      </c>
      <c r="CR17" s="912">
        <v>0</v>
      </c>
      <c r="CS17" s="912">
        <v>0</v>
      </c>
      <c r="CT17" s="912">
        <v>0</v>
      </c>
      <c r="CU17" s="912">
        <v>0</v>
      </c>
      <c r="CV17" s="912">
        <v>0</v>
      </c>
      <c r="CW17" s="912">
        <v>0</v>
      </c>
      <c r="CX17" s="912">
        <v>0</v>
      </c>
      <c r="CY17" s="912">
        <v>0</v>
      </c>
      <c r="CZ17" s="912">
        <v>0</v>
      </c>
      <c r="DA17" s="912">
        <v>0</v>
      </c>
      <c r="DB17" s="912">
        <v>0</v>
      </c>
      <c r="DC17" s="912">
        <v>0</v>
      </c>
      <c r="DD17" s="912">
        <v>0</v>
      </c>
      <c r="DE17" s="912">
        <v>0</v>
      </c>
      <c r="DF17" s="912">
        <v>0</v>
      </c>
      <c r="DG17" s="912">
        <v>0</v>
      </c>
      <c r="DH17" s="913">
        <f t="shared" si="0"/>
        <v>0</v>
      </c>
      <c r="DI17" s="912">
        <v>11494.021000000001</v>
      </c>
      <c r="DJ17" s="912">
        <v>157780.476</v>
      </c>
      <c r="DK17" s="912">
        <v>0</v>
      </c>
      <c r="DL17" s="912">
        <v>0</v>
      </c>
      <c r="DM17" s="912">
        <v>0</v>
      </c>
      <c r="DN17" s="912">
        <v>-901.57500000000005</v>
      </c>
      <c r="DO17" s="914">
        <f t="shared" si="1"/>
        <v>168372.92199999999</v>
      </c>
      <c r="DP17" s="915">
        <f t="shared" si="2"/>
        <v>168372.92199999999</v>
      </c>
      <c r="DQ17" s="916">
        <v>0</v>
      </c>
      <c r="DR17" s="912">
        <v>0</v>
      </c>
      <c r="DS17" s="914">
        <f t="shared" si="3"/>
        <v>0</v>
      </c>
      <c r="DT17" s="915">
        <f t="shared" si="4"/>
        <v>168372.92199999999</v>
      </c>
      <c r="DU17" s="915">
        <f t="shared" si="5"/>
        <v>168372.92199999999</v>
      </c>
      <c r="DV17" s="912">
        <v>-87877.27399999999</v>
      </c>
      <c r="DW17" s="912">
        <v>-80495.648000000001</v>
      </c>
      <c r="DX17" s="913">
        <f t="shared" si="6"/>
        <v>-168372.92199999999</v>
      </c>
      <c r="DY17" s="917">
        <f t="shared" si="7"/>
        <v>0</v>
      </c>
      <c r="DZ17" s="913">
        <f t="shared" si="8"/>
        <v>0</v>
      </c>
      <c r="EA17" s="918"/>
      <c r="EB17" s="918">
        <f t="shared" si="9"/>
        <v>0</v>
      </c>
    </row>
    <row r="18" spans="1:132" ht="15" customHeight="1">
      <c r="A18" s="909">
        <v>12</v>
      </c>
      <c r="B18" s="919" t="s">
        <v>159</v>
      </c>
      <c r="C18" s="911" t="s">
        <v>160</v>
      </c>
      <c r="D18" s="912">
        <v>10.437999999999999</v>
      </c>
      <c r="E18" s="912">
        <v>0.38</v>
      </c>
      <c r="F18" s="912">
        <v>0.85899999999999999</v>
      </c>
      <c r="G18" s="912">
        <v>4.5890000000000004</v>
      </c>
      <c r="H18" s="912">
        <v>291.25200000000001</v>
      </c>
      <c r="I18" s="912">
        <v>0</v>
      </c>
      <c r="J18" s="912">
        <v>6.9000000000000006E-2</v>
      </c>
      <c r="K18" s="912">
        <v>7.2680000000000007</v>
      </c>
      <c r="L18" s="912">
        <v>30.195</v>
      </c>
      <c r="M18" s="912">
        <v>0</v>
      </c>
      <c r="N18" s="912">
        <v>0</v>
      </c>
      <c r="O18" s="912">
        <v>20938.003000000004</v>
      </c>
      <c r="P18" s="912">
        <v>18493.269</v>
      </c>
      <c r="Q18" s="912">
        <v>41.900999999999996</v>
      </c>
      <c r="R18" s="912">
        <v>456.07799999999997</v>
      </c>
      <c r="S18" s="912">
        <v>73.631</v>
      </c>
      <c r="T18" s="912">
        <v>696.49600000000009</v>
      </c>
      <c r="U18" s="912">
        <v>47.896000000000001</v>
      </c>
      <c r="V18" s="912">
        <v>13.894</v>
      </c>
      <c r="W18" s="912">
        <v>0</v>
      </c>
      <c r="X18" s="912">
        <v>0</v>
      </c>
      <c r="Y18" s="912">
        <v>0</v>
      </c>
      <c r="Z18" s="912">
        <v>0</v>
      </c>
      <c r="AA18" s="912">
        <v>449.17700000000002</v>
      </c>
      <c r="AB18" s="912">
        <v>0.26500000000000001</v>
      </c>
      <c r="AC18" s="912">
        <v>23.858000000000001</v>
      </c>
      <c r="AD18" s="912">
        <v>5.5E-2</v>
      </c>
      <c r="AE18" s="912">
        <v>0</v>
      </c>
      <c r="AF18" s="912">
        <v>408.50599999999997</v>
      </c>
      <c r="AG18" s="912">
        <v>4673.8370000000004</v>
      </c>
      <c r="AH18" s="912">
        <v>991.43100000000004</v>
      </c>
      <c r="AI18" s="912">
        <v>362.78000000000003</v>
      </c>
      <c r="AJ18" s="912">
        <v>1.4010000000000002</v>
      </c>
      <c r="AK18" s="912">
        <v>0</v>
      </c>
      <c r="AL18" s="912">
        <v>293.40699999999998</v>
      </c>
      <c r="AM18" s="912">
        <v>0</v>
      </c>
      <c r="AN18" s="912">
        <v>0</v>
      </c>
      <c r="AO18" s="912">
        <v>8.968</v>
      </c>
      <c r="AP18" s="912">
        <v>0</v>
      </c>
      <c r="AQ18" s="912">
        <v>0</v>
      </c>
      <c r="AR18" s="912">
        <v>133.054</v>
      </c>
      <c r="AS18" s="912">
        <v>27.367999999999999</v>
      </c>
      <c r="AT18" s="912">
        <v>329.69099999999997</v>
      </c>
      <c r="AU18" s="912">
        <v>103.279</v>
      </c>
      <c r="AV18" s="912">
        <v>286.93400000000003</v>
      </c>
      <c r="AW18" s="912">
        <v>101.97</v>
      </c>
      <c r="AX18" s="912">
        <v>530.31700000000001</v>
      </c>
      <c r="AY18" s="912">
        <v>14.356999999999999</v>
      </c>
      <c r="AZ18" s="912">
        <v>0</v>
      </c>
      <c r="BA18" s="912">
        <v>504.97500000000002</v>
      </c>
      <c r="BB18" s="912">
        <v>0</v>
      </c>
      <c r="BC18" s="912">
        <v>4.2889999999999997</v>
      </c>
      <c r="BD18" s="912">
        <v>4.9020000000000001</v>
      </c>
      <c r="BE18" s="912">
        <v>0</v>
      </c>
      <c r="BF18" s="912">
        <v>4969.3270000000002</v>
      </c>
      <c r="BG18" s="912">
        <v>18.592000000000002</v>
      </c>
      <c r="BH18" s="912">
        <v>5332.7540000000008</v>
      </c>
      <c r="BI18" s="912">
        <v>96.884999999999991</v>
      </c>
      <c r="BJ18" s="912">
        <v>210.93900000000002</v>
      </c>
      <c r="BK18" s="912">
        <v>1364.3300000000002</v>
      </c>
      <c r="BL18" s="912">
        <v>1.6950000000000001</v>
      </c>
      <c r="BM18" s="912">
        <v>880.12300000000005</v>
      </c>
      <c r="BN18" s="912">
        <v>2287.27</v>
      </c>
      <c r="BO18" s="912">
        <v>310.79200000000003</v>
      </c>
      <c r="BP18" s="912">
        <v>128.38200000000001</v>
      </c>
      <c r="BQ18" s="912">
        <v>0</v>
      </c>
      <c r="BR18" s="912">
        <v>0</v>
      </c>
      <c r="BS18" s="912">
        <v>15.223000000000001</v>
      </c>
      <c r="BT18" s="912">
        <v>27.515000000000001</v>
      </c>
      <c r="BU18" s="912">
        <v>2045.3400000000001</v>
      </c>
      <c r="BV18" s="912">
        <v>12.950000000000001</v>
      </c>
      <c r="BW18" s="912">
        <v>1.7390000000000001</v>
      </c>
      <c r="BX18" s="912">
        <v>0</v>
      </c>
      <c r="BY18" s="912">
        <v>0</v>
      </c>
      <c r="BZ18" s="912">
        <v>397.97900000000004</v>
      </c>
      <c r="CA18" s="912">
        <v>86.150999999999996</v>
      </c>
      <c r="CB18" s="912">
        <v>10.647</v>
      </c>
      <c r="CC18" s="912">
        <v>1042.229</v>
      </c>
      <c r="CD18" s="912">
        <v>3.556</v>
      </c>
      <c r="CE18" s="912">
        <v>35.494</v>
      </c>
      <c r="CF18" s="912">
        <v>100.84400000000001</v>
      </c>
      <c r="CG18" s="912">
        <v>531.37799999999993</v>
      </c>
      <c r="CH18" s="912">
        <v>3.1789999999999998</v>
      </c>
      <c r="CI18" s="912">
        <v>13.815</v>
      </c>
      <c r="CJ18" s="912">
        <v>1.125</v>
      </c>
      <c r="CK18" s="912">
        <v>462.61099999999999</v>
      </c>
      <c r="CL18" s="912">
        <v>0.64100000000000001</v>
      </c>
      <c r="CM18" s="912">
        <v>17.285999999999998</v>
      </c>
      <c r="CN18" s="912">
        <v>86.834000000000003</v>
      </c>
      <c r="CO18" s="912">
        <v>9.0549999999999997</v>
      </c>
      <c r="CP18" s="912">
        <v>0.37</v>
      </c>
      <c r="CQ18" s="912">
        <v>184.75399999999999</v>
      </c>
      <c r="CR18" s="912">
        <v>261.291</v>
      </c>
      <c r="CS18" s="912">
        <v>49.080999999999996</v>
      </c>
      <c r="CT18" s="912">
        <v>33.828999999999994</v>
      </c>
      <c r="CU18" s="912">
        <v>23.43</v>
      </c>
      <c r="CV18" s="912">
        <v>54.122</v>
      </c>
      <c r="CW18" s="912">
        <v>0</v>
      </c>
      <c r="CX18" s="912">
        <v>14.634</v>
      </c>
      <c r="CY18" s="912">
        <v>1011.7470000000001</v>
      </c>
      <c r="CZ18" s="912">
        <v>101.483</v>
      </c>
      <c r="DA18" s="912">
        <v>1.0479999999999998</v>
      </c>
      <c r="DB18" s="912">
        <v>25.343</v>
      </c>
      <c r="DC18" s="912">
        <v>1032.5450000000001</v>
      </c>
      <c r="DD18" s="912">
        <v>0</v>
      </c>
      <c r="DE18" s="912">
        <v>140.59700000000001</v>
      </c>
      <c r="DF18" s="912">
        <v>1461.1289999999999</v>
      </c>
      <c r="DG18" s="912">
        <v>33.668999999999997</v>
      </c>
      <c r="DH18" s="913">
        <f t="shared" si="0"/>
        <v>75296.790999999968</v>
      </c>
      <c r="DI18" s="912">
        <v>73.831000000000003</v>
      </c>
      <c r="DJ18" s="912">
        <v>4692.0240000000003</v>
      </c>
      <c r="DK18" s="912">
        <v>0</v>
      </c>
      <c r="DL18" s="912">
        <v>13.798</v>
      </c>
      <c r="DM18" s="912">
        <v>1467.9190000000001</v>
      </c>
      <c r="DN18" s="912">
        <v>-819.95600000000002</v>
      </c>
      <c r="DO18" s="914">
        <f t="shared" si="1"/>
        <v>5427.616</v>
      </c>
      <c r="DP18" s="915">
        <f t="shared" si="2"/>
        <v>80724.406999999963</v>
      </c>
      <c r="DQ18" s="916">
        <v>22353.267999999996</v>
      </c>
      <c r="DR18" s="912">
        <v>84784.303</v>
      </c>
      <c r="DS18" s="914">
        <f t="shared" si="3"/>
        <v>107137.571</v>
      </c>
      <c r="DT18" s="915">
        <f t="shared" si="4"/>
        <v>112565.18699999999</v>
      </c>
      <c r="DU18" s="915">
        <f t="shared" si="5"/>
        <v>187861.97799999994</v>
      </c>
      <c r="DV18" s="912">
        <v>-29770.026000000002</v>
      </c>
      <c r="DW18" s="912">
        <v>-33213.269</v>
      </c>
      <c r="DX18" s="913">
        <f t="shared" si="6"/>
        <v>-62983.294999999998</v>
      </c>
      <c r="DY18" s="917">
        <f t="shared" si="7"/>
        <v>49581.891999999993</v>
      </c>
      <c r="DZ18" s="913">
        <f t="shared" si="8"/>
        <v>124878.68299999995</v>
      </c>
      <c r="EA18" s="918"/>
      <c r="EB18" s="918">
        <f t="shared" si="9"/>
        <v>-12487.868299999995</v>
      </c>
    </row>
    <row r="19" spans="1:132" ht="15" customHeight="1">
      <c r="A19" s="909">
        <v>13</v>
      </c>
      <c r="B19" s="919" t="s">
        <v>161</v>
      </c>
      <c r="C19" s="911" t="s">
        <v>162</v>
      </c>
      <c r="D19" s="912">
        <v>442.46299999999997</v>
      </c>
      <c r="E19" s="912">
        <v>30</v>
      </c>
      <c r="F19" s="912">
        <v>62.077000000000005</v>
      </c>
      <c r="G19" s="912">
        <v>1.5649999999999999</v>
      </c>
      <c r="H19" s="912">
        <v>149.102</v>
      </c>
      <c r="I19" s="912">
        <v>0</v>
      </c>
      <c r="J19" s="912">
        <v>18.608000000000001</v>
      </c>
      <c r="K19" s="912">
        <v>1888.038</v>
      </c>
      <c r="L19" s="912">
        <v>99.592999999999989</v>
      </c>
      <c r="M19" s="912">
        <v>0.61799999999999999</v>
      </c>
      <c r="N19" s="912">
        <v>0</v>
      </c>
      <c r="O19" s="912">
        <v>271.53199999999998</v>
      </c>
      <c r="P19" s="912">
        <v>1518.69</v>
      </c>
      <c r="Q19" s="912">
        <v>119.988</v>
      </c>
      <c r="R19" s="912">
        <v>193.33999999999997</v>
      </c>
      <c r="S19" s="912">
        <v>212.596</v>
      </c>
      <c r="T19" s="912">
        <v>315.98200000000003</v>
      </c>
      <c r="U19" s="912">
        <v>137.98099999999999</v>
      </c>
      <c r="V19" s="912">
        <v>73.698000000000008</v>
      </c>
      <c r="W19" s="912">
        <v>70.349000000000004</v>
      </c>
      <c r="X19" s="912">
        <v>1.7629999999999999</v>
      </c>
      <c r="Y19" s="912">
        <v>77.724999999999994</v>
      </c>
      <c r="Z19" s="912">
        <v>71.56</v>
      </c>
      <c r="AA19" s="912">
        <v>56.503999999999998</v>
      </c>
      <c r="AB19" s="912">
        <v>930.65899999999999</v>
      </c>
      <c r="AC19" s="912">
        <v>258.04499999999996</v>
      </c>
      <c r="AD19" s="912">
        <v>7.7629999999999999</v>
      </c>
      <c r="AE19" s="912">
        <v>25.726000000000003</v>
      </c>
      <c r="AF19" s="912">
        <v>1298.663</v>
      </c>
      <c r="AG19" s="912">
        <v>723.97900000000004</v>
      </c>
      <c r="AH19" s="912">
        <v>99.040999999999997</v>
      </c>
      <c r="AI19" s="912">
        <v>816.88300000000004</v>
      </c>
      <c r="AJ19" s="912">
        <v>105.38100000000001</v>
      </c>
      <c r="AK19" s="912">
        <v>776.67</v>
      </c>
      <c r="AL19" s="912">
        <v>322.47399999999999</v>
      </c>
      <c r="AM19" s="912">
        <v>32.942</v>
      </c>
      <c r="AN19" s="912">
        <v>386.94500000000005</v>
      </c>
      <c r="AO19" s="912">
        <v>437.37299999999999</v>
      </c>
      <c r="AP19" s="912">
        <v>234.00700000000001</v>
      </c>
      <c r="AQ19" s="912">
        <v>94.955999999999989</v>
      </c>
      <c r="AR19" s="912">
        <v>891.58399999999995</v>
      </c>
      <c r="AS19" s="912">
        <v>212.57999999999998</v>
      </c>
      <c r="AT19" s="912">
        <v>941.47799999999984</v>
      </c>
      <c r="AU19" s="912">
        <v>1044.5190000000002</v>
      </c>
      <c r="AV19" s="912">
        <v>1612.9089999999999</v>
      </c>
      <c r="AW19" s="912">
        <v>852.11799999999994</v>
      </c>
      <c r="AX19" s="912">
        <v>403.452</v>
      </c>
      <c r="AY19" s="912">
        <v>960.85699999999997</v>
      </c>
      <c r="AZ19" s="912">
        <v>2894.6480000000001</v>
      </c>
      <c r="BA19" s="912">
        <v>1089.364</v>
      </c>
      <c r="BB19" s="912">
        <v>40.277000000000001</v>
      </c>
      <c r="BC19" s="912">
        <v>52.027000000000001</v>
      </c>
      <c r="BD19" s="912">
        <v>89.965999999999994</v>
      </c>
      <c r="BE19" s="912">
        <v>76.007999999999996</v>
      </c>
      <c r="BF19" s="912">
        <v>14376.165000000001</v>
      </c>
      <c r="BG19" s="912">
        <v>115.18</v>
      </c>
      <c r="BH19" s="912">
        <v>4559.7059999999992</v>
      </c>
      <c r="BI19" s="912">
        <v>29.557000000000002</v>
      </c>
      <c r="BJ19" s="912">
        <v>328.887</v>
      </c>
      <c r="BK19" s="912">
        <v>982.90800000000002</v>
      </c>
      <c r="BL19" s="912">
        <v>74.379000000000005</v>
      </c>
      <c r="BM19" s="912">
        <v>7523.8270000000002</v>
      </c>
      <c r="BN19" s="912">
        <v>1496.7489999999998</v>
      </c>
      <c r="BO19" s="912">
        <v>882.79200000000014</v>
      </c>
      <c r="BP19" s="912">
        <v>913.15900000000011</v>
      </c>
      <c r="BQ19" s="912">
        <v>124.851</v>
      </c>
      <c r="BR19" s="912">
        <v>149.48599999999999</v>
      </c>
      <c r="BS19" s="912">
        <v>254.42800000000003</v>
      </c>
      <c r="BT19" s="912">
        <v>1038.136</v>
      </c>
      <c r="BU19" s="912">
        <v>29634.403000000002</v>
      </c>
      <c r="BV19" s="912">
        <v>2417.2939999999999</v>
      </c>
      <c r="BW19" s="912">
        <v>225.98399999999998</v>
      </c>
      <c r="BX19" s="912">
        <v>20.462</v>
      </c>
      <c r="BY19" s="912">
        <v>0</v>
      </c>
      <c r="BZ19" s="912">
        <v>487.59500000000003</v>
      </c>
      <c r="CA19" s="912">
        <v>884.37599999999998</v>
      </c>
      <c r="CB19" s="912">
        <v>325.62700000000001</v>
      </c>
      <c r="CC19" s="912">
        <v>778.02200000000005</v>
      </c>
      <c r="CD19" s="912">
        <v>88.09</v>
      </c>
      <c r="CE19" s="912">
        <v>20.777000000000001</v>
      </c>
      <c r="CF19" s="912">
        <v>312.86099999999999</v>
      </c>
      <c r="CG19" s="912">
        <v>1163.1399999999999</v>
      </c>
      <c r="CH19" s="912">
        <v>153.06200000000001</v>
      </c>
      <c r="CI19" s="912">
        <v>288.03999999999996</v>
      </c>
      <c r="CJ19" s="912">
        <v>118.312</v>
      </c>
      <c r="CK19" s="912">
        <v>1039.691</v>
      </c>
      <c r="CL19" s="912">
        <v>191.32400000000001</v>
      </c>
      <c r="CM19" s="912">
        <v>199.36699999999999</v>
      </c>
      <c r="CN19" s="912">
        <v>6856.0030000000006</v>
      </c>
      <c r="CO19" s="912">
        <v>182.03199999999998</v>
      </c>
      <c r="CP19" s="912">
        <v>1332.5030000000002</v>
      </c>
      <c r="CQ19" s="912">
        <v>6675.1279999999988</v>
      </c>
      <c r="CR19" s="912">
        <v>1209.3649999999998</v>
      </c>
      <c r="CS19" s="912">
        <v>3271.5370000000003</v>
      </c>
      <c r="CT19" s="912">
        <v>1501.971</v>
      </c>
      <c r="CU19" s="912">
        <v>4836.1040000000003</v>
      </c>
      <c r="CV19" s="912">
        <v>1451.8790000000001</v>
      </c>
      <c r="CW19" s="912">
        <v>25.492999999999999</v>
      </c>
      <c r="CX19" s="912">
        <v>530.66899999999998</v>
      </c>
      <c r="CY19" s="912">
        <v>5028.0650000000005</v>
      </c>
      <c r="CZ19" s="912">
        <v>582.601</v>
      </c>
      <c r="DA19" s="912">
        <v>1530.5269999999998</v>
      </c>
      <c r="DB19" s="912">
        <v>3031.9769999999999</v>
      </c>
      <c r="DC19" s="912">
        <v>1381.075</v>
      </c>
      <c r="DD19" s="912">
        <v>291.75400000000002</v>
      </c>
      <c r="DE19" s="912">
        <v>1063.5630000000001</v>
      </c>
      <c r="DF19" s="912">
        <v>544.88699999999994</v>
      </c>
      <c r="DG19" s="912">
        <v>62.644000000000005</v>
      </c>
      <c r="DH19" s="913">
        <f t="shared" si="0"/>
        <v>136115.47999999998</v>
      </c>
      <c r="DI19" s="912">
        <v>8320.2450000000008</v>
      </c>
      <c r="DJ19" s="912">
        <v>253817.47600000002</v>
      </c>
      <c r="DK19" s="912">
        <v>0</v>
      </c>
      <c r="DL19" s="912">
        <v>7.2320000000000002</v>
      </c>
      <c r="DM19" s="912">
        <v>10782.506000000001</v>
      </c>
      <c r="DN19" s="912">
        <v>-3559.7359999999999</v>
      </c>
      <c r="DO19" s="914">
        <f t="shared" si="1"/>
        <v>269367.72300000006</v>
      </c>
      <c r="DP19" s="915">
        <f t="shared" si="2"/>
        <v>405483.20300000004</v>
      </c>
      <c r="DQ19" s="916">
        <v>6092.68</v>
      </c>
      <c r="DR19" s="912">
        <v>67354.870999999999</v>
      </c>
      <c r="DS19" s="914">
        <f t="shared" si="3"/>
        <v>73447.551000000007</v>
      </c>
      <c r="DT19" s="915">
        <f t="shared" si="4"/>
        <v>342815.27400000009</v>
      </c>
      <c r="DU19" s="915">
        <f t="shared" si="5"/>
        <v>478930.75400000007</v>
      </c>
      <c r="DV19" s="912">
        <v>-286823.11999999994</v>
      </c>
      <c r="DW19" s="912">
        <v>-89551.953999999998</v>
      </c>
      <c r="DX19" s="913">
        <f t="shared" si="6"/>
        <v>-376375.07399999991</v>
      </c>
      <c r="DY19" s="917">
        <f t="shared" si="7"/>
        <v>-33559.799999999814</v>
      </c>
      <c r="DZ19" s="913">
        <f t="shared" si="8"/>
        <v>102555.68000000017</v>
      </c>
      <c r="EA19" s="918"/>
      <c r="EB19" s="918">
        <f t="shared" si="9"/>
        <v>-10255.568000000017</v>
      </c>
    </row>
    <row r="20" spans="1:132" ht="15" customHeight="1">
      <c r="A20" s="909">
        <v>14</v>
      </c>
      <c r="B20" s="919" t="s">
        <v>163</v>
      </c>
      <c r="C20" s="911" t="s">
        <v>164</v>
      </c>
      <c r="D20" s="912">
        <v>38.583999999999996</v>
      </c>
      <c r="E20" s="912">
        <v>571.98199999999997</v>
      </c>
      <c r="F20" s="912">
        <v>2.8000000000000001E-2</v>
      </c>
      <c r="G20" s="912">
        <v>86.436999999999998</v>
      </c>
      <c r="H20" s="912">
        <v>24.021999999999998</v>
      </c>
      <c r="I20" s="912">
        <v>0</v>
      </c>
      <c r="J20" s="912">
        <v>3.0449999999999999</v>
      </c>
      <c r="K20" s="912">
        <v>607.47899999999993</v>
      </c>
      <c r="L20" s="912">
        <v>48.694000000000003</v>
      </c>
      <c r="M20" s="912">
        <v>95.009</v>
      </c>
      <c r="N20" s="912">
        <v>0</v>
      </c>
      <c r="O20" s="912">
        <v>21.627000000000002</v>
      </c>
      <c r="P20" s="912">
        <v>30.782000000000004</v>
      </c>
      <c r="Q20" s="912">
        <v>21884.022000000001</v>
      </c>
      <c r="R20" s="912">
        <v>14408.958999999999</v>
      </c>
      <c r="S20" s="912">
        <v>5158.2749999999996</v>
      </c>
      <c r="T20" s="912">
        <v>488.15799999999996</v>
      </c>
      <c r="U20" s="912">
        <v>9.7750000000000004</v>
      </c>
      <c r="V20" s="912">
        <v>3.0659999999999998</v>
      </c>
      <c r="W20" s="912">
        <v>0.04</v>
      </c>
      <c r="X20" s="912">
        <v>0</v>
      </c>
      <c r="Y20" s="912">
        <v>10.298999999999999</v>
      </c>
      <c r="Z20" s="912">
        <v>2.6219999999999999</v>
      </c>
      <c r="AA20" s="912">
        <v>0</v>
      </c>
      <c r="AB20" s="912">
        <v>8.6839999999999993</v>
      </c>
      <c r="AC20" s="912">
        <v>97.201999999999998</v>
      </c>
      <c r="AD20" s="912">
        <v>0</v>
      </c>
      <c r="AE20" s="912">
        <v>0</v>
      </c>
      <c r="AF20" s="912">
        <v>450.90699999999998</v>
      </c>
      <c r="AG20" s="912">
        <v>24.751999999999999</v>
      </c>
      <c r="AH20" s="912">
        <v>7.6509999999999998</v>
      </c>
      <c r="AI20" s="912">
        <v>903.88400000000001</v>
      </c>
      <c r="AJ20" s="912">
        <v>6.7869999999999999</v>
      </c>
      <c r="AK20" s="912">
        <v>3576.19</v>
      </c>
      <c r="AL20" s="912">
        <v>162.77600000000001</v>
      </c>
      <c r="AM20" s="912">
        <v>0</v>
      </c>
      <c r="AN20" s="912">
        <v>23.603999999999999</v>
      </c>
      <c r="AO20" s="912">
        <v>74.597000000000008</v>
      </c>
      <c r="AP20" s="912">
        <v>2.4830000000000001</v>
      </c>
      <c r="AQ20" s="912">
        <v>0</v>
      </c>
      <c r="AR20" s="912">
        <v>499.25300000000004</v>
      </c>
      <c r="AS20" s="912">
        <v>395.35400000000004</v>
      </c>
      <c r="AT20" s="912">
        <v>384.06700000000001</v>
      </c>
      <c r="AU20" s="912">
        <v>150.608</v>
      </c>
      <c r="AV20" s="912">
        <v>215.63500000000002</v>
      </c>
      <c r="AW20" s="912">
        <v>1060.1310000000001</v>
      </c>
      <c r="AX20" s="912">
        <v>11.589</v>
      </c>
      <c r="AY20" s="912">
        <v>40.920999999999999</v>
      </c>
      <c r="AZ20" s="912">
        <v>357.26599999999996</v>
      </c>
      <c r="BA20" s="912">
        <v>81.111000000000004</v>
      </c>
      <c r="BB20" s="912">
        <v>0.498</v>
      </c>
      <c r="BC20" s="912">
        <v>64.820999999999998</v>
      </c>
      <c r="BD20" s="912">
        <v>3.7639999999999998</v>
      </c>
      <c r="BE20" s="912">
        <v>2.6819999999999999</v>
      </c>
      <c r="BF20" s="912">
        <v>192.95600000000002</v>
      </c>
      <c r="BG20" s="912">
        <v>39.03</v>
      </c>
      <c r="BH20" s="912">
        <v>1231.3009999999999</v>
      </c>
      <c r="BI20" s="912">
        <v>101.19700000000002</v>
      </c>
      <c r="BJ20" s="912">
        <v>271.78999999999996</v>
      </c>
      <c r="BK20" s="912">
        <v>12596.134</v>
      </c>
      <c r="BL20" s="912">
        <v>0</v>
      </c>
      <c r="BM20" s="912">
        <v>111075.00199999999</v>
      </c>
      <c r="BN20" s="912">
        <v>13407.886000000002</v>
      </c>
      <c r="BO20" s="912">
        <v>766.7349999999999</v>
      </c>
      <c r="BP20" s="912">
        <v>1555.1210000000001</v>
      </c>
      <c r="BQ20" s="912">
        <v>5687.018</v>
      </c>
      <c r="BR20" s="912">
        <v>4.2990000000000004</v>
      </c>
      <c r="BS20" s="912">
        <v>0</v>
      </c>
      <c r="BT20" s="912">
        <v>2.4660000000000002</v>
      </c>
      <c r="BU20" s="912">
        <v>5328.0930000000008</v>
      </c>
      <c r="BV20" s="912">
        <v>162.59899999999999</v>
      </c>
      <c r="BW20" s="912">
        <v>0.215</v>
      </c>
      <c r="BX20" s="912">
        <v>1.244</v>
      </c>
      <c r="BY20" s="912">
        <v>12.574999999999999</v>
      </c>
      <c r="BZ20" s="912">
        <v>1.7109999999999999</v>
      </c>
      <c r="CA20" s="912">
        <v>1.4039999999999999</v>
      </c>
      <c r="CB20" s="912">
        <v>0</v>
      </c>
      <c r="CC20" s="912">
        <v>94.091999999999999</v>
      </c>
      <c r="CD20" s="912">
        <v>0.27700000000000002</v>
      </c>
      <c r="CE20" s="912">
        <v>0.17299999999999999</v>
      </c>
      <c r="CF20" s="912">
        <v>142.36699999999999</v>
      </c>
      <c r="CG20" s="912">
        <v>5166.8829999999998</v>
      </c>
      <c r="CH20" s="912">
        <v>3.585</v>
      </c>
      <c r="CI20" s="912">
        <v>31.469000000000001</v>
      </c>
      <c r="CJ20" s="912">
        <v>20.207000000000001</v>
      </c>
      <c r="CK20" s="912">
        <v>20.443999999999999</v>
      </c>
      <c r="CL20" s="912">
        <v>8.3350000000000009</v>
      </c>
      <c r="CM20" s="912">
        <v>20.475999999999999</v>
      </c>
      <c r="CN20" s="912">
        <v>32.889000000000003</v>
      </c>
      <c r="CO20" s="912">
        <v>38.667999999999999</v>
      </c>
      <c r="CP20" s="912">
        <v>261.404</v>
      </c>
      <c r="CQ20" s="912">
        <v>3.5870000000000002</v>
      </c>
      <c r="CR20" s="912">
        <v>24.989000000000001</v>
      </c>
      <c r="CS20" s="912">
        <v>22.8</v>
      </c>
      <c r="CT20" s="912">
        <v>13.423</v>
      </c>
      <c r="CU20" s="912">
        <v>32.692999999999998</v>
      </c>
      <c r="CV20" s="912">
        <v>15.17</v>
      </c>
      <c r="CW20" s="912">
        <v>0.11</v>
      </c>
      <c r="CX20" s="912">
        <v>8.5540000000000003</v>
      </c>
      <c r="CY20" s="912">
        <v>678.43000000000006</v>
      </c>
      <c r="CZ20" s="912">
        <v>26.634</v>
      </c>
      <c r="DA20" s="912">
        <v>882.88700000000006</v>
      </c>
      <c r="DB20" s="912">
        <v>61.14</v>
      </c>
      <c r="DC20" s="912">
        <v>205.06899999999999</v>
      </c>
      <c r="DD20" s="912">
        <v>0</v>
      </c>
      <c r="DE20" s="912">
        <v>261.73599999999999</v>
      </c>
      <c r="DF20" s="912">
        <v>0</v>
      </c>
      <c r="DG20" s="912">
        <v>6.452</v>
      </c>
      <c r="DH20" s="913">
        <f t="shared" si="0"/>
        <v>212623.84099999999</v>
      </c>
      <c r="DI20" s="912">
        <v>332.39100000000002</v>
      </c>
      <c r="DJ20" s="912">
        <v>3430.6010000000001</v>
      </c>
      <c r="DK20" s="912">
        <v>127.66800000000001</v>
      </c>
      <c r="DL20" s="912">
        <v>11.113</v>
      </c>
      <c r="DM20" s="912">
        <v>1004.778</v>
      </c>
      <c r="DN20" s="912">
        <v>-106.17399999999995</v>
      </c>
      <c r="DO20" s="914">
        <f t="shared" si="1"/>
        <v>4800.3770000000004</v>
      </c>
      <c r="DP20" s="915">
        <f t="shared" si="2"/>
        <v>217424.21799999999</v>
      </c>
      <c r="DQ20" s="916">
        <v>225.346</v>
      </c>
      <c r="DR20" s="912">
        <v>52607.319000000003</v>
      </c>
      <c r="DS20" s="914">
        <f t="shared" si="3"/>
        <v>52832.665000000001</v>
      </c>
      <c r="DT20" s="915">
        <f t="shared" si="4"/>
        <v>57633.042000000001</v>
      </c>
      <c r="DU20" s="915">
        <f t="shared" si="5"/>
        <v>270256.88299999997</v>
      </c>
      <c r="DV20" s="912">
        <v>-59957.92500000001</v>
      </c>
      <c r="DW20" s="912">
        <v>-94848.877999999997</v>
      </c>
      <c r="DX20" s="913">
        <f t="shared" si="6"/>
        <v>-154806.80300000001</v>
      </c>
      <c r="DY20" s="917">
        <f t="shared" si="7"/>
        <v>-97173.761000000013</v>
      </c>
      <c r="DZ20" s="913">
        <f t="shared" si="8"/>
        <v>115450.07999999996</v>
      </c>
      <c r="EA20" s="918"/>
      <c r="EB20" s="918">
        <f t="shared" si="9"/>
        <v>-11545.007999999996</v>
      </c>
    </row>
    <row r="21" spans="1:132" ht="15" customHeight="1">
      <c r="A21" s="909">
        <v>15</v>
      </c>
      <c r="B21" s="919" t="s">
        <v>165</v>
      </c>
      <c r="C21" s="911" t="s">
        <v>166</v>
      </c>
      <c r="D21" s="912">
        <v>0</v>
      </c>
      <c r="E21" s="912">
        <v>0</v>
      </c>
      <c r="F21" s="912">
        <v>0.111</v>
      </c>
      <c r="G21" s="912">
        <v>1.7</v>
      </c>
      <c r="H21" s="912">
        <v>16.253</v>
      </c>
      <c r="I21" s="912">
        <v>0</v>
      </c>
      <c r="J21" s="912">
        <v>2.6020000000000003</v>
      </c>
      <c r="K21" s="912">
        <v>820.35700000000008</v>
      </c>
      <c r="L21" s="912">
        <v>108.682</v>
      </c>
      <c r="M21" s="912">
        <v>0.315</v>
      </c>
      <c r="N21" s="912">
        <v>0</v>
      </c>
      <c r="O21" s="912">
        <v>189.529</v>
      </c>
      <c r="P21" s="912">
        <v>114.977</v>
      </c>
      <c r="Q21" s="912">
        <v>70.091999999999999</v>
      </c>
      <c r="R21" s="912">
        <v>3029.453</v>
      </c>
      <c r="S21" s="912">
        <v>187.98</v>
      </c>
      <c r="T21" s="912">
        <v>274.83599999999996</v>
      </c>
      <c r="U21" s="912">
        <v>127.64</v>
      </c>
      <c r="V21" s="912">
        <v>11.254999999999999</v>
      </c>
      <c r="W21" s="912">
        <v>78.754000000000005</v>
      </c>
      <c r="X21" s="912">
        <v>2.129</v>
      </c>
      <c r="Y21" s="912">
        <v>72.593999999999994</v>
      </c>
      <c r="Z21" s="912">
        <v>83.484000000000009</v>
      </c>
      <c r="AA21" s="912">
        <v>48.45</v>
      </c>
      <c r="AB21" s="912">
        <v>976.14299999999992</v>
      </c>
      <c r="AC21" s="912">
        <v>213.79599999999999</v>
      </c>
      <c r="AD21" s="912">
        <v>2.7170000000000005</v>
      </c>
      <c r="AE21" s="912">
        <v>27.932000000000002</v>
      </c>
      <c r="AF21" s="912">
        <v>1111.51</v>
      </c>
      <c r="AG21" s="912">
        <v>524.08899999999994</v>
      </c>
      <c r="AH21" s="912">
        <v>38.719000000000001</v>
      </c>
      <c r="AI21" s="912">
        <v>95.901999999999987</v>
      </c>
      <c r="AJ21" s="912">
        <v>65.715999999999994</v>
      </c>
      <c r="AK21" s="912">
        <v>780.63</v>
      </c>
      <c r="AL21" s="912">
        <v>240.845</v>
      </c>
      <c r="AM21" s="912">
        <v>48.875</v>
      </c>
      <c r="AN21" s="912">
        <v>201.87</v>
      </c>
      <c r="AO21" s="912">
        <v>304.58499999999998</v>
      </c>
      <c r="AP21" s="912">
        <v>38.626999999999995</v>
      </c>
      <c r="AQ21" s="912">
        <v>103.17699999999999</v>
      </c>
      <c r="AR21" s="912">
        <v>1033.704</v>
      </c>
      <c r="AS21" s="912">
        <v>69.44</v>
      </c>
      <c r="AT21" s="912">
        <v>529.2349999999999</v>
      </c>
      <c r="AU21" s="912">
        <v>566.52099999999996</v>
      </c>
      <c r="AV21" s="912">
        <v>902.94899999999996</v>
      </c>
      <c r="AW21" s="912">
        <v>488.08100000000002</v>
      </c>
      <c r="AX21" s="912">
        <v>214.32299999999998</v>
      </c>
      <c r="AY21" s="912">
        <v>510.42199999999997</v>
      </c>
      <c r="AZ21" s="912">
        <v>1382.3720000000003</v>
      </c>
      <c r="BA21" s="912">
        <v>188.54800000000003</v>
      </c>
      <c r="BB21" s="912">
        <v>32.597999999999999</v>
      </c>
      <c r="BC21" s="912">
        <v>56.195999999999998</v>
      </c>
      <c r="BD21" s="912">
        <v>84.47999999999999</v>
      </c>
      <c r="BE21" s="912">
        <v>111.63200000000001</v>
      </c>
      <c r="BF21" s="912">
        <v>2816.8540000000003</v>
      </c>
      <c r="BG21" s="912">
        <v>153.51</v>
      </c>
      <c r="BH21" s="912">
        <v>5243.5619999999999</v>
      </c>
      <c r="BI21" s="912">
        <v>164.19900000000004</v>
      </c>
      <c r="BJ21" s="912">
        <v>531.98900000000003</v>
      </c>
      <c r="BK21" s="912">
        <v>1196.4469999999999</v>
      </c>
      <c r="BL21" s="912">
        <v>5.1349999999999998</v>
      </c>
      <c r="BM21" s="912">
        <v>18823.031999999999</v>
      </c>
      <c r="BN21" s="912">
        <v>18780.944000000003</v>
      </c>
      <c r="BO21" s="912">
        <v>32.260999999999996</v>
      </c>
      <c r="BP21" s="912">
        <v>62.403999999999996</v>
      </c>
      <c r="BQ21" s="912">
        <v>834.32499999999993</v>
      </c>
      <c r="BR21" s="912">
        <v>169.93899999999999</v>
      </c>
      <c r="BS21" s="912">
        <v>1216.9600000000003</v>
      </c>
      <c r="BT21" s="912">
        <v>1300.1980000000001</v>
      </c>
      <c r="BU21" s="912">
        <v>7430.6869999999999</v>
      </c>
      <c r="BV21" s="912">
        <v>4867.0810000000001</v>
      </c>
      <c r="BW21" s="912">
        <v>702.01400000000001</v>
      </c>
      <c r="BX21" s="912">
        <v>1481.4259999999999</v>
      </c>
      <c r="BY21" s="912">
        <v>445.62800000000004</v>
      </c>
      <c r="BZ21" s="912">
        <v>164.33600000000001</v>
      </c>
      <c r="CA21" s="912">
        <v>409.29299999999995</v>
      </c>
      <c r="CB21" s="912">
        <v>0</v>
      </c>
      <c r="CC21" s="912">
        <v>300.38099999999997</v>
      </c>
      <c r="CD21" s="912">
        <v>42.742000000000004</v>
      </c>
      <c r="CE21" s="912">
        <v>26.576000000000001</v>
      </c>
      <c r="CF21" s="912">
        <v>444.43299999999999</v>
      </c>
      <c r="CG21" s="912">
        <v>1444.6689999999999</v>
      </c>
      <c r="CH21" s="912">
        <v>30.707000000000001</v>
      </c>
      <c r="CI21" s="912">
        <v>2106.1320000000001</v>
      </c>
      <c r="CJ21" s="912">
        <v>115.63200000000001</v>
      </c>
      <c r="CK21" s="912">
        <v>2660.3839999999996</v>
      </c>
      <c r="CL21" s="912">
        <v>788.31500000000005</v>
      </c>
      <c r="CM21" s="912">
        <v>276.41199999999998</v>
      </c>
      <c r="CN21" s="912">
        <v>1439.579</v>
      </c>
      <c r="CO21" s="912">
        <v>4259.1229999999996</v>
      </c>
      <c r="CP21" s="912">
        <v>10203.094000000001</v>
      </c>
      <c r="CQ21" s="912">
        <v>4947.3789999999999</v>
      </c>
      <c r="CR21" s="912">
        <v>70.995000000000005</v>
      </c>
      <c r="CS21" s="912">
        <v>3917.4360000000001</v>
      </c>
      <c r="CT21" s="912">
        <v>1795.7649999999999</v>
      </c>
      <c r="CU21" s="912">
        <v>3475.0619999999999</v>
      </c>
      <c r="CV21" s="912">
        <v>997.14699999999993</v>
      </c>
      <c r="CW21" s="912">
        <v>107.08000000000001</v>
      </c>
      <c r="CX21" s="912">
        <v>128.82</v>
      </c>
      <c r="CY21" s="912">
        <v>4880.143</v>
      </c>
      <c r="CZ21" s="912">
        <v>196.57900000000001</v>
      </c>
      <c r="DA21" s="912">
        <v>3113.0239999999999</v>
      </c>
      <c r="DB21" s="912">
        <v>172.18299999999999</v>
      </c>
      <c r="DC21" s="912">
        <v>1631.7360000000003</v>
      </c>
      <c r="DD21" s="912">
        <v>3.036</v>
      </c>
      <c r="DE21" s="912">
        <v>911.41899999999987</v>
      </c>
      <c r="DF21" s="912">
        <v>0</v>
      </c>
      <c r="DG21" s="912">
        <v>34.725000000000001</v>
      </c>
      <c r="DH21" s="913">
        <f t="shared" si="0"/>
        <v>133539.75899999999</v>
      </c>
      <c r="DI21" s="912">
        <v>1454.3390000000002</v>
      </c>
      <c r="DJ21" s="912">
        <v>9250.3150000000005</v>
      </c>
      <c r="DK21" s="912">
        <v>34.862000000000002</v>
      </c>
      <c r="DL21" s="912">
        <v>244.88200000000001</v>
      </c>
      <c r="DM21" s="912">
        <v>15596.804</v>
      </c>
      <c r="DN21" s="912">
        <v>-2979.473</v>
      </c>
      <c r="DO21" s="914">
        <f t="shared" si="1"/>
        <v>23601.728999999999</v>
      </c>
      <c r="DP21" s="915">
        <f t="shared" si="2"/>
        <v>157141.48799999998</v>
      </c>
      <c r="DQ21" s="916">
        <v>402.60699999999997</v>
      </c>
      <c r="DR21" s="912">
        <v>91430.736999999994</v>
      </c>
      <c r="DS21" s="914">
        <f t="shared" si="3"/>
        <v>91833.343999999997</v>
      </c>
      <c r="DT21" s="915">
        <f t="shared" si="4"/>
        <v>115435.073</v>
      </c>
      <c r="DU21" s="915">
        <f t="shared" si="5"/>
        <v>248974.83199999999</v>
      </c>
      <c r="DV21" s="912">
        <v>-47790.335999999996</v>
      </c>
      <c r="DW21" s="912">
        <v>-92038.956999999995</v>
      </c>
      <c r="DX21" s="913">
        <f t="shared" si="6"/>
        <v>-139829.29300000001</v>
      </c>
      <c r="DY21" s="917">
        <f t="shared" si="7"/>
        <v>-24394.22</v>
      </c>
      <c r="DZ21" s="913">
        <f t="shared" si="8"/>
        <v>109145.53899999999</v>
      </c>
      <c r="EA21" s="918"/>
      <c r="EB21" s="918">
        <f t="shared" si="9"/>
        <v>-10914.553899999999</v>
      </c>
    </row>
    <row r="22" spans="1:132" ht="15" customHeight="1">
      <c r="A22" s="909">
        <v>16</v>
      </c>
      <c r="B22" s="919" t="s">
        <v>167</v>
      </c>
      <c r="C22" s="911" t="s">
        <v>168</v>
      </c>
      <c r="D22" s="912">
        <v>22.741999999999997</v>
      </c>
      <c r="E22" s="912">
        <v>0</v>
      </c>
      <c r="F22" s="912">
        <v>2.1900000000000004</v>
      </c>
      <c r="G22" s="912">
        <v>0</v>
      </c>
      <c r="H22" s="912">
        <v>6.4990000000000006</v>
      </c>
      <c r="I22" s="912">
        <v>0</v>
      </c>
      <c r="J22" s="912">
        <v>0</v>
      </c>
      <c r="K22" s="912">
        <v>307.16799999999995</v>
      </c>
      <c r="L22" s="912">
        <v>86.38</v>
      </c>
      <c r="M22" s="912">
        <v>18.28</v>
      </c>
      <c r="N22" s="912">
        <v>0</v>
      </c>
      <c r="O22" s="912">
        <v>176.792</v>
      </c>
      <c r="P22" s="912">
        <v>253.65399999999997</v>
      </c>
      <c r="Q22" s="912">
        <v>636.54399999999998</v>
      </c>
      <c r="R22" s="912">
        <v>286.50900000000001</v>
      </c>
      <c r="S22" s="912">
        <v>62723.728999999992</v>
      </c>
      <c r="T22" s="912">
        <v>67754.187999999995</v>
      </c>
      <c r="U22" s="912">
        <v>21084.669000000002</v>
      </c>
      <c r="V22" s="912">
        <v>0</v>
      </c>
      <c r="W22" s="912">
        <v>2.8000000000000001E-2</v>
      </c>
      <c r="X22" s="912">
        <v>0</v>
      </c>
      <c r="Y22" s="912">
        <v>5.2999999999999999E-2</v>
      </c>
      <c r="Z22" s="912">
        <v>9.5229999999999997</v>
      </c>
      <c r="AA22" s="912">
        <v>1259.5930000000001</v>
      </c>
      <c r="AB22" s="912">
        <v>2226.4650000000001</v>
      </c>
      <c r="AC22" s="912">
        <v>340.9</v>
      </c>
      <c r="AD22" s="912">
        <v>0</v>
      </c>
      <c r="AE22" s="912">
        <v>0</v>
      </c>
      <c r="AF22" s="912">
        <v>2007.047</v>
      </c>
      <c r="AG22" s="912">
        <v>1295.999</v>
      </c>
      <c r="AH22" s="912">
        <v>14.485999999999999</v>
      </c>
      <c r="AI22" s="912">
        <v>506.72699999999998</v>
      </c>
      <c r="AJ22" s="912">
        <v>0</v>
      </c>
      <c r="AK22" s="912">
        <v>2898.5129999999999</v>
      </c>
      <c r="AL22" s="912">
        <v>2681.0560000000005</v>
      </c>
      <c r="AM22" s="912">
        <v>0</v>
      </c>
      <c r="AN22" s="912">
        <v>97.414999999999992</v>
      </c>
      <c r="AO22" s="912">
        <v>0</v>
      </c>
      <c r="AP22" s="912">
        <v>83.700999999999993</v>
      </c>
      <c r="AQ22" s="912">
        <v>0</v>
      </c>
      <c r="AR22" s="912">
        <v>148.53399999999999</v>
      </c>
      <c r="AS22" s="912">
        <v>33.591000000000001</v>
      </c>
      <c r="AT22" s="912">
        <v>404.334</v>
      </c>
      <c r="AU22" s="912">
        <v>401.77599999999995</v>
      </c>
      <c r="AV22" s="912">
        <v>752.89</v>
      </c>
      <c r="AW22" s="912">
        <v>107.72300000000001</v>
      </c>
      <c r="AX22" s="912">
        <v>294.41899999999998</v>
      </c>
      <c r="AY22" s="912">
        <v>548.20299999999997</v>
      </c>
      <c r="AZ22" s="912">
        <v>4586.835</v>
      </c>
      <c r="BA22" s="912">
        <v>491.77699999999999</v>
      </c>
      <c r="BB22" s="912">
        <v>1.0640000000000001</v>
      </c>
      <c r="BC22" s="912">
        <v>100.18699999999998</v>
      </c>
      <c r="BD22" s="912">
        <v>89.049000000000007</v>
      </c>
      <c r="BE22" s="912">
        <v>38.49</v>
      </c>
      <c r="BF22" s="912">
        <v>1.88</v>
      </c>
      <c r="BG22" s="912">
        <v>0.95499999999999996</v>
      </c>
      <c r="BH22" s="912">
        <v>3912.0309999999999</v>
      </c>
      <c r="BI22" s="912">
        <v>0.32100000000000001</v>
      </c>
      <c r="BJ22" s="912">
        <v>0.14499999999999999</v>
      </c>
      <c r="BK22" s="912">
        <v>5195.0959999999995</v>
      </c>
      <c r="BL22" s="912">
        <v>6.4809999999999999</v>
      </c>
      <c r="BM22" s="912">
        <v>9334.4390000000003</v>
      </c>
      <c r="BN22" s="912">
        <v>4010.181</v>
      </c>
      <c r="BO22" s="912">
        <v>0.43</v>
      </c>
      <c r="BP22" s="912">
        <v>0.64900000000000002</v>
      </c>
      <c r="BQ22" s="912">
        <v>0</v>
      </c>
      <c r="BR22" s="912">
        <v>0</v>
      </c>
      <c r="BS22" s="912">
        <v>4.5999999999999999E-2</v>
      </c>
      <c r="BT22" s="912">
        <v>112.52999999999999</v>
      </c>
      <c r="BU22" s="912">
        <v>-2984.6759999999999</v>
      </c>
      <c r="BV22" s="912">
        <v>863.05299999999988</v>
      </c>
      <c r="BW22" s="912">
        <v>0</v>
      </c>
      <c r="BX22" s="912">
        <v>0</v>
      </c>
      <c r="BY22" s="912">
        <v>221.393</v>
      </c>
      <c r="BZ22" s="912">
        <v>0</v>
      </c>
      <c r="CA22" s="912">
        <v>334.637</v>
      </c>
      <c r="CB22" s="912">
        <v>0</v>
      </c>
      <c r="CC22" s="912">
        <v>33.773000000000003</v>
      </c>
      <c r="CD22" s="912">
        <v>6.32</v>
      </c>
      <c r="CE22" s="912">
        <v>104.66200000000001</v>
      </c>
      <c r="CF22" s="912">
        <v>900.52700000000004</v>
      </c>
      <c r="CG22" s="912">
        <v>5925.5110000000004</v>
      </c>
      <c r="CH22" s="912">
        <v>0</v>
      </c>
      <c r="CI22" s="912">
        <v>85.853999999999999</v>
      </c>
      <c r="CJ22" s="912">
        <v>0.20899999999999999</v>
      </c>
      <c r="CK22" s="912">
        <v>5934.6379999999999</v>
      </c>
      <c r="CL22" s="912">
        <v>63.091000000000001</v>
      </c>
      <c r="CM22" s="912">
        <v>10554.512000000001</v>
      </c>
      <c r="CN22" s="912">
        <v>231.55599999999998</v>
      </c>
      <c r="CO22" s="912">
        <v>3541.6990000000001</v>
      </c>
      <c r="CP22" s="912">
        <v>11394.085999999999</v>
      </c>
      <c r="CQ22" s="912">
        <v>0.94600000000000006</v>
      </c>
      <c r="CR22" s="912">
        <v>528.92399999999998</v>
      </c>
      <c r="CS22" s="912">
        <v>780.596</v>
      </c>
      <c r="CT22" s="912">
        <v>423.35899999999998</v>
      </c>
      <c r="CU22" s="912">
        <v>430.291</v>
      </c>
      <c r="CV22" s="912">
        <v>0</v>
      </c>
      <c r="CW22" s="912">
        <v>0.73499999999999999</v>
      </c>
      <c r="CX22" s="912">
        <v>206.154</v>
      </c>
      <c r="CY22" s="912">
        <v>8124.6460000000006</v>
      </c>
      <c r="CZ22" s="912">
        <v>48.18</v>
      </c>
      <c r="DA22" s="912">
        <v>0.152</v>
      </c>
      <c r="DB22" s="912">
        <v>187.32400000000001</v>
      </c>
      <c r="DC22" s="912">
        <v>216.679</v>
      </c>
      <c r="DD22" s="912">
        <v>0</v>
      </c>
      <c r="DE22" s="912">
        <v>44.707000000000001</v>
      </c>
      <c r="DF22" s="912">
        <v>12394.56</v>
      </c>
      <c r="DG22" s="912">
        <v>117.60599999999999</v>
      </c>
      <c r="DH22" s="913">
        <f t="shared" si="0"/>
        <v>258070.60999999996</v>
      </c>
      <c r="DI22" s="912">
        <v>-2616.4010000000003</v>
      </c>
      <c r="DJ22" s="912">
        <v>-5346.0410000000002</v>
      </c>
      <c r="DK22" s="912">
        <v>0</v>
      </c>
      <c r="DL22" s="912">
        <v>0</v>
      </c>
      <c r="DM22" s="912">
        <v>0</v>
      </c>
      <c r="DN22" s="912">
        <v>-2945.5450000000001</v>
      </c>
      <c r="DO22" s="914">
        <f t="shared" si="1"/>
        <v>-10907.987000000001</v>
      </c>
      <c r="DP22" s="915">
        <f t="shared" si="2"/>
        <v>247162.62299999996</v>
      </c>
      <c r="DQ22" s="916">
        <v>8374.1570000000011</v>
      </c>
      <c r="DR22" s="912">
        <v>64755.319000000003</v>
      </c>
      <c r="DS22" s="914">
        <f t="shared" si="3"/>
        <v>73129.47600000001</v>
      </c>
      <c r="DT22" s="915">
        <f t="shared" si="4"/>
        <v>62221.489000000009</v>
      </c>
      <c r="DU22" s="915">
        <f t="shared" si="5"/>
        <v>320292.09899999999</v>
      </c>
      <c r="DV22" s="912">
        <v>-15800.912</v>
      </c>
      <c r="DW22" s="912">
        <v>-144062.049</v>
      </c>
      <c r="DX22" s="913">
        <f t="shared" si="6"/>
        <v>-159862.96100000001</v>
      </c>
      <c r="DY22" s="917">
        <f t="shared" si="7"/>
        <v>-97641.472000000009</v>
      </c>
      <c r="DZ22" s="913">
        <f t="shared" si="8"/>
        <v>160429.13799999998</v>
      </c>
      <c r="EA22" s="918"/>
      <c r="EB22" s="918">
        <f t="shared" si="9"/>
        <v>-16042.913799999998</v>
      </c>
    </row>
    <row r="23" spans="1:132" ht="15" customHeight="1">
      <c r="A23" s="909">
        <v>17</v>
      </c>
      <c r="B23" s="919" t="s">
        <v>169</v>
      </c>
      <c r="C23" s="911" t="s">
        <v>170</v>
      </c>
      <c r="D23" s="912">
        <v>10476.047</v>
      </c>
      <c r="E23" s="912">
        <v>559.76499999999999</v>
      </c>
      <c r="F23" s="912">
        <v>473.57499999999999</v>
      </c>
      <c r="G23" s="912">
        <v>16.274999999999999</v>
      </c>
      <c r="H23" s="912">
        <v>20.358000000000001</v>
      </c>
      <c r="I23" s="912">
        <v>0</v>
      </c>
      <c r="J23" s="912">
        <v>0</v>
      </c>
      <c r="K23" s="912">
        <v>19627.525999999998</v>
      </c>
      <c r="L23" s="912">
        <v>5913.1229999999996</v>
      </c>
      <c r="M23" s="912">
        <v>22.991</v>
      </c>
      <c r="N23" s="912">
        <v>0</v>
      </c>
      <c r="O23" s="912">
        <v>235.70299999999997</v>
      </c>
      <c r="P23" s="912">
        <v>292.53499999999997</v>
      </c>
      <c r="Q23" s="912">
        <v>195.779</v>
      </c>
      <c r="R23" s="912">
        <v>738.048</v>
      </c>
      <c r="S23" s="912">
        <v>203.47300000000001</v>
      </c>
      <c r="T23" s="912">
        <v>3485.297</v>
      </c>
      <c r="U23" s="912">
        <v>229.762</v>
      </c>
      <c r="V23" s="912">
        <v>27.321999999999999</v>
      </c>
      <c r="W23" s="912">
        <v>86.826999999999998</v>
      </c>
      <c r="X23" s="912">
        <v>0</v>
      </c>
      <c r="Y23" s="912">
        <v>205.185</v>
      </c>
      <c r="Z23" s="912">
        <v>365.48199999999997</v>
      </c>
      <c r="AA23" s="912">
        <v>260.43900000000002</v>
      </c>
      <c r="AB23" s="912">
        <v>13270.998000000001</v>
      </c>
      <c r="AC23" s="912">
        <v>5714.4179999999997</v>
      </c>
      <c r="AD23" s="912">
        <v>0</v>
      </c>
      <c r="AE23" s="912">
        <v>1.9019999999999999</v>
      </c>
      <c r="AF23" s="912">
        <v>4016.0150000000003</v>
      </c>
      <c r="AG23" s="912">
        <v>633.07800000000009</v>
      </c>
      <c r="AH23" s="912">
        <v>104.065</v>
      </c>
      <c r="AI23" s="912">
        <v>494.57600000000002</v>
      </c>
      <c r="AJ23" s="912">
        <v>45.289000000000001</v>
      </c>
      <c r="AK23" s="912">
        <v>3874.0180000000005</v>
      </c>
      <c r="AL23" s="912">
        <v>230.422</v>
      </c>
      <c r="AM23" s="912">
        <v>0</v>
      </c>
      <c r="AN23" s="912">
        <v>0</v>
      </c>
      <c r="AO23" s="912">
        <v>49.689</v>
      </c>
      <c r="AP23" s="912">
        <v>162.703</v>
      </c>
      <c r="AQ23" s="912">
        <v>0</v>
      </c>
      <c r="AR23" s="912">
        <v>210.05599999999998</v>
      </c>
      <c r="AS23" s="912">
        <v>50.230999999999995</v>
      </c>
      <c r="AT23" s="912">
        <v>4562.0060000000003</v>
      </c>
      <c r="AU23" s="912">
        <v>314.65200000000004</v>
      </c>
      <c r="AV23" s="912">
        <v>1011.2520000000001</v>
      </c>
      <c r="AW23" s="912">
        <v>771.58699999999999</v>
      </c>
      <c r="AX23" s="912">
        <v>216.86399999999998</v>
      </c>
      <c r="AY23" s="912">
        <v>265.85599999999999</v>
      </c>
      <c r="AZ23" s="912">
        <v>3840.1220000000003</v>
      </c>
      <c r="BA23" s="912">
        <v>1435.806</v>
      </c>
      <c r="BB23" s="912">
        <v>4.6719999999999997</v>
      </c>
      <c r="BC23" s="912">
        <v>632.48599999999999</v>
      </c>
      <c r="BD23" s="912">
        <v>52.052999999999997</v>
      </c>
      <c r="BE23" s="912">
        <v>61.944000000000003</v>
      </c>
      <c r="BF23" s="912">
        <v>256.62799999999999</v>
      </c>
      <c r="BG23" s="912">
        <v>8.3409999999999993</v>
      </c>
      <c r="BH23" s="912">
        <v>2621.5320000000002</v>
      </c>
      <c r="BI23" s="912">
        <v>1.3140000000000001</v>
      </c>
      <c r="BJ23" s="912">
        <v>63.963000000000008</v>
      </c>
      <c r="BK23" s="912">
        <v>1669.1429999999998</v>
      </c>
      <c r="BL23" s="912">
        <v>64.209000000000003</v>
      </c>
      <c r="BM23" s="912">
        <v>47.772999999999996</v>
      </c>
      <c r="BN23" s="912">
        <v>911.45899999999995</v>
      </c>
      <c r="BO23" s="912">
        <v>0.14599999999999999</v>
      </c>
      <c r="BP23" s="912">
        <v>0</v>
      </c>
      <c r="BQ23" s="912">
        <v>0</v>
      </c>
      <c r="BR23" s="912">
        <v>0</v>
      </c>
      <c r="BS23" s="912">
        <v>9.7250000000000014</v>
      </c>
      <c r="BT23" s="912">
        <v>396.58899999999994</v>
      </c>
      <c r="BU23" s="912">
        <v>46783.766000000003</v>
      </c>
      <c r="BV23" s="912">
        <v>2856.4849999999997</v>
      </c>
      <c r="BW23" s="912">
        <v>63.814</v>
      </c>
      <c r="BX23" s="912">
        <v>0</v>
      </c>
      <c r="BY23" s="912">
        <v>0</v>
      </c>
      <c r="BZ23" s="912">
        <v>144.87</v>
      </c>
      <c r="CA23" s="912">
        <v>522.72400000000005</v>
      </c>
      <c r="CB23" s="912">
        <v>0</v>
      </c>
      <c r="CC23" s="912">
        <v>208.185</v>
      </c>
      <c r="CD23" s="912">
        <v>37.527000000000001</v>
      </c>
      <c r="CE23" s="912">
        <v>19.391000000000002</v>
      </c>
      <c r="CF23" s="912">
        <v>348.78700000000003</v>
      </c>
      <c r="CG23" s="912">
        <v>7518.226999999999</v>
      </c>
      <c r="CH23" s="912">
        <v>35.170999999999999</v>
      </c>
      <c r="CI23" s="912">
        <v>212.58800000000002</v>
      </c>
      <c r="CJ23" s="912">
        <v>55.066000000000003</v>
      </c>
      <c r="CK23" s="912">
        <v>1066.431</v>
      </c>
      <c r="CL23" s="912">
        <v>105.66499999999999</v>
      </c>
      <c r="CM23" s="912">
        <v>54.927</v>
      </c>
      <c r="CN23" s="912">
        <v>254.54500000000002</v>
      </c>
      <c r="CO23" s="912">
        <v>1143.6079999999999</v>
      </c>
      <c r="CP23" s="912">
        <v>2952.4460000000004</v>
      </c>
      <c r="CQ23" s="912">
        <v>3234.1260000000002</v>
      </c>
      <c r="CR23" s="912">
        <v>503.161</v>
      </c>
      <c r="CS23" s="912">
        <v>2888.0459999999998</v>
      </c>
      <c r="CT23" s="912">
        <v>3201.62</v>
      </c>
      <c r="CU23" s="912">
        <v>427.14100000000002</v>
      </c>
      <c r="CV23" s="912">
        <v>3.5550000000000002</v>
      </c>
      <c r="CW23" s="912">
        <v>143.227</v>
      </c>
      <c r="CX23" s="912">
        <v>1.4330000000000001</v>
      </c>
      <c r="CY23" s="912">
        <v>1829.7280000000001</v>
      </c>
      <c r="CZ23" s="912">
        <v>168.922</v>
      </c>
      <c r="DA23" s="912">
        <v>4088.8130000000001</v>
      </c>
      <c r="DB23" s="912">
        <v>322.32100000000003</v>
      </c>
      <c r="DC23" s="912">
        <v>218.70700000000002</v>
      </c>
      <c r="DD23" s="912">
        <v>4.1749999999999998</v>
      </c>
      <c r="DE23" s="912">
        <v>528.06700000000001</v>
      </c>
      <c r="DF23" s="912">
        <v>30846.772000000001</v>
      </c>
      <c r="DG23" s="912">
        <v>115.08499999999999</v>
      </c>
      <c r="DH23" s="913">
        <f t="shared" si="0"/>
        <v>204422.21599999996</v>
      </c>
      <c r="DI23" s="912">
        <v>7342.5460000000003</v>
      </c>
      <c r="DJ23" s="912">
        <v>18293.019</v>
      </c>
      <c r="DK23" s="912">
        <v>0</v>
      </c>
      <c r="DL23" s="912">
        <v>0</v>
      </c>
      <c r="DM23" s="912">
        <v>0</v>
      </c>
      <c r="DN23" s="912">
        <v>-965.52399999999977</v>
      </c>
      <c r="DO23" s="914">
        <f t="shared" si="1"/>
        <v>24670.041000000001</v>
      </c>
      <c r="DP23" s="915">
        <f t="shared" si="2"/>
        <v>229092.25699999995</v>
      </c>
      <c r="DQ23" s="916">
        <v>5227.7269999999999</v>
      </c>
      <c r="DR23" s="912">
        <v>121550.09599999999</v>
      </c>
      <c r="DS23" s="914">
        <f t="shared" si="3"/>
        <v>126777.82299999999</v>
      </c>
      <c r="DT23" s="915">
        <f t="shared" si="4"/>
        <v>151447.864</v>
      </c>
      <c r="DU23" s="915">
        <f t="shared" si="5"/>
        <v>355870.07999999996</v>
      </c>
      <c r="DV23" s="912">
        <v>-10639.51</v>
      </c>
      <c r="DW23" s="912">
        <v>-118291.54399999999</v>
      </c>
      <c r="DX23" s="913">
        <f t="shared" si="6"/>
        <v>-128931.05399999999</v>
      </c>
      <c r="DY23" s="917">
        <f t="shared" si="7"/>
        <v>22516.810000000012</v>
      </c>
      <c r="DZ23" s="913">
        <f t="shared" si="8"/>
        <v>226939.02599999995</v>
      </c>
      <c r="EA23" s="918"/>
      <c r="EB23" s="918">
        <f t="shared" si="9"/>
        <v>-22693.902599999998</v>
      </c>
    </row>
    <row r="24" spans="1:132" ht="15" customHeight="1">
      <c r="A24" s="909">
        <v>18</v>
      </c>
      <c r="B24" s="919" t="s">
        <v>171</v>
      </c>
      <c r="C24" s="911" t="s">
        <v>172</v>
      </c>
      <c r="D24" s="912">
        <v>104.72799999999999</v>
      </c>
      <c r="E24" s="912">
        <v>0</v>
      </c>
      <c r="F24" s="912">
        <v>1.4139999999999999</v>
      </c>
      <c r="G24" s="912">
        <v>0.33200000000000002</v>
      </c>
      <c r="H24" s="912">
        <v>4.093</v>
      </c>
      <c r="I24" s="912">
        <v>0</v>
      </c>
      <c r="J24" s="912">
        <v>2.5720000000000001</v>
      </c>
      <c r="K24" s="912">
        <v>11668.546999999999</v>
      </c>
      <c r="L24" s="912">
        <v>259.41899999999998</v>
      </c>
      <c r="M24" s="912">
        <v>1.7129999999999999</v>
      </c>
      <c r="N24" s="912">
        <v>0</v>
      </c>
      <c r="O24" s="912">
        <v>21.274000000000001</v>
      </c>
      <c r="P24" s="912">
        <v>34.375999999999998</v>
      </c>
      <c r="Q24" s="912">
        <v>35.945</v>
      </c>
      <c r="R24" s="912">
        <v>44.620000000000005</v>
      </c>
      <c r="S24" s="912">
        <v>81.381</v>
      </c>
      <c r="T24" s="912">
        <v>539.07500000000005</v>
      </c>
      <c r="U24" s="912">
        <v>8184.7830000000004</v>
      </c>
      <c r="V24" s="912">
        <v>1.125</v>
      </c>
      <c r="W24" s="912">
        <v>13.802000000000001</v>
      </c>
      <c r="X24" s="912">
        <v>0.24299999999999999</v>
      </c>
      <c r="Y24" s="912">
        <v>7.7969999999999988</v>
      </c>
      <c r="Z24" s="912">
        <v>9.9450000000000003</v>
      </c>
      <c r="AA24" s="912">
        <v>87.418999999999997</v>
      </c>
      <c r="AB24" s="912">
        <v>2079.21</v>
      </c>
      <c r="AC24" s="912">
        <v>1550.499</v>
      </c>
      <c r="AD24" s="912">
        <v>6.5430000000000001</v>
      </c>
      <c r="AE24" s="912">
        <v>11.081000000000001</v>
      </c>
      <c r="AF24" s="912">
        <v>885.28899999999999</v>
      </c>
      <c r="AG24" s="912">
        <v>65.212000000000003</v>
      </c>
      <c r="AH24" s="912">
        <v>9.3950000000000014</v>
      </c>
      <c r="AI24" s="912">
        <v>422.39800000000002</v>
      </c>
      <c r="AJ24" s="912">
        <v>9.5689999999999991</v>
      </c>
      <c r="AK24" s="912">
        <v>213.542</v>
      </c>
      <c r="AL24" s="912">
        <v>11.853999999999999</v>
      </c>
      <c r="AM24" s="912">
        <v>7.2470000000000008</v>
      </c>
      <c r="AN24" s="912">
        <v>20.194000000000003</v>
      </c>
      <c r="AO24" s="912">
        <v>470.44099999999997</v>
      </c>
      <c r="AP24" s="912">
        <v>11.546999999999999</v>
      </c>
      <c r="AQ24" s="912">
        <v>23.794999999999998</v>
      </c>
      <c r="AR24" s="912">
        <v>617.96699999999998</v>
      </c>
      <c r="AS24" s="912">
        <v>43.917000000000002</v>
      </c>
      <c r="AT24" s="912">
        <v>4969.7529999999997</v>
      </c>
      <c r="AU24" s="912">
        <v>986.84599999999989</v>
      </c>
      <c r="AV24" s="912">
        <v>1401.152</v>
      </c>
      <c r="AW24" s="912">
        <v>1432.144</v>
      </c>
      <c r="AX24" s="912">
        <v>528.47800000000007</v>
      </c>
      <c r="AY24" s="912">
        <v>176.16399999999999</v>
      </c>
      <c r="AZ24" s="912">
        <v>655.745</v>
      </c>
      <c r="BA24" s="912">
        <v>1741.4560000000001</v>
      </c>
      <c r="BB24" s="912">
        <v>60.259</v>
      </c>
      <c r="BC24" s="912">
        <v>14.564</v>
      </c>
      <c r="BD24" s="912">
        <v>201.613</v>
      </c>
      <c r="BE24" s="912">
        <v>56.824999999999996</v>
      </c>
      <c r="BF24" s="912">
        <v>5710.2170000000006</v>
      </c>
      <c r="BG24" s="912">
        <v>101.491</v>
      </c>
      <c r="BH24" s="912">
        <v>1998.373</v>
      </c>
      <c r="BI24" s="912">
        <v>19.204000000000001</v>
      </c>
      <c r="BJ24" s="912">
        <v>1371.0020000000002</v>
      </c>
      <c r="BK24" s="912">
        <v>2152.6699999999996</v>
      </c>
      <c r="BL24" s="912">
        <v>124.73</v>
      </c>
      <c r="BM24" s="912">
        <v>999.27</v>
      </c>
      <c r="BN24" s="912">
        <v>736.40499999999997</v>
      </c>
      <c r="BO24" s="912">
        <v>202.52499999999998</v>
      </c>
      <c r="BP24" s="912">
        <v>125.239</v>
      </c>
      <c r="BQ24" s="912">
        <v>1482.9459999999999</v>
      </c>
      <c r="BR24" s="912">
        <v>1709.681</v>
      </c>
      <c r="BS24" s="912">
        <v>780.62300000000005</v>
      </c>
      <c r="BT24" s="912">
        <v>1788.2179999999998</v>
      </c>
      <c r="BU24" s="912">
        <v>33230.42</v>
      </c>
      <c r="BV24" s="912">
        <v>27137.542000000001</v>
      </c>
      <c r="BW24" s="912">
        <v>269.52100000000002</v>
      </c>
      <c r="BX24" s="912">
        <v>19.501000000000001</v>
      </c>
      <c r="BY24" s="912">
        <v>0</v>
      </c>
      <c r="BZ24" s="912">
        <v>494.49900000000002</v>
      </c>
      <c r="CA24" s="912">
        <v>1315.4259999999999</v>
      </c>
      <c r="CB24" s="912">
        <v>0</v>
      </c>
      <c r="CC24" s="912">
        <v>239.858</v>
      </c>
      <c r="CD24" s="912">
        <v>33.378999999999998</v>
      </c>
      <c r="CE24" s="912">
        <v>81.549000000000007</v>
      </c>
      <c r="CF24" s="912">
        <v>158.697</v>
      </c>
      <c r="CG24" s="912">
        <v>2215.067</v>
      </c>
      <c r="CH24" s="912">
        <v>564.226</v>
      </c>
      <c r="CI24" s="912">
        <v>4805.8060000000005</v>
      </c>
      <c r="CJ24" s="912">
        <v>367.56299999999999</v>
      </c>
      <c r="CK24" s="912">
        <v>5720.54</v>
      </c>
      <c r="CL24" s="912">
        <v>1916.579</v>
      </c>
      <c r="CM24" s="912">
        <v>14771.537</v>
      </c>
      <c r="CN24" s="912">
        <v>8163.003999999999</v>
      </c>
      <c r="CO24" s="912">
        <v>3969.3100000000004</v>
      </c>
      <c r="CP24" s="912">
        <v>53016.272000000004</v>
      </c>
      <c r="CQ24" s="912">
        <v>4429.3769999999995</v>
      </c>
      <c r="CR24" s="912">
        <v>846.82299999999998</v>
      </c>
      <c r="CS24" s="912">
        <v>2929.8020000000001</v>
      </c>
      <c r="CT24" s="912">
        <v>643.22400000000005</v>
      </c>
      <c r="CU24" s="912">
        <v>7785.5169999999998</v>
      </c>
      <c r="CV24" s="912">
        <v>81.841999999999999</v>
      </c>
      <c r="CW24" s="912">
        <v>8048.0219999999999</v>
      </c>
      <c r="CX24" s="912">
        <v>796.04</v>
      </c>
      <c r="CY24" s="912">
        <v>7909.2460000000001</v>
      </c>
      <c r="CZ24" s="912">
        <v>46.472999999999999</v>
      </c>
      <c r="DA24" s="912">
        <v>314.68399999999997</v>
      </c>
      <c r="DB24" s="912">
        <v>434.94599999999997</v>
      </c>
      <c r="DC24" s="912">
        <v>1605.42</v>
      </c>
      <c r="DD24" s="912">
        <v>0.94899999999999995</v>
      </c>
      <c r="DE24" s="912">
        <v>615.33400000000006</v>
      </c>
      <c r="DF24" s="912">
        <v>0</v>
      </c>
      <c r="DG24" s="912">
        <v>12.494</v>
      </c>
      <c r="DH24" s="913">
        <f t="shared" si="0"/>
        <v>254082.38499999998</v>
      </c>
      <c r="DI24" s="912">
        <v>980.46</v>
      </c>
      <c r="DJ24" s="912">
        <v>2179.2310000000002</v>
      </c>
      <c r="DK24" s="912">
        <v>0</v>
      </c>
      <c r="DL24" s="912">
        <v>0</v>
      </c>
      <c r="DM24" s="912">
        <v>0</v>
      </c>
      <c r="DN24" s="912">
        <v>-207.88400000000001</v>
      </c>
      <c r="DO24" s="914">
        <f t="shared" si="1"/>
        <v>2951.8070000000002</v>
      </c>
      <c r="DP24" s="915">
        <f t="shared" si="2"/>
        <v>257034.19199999998</v>
      </c>
      <c r="DQ24" s="916">
        <v>7110.8490000000002</v>
      </c>
      <c r="DR24" s="912">
        <v>80645.635999999999</v>
      </c>
      <c r="DS24" s="914">
        <f t="shared" si="3"/>
        <v>87756.485000000001</v>
      </c>
      <c r="DT24" s="915">
        <f t="shared" si="4"/>
        <v>90708.292000000001</v>
      </c>
      <c r="DU24" s="915">
        <f t="shared" si="5"/>
        <v>344790.67699999997</v>
      </c>
      <c r="DV24" s="912">
        <v>-5270.5070000000005</v>
      </c>
      <c r="DW24" s="912">
        <v>-129229.671</v>
      </c>
      <c r="DX24" s="913">
        <f t="shared" si="6"/>
        <v>-134500.17800000001</v>
      </c>
      <c r="DY24" s="917">
        <f t="shared" si="7"/>
        <v>-43791.886000000013</v>
      </c>
      <c r="DZ24" s="913">
        <f t="shared" si="8"/>
        <v>210290.49899999995</v>
      </c>
      <c r="EA24" s="918"/>
      <c r="EB24" s="918">
        <f t="shared" si="9"/>
        <v>-21029.049899999998</v>
      </c>
    </row>
    <row r="25" spans="1:132" ht="15" customHeight="1">
      <c r="A25" s="909">
        <v>19</v>
      </c>
      <c r="B25" s="919" t="s">
        <v>173</v>
      </c>
      <c r="C25" s="911" t="s">
        <v>174</v>
      </c>
      <c r="D25" s="912">
        <v>6073.8379999999997</v>
      </c>
      <c r="E25" s="912">
        <v>0</v>
      </c>
      <c r="F25" s="912">
        <v>16.302</v>
      </c>
      <c r="G25" s="912">
        <v>0.75800000000000001</v>
      </c>
      <c r="H25" s="912">
        <v>0</v>
      </c>
      <c r="I25" s="912">
        <v>0</v>
      </c>
      <c r="J25" s="912">
        <v>0</v>
      </c>
      <c r="K25" s="912">
        <v>1.9570000000000001</v>
      </c>
      <c r="L25" s="912">
        <v>3.8109999999999999</v>
      </c>
      <c r="M25" s="912">
        <v>0.155</v>
      </c>
      <c r="N25" s="912">
        <v>0</v>
      </c>
      <c r="O25" s="912">
        <v>0.81800000000000006</v>
      </c>
      <c r="P25" s="912">
        <v>5.8999999999999997E-2</v>
      </c>
      <c r="Q25" s="912">
        <v>1.1559999999999999</v>
      </c>
      <c r="R25" s="912">
        <v>0</v>
      </c>
      <c r="S25" s="912">
        <v>2.794</v>
      </c>
      <c r="T25" s="912">
        <v>0.81399999999999995</v>
      </c>
      <c r="U25" s="912">
        <v>0.46300000000000002</v>
      </c>
      <c r="V25" s="912">
        <v>2291.4929999999999</v>
      </c>
      <c r="W25" s="912">
        <v>552.976</v>
      </c>
      <c r="X25" s="912">
        <v>0</v>
      </c>
      <c r="Y25" s="912">
        <v>1155.4349999999999</v>
      </c>
      <c r="Z25" s="912">
        <v>442.50799999999998</v>
      </c>
      <c r="AA25" s="912">
        <v>16.626999999999999</v>
      </c>
      <c r="AB25" s="912">
        <v>576.94899999999996</v>
      </c>
      <c r="AC25" s="912">
        <v>411.09699999999998</v>
      </c>
      <c r="AD25" s="912">
        <v>2.7719999999999998</v>
      </c>
      <c r="AE25" s="912">
        <v>-123.02</v>
      </c>
      <c r="AF25" s="912">
        <v>0</v>
      </c>
      <c r="AG25" s="912">
        <v>12.304</v>
      </c>
      <c r="AH25" s="912">
        <v>0.42699999999999999</v>
      </c>
      <c r="AI25" s="912">
        <v>0.221</v>
      </c>
      <c r="AJ25" s="912">
        <v>0</v>
      </c>
      <c r="AK25" s="912">
        <v>0</v>
      </c>
      <c r="AL25" s="912">
        <v>14.199</v>
      </c>
      <c r="AM25" s="912">
        <v>-947.529</v>
      </c>
      <c r="AN25" s="912">
        <v>355.51800000000003</v>
      </c>
      <c r="AO25" s="912">
        <v>0</v>
      </c>
      <c r="AP25" s="912">
        <v>0</v>
      </c>
      <c r="AQ25" s="912">
        <v>0.35</v>
      </c>
      <c r="AR25" s="912">
        <v>0.68500000000000005</v>
      </c>
      <c r="AS25" s="912">
        <v>0</v>
      </c>
      <c r="AT25" s="912">
        <v>0</v>
      </c>
      <c r="AU25" s="912">
        <v>0</v>
      </c>
      <c r="AV25" s="912">
        <v>26.558</v>
      </c>
      <c r="AW25" s="912">
        <v>0</v>
      </c>
      <c r="AX25" s="912">
        <v>0</v>
      </c>
      <c r="AY25" s="912">
        <v>0.56699999999999995</v>
      </c>
      <c r="AZ25" s="912">
        <v>0</v>
      </c>
      <c r="BA25" s="912">
        <v>0</v>
      </c>
      <c r="BB25" s="912">
        <v>0</v>
      </c>
      <c r="BC25" s="912">
        <v>2.798</v>
      </c>
      <c r="BD25" s="912">
        <v>0</v>
      </c>
      <c r="BE25" s="912">
        <v>0</v>
      </c>
      <c r="BF25" s="912">
        <v>0</v>
      </c>
      <c r="BG25" s="912">
        <v>0</v>
      </c>
      <c r="BH25" s="912">
        <v>0</v>
      </c>
      <c r="BI25" s="912">
        <v>0</v>
      </c>
      <c r="BJ25" s="912">
        <v>0</v>
      </c>
      <c r="BK25" s="912">
        <v>6.7919999999999998</v>
      </c>
      <c r="BL25" s="912">
        <v>0</v>
      </c>
      <c r="BM25" s="912">
        <v>0</v>
      </c>
      <c r="BN25" s="912">
        <v>0</v>
      </c>
      <c r="BO25" s="912">
        <v>116.14299999999999</v>
      </c>
      <c r="BP25" s="912">
        <v>107.16</v>
      </c>
      <c r="BQ25" s="912">
        <v>149.40100000000001</v>
      </c>
      <c r="BR25" s="912">
        <v>45.359000000000002</v>
      </c>
      <c r="BS25" s="912">
        <v>0</v>
      </c>
      <c r="BT25" s="912">
        <v>0</v>
      </c>
      <c r="BU25" s="912">
        <v>0</v>
      </c>
      <c r="BV25" s="912">
        <v>0</v>
      </c>
      <c r="BW25" s="912">
        <v>5.3250000000000002</v>
      </c>
      <c r="BX25" s="912">
        <v>0</v>
      </c>
      <c r="BY25" s="912">
        <v>0</v>
      </c>
      <c r="BZ25" s="912">
        <v>0</v>
      </c>
      <c r="CA25" s="912">
        <v>0</v>
      </c>
      <c r="CB25" s="912">
        <v>0</v>
      </c>
      <c r="CC25" s="912">
        <v>0</v>
      </c>
      <c r="CD25" s="912">
        <v>0</v>
      </c>
      <c r="CE25" s="912">
        <v>0</v>
      </c>
      <c r="CF25" s="912">
        <v>1.6</v>
      </c>
      <c r="CG25" s="912">
        <v>0</v>
      </c>
      <c r="CH25" s="912">
        <v>0</v>
      </c>
      <c r="CI25" s="912">
        <v>0</v>
      </c>
      <c r="CJ25" s="912">
        <v>0</v>
      </c>
      <c r="CK25" s="912">
        <v>0</v>
      </c>
      <c r="CL25" s="912">
        <v>0</v>
      </c>
      <c r="CM25" s="912">
        <v>0</v>
      </c>
      <c r="CN25" s="912">
        <v>4.5419999999999998</v>
      </c>
      <c r="CO25" s="912">
        <v>0</v>
      </c>
      <c r="CP25" s="912">
        <v>0</v>
      </c>
      <c r="CQ25" s="912">
        <v>0</v>
      </c>
      <c r="CR25" s="912">
        <v>0</v>
      </c>
      <c r="CS25" s="912">
        <v>0</v>
      </c>
      <c r="CT25" s="912">
        <v>0</v>
      </c>
      <c r="CU25" s="912">
        <v>0</v>
      </c>
      <c r="CV25" s="912">
        <v>0</v>
      </c>
      <c r="CW25" s="912">
        <v>0</v>
      </c>
      <c r="CX25" s="912">
        <v>0</v>
      </c>
      <c r="CY25" s="912">
        <v>0</v>
      </c>
      <c r="CZ25" s="912">
        <v>0</v>
      </c>
      <c r="DA25" s="912">
        <v>0</v>
      </c>
      <c r="DB25" s="912">
        <v>0</v>
      </c>
      <c r="DC25" s="912">
        <v>33.402999999999999</v>
      </c>
      <c r="DD25" s="912">
        <v>0</v>
      </c>
      <c r="DE25" s="912">
        <v>155.791</v>
      </c>
      <c r="DF25" s="912">
        <v>0</v>
      </c>
      <c r="DG25" s="912">
        <v>217.38</v>
      </c>
      <c r="DH25" s="913">
        <f t="shared" si="0"/>
        <v>11738.755999999999</v>
      </c>
      <c r="DI25" s="912">
        <v>0</v>
      </c>
      <c r="DJ25" s="912">
        <v>356.01799999999997</v>
      </c>
      <c r="DK25" s="912">
        <v>0</v>
      </c>
      <c r="DL25" s="912">
        <v>0</v>
      </c>
      <c r="DM25" s="912">
        <v>0</v>
      </c>
      <c r="DN25" s="912">
        <v>-2.0180000000000007</v>
      </c>
      <c r="DO25" s="914">
        <f t="shared" si="1"/>
        <v>354</v>
      </c>
      <c r="DP25" s="915">
        <f t="shared" si="2"/>
        <v>12092.755999999999</v>
      </c>
      <c r="DQ25" s="916">
        <v>567.84300000000007</v>
      </c>
      <c r="DR25" s="912">
        <v>5543.0069999999996</v>
      </c>
      <c r="DS25" s="914">
        <f t="shared" si="3"/>
        <v>6110.8499999999995</v>
      </c>
      <c r="DT25" s="915">
        <f t="shared" si="4"/>
        <v>6464.8499999999995</v>
      </c>
      <c r="DU25" s="915">
        <f t="shared" si="5"/>
        <v>18203.606</v>
      </c>
      <c r="DV25" s="912">
        <v>-2700.9109999999996</v>
      </c>
      <c r="DW25" s="912">
        <v>-3259.7280000000001</v>
      </c>
      <c r="DX25" s="913">
        <f t="shared" si="6"/>
        <v>-5960.6389999999992</v>
      </c>
      <c r="DY25" s="917">
        <f t="shared" si="7"/>
        <v>504.21100000000024</v>
      </c>
      <c r="DZ25" s="913">
        <f t="shared" si="8"/>
        <v>12242.967000000001</v>
      </c>
      <c r="EA25" s="918"/>
      <c r="EB25" s="918">
        <f t="shared" si="9"/>
        <v>-1224.2967000000001</v>
      </c>
    </row>
    <row r="26" spans="1:132" ht="15" customHeight="1">
      <c r="A26" s="909">
        <v>20</v>
      </c>
      <c r="B26" s="919" t="s">
        <v>175</v>
      </c>
      <c r="C26" s="911" t="s">
        <v>176</v>
      </c>
      <c r="D26" s="912">
        <v>163.07099999999997</v>
      </c>
      <c r="E26" s="912">
        <v>56.765999999999998</v>
      </c>
      <c r="F26" s="912">
        <v>1.1919999999999999</v>
      </c>
      <c r="G26" s="912">
        <v>0.40899999999999997</v>
      </c>
      <c r="H26" s="912">
        <v>51.265000000000001</v>
      </c>
      <c r="I26" s="912">
        <v>0</v>
      </c>
      <c r="J26" s="912">
        <v>1.5409999999999999</v>
      </c>
      <c r="K26" s="912">
        <v>8321.6649999999991</v>
      </c>
      <c r="L26" s="912">
        <v>1045.7090000000001</v>
      </c>
      <c r="M26" s="912">
        <v>382.38100000000003</v>
      </c>
      <c r="N26" s="912">
        <v>0</v>
      </c>
      <c r="O26" s="912">
        <v>1660.271</v>
      </c>
      <c r="P26" s="912">
        <v>74.475999999999999</v>
      </c>
      <c r="Q26" s="912">
        <v>37.594000000000001</v>
      </c>
      <c r="R26" s="912">
        <v>34.102999999999994</v>
      </c>
      <c r="S26" s="912">
        <v>1197.482</v>
      </c>
      <c r="T26" s="912">
        <v>149.78900000000002</v>
      </c>
      <c r="U26" s="912">
        <v>1.286</v>
      </c>
      <c r="V26" s="912">
        <v>534.09299999999996</v>
      </c>
      <c r="W26" s="912">
        <v>12051.291999999999</v>
      </c>
      <c r="X26" s="912">
        <v>591.94200000000001</v>
      </c>
      <c r="Y26" s="912">
        <v>5507.87</v>
      </c>
      <c r="Z26" s="912">
        <v>1983.123</v>
      </c>
      <c r="AA26" s="912">
        <v>1888.0260000000001</v>
      </c>
      <c r="AB26" s="912">
        <v>16264.559000000001</v>
      </c>
      <c r="AC26" s="912">
        <v>19160.485000000001</v>
      </c>
      <c r="AD26" s="912">
        <v>34.100999999999999</v>
      </c>
      <c r="AE26" s="912">
        <v>19.433</v>
      </c>
      <c r="AF26" s="912">
        <v>5007.4980000000005</v>
      </c>
      <c r="AG26" s="912">
        <v>9557.9660000000003</v>
      </c>
      <c r="AH26" s="912">
        <v>38.03</v>
      </c>
      <c r="AI26" s="912">
        <v>2176.3599999999997</v>
      </c>
      <c r="AJ26" s="912">
        <v>133.76499999999999</v>
      </c>
      <c r="AK26" s="912">
        <v>3211.8969999999999</v>
      </c>
      <c r="AL26" s="912">
        <v>402.81200000000001</v>
      </c>
      <c r="AM26" s="912">
        <v>4261.8869999999997</v>
      </c>
      <c r="AN26" s="912">
        <v>5506.7280000000001</v>
      </c>
      <c r="AO26" s="912">
        <v>492.79599999999999</v>
      </c>
      <c r="AP26" s="912">
        <v>69.912999999999997</v>
      </c>
      <c r="AQ26" s="912">
        <v>1392.9050000000002</v>
      </c>
      <c r="AR26" s="912">
        <v>236.32000000000002</v>
      </c>
      <c r="AS26" s="912">
        <v>987.34199999999998</v>
      </c>
      <c r="AT26" s="912">
        <v>771.78899999999999</v>
      </c>
      <c r="AU26" s="912">
        <v>1570.0190000000002</v>
      </c>
      <c r="AV26" s="912">
        <v>1309.518</v>
      </c>
      <c r="AW26" s="912">
        <v>377.02200000000005</v>
      </c>
      <c r="AX26" s="912">
        <v>2422.6709999999998</v>
      </c>
      <c r="AY26" s="912">
        <v>549.26800000000003</v>
      </c>
      <c r="AZ26" s="912">
        <v>1874.904</v>
      </c>
      <c r="BA26" s="912">
        <v>176.61700000000002</v>
      </c>
      <c r="BB26" s="912">
        <v>180.82900000000001</v>
      </c>
      <c r="BC26" s="912">
        <v>228.429</v>
      </c>
      <c r="BD26" s="912">
        <v>122.13800000000001</v>
      </c>
      <c r="BE26" s="912">
        <v>106.297</v>
      </c>
      <c r="BF26" s="912">
        <v>847.46</v>
      </c>
      <c r="BG26" s="912">
        <v>3.883</v>
      </c>
      <c r="BH26" s="912">
        <v>1410.421</v>
      </c>
      <c r="BI26" s="912">
        <v>61.306000000000004</v>
      </c>
      <c r="BJ26" s="912">
        <v>436.15500000000003</v>
      </c>
      <c r="BK26" s="912">
        <v>1120.425</v>
      </c>
      <c r="BL26" s="912">
        <v>36.192999999999998</v>
      </c>
      <c r="BM26" s="912">
        <v>296.154</v>
      </c>
      <c r="BN26" s="912">
        <v>336.77699999999999</v>
      </c>
      <c r="BO26" s="912">
        <v>370.61999999999995</v>
      </c>
      <c r="BP26" s="912">
        <v>440.01799999999997</v>
      </c>
      <c r="BQ26" s="912">
        <v>6.407</v>
      </c>
      <c r="BR26" s="912">
        <v>7.0940000000000003</v>
      </c>
      <c r="BS26" s="912">
        <v>2144.2359999999999</v>
      </c>
      <c r="BT26" s="912">
        <v>2713.7280000000001</v>
      </c>
      <c r="BU26" s="912">
        <v>0</v>
      </c>
      <c r="BV26" s="912">
        <v>0</v>
      </c>
      <c r="BW26" s="912">
        <v>0</v>
      </c>
      <c r="BX26" s="912">
        <v>0</v>
      </c>
      <c r="BY26" s="912">
        <v>0</v>
      </c>
      <c r="BZ26" s="912">
        <v>37.441000000000003</v>
      </c>
      <c r="CA26" s="912">
        <v>61.164999999999999</v>
      </c>
      <c r="CB26" s="912">
        <v>0</v>
      </c>
      <c r="CC26" s="912">
        <v>0</v>
      </c>
      <c r="CD26" s="912">
        <v>0</v>
      </c>
      <c r="CE26" s="912">
        <v>0</v>
      </c>
      <c r="CF26" s="912">
        <v>136.83600000000001</v>
      </c>
      <c r="CG26" s="912">
        <v>237.98600000000002</v>
      </c>
      <c r="CH26" s="912">
        <v>0</v>
      </c>
      <c r="CI26" s="912">
        <v>0</v>
      </c>
      <c r="CJ26" s="912">
        <v>0</v>
      </c>
      <c r="CK26" s="912">
        <v>0</v>
      </c>
      <c r="CL26" s="912">
        <v>0</v>
      </c>
      <c r="CM26" s="912">
        <v>29.754000000000001</v>
      </c>
      <c r="CN26" s="912">
        <v>244.32000000000002</v>
      </c>
      <c r="CO26" s="912">
        <v>30.827999999999999</v>
      </c>
      <c r="CP26" s="912">
        <v>17368.384000000002</v>
      </c>
      <c r="CQ26" s="912">
        <v>915.13600000000008</v>
      </c>
      <c r="CR26" s="912">
        <v>1831.5940000000001</v>
      </c>
      <c r="CS26" s="912">
        <v>226.77699999999999</v>
      </c>
      <c r="CT26" s="912">
        <v>175.45599999999999</v>
      </c>
      <c r="CU26" s="912">
        <v>0</v>
      </c>
      <c r="CV26" s="912">
        <v>0</v>
      </c>
      <c r="CW26" s="912">
        <v>57.856000000000002</v>
      </c>
      <c r="CX26" s="912">
        <v>235.97899999999998</v>
      </c>
      <c r="CY26" s="912">
        <v>0.98699999999999999</v>
      </c>
      <c r="CZ26" s="912">
        <v>13.487</v>
      </c>
      <c r="DA26" s="912">
        <v>460.63499999999999</v>
      </c>
      <c r="DB26" s="912">
        <v>462.08600000000001</v>
      </c>
      <c r="DC26" s="912">
        <v>249.06100000000001</v>
      </c>
      <c r="DD26" s="912">
        <v>138.096</v>
      </c>
      <c r="DE26" s="912">
        <v>31.940999999999999</v>
      </c>
      <c r="DF26" s="912">
        <v>0</v>
      </c>
      <c r="DG26" s="912">
        <v>287.82499999999999</v>
      </c>
      <c r="DH26" s="913">
        <f t="shared" si="0"/>
        <v>147844.15100000004</v>
      </c>
      <c r="DI26" s="912">
        <v>1.0900000000000001</v>
      </c>
      <c r="DJ26" s="912">
        <v>674.07600000000002</v>
      </c>
      <c r="DK26" s="912">
        <v>0</v>
      </c>
      <c r="DL26" s="912">
        <v>0</v>
      </c>
      <c r="DM26" s="912">
        <v>0</v>
      </c>
      <c r="DN26" s="912">
        <v>-457.38900000000001</v>
      </c>
      <c r="DO26" s="914">
        <f t="shared" si="1"/>
        <v>217.77700000000004</v>
      </c>
      <c r="DP26" s="915">
        <f t="shared" si="2"/>
        <v>148061.92800000004</v>
      </c>
      <c r="DQ26" s="916">
        <v>2430.0190000000002</v>
      </c>
      <c r="DR26" s="912">
        <v>62862.648999999998</v>
      </c>
      <c r="DS26" s="914">
        <f t="shared" si="3"/>
        <v>65292.667999999998</v>
      </c>
      <c r="DT26" s="915">
        <f t="shared" si="4"/>
        <v>65510.445</v>
      </c>
      <c r="DU26" s="915">
        <f t="shared" si="5"/>
        <v>213354.59600000005</v>
      </c>
      <c r="DV26" s="912">
        <v>-40632.913</v>
      </c>
      <c r="DW26" s="912">
        <v>-81899.263000000006</v>
      </c>
      <c r="DX26" s="913">
        <f t="shared" si="6"/>
        <v>-122532.17600000001</v>
      </c>
      <c r="DY26" s="917">
        <f t="shared" si="7"/>
        <v>-57021.731000000007</v>
      </c>
      <c r="DZ26" s="913">
        <f t="shared" si="8"/>
        <v>90822.420000000042</v>
      </c>
      <c r="EA26" s="918"/>
      <c r="EB26" s="918">
        <f t="shared" si="9"/>
        <v>-9082.2420000000038</v>
      </c>
    </row>
    <row r="27" spans="1:132" ht="15" customHeight="1">
      <c r="A27" s="909">
        <v>21</v>
      </c>
      <c r="B27" s="919" t="s">
        <v>177</v>
      </c>
      <c r="C27" s="911" t="s">
        <v>178</v>
      </c>
      <c r="D27" s="912">
        <v>0</v>
      </c>
      <c r="E27" s="912">
        <v>0</v>
      </c>
      <c r="F27" s="912">
        <v>0</v>
      </c>
      <c r="G27" s="912">
        <v>0</v>
      </c>
      <c r="H27" s="912">
        <v>0</v>
      </c>
      <c r="I27" s="912">
        <v>0</v>
      </c>
      <c r="J27" s="912">
        <v>0</v>
      </c>
      <c r="K27" s="912">
        <v>0</v>
      </c>
      <c r="L27" s="912">
        <v>0</v>
      </c>
      <c r="M27" s="912">
        <v>0</v>
      </c>
      <c r="N27" s="912">
        <v>0</v>
      </c>
      <c r="O27" s="912">
        <v>5.8849999999999998</v>
      </c>
      <c r="P27" s="912">
        <v>0</v>
      </c>
      <c r="Q27" s="912">
        <v>0</v>
      </c>
      <c r="R27" s="912">
        <v>0</v>
      </c>
      <c r="S27" s="912">
        <v>4.548</v>
      </c>
      <c r="T27" s="912">
        <v>1.9550000000000001</v>
      </c>
      <c r="U27" s="912">
        <v>2.83</v>
      </c>
      <c r="V27" s="912">
        <v>201.071</v>
      </c>
      <c r="W27" s="912">
        <v>613.27200000000005</v>
      </c>
      <c r="X27" s="912">
        <v>14415.666000000001</v>
      </c>
      <c r="Y27" s="912">
        <v>20791.042999999998</v>
      </c>
      <c r="Z27" s="912">
        <v>1945.3910000000001</v>
      </c>
      <c r="AA27" s="912">
        <v>0</v>
      </c>
      <c r="AB27" s="912">
        <v>150.53800000000001</v>
      </c>
      <c r="AC27" s="912">
        <v>12548.023999999998</v>
      </c>
      <c r="AD27" s="912">
        <v>96.814000000000007</v>
      </c>
      <c r="AE27" s="912">
        <v>0</v>
      </c>
      <c r="AF27" s="912">
        <v>18.446000000000002</v>
      </c>
      <c r="AG27" s="912">
        <v>107.15600000000001</v>
      </c>
      <c r="AH27" s="912">
        <v>0</v>
      </c>
      <c r="AI27" s="912">
        <v>22.347999999999999</v>
      </c>
      <c r="AJ27" s="912">
        <v>0</v>
      </c>
      <c r="AK27" s="912">
        <v>0</v>
      </c>
      <c r="AL27" s="912">
        <v>20.561999999999998</v>
      </c>
      <c r="AM27" s="912">
        <v>0</v>
      </c>
      <c r="AN27" s="912">
        <v>0</v>
      </c>
      <c r="AO27" s="912">
        <v>0.66200000000000003</v>
      </c>
      <c r="AP27" s="912">
        <v>0</v>
      </c>
      <c r="AQ27" s="912">
        <v>0</v>
      </c>
      <c r="AR27" s="912">
        <v>0</v>
      </c>
      <c r="AS27" s="912">
        <v>0</v>
      </c>
      <c r="AT27" s="912">
        <v>7.1999999999999995E-2</v>
      </c>
      <c r="AU27" s="912">
        <v>13.297000000000001</v>
      </c>
      <c r="AV27" s="912">
        <v>2.2270000000000003</v>
      </c>
      <c r="AW27" s="912">
        <v>0</v>
      </c>
      <c r="AX27" s="912">
        <v>3.3849999999999998</v>
      </c>
      <c r="AY27" s="912">
        <v>30.634</v>
      </c>
      <c r="AZ27" s="912">
        <v>0</v>
      </c>
      <c r="BA27" s="912">
        <v>0</v>
      </c>
      <c r="BB27" s="912">
        <v>0</v>
      </c>
      <c r="BC27" s="912">
        <v>0</v>
      </c>
      <c r="BD27" s="912">
        <v>0</v>
      </c>
      <c r="BE27" s="912">
        <v>0</v>
      </c>
      <c r="BF27" s="912">
        <v>0</v>
      </c>
      <c r="BG27" s="912">
        <v>0</v>
      </c>
      <c r="BH27" s="912">
        <v>0</v>
      </c>
      <c r="BI27" s="912">
        <v>0.65200000000000002</v>
      </c>
      <c r="BJ27" s="912">
        <v>0</v>
      </c>
      <c r="BK27" s="912">
        <v>66.353000000000009</v>
      </c>
      <c r="BL27" s="912">
        <v>0</v>
      </c>
      <c r="BM27" s="912">
        <v>0</v>
      </c>
      <c r="BN27" s="912">
        <v>0</v>
      </c>
      <c r="BO27" s="912">
        <v>0</v>
      </c>
      <c r="BP27" s="912">
        <v>0</v>
      </c>
      <c r="BQ27" s="912">
        <v>0</v>
      </c>
      <c r="BR27" s="912">
        <v>109.313</v>
      </c>
      <c r="BS27" s="912">
        <v>0</v>
      </c>
      <c r="BT27" s="912">
        <v>0</v>
      </c>
      <c r="BU27" s="912">
        <v>0</v>
      </c>
      <c r="BV27" s="912">
        <v>0</v>
      </c>
      <c r="BW27" s="912">
        <v>0</v>
      </c>
      <c r="BX27" s="912">
        <v>0</v>
      </c>
      <c r="BY27" s="912">
        <v>0</v>
      </c>
      <c r="BZ27" s="912">
        <v>0</v>
      </c>
      <c r="CA27" s="912">
        <v>0</v>
      </c>
      <c r="CB27" s="912">
        <v>0</v>
      </c>
      <c r="CC27" s="912">
        <v>0</v>
      </c>
      <c r="CD27" s="912">
        <v>0</v>
      </c>
      <c r="CE27" s="912">
        <v>0</v>
      </c>
      <c r="CF27" s="912">
        <v>0</v>
      </c>
      <c r="CG27" s="912">
        <v>0</v>
      </c>
      <c r="CH27" s="912">
        <v>0</v>
      </c>
      <c r="CI27" s="912">
        <v>0</v>
      </c>
      <c r="CJ27" s="912">
        <v>0</v>
      </c>
      <c r="CK27" s="912">
        <v>0</v>
      </c>
      <c r="CL27" s="912">
        <v>0</v>
      </c>
      <c r="CM27" s="912">
        <v>1.454</v>
      </c>
      <c r="CN27" s="912">
        <v>0</v>
      </c>
      <c r="CO27" s="912">
        <v>0</v>
      </c>
      <c r="CP27" s="912">
        <v>2763.0550000000003</v>
      </c>
      <c r="CQ27" s="912">
        <v>175.48300000000003</v>
      </c>
      <c r="CR27" s="912">
        <v>6.64</v>
      </c>
      <c r="CS27" s="912">
        <v>0</v>
      </c>
      <c r="CT27" s="912">
        <v>0</v>
      </c>
      <c r="CU27" s="912">
        <v>0</v>
      </c>
      <c r="CV27" s="912">
        <v>0</v>
      </c>
      <c r="CW27" s="912">
        <v>0</v>
      </c>
      <c r="CX27" s="912">
        <v>0</v>
      </c>
      <c r="CY27" s="912">
        <v>0</v>
      </c>
      <c r="CZ27" s="912">
        <v>0</v>
      </c>
      <c r="DA27" s="912">
        <v>0</v>
      </c>
      <c r="DB27" s="912">
        <v>0</v>
      </c>
      <c r="DC27" s="912">
        <v>0</v>
      </c>
      <c r="DD27" s="912">
        <v>0</v>
      </c>
      <c r="DE27" s="912">
        <v>0</v>
      </c>
      <c r="DF27" s="912">
        <v>0</v>
      </c>
      <c r="DG27" s="912">
        <v>0</v>
      </c>
      <c r="DH27" s="913">
        <f t="shared" si="0"/>
        <v>54118.775999999998</v>
      </c>
      <c r="DI27" s="912">
        <v>0</v>
      </c>
      <c r="DJ27" s="912">
        <v>0</v>
      </c>
      <c r="DK27" s="912">
        <v>0</v>
      </c>
      <c r="DL27" s="912">
        <v>0</v>
      </c>
      <c r="DM27" s="912">
        <v>0</v>
      </c>
      <c r="DN27" s="912">
        <v>70.677000000000021</v>
      </c>
      <c r="DO27" s="914">
        <f t="shared" si="1"/>
        <v>70.677000000000021</v>
      </c>
      <c r="DP27" s="915">
        <f t="shared" si="2"/>
        <v>54189.453000000001</v>
      </c>
      <c r="DQ27" s="916">
        <v>17549.264999999999</v>
      </c>
      <c r="DR27" s="912">
        <v>10478.608</v>
      </c>
      <c r="DS27" s="914">
        <f t="shared" si="3"/>
        <v>28027.873</v>
      </c>
      <c r="DT27" s="915">
        <f t="shared" si="4"/>
        <v>28098.55</v>
      </c>
      <c r="DU27" s="915">
        <f t="shared" si="5"/>
        <v>82217.326000000001</v>
      </c>
      <c r="DV27" s="912">
        <v>-701.73500000000001</v>
      </c>
      <c r="DW27" s="912">
        <v>-37963.222999999998</v>
      </c>
      <c r="DX27" s="913">
        <f t="shared" si="6"/>
        <v>-38664.957999999999</v>
      </c>
      <c r="DY27" s="917">
        <f t="shared" si="7"/>
        <v>-10566.407999999999</v>
      </c>
      <c r="DZ27" s="913">
        <f t="shared" si="8"/>
        <v>43552.368000000002</v>
      </c>
      <c r="EA27" s="918"/>
      <c r="EB27" s="918">
        <f t="shared" si="9"/>
        <v>-4355.2368000000006</v>
      </c>
    </row>
    <row r="28" spans="1:132" ht="15" customHeight="1">
      <c r="A28" s="909">
        <v>22</v>
      </c>
      <c r="B28" s="919" t="s">
        <v>179</v>
      </c>
      <c r="C28" s="911" t="s">
        <v>180</v>
      </c>
      <c r="D28" s="912">
        <v>0</v>
      </c>
      <c r="E28" s="912">
        <v>7.9000000000000001E-2</v>
      </c>
      <c r="F28" s="912">
        <v>8.3000000000000004E-2</v>
      </c>
      <c r="G28" s="912">
        <v>8.5999999999999993E-2</v>
      </c>
      <c r="H28" s="912">
        <v>0</v>
      </c>
      <c r="I28" s="912">
        <v>0</v>
      </c>
      <c r="J28" s="912">
        <v>9.0299999999999994</v>
      </c>
      <c r="K28" s="912">
        <v>4996.3879999999999</v>
      </c>
      <c r="L28" s="912">
        <v>1128.915</v>
      </c>
      <c r="M28" s="912">
        <v>209.41200000000001</v>
      </c>
      <c r="N28" s="912">
        <v>0</v>
      </c>
      <c r="O28" s="912">
        <v>2163.9829999999997</v>
      </c>
      <c r="P28" s="912">
        <v>26.968</v>
      </c>
      <c r="Q28" s="912">
        <v>300.64800000000002</v>
      </c>
      <c r="R28" s="912">
        <v>166.87200000000001</v>
      </c>
      <c r="S28" s="912">
        <v>1212.086</v>
      </c>
      <c r="T28" s="912">
        <v>1028.5730000000001</v>
      </c>
      <c r="U28" s="912">
        <v>89.26</v>
      </c>
      <c r="V28" s="912">
        <v>84.643000000000001</v>
      </c>
      <c r="W28" s="912">
        <v>2699.0349999999999</v>
      </c>
      <c r="X28" s="912">
        <v>104.26300000000001</v>
      </c>
      <c r="Y28" s="912">
        <v>41753.669000000002</v>
      </c>
      <c r="Z28" s="912">
        <v>50712.963999999993</v>
      </c>
      <c r="AA28" s="912">
        <v>8692.4510000000009</v>
      </c>
      <c r="AB28" s="912">
        <v>39106.794999999998</v>
      </c>
      <c r="AC28" s="912">
        <v>57408.766000000003</v>
      </c>
      <c r="AD28" s="912">
        <v>184.81199999999998</v>
      </c>
      <c r="AE28" s="912">
        <v>110.613</v>
      </c>
      <c r="AF28" s="912">
        <v>52714.184999999998</v>
      </c>
      <c r="AG28" s="912">
        <v>37909.805999999997</v>
      </c>
      <c r="AH28" s="912">
        <v>78.734000000000009</v>
      </c>
      <c r="AI28" s="912">
        <v>2365.2780000000002</v>
      </c>
      <c r="AJ28" s="912">
        <v>17.692</v>
      </c>
      <c r="AK28" s="912">
        <v>117.94300000000001</v>
      </c>
      <c r="AL28" s="912">
        <v>2453.3809999999999</v>
      </c>
      <c r="AM28" s="912">
        <v>32.581000000000003</v>
      </c>
      <c r="AN28" s="912">
        <v>0</v>
      </c>
      <c r="AO28" s="912">
        <v>6.8170000000000002</v>
      </c>
      <c r="AP28" s="912">
        <v>0</v>
      </c>
      <c r="AQ28" s="912">
        <v>8.984</v>
      </c>
      <c r="AR28" s="912">
        <v>377.029</v>
      </c>
      <c r="AS28" s="912">
        <v>18.975999999999999</v>
      </c>
      <c r="AT28" s="912">
        <v>509.73500000000001</v>
      </c>
      <c r="AU28" s="912">
        <v>1252.5619999999999</v>
      </c>
      <c r="AV28" s="912">
        <v>37.976000000000006</v>
      </c>
      <c r="AW28" s="912">
        <v>1365.598</v>
      </c>
      <c r="AX28" s="912">
        <v>1477.8140000000001</v>
      </c>
      <c r="AY28" s="912">
        <v>230.72899999999998</v>
      </c>
      <c r="AZ28" s="912">
        <v>2192.25</v>
      </c>
      <c r="BA28" s="912">
        <v>943.37400000000014</v>
      </c>
      <c r="BB28" s="912">
        <v>17.186</v>
      </c>
      <c r="BC28" s="912">
        <v>31.38</v>
      </c>
      <c r="BD28" s="912">
        <v>16.567999999999998</v>
      </c>
      <c r="BE28" s="912">
        <v>2.4630000000000001</v>
      </c>
      <c r="BF28" s="912">
        <v>194.03900000000002</v>
      </c>
      <c r="BG28" s="912">
        <v>14.007999999999999</v>
      </c>
      <c r="BH28" s="912">
        <v>2797.3040000000005</v>
      </c>
      <c r="BI28" s="912">
        <v>3.1240000000000001</v>
      </c>
      <c r="BJ28" s="912">
        <v>3.8759999999999999</v>
      </c>
      <c r="BK28" s="912">
        <v>238.46700000000001</v>
      </c>
      <c r="BL28" s="912">
        <v>0</v>
      </c>
      <c r="BM28" s="912">
        <v>116.286</v>
      </c>
      <c r="BN28" s="912">
        <v>190.767</v>
      </c>
      <c r="BO28" s="912">
        <v>0.14599999999999999</v>
      </c>
      <c r="BP28" s="912">
        <v>0</v>
      </c>
      <c r="BQ28" s="912">
        <v>0</v>
      </c>
      <c r="BR28" s="912">
        <v>1.9350000000000001</v>
      </c>
      <c r="BS28" s="912">
        <v>8.6039999999999992</v>
      </c>
      <c r="BT28" s="912">
        <v>0</v>
      </c>
      <c r="BU28" s="912">
        <v>0</v>
      </c>
      <c r="BV28" s="912">
        <v>0</v>
      </c>
      <c r="BW28" s="912">
        <v>0</v>
      </c>
      <c r="BX28" s="912">
        <v>0</v>
      </c>
      <c r="BY28" s="912">
        <v>0</v>
      </c>
      <c r="BZ28" s="912">
        <v>0</v>
      </c>
      <c r="CA28" s="912">
        <v>0.81299999999999994</v>
      </c>
      <c r="CB28" s="912">
        <v>0</v>
      </c>
      <c r="CC28" s="912">
        <v>0</v>
      </c>
      <c r="CD28" s="912">
        <v>0</v>
      </c>
      <c r="CE28" s="912">
        <v>0</v>
      </c>
      <c r="CF28" s="912">
        <v>1.6</v>
      </c>
      <c r="CG28" s="912">
        <v>400.33499999999998</v>
      </c>
      <c r="CH28" s="912">
        <v>0.27100000000000002</v>
      </c>
      <c r="CI28" s="912">
        <v>0</v>
      </c>
      <c r="CJ28" s="912">
        <v>0</v>
      </c>
      <c r="CK28" s="912">
        <v>0</v>
      </c>
      <c r="CL28" s="912">
        <v>0</v>
      </c>
      <c r="CM28" s="912">
        <v>37.983000000000004</v>
      </c>
      <c r="CN28" s="912">
        <v>6.0359999999999996</v>
      </c>
      <c r="CO28" s="912">
        <v>1264.6199999999999</v>
      </c>
      <c r="CP28" s="912">
        <v>13286.125000000002</v>
      </c>
      <c r="CQ28" s="912">
        <v>1377.835</v>
      </c>
      <c r="CR28" s="912">
        <v>155.94999999999999</v>
      </c>
      <c r="CS28" s="912">
        <v>8.18</v>
      </c>
      <c r="CT28" s="912">
        <v>31.582000000000001</v>
      </c>
      <c r="CU28" s="912">
        <v>0</v>
      </c>
      <c r="CV28" s="912">
        <v>0.35</v>
      </c>
      <c r="CW28" s="912">
        <v>0</v>
      </c>
      <c r="CX28" s="912">
        <v>242.751</v>
      </c>
      <c r="CY28" s="912">
        <v>1.0629999999999999</v>
      </c>
      <c r="CZ28" s="912">
        <v>0</v>
      </c>
      <c r="DA28" s="912">
        <v>0</v>
      </c>
      <c r="DB28" s="912">
        <v>127.71199999999999</v>
      </c>
      <c r="DC28" s="912">
        <v>0</v>
      </c>
      <c r="DD28" s="912">
        <v>35.805</v>
      </c>
      <c r="DE28" s="912">
        <v>19.567</v>
      </c>
      <c r="DF28" s="912">
        <v>0</v>
      </c>
      <c r="DG28" s="912">
        <v>62.117000000000004</v>
      </c>
      <c r="DH28" s="913">
        <f t="shared" si="0"/>
        <v>336998.68600000005</v>
      </c>
      <c r="DI28" s="912">
        <v>0</v>
      </c>
      <c r="DJ28" s="912">
        <v>5.952</v>
      </c>
      <c r="DK28" s="912">
        <v>0</v>
      </c>
      <c r="DL28" s="912">
        <v>0</v>
      </c>
      <c r="DM28" s="912">
        <v>0</v>
      </c>
      <c r="DN28" s="912">
        <v>977.14199999999983</v>
      </c>
      <c r="DO28" s="914">
        <f t="shared" si="1"/>
        <v>983.09399999999982</v>
      </c>
      <c r="DP28" s="915">
        <f t="shared" si="2"/>
        <v>337981.78</v>
      </c>
      <c r="DQ28" s="916">
        <v>12563.798999999999</v>
      </c>
      <c r="DR28" s="912">
        <v>91827.018000000011</v>
      </c>
      <c r="DS28" s="914">
        <f t="shared" si="3"/>
        <v>104390.81700000001</v>
      </c>
      <c r="DT28" s="915">
        <f t="shared" si="4"/>
        <v>105373.91100000001</v>
      </c>
      <c r="DU28" s="915">
        <f t="shared" si="5"/>
        <v>442372.59700000007</v>
      </c>
      <c r="DV28" s="912">
        <v>-120198.39000000001</v>
      </c>
      <c r="DW28" s="912">
        <v>-160390.46000000002</v>
      </c>
      <c r="DX28" s="913">
        <f t="shared" si="6"/>
        <v>-280588.85000000003</v>
      </c>
      <c r="DY28" s="917">
        <f t="shared" si="7"/>
        <v>-175214.93900000001</v>
      </c>
      <c r="DZ28" s="913">
        <f t="shared" si="8"/>
        <v>161783.74700000003</v>
      </c>
      <c r="EA28" s="918"/>
      <c r="EB28" s="918">
        <f t="shared" si="9"/>
        <v>-16178.374700000004</v>
      </c>
    </row>
    <row r="29" spans="1:132" ht="15" customHeight="1">
      <c r="A29" s="909">
        <v>23</v>
      </c>
      <c r="B29" s="919" t="s">
        <v>181</v>
      </c>
      <c r="C29" s="911" t="s">
        <v>182</v>
      </c>
      <c r="D29" s="912">
        <v>0</v>
      </c>
      <c r="E29" s="912">
        <v>0</v>
      </c>
      <c r="F29" s="912">
        <v>0</v>
      </c>
      <c r="G29" s="912">
        <v>0</v>
      </c>
      <c r="H29" s="912">
        <v>0</v>
      </c>
      <c r="I29" s="912">
        <v>0</v>
      </c>
      <c r="J29" s="912">
        <v>0</v>
      </c>
      <c r="K29" s="912">
        <v>114.79300000000001</v>
      </c>
      <c r="L29" s="912">
        <v>0</v>
      </c>
      <c r="M29" s="912">
        <v>1.5760000000000001</v>
      </c>
      <c r="N29" s="912">
        <v>0</v>
      </c>
      <c r="O29" s="912">
        <v>539.16800000000001</v>
      </c>
      <c r="P29" s="912">
        <v>0</v>
      </c>
      <c r="Q29" s="912">
        <v>282.80100000000004</v>
      </c>
      <c r="R29" s="912">
        <v>30.055</v>
      </c>
      <c r="S29" s="912">
        <v>148.47199999999998</v>
      </c>
      <c r="T29" s="912">
        <v>264.41200000000003</v>
      </c>
      <c r="U29" s="912">
        <v>74.031999999999996</v>
      </c>
      <c r="V29" s="912">
        <v>0</v>
      </c>
      <c r="W29" s="912">
        <v>0</v>
      </c>
      <c r="X29" s="912">
        <v>0</v>
      </c>
      <c r="Y29" s="912">
        <v>0</v>
      </c>
      <c r="Z29" s="912">
        <v>87.587000000000003</v>
      </c>
      <c r="AA29" s="912">
        <v>2894.3220000000001</v>
      </c>
      <c r="AB29" s="912">
        <v>0</v>
      </c>
      <c r="AC29" s="912">
        <v>12002.208999999999</v>
      </c>
      <c r="AD29" s="912">
        <v>0</v>
      </c>
      <c r="AE29" s="912">
        <v>3.9E-2</v>
      </c>
      <c r="AF29" s="912">
        <v>171433.921</v>
      </c>
      <c r="AG29" s="912">
        <v>171.96299999999999</v>
      </c>
      <c r="AH29" s="912">
        <v>71.682000000000002</v>
      </c>
      <c r="AI29" s="912">
        <v>40.563000000000002</v>
      </c>
      <c r="AJ29" s="912">
        <v>0</v>
      </c>
      <c r="AK29" s="912">
        <v>0</v>
      </c>
      <c r="AL29" s="912">
        <v>325.68799999999999</v>
      </c>
      <c r="AM29" s="912">
        <v>0</v>
      </c>
      <c r="AN29" s="912">
        <v>12.699</v>
      </c>
      <c r="AO29" s="912">
        <v>0</v>
      </c>
      <c r="AP29" s="912">
        <v>0</v>
      </c>
      <c r="AQ29" s="912">
        <v>0</v>
      </c>
      <c r="AR29" s="912">
        <v>566.99</v>
      </c>
      <c r="AS29" s="912">
        <v>3.8149999999999999</v>
      </c>
      <c r="AT29" s="912">
        <v>23.754000000000001</v>
      </c>
      <c r="AU29" s="912">
        <v>2.1280000000000001</v>
      </c>
      <c r="AV29" s="912">
        <v>190.20599999999999</v>
      </c>
      <c r="AW29" s="912">
        <v>509.42499999999995</v>
      </c>
      <c r="AX29" s="912">
        <v>706.73800000000006</v>
      </c>
      <c r="AY29" s="912">
        <v>430.00299999999999</v>
      </c>
      <c r="AZ29" s="912">
        <v>7292.4550000000008</v>
      </c>
      <c r="BA29" s="912">
        <v>885.9910000000001</v>
      </c>
      <c r="BB29" s="912">
        <v>0</v>
      </c>
      <c r="BC29" s="912">
        <v>141.435</v>
      </c>
      <c r="BD29" s="912">
        <v>92.503</v>
      </c>
      <c r="BE29" s="912">
        <v>71.475999999999999</v>
      </c>
      <c r="BF29" s="912">
        <v>0</v>
      </c>
      <c r="BG29" s="912">
        <v>0</v>
      </c>
      <c r="BH29" s="912">
        <v>20951.246999999999</v>
      </c>
      <c r="BI29" s="912">
        <v>10.449</v>
      </c>
      <c r="BJ29" s="912">
        <v>54.016000000000005</v>
      </c>
      <c r="BK29" s="912">
        <v>1184.3520000000003</v>
      </c>
      <c r="BL29" s="912">
        <v>0</v>
      </c>
      <c r="BM29" s="912">
        <v>0</v>
      </c>
      <c r="BN29" s="912">
        <v>0</v>
      </c>
      <c r="BO29" s="912">
        <v>0</v>
      </c>
      <c r="BP29" s="912">
        <v>0</v>
      </c>
      <c r="BQ29" s="912">
        <v>0</v>
      </c>
      <c r="BR29" s="912">
        <v>0</v>
      </c>
      <c r="BS29" s="912">
        <v>0</v>
      </c>
      <c r="BT29" s="912">
        <v>0</v>
      </c>
      <c r="BU29" s="912">
        <v>0</v>
      </c>
      <c r="BV29" s="912">
        <v>0</v>
      </c>
      <c r="BW29" s="912">
        <v>0</v>
      </c>
      <c r="BX29" s="912">
        <v>0</v>
      </c>
      <c r="BY29" s="912">
        <v>0</v>
      </c>
      <c r="BZ29" s="912">
        <v>0</v>
      </c>
      <c r="CA29" s="912">
        <v>0</v>
      </c>
      <c r="CB29" s="912">
        <v>0</v>
      </c>
      <c r="CC29" s="912">
        <v>0</v>
      </c>
      <c r="CD29" s="912">
        <v>0</v>
      </c>
      <c r="CE29" s="912">
        <v>0</v>
      </c>
      <c r="CF29" s="912">
        <v>0</v>
      </c>
      <c r="CG29" s="912">
        <v>0</v>
      </c>
      <c r="CH29" s="912">
        <v>0</v>
      </c>
      <c r="CI29" s="912">
        <v>0</v>
      </c>
      <c r="CJ29" s="912">
        <v>0</v>
      </c>
      <c r="CK29" s="912">
        <v>0</v>
      </c>
      <c r="CL29" s="912">
        <v>0</v>
      </c>
      <c r="CM29" s="912">
        <v>3.6949999999999998</v>
      </c>
      <c r="CN29" s="912">
        <v>0</v>
      </c>
      <c r="CO29" s="912">
        <v>0</v>
      </c>
      <c r="CP29" s="912">
        <v>0</v>
      </c>
      <c r="CQ29" s="912">
        <v>456.09000000000003</v>
      </c>
      <c r="CR29" s="912">
        <v>49.074000000000005</v>
      </c>
      <c r="CS29" s="912">
        <v>0</v>
      </c>
      <c r="CT29" s="912">
        <v>6.117</v>
      </c>
      <c r="CU29" s="912">
        <v>0</v>
      </c>
      <c r="CV29" s="912">
        <v>0</v>
      </c>
      <c r="CW29" s="912">
        <v>0</v>
      </c>
      <c r="CX29" s="912">
        <v>0</v>
      </c>
      <c r="CY29" s="912">
        <v>0</v>
      </c>
      <c r="CZ29" s="912">
        <v>0</v>
      </c>
      <c r="DA29" s="912">
        <v>0</v>
      </c>
      <c r="DB29" s="912">
        <v>0</v>
      </c>
      <c r="DC29" s="912">
        <v>0</v>
      </c>
      <c r="DD29" s="912">
        <v>0</v>
      </c>
      <c r="DE29" s="912">
        <v>0</v>
      </c>
      <c r="DF29" s="912">
        <v>0</v>
      </c>
      <c r="DG29" s="912">
        <v>268.93899999999996</v>
      </c>
      <c r="DH29" s="913">
        <f t="shared" si="0"/>
        <v>222396.87999999995</v>
      </c>
      <c r="DI29" s="912">
        <v>0</v>
      </c>
      <c r="DJ29" s="912">
        <v>0</v>
      </c>
      <c r="DK29" s="912">
        <v>0</v>
      </c>
      <c r="DL29" s="912">
        <v>0</v>
      </c>
      <c r="DM29" s="912">
        <v>0</v>
      </c>
      <c r="DN29" s="912">
        <v>67.146000000000015</v>
      </c>
      <c r="DO29" s="914">
        <f t="shared" si="1"/>
        <v>67.146000000000015</v>
      </c>
      <c r="DP29" s="915">
        <f t="shared" si="2"/>
        <v>222464.02599999995</v>
      </c>
      <c r="DQ29" s="916">
        <v>3109.3630000000003</v>
      </c>
      <c r="DR29" s="912">
        <v>79871.48</v>
      </c>
      <c r="DS29" s="914">
        <f t="shared" si="3"/>
        <v>82980.842999999993</v>
      </c>
      <c r="DT29" s="915">
        <f t="shared" si="4"/>
        <v>83047.988999999987</v>
      </c>
      <c r="DU29" s="915">
        <f t="shared" si="5"/>
        <v>305444.86899999995</v>
      </c>
      <c r="DV29" s="912">
        <v>-74803.921000000002</v>
      </c>
      <c r="DW29" s="912">
        <v>-130959.855</v>
      </c>
      <c r="DX29" s="913">
        <f t="shared" si="6"/>
        <v>-205763.77600000001</v>
      </c>
      <c r="DY29" s="917">
        <f t="shared" si="7"/>
        <v>-122715.78700000003</v>
      </c>
      <c r="DZ29" s="913">
        <f t="shared" si="8"/>
        <v>99681.092999999935</v>
      </c>
      <c r="EA29" s="918"/>
      <c r="EB29" s="918">
        <f t="shared" si="9"/>
        <v>-9968.1092999999946</v>
      </c>
    </row>
    <row r="30" spans="1:132" ht="15" customHeight="1">
      <c r="A30" s="909">
        <v>24</v>
      </c>
      <c r="B30" s="919" t="s">
        <v>183</v>
      </c>
      <c r="C30" s="911" t="s">
        <v>184</v>
      </c>
      <c r="D30" s="912">
        <v>0</v>
      </c>
      <c r="E30" s="912">
        <v>0</v>
      </c>
      <c r="F30" s="912">
        <v>0</v>
      </c>
      <c r="G30" s="912">
        <v>0</v>
      </c>
      <c r="H30" s="912">
        <v>0</v>
      </c>
      <c r="I30" s="912">
        <v>0</v>
      </c>
      <c r="J30" s="912">
        <v>0</v>
      </c>
      <c r="K30" s="912">
        <v>0</v>
      </c>
      <c r="L30" s="912">
        <v>0</v>
      </c>
      <c r="M30" s="912">
        <v>0</v>
      </c>
      <c r="N30" s="912">
        <v>0</v>
      </c>
      <c r="O30" s="912">
        <v>15518.927</v>
      </c>
      <c r="P30" s="912">
        <v>7906.2920000000004</v>
      </c>
      <c r="Q30" s="912">
        <v>16.247</v>
      </c>
      <c r="R30" s="912">
        <v>71.843000000000004</v>
      </c>
      <c r="S30" s="912">
        <v>141.01299999999998</v>
      </c>
      <c r="T30" s="912">
        <v>3.2509999999999999</v>
      </c>
      <c r="U30" s="912">
        <v>0</v>
      </c>
      <c r="V30" s="912">
        <v>0</v>
      </c>
      <c r="W30" s="912">
        <v>0</v>
      </c>
      <c r="X30" s="912">
        <v>0</v>
      </c>
      <c r="Y30" s="912">
        <v>0</v>
      </c>
      <c r="Z30" s="912">
        <v>0</v>
      </c>
      <c r="AA30" s="912">
        <v>5.585</v>
      </c>
      <c r="AB30" s="912">
        <v>0</v>
      </c>
      <c r="AC30" s="912">
        <v>0</v>
      </c>
      <c r="AD30" s="912">
        <v>0</v>
      </c>
      <c r="AE30" s="912">
        <v>20.225000000000001</v>
      </c>
      <c r="AF30" s="912">
        <v>470.12099999999998</v>
      </c>
      <c r="AG30" s="912">
        <v>29.094999999999999</v>
      </c>
      <c r="AH30" s="912">
        <v>2.9990000000000001</v>
      </c>
      <c r="AI30" s="912">
        <v>33.76</v>
      </c>
      <c r="AJ30" s="912">
        <v>0</v>
      </c>
      <c r="AK30" s="912">
        <v>0</v>
      </c>
      <c r="AL30" s="912">
        <v>665.93600000000004</v>
      </c>
      <c r="AM30" s="912">
        <v>0</v>
      </c>
      <c r="AN30" s="912">
        <v>0</v>
      </c>
      <c r="AO30" s="912">
        <v>0</v>
      </c>
      <c r="AP30" s="912">
        <v>0</v>
      </c>
      <c r="AQ30" s="912">
        <v>0</v>
      </c>
      <c r="AR30" s="912">
        <v>0</v>
      </c>
      <c r="AS30" s="912">
        <v>0</v>
      </c>
      <c r="AT30" s="912">
        <v>0</v>
      </c>
      <c r="AU30" s="912">
        <v>0</v>
      </c>
      <c r="AV30" s="912">
        <v>0</v>
      </c>
      <c r="AW30" s="912">
        <v>119.066</v>
      </c>
      <c r="AX30" s="912">
        <v>0</v>
      </c>
      <c r="AY30" s="912">
        <v>0</v>
      </c>
      <c r="AZ30" s="912">
        <v>0</v>
      </c>
      <c r="BA30" s="912">
        <v>0</v>
      </c>
      <c r="BB30" s="912">
        <v>0</v>
      </c>
      <c r="BC30" s="912">
        <v>0</v>
      </c>
      <c r="BD30" s="912">
        <v>0</v>
      </c>
      <c r="BE30" s="912">
        <v>0</v>
      </c>
      <c r="BF30" s="912">
        <v>0</v>
      </c>
      <c r="BG30" s="912">
        <v>0</v>
      </c>
      <c r="BH30" s="912">
        <v>0</v>
      </c>
      <c r="BI30" s="912">
        <v>0</v>
      </c>
      <c r="BJ30" s="912">
        <v>0</v>
      </c>
      <c r="BK30" s="912">
        <v>2550.94</v>
      </c>
      <c r="BL30" s="912">
        <v>0</v>
      </c>
      <c r="BM30" s="912">
        <v>0</v>
      </c>
      <c r="BN30" s="912">
        <v>0</v>
      </c>
      <c r="BO30" s="912">
        <v>0</v>
      </c>
      <c r="BP30" s="912">
        <v>0</v>
      </c>
      <c r="BQ30" s="912">
        <v>0</v>
      </c>
      <c r="BR30" s="912">
        <v>0</v>
      </c>
      <c r="BS30" s="912">
        <v>0</v>
      </c>
      <c r="BT30" s="912">
        <v>0</v>
      </c>
      <c r="BU30" s="912">
        <v>0</v>
      </c>
      <c r="BV30" s="912">
        <v>0</v>
      </c>
      <c r="BW30" s="912">
        <v>0</v>
      </c>
      <c r="BX30" s="912">
        <v>0</v>
      </c>
      <c r="BY30" s="912">
        <v>0</v>
      </c>
      <c r="BZ30" s="912">
        <v>0</v>
      </c>
      <c r="CA30" s="912">
        <v>0</v>
      </c>
      <c r="CB30" s="912">
        <v>0</v>
      </c>
      <c r="CC30" s="912">
        <v>0</v>
      </c>
      <c r="CD30" s="912">
        <v>0</v>
      </c>
      <c r="CE30" s="912">
        <v>0</v>
      </c>
      <c r="CF30" s="912">
        <v>0</v>
      </c>
      <c r="CG30" s="912">
        <v>0</v>
      </c>
      <c r="CH30" s="912">
        <v>0</v>
      </c>
      <c r="CI30" s="912">
        <v>0</v>
      </c>
      <c r="CJ30" s="912">
        <v>0</v>
      </c>
      <c r="CK30" s="912">
        <v>0</v>
      </c>
      <c r="CL30" s="912">
        <v>0</v>
      </c>
      <c r="CM30" s="912">
        <v>0</v>
      </c>
      <c r="CN30" s="912">
        <v>1.234</v>
      </c>
      <c r="CO30" s="912">
        <v>0</v>
      </c>
      <c r="CP30" s="912">
        <v>0</v>
      </c>
      <c r="CQ30" s="912">
        <v>0</v>
      </c>
      <c r="CR30" s="912">
        <v>0</v>
      </c>
      <c r="CS30" s="912">
        <v>0</v>
      </c>
      <c r="CT30" s="912">
        <v>0</v>
      </c>
      <c r="CU30" s="912">
        <v>0</v>
      </c>
      <c r="CV30" s="912">
        <v>0</v>
      </c>
      <c r="CW30" s="912">
        <v>0</v>
      </c>
      <c r="CX30" s="912">
        <v>0</v>
      </c>
      <c r="CY30" s="912">
        <v>0</v>
      </c>
      <c r="CZ30" s="912">
        <v>0</v>
      </c>
      <c r="DA30" s="912">
        <v>0</v>
      </c>
      <c r="DB30" s="912">
        <v>0</v>
      </c>
      <c r="DC30" s="912">
        <v>0</v>
      </c>
      <c r="DD30" s="912">
        <v>0</v>
      </c>
      <c r="DE30" s="912">
        <v>0</v>
      </c>
      <c r="DF30" s="912">
        <v>0</v>
      </c>
      <c r="DG30" s="912">
        <v>22.524000000000001</v>
      </c>
      <c r="DH30" s="913">
        <f t="shared" si="0"/>
        <v>27579.057999999997</v>
      </c>
      <c r="DI30" s="912">
        <v>0</v>
      </c>
      <c r="DJ30" s="912">
        <v>0</v>
      </c>
      <c r="DK30" s="912">
        <v>0</v>
      </c>
      <c r="DL30" s="912">
        <v>0</v>
      </c>
      <c r="DM30" s="912">
        <v>0</v>
      </c>
      <c r="DN30" s="912">
        <v>-136.15100000000001</v>
      </c>
      <c r="DO30" s="914">
        <f t="shared" si="1"/>
        <v>-136.15100000000001</v>
      </c>
      <c r="DP30" s="915">
        <f t="shared" si="2"/>
        <v>27442.906999999996</v>
      </c>
      <c r="DQ30" s="916">
        <v>11281.013000000001</v>
      </c>
      <c r="DR30" s="912">
        <v>31718.400000000001</v>
      </c>
      <c r="DS30" s="914">
        <f t="shared" si="3"/>
        <v>42999.413</v>
      </c>
      <c r="DT30" s="915">
        <f t="shared" si="4"/>
        <v>42863.262000000002</v>
      </c>
      <c r="DU30" s="915">
        <f t="shared" si="5"/>
        <v>70442.319999999992</v>
      </c>
      <c r="DV30" s="912">
        <v>-6604.4969999999994</v>
      </c>
      <c r="DW30" s="912">
        <v>-15851.453</v>
      </c>
      <c r="DX30" s="913">
        <f t="shared" si="6"/>
        <v>-22455.949999999997</v>
      </c>
      <c r="DY30" s="917">
        <f t="shared" si="7"/>
        <v>20407.312000000005</v>
      </c>
      <c r="DZ30" s="913">
        <f t="shared" si="8"/>
        <v>47986.369999999995</v>
      </c>
      <c r="EA30" s="918"/>
      <c r="EB30" s="918">
        <f t="shared" si="9"/>
        <v>-4798.6369999999997</v>
      </c>
    </row>
    <row r="31" spans="1:132" ht="15" customHeight="1">
      <c r="A31" s="909">
        <v>25</v>
      </c>
      <c r="B31" s="919" t="s">
        <v>185</v>
      </c>
      <c r="C31" s="911" t="s">
        <v>186</v>
      </c>
      <c r="D31" s="912">
        <v>0</v>
      </c>
      <c r="E31" s="912">
        <v>1256.835</v>
      </c>
      <c r="F31" s="912">
        <v>6.4320000000000004</v>
      </c>
      <c r="G31" s="912">
        <v>0</v>
      </c>
      <c r="H31" s="912">
        <v>107.66800000000001</v>
      </c>
      <c r="I31" s="912">
        <v>0</v>
      </c>
      <c r="J31" s="912">
        <v>0</v>
      </c>
      <c r="K31" s="912">
        <v>0</v>
      </c>
      <c r="L31" s="912">
        <v>0</v>
      </c>
      <c r="M31" s="912">
        <v>0</v>
      </c>
      <c r="N31" s="912">
        <v>0</v>
      </c>
      <c r="O31" s="912">
        <v>0</v>
      </c>
      <c r="P31" s="912">
        <v>9.343</v>
      </c>
      <c r="Q31" s="912">
        <v>0</v>
      </c>
      <c r="R31" s="912">
        <v>0</v>
      </c>
      <c r="S31" s="912">
        <v>0</v>
      </c>
      <c r="T31" s="912">
        <v>0</v>
      </c>
      <c r="U31" s="912">
        <v>0</v>
      </c>
      <c r="V31" s="912">
        <v>0</v>
      </c>
      <c r="W31" s="912">
        <v>0</v>
      </c>
      <c r="X31" s="912">
        <v>0</v>
      </c>
      <c r="Y31" s="912">
        <v>0</v>
      </c>
      <c r="Z31" s="912">
        <v>0</v>
      </c>
      <c r="AA31" s="912">
        <v>0</v>
      </c>
      <c r="AB31" s="912">
        <v>29363.785</v>
      </c>
      <c r="AC31" s="912">
        <v>436.40600000000001</v>
      </c>
      <c r="AD31" s="912">
        <v>0</v>
      </c>
      <c r="AE31" s="912">
        <v>0</v>
      </c>
      <c r="AF31" s="912">
        <v>0</v>
      </c>
      <c r="AG31" s="912">
        <v>0</v>
      </c>
      <c r="AH31" s="912">
        <v>0</v>
      </c>
      <c r="AI31" s="912">
        <v>0</v>
      </c>
      <c r="AJ31" s="912">
        <v>0</v>
      </c>
      <c r="AK31" s="912">
        <v>0</v>
      </c>
      <c r="AL31" s="912">
        <v>0</v>
      </c>
      <c r="AM31" s="912">
        <v>0</v>
      </c>
      <c r="AN31" s="912">
        <v>0</v>
      </c>
      <c r="AO31" s="912">
        <v>0</v>
      </c>
      <c r="AP31" s="912">
        <v>0</v>
      </c>
      <c r="AQ31" s="912">
        <v>0</v>
      </c>
      <c r="AR31" s="912">
        <v>0</v>
      </c>
      <c r="AS31" s="912">
        <v>0</v>
      </c>
      <c r="AT31" s="912">
        <v>0</v>
      </c>
      <c r="AU31" s="912">
        <v>0</v>
      </c>
      <c r="AV31" s="912">
        <v>0</v>
      </c>
      <c r="AW31" s="912">
        <v>0</v>
      </c>
      <c r="AX31" s="912">
        <v>0</v>
      </c>
      <c r="AY31" s="912">
        <v>0</v>
      </c>
      <c r="AZ31" s="912">
        <v>0</v>
      </c>
      <c r="BA31" s="912">
        <v>0</v>
      </c>
      <c r="BB31" s="912">
        <v>0</v>
      </c>
      <c r="BC31" s="912">
        <v>0</v>
      </c>
      <c r="BD31" s="912">
        <v>0</v>
      </c>
      <c r="BE31" s="912">
        <v>0</v>
      </c>
      <c r="BF31" s="912">
        <v>0</v>
      </c>
      <c r="BG31" s="912">
        <v>0</v>
      </c>
      <c r="BH31" s="912">
        <v>0</v>
      </c>
      <c r="BI31" s="912">
        <v>0</v>
      </c>
      <c r="BJ31" s="912">
        <v>0</v>
      </c>
      <c r="BK31" s="912">
        <v>0</v>
      </c>
      <c r="BL31" s="912">
        <v>1.8939999999999999</v>
      </c>
      <c r="BM31" s="912">
        <v>0</v>
      </c>
      <c r="BN31" s="912">
        <v>0</v>
      </c>
      <c r="BO31" s="912">
        <v>0</v>
      </c>
      <c r="BP31" s="912">
        <v>0</v>
      </c>
      <c r="BQ31" s="912">
        <v>0</v>
      </c>
      <c r="BR31" s="912">
        <v>0</v>
      </c>
      <c r="BS31" s="912">
        <v>7.01</v>
      </c>
      <c r="BT31" s="912">
        <v>2433.94</v>
      </c>
      <c r="BU31" s="912">
        <v>0</v>
      </c>
      <c r="BV31" s="912">
        <v>0</v>
      </c>
      <c r="BW31" s="912">
        <v>0</v>
      </c>
      <c r="BX31" s="912">
        <v>0</v>
      </c>
      <c r="BY31" s="912">
        <v>0</v>
      </c>
      <c r="BZ31" s="912">
        <v>0</v>
      </c>
      <c r="CA31" s="912">
        <v>28.294999999999998</v>
      </c>
      <c r="CB31" s="912">
        <v>0</v>
      </c>
      <c r="CC31" s="912">
        <v>4.9830000000000005</v>
      </c>
      <c r="CD31" s="912">
        <v>0.11899999999999999</v>
      </c>
      <c r="CE31" s="912">
        <v>0</v>
      </c>
      <c r="CF31" s="912">
        <v>0</v>
      </c>
      <c r="CG31" s="912">
        <v>0</v>
      </c>
      <c r="CH31" s="912">
        <v>88.266000000000005</v>
      </c>
      <c r="CI31" s="912">
        <v>0</v>
      </c>
      <c r="CJ31" s="912">
        <v>0</v>
      </c>
      <c r="CK31" s="912">
        <v>0</v>
      </c>
      <c r="CL31" s="912">
        <v>0</v>
      </c>
      <c r="CM31" s="912">
        <v>0.63700000000000001</v>
      </c>
      <c r="CN31" s="912">
        <v>476.24399999999997</v>
      </c>
      <c r="CO31" s="912">
        <v>11.864000000000001</v>
      </c>
      <c r="CP31" s="912">
        <v>1393.527</v>
      </c>
      <c r="CQ31" s="912">
        <v>552156.69000000006</v>
      </c>
      <c r="CR31" s="912">
        <v>2543.2020000000002</v>
      </c>
      <c r="CS31" s="912">
        <v>5530.9670000000006</v>
      </c>
      <c r="CT31" s="912">
        <v>2483.5010000000002</v>
      </c>
      <c r="CU31" s="912">
        <v>0</v>
      </c>
      <c r="CV31" s="912">
        <v>0</v>
      </c>
      <c r="CW31" s="912">
        <v>0</v>
      </c>
      <c r="CX31" s="912">
        <v>0</v>
      </c>
      <c r="CY31" s="912">
        <v>0</v>
      </c>
      <c r="CZ31" s="912">
        <v>2.8340000000000001</v>
      </c>
      <c r="DA31" s="912">
        <v>0</v>
      </c>
      <c r="DB31" s="912">
        <v>0</v>
      </c>
      <c r="DC31" s="912">
        <v>5.7379999999999995</v>
      </c>
      <c r="DD31" s="912">
        <v>3303.308</v>
      </c>
      <c r="DE31" s="912">
        <v>1.137</v>
      </c>
      <c r="DF31" s="912">
        <v>0</v>
      </c>
      <c r="DG31" s="912">
        <v>589.43600000000004</v>
      </c>
      <c r="DH31" s="913">
        <f t="shared" si="0"/>
        <v>602244.0610000001</v>
      </c>
      <c r="DI31" s="912">
        <v>7513.9750000000004</v>
      </c>
      <c r="DJ31" s="912">
        <v>48956.188000000002</v>
      </c>
      <c r="DK31" s="912">
        <v>0</v>
      </c>
      <c r="DL31" s="912">
        <v>0</v>
      </c>
      <c r="DM31" s="912">
        <v>0</v>
      </c>
      <c r="DN31" s="912">
        <v>10309.355</v>
      </c>
      <c r="DO31" s="914">
        <f t="shared" si="1"/>
        <v>66779.517999999996</v>
      </c>
      <c r="DP31" s="915">
        <f t="shared" si="2"/>
        <v>669023.57900000014</v>
      </c>
      <c r="DQ31" s="916">
        <v>1048.1030000000001</v>
      </c>
      <c r="DR31" s="912">
        <v>306366.86800000002</v>
      </c>
      <c r="DS31" s="914">
        <f t="shared" si="3"/>
        <v>307414.97100000002</v>
      </c>
      <c r="DT31" s="915">
        <f t="shared" si="4"/>
        <v>374194.489</v>
      </c>
      <c r="DU31" s="915">
        <f t="shared" si="5"/>
        <v>976438.55000000016</v>
      </c>
      <c r="DV31" s="912">
        <v>-191935.73300000001</v>
      </c>
      <c r="DW31" s="912">
        <v>-274893.77500000002</v>
      </c>
      <c r="DX31" s="913">
        <f t="shared" si="6"/>
        <v>-466829.50800000003</v>
      </c>
      <c r="DY31" s="917">
        <f t="shared" si="7"/>
        <v>-92635.019000000029</v>
      </c>
      <c r="DZ31" s="913">
        <f t="shared" si="8"/>
        <v>509609.04200000013</v>
      </c>
      <c r="EA31" s="918"/>
      <c r="EB31" s="918">
        <f t="shared" si="9"/>
        <v>-50960.904200000019</v>
      </c>
    </row>
    <row r="32" spans="1:132" ht="15" customHeight="1">
      <c r="A32" s="909">
        <v>26</v>
      </c>
      <c r="B32" s="919" t="s">
        <v>187</v>
      </c>
      <c r="C32" s="911" t="s">
        <v>188</v>
      </c>
      <c r="D32" s="912">
        <v>6024.4340000000011</v>
      </c>
      <c r="E32" s="912">
        <v>149.43900000000002</v>
      </c>
      <c r="F32" s="912">
        <v>73.027999999999992</v>
      </c>
      <c r="G32" s="912">
        <v>4.7080000000000002</v>
      </c>
      <c r="H32" s="912">
        <v>69.918000000000006</v>
      </c>
      <c r="I32" s="912">
        <v>0</v>
      </c>
      <c r="J32" s="912">
        <v>57.603999999999999</v>
      </c>
      <c r="K32" s="912">
        <v>4261.5020000000004</v>
      </c>
      <c r="L32" s="912">
        <v>881.98299999999995</v>
      </c>
      <c r="M32" s="912">
        <v>0.754</v>
      </c>
      <c r="N32" s="912">
        <v>0</v>
      </c>
      <c r="O32" s="912">
        <v>2138.3150000000001</v>
      </c>
      <c r="P32" s="912">
        <v>1990.9610000000002</v>
      </c>
      <c r="Q32" s="912">
        <v>3951.5839999999998</v>
      </c>
      <c r="R32" s="912">
        <v>3179.8950000000004</v>
      </c>
      <c r="S32" s="912">
        <v>1083.3029999999999</v>
      </c>
      <c r="T32" s="912">
        <v>5111.4210000000003</v>
      </c>
      <c r="U32" s="912">
        <v>6958.2889999999998</v>
      </c>
      <c r="V32" s="912">
        <v>59.029000000000003</v>
      </c>
      <c r="W32" s="912">
        <v>846.89099999999996</v>
      </c>
      <c r="X32" s="912">
        <v>317.41300000000001</v>
      </c>
      <c r="Y32" s="912">
        <v>2322.1869999999999</v>
      </c>
      <c r="Z32" s="912">
        <v>1222.8689999999999</v>
      </c>
      <c r="AA32" s="912">
        <v>858.86599999999999</v>
      </c>
      <c r="AB32" s="912">
        <v>10072.202000000001</v>
      </c>
      <c r="AC32" s="912">
        <v>28027.97</v>
      </c>
      <c r="AD32" s="912">
        <v>722.50200000000007</v>
      </c>
      <c r="AE32" s="912">
        <v>972.32899999999995</v>
      </c>
      <c r="AF32" s="912">
        <v>6729.3970000000008</v>
      </c>
      <c r="AG32" s="912">
        <v>3906.8490000000002</v>
      </c>
      <c r="AH32" s="912">
        <v>153.08199999999999</v>
      </c>
      <c r="AI32" s="912">
        <v>192.24199999999999</v>
      </c>
      <c r="AJ32" s="912">
        <v>1068.8419999999999</v>
      </c>
      <c r="AK32" s="912">
        <v>106.91200000000001</v>
      </c>
      <c r="AL32" s="912">
        <v>2648.8629999999998</v>
      </c>
      <c r="AM32" s="912">
        <v>107.35299999999999</v>
      </c>
      <c r="AN32" s="912">
        <v>1177.567</v>
      </c>
      <c r="AO32" s="912">
        <v>1747.1379999999999</v>
      </c>
      <c r="AP32" s="912">
        <v>67.665000000000006</v>
      </c>
      <c r="AQ32" s="912">
        <v>1.147</v>
      </c>
      <c r="AR32" s="912">
        <v>1038.518</v>
      </c>
      <c r="AS32" s="912">
        <v>1403.415</v>
      </c>
      <c r="AT32" s="912">
        <v>4688.3950000000004</v>
      </c>
      <c r="AU32" s="912">
        <v>2284.8040000000001</v>
      </c>
      <c r="AV32" s="912">
        <v>5368.8970000000008</v>
      </c>
      <c r="AW32" s="912">
        <v>12601.489</v>
      </c>
      <c r="AX32" s="912">
        <v>597.80499999999995</v>
      </c>
      <c r="AY32" s="912">
        <v>941.84899999999993</v>
      </c>
      <c r="AZ32" s="912">
        <v>9108.7020000000011</v>
      </c>
      <c r="BA32" s="912">
        <v>675.80899999999997</v>
      </c>
      <c r="BB32" s="912">
        <v>191.00400000000002</v>
      </c>
      <c r="BC32" s="912">
        <v>363.85399999999998</v>
      </c>
      <c r="BD32" s="912">
        <v>198.42399999999998</v>
      </c>
      <c r="BE32" s="912">
        <v>624.68399999999997</v>
      </c>
      <c r="BF32" s="912">
        <v>33291.790999999997</v>
      </c>
      <c r="BG32" s="912">
        <v>1496.0060000000001</v>
      </c>
      <c r="BH32" s="912">
        <v>112283.11199999999</v>
      </c>
      <c r="BI32" s="912">
        <v>507.21600000000001</v>
      </c>
      <c r="BJ32" s="912">
        <v>3181.3789999999999</v>
      </c>
      <c r="BK32" s="912">
        <v>11637.781999999999</v>
      </c>
      <c r="BL32" s="912">
        <v>12.214</v>
      </c>
      <c r="BM32" s="912">
        <v>10600.326999999999</v>
      </c>
      <c r="BN32" s="912">
        <v>5641.5950000000003</v>
      </c>
      <c r="BO32" s="912">
        <v>874.22600000000011</v>
      </c>
      <c r="BP32" s="912">
        <v>884.10700000000008</v>
      </c>
      <c r="BQ32" s="912">
        <v>395.51299999999998</v>
      </c>
      <c r="BR32" s="912">
        <v>1931.3</v>
      </c>
      <c r="BS32" s="912">
        <v>466.01200000000006</v>
      </c>
      <c r="BT32" s="912">
        <v>1177.289</v>
      </c>
      <c r="BU32" s="912">
        <v>64.281000000000006</v>
      </c>
      <c r="BV32" s="912">
        <v>44.966999999999999</v>
      </c>
      <c r="BW32" s="912">
        <v>21.342000000000002</v>
      </c>
      <c r="BX32" s="912">
        <v>18.144000000000002</v>
      </c>
      <c r="BY32" s="912">
        <v>132.40100000000001</v>
      </c>
      <c r="BZ32" s="912">
        <v>102.92699999999998</v>
      </c>
      <c r="CA32" s="912">
        <v>466.351</v>
      </c>
      <c r="CB32" s="912">
        <v>76.024999999999991</v>
      </c>
      <c r="CC32" s="912">
        <v>87.006</v>
      </c>
      <c r="CD32" s="912">
        <v>11.97</v>
      </c>
      <c r="CE32" s="912">
        <v>3.8090000000000002</v>
      </c>
      <c r="CF32" s="912">
        <v>52.522000000000006</v>
      </c>
      <c r="CG32" s="912">
        <v>306.87300000000005</v>
      </c>
      <c r="CH32" s="912">
        <v>0.60899999999999999</v>
      </c>
      <c r="CI32" s="912">
        <v>0.23699999999999999</v>
      </c>
      <c r="CJ32" s="912">
        <v>93.873999999999995</v>
      </c>
      <c r="CK32" s="912">
        <v>1040.4670000000001</v>
      </c>
      <c r="CL32" s="912">
        <v>0.224</v>
      </c>
      <c r="CM32" s="912">
        <v>809.74099999999999</v>
      </c>
      <c r="CN32" s="912">
        <v>688.58600000000001</v>
      </c>
      <c r="CO32" s="912">
        <v>70.525000000000006</v>
      </c>
      <c r="CP32" s="912">
        <v>25487.722000000002</v>
      </c>
      <c r="CQ32" s="912">
        <v>4584.2860000000001</v>
      </c>
      <c r="CR32" s="912">
        <v>1477.2270000000001</v>
      </c>
      <c r="CS32" s="912">
        <v>2308.7290000000003</v>
      </c>
      <c r="CT32" s="912">
        <v>1643.825</v>
      </c>
      <c r="CU32" s="912">
        <v>518.96400000000006</v>
      </c>
      <c r="CV32" s="912">
        <v>1177.5039999999999</v>
      </c>
      <c r="CW32" s="912">
        <v>1061.434</v>
      </c>
      <c r="CX32" s="912">
        <v>2787.2460000000001</v>
      </c>
      <c r="CY32" s="912">
        <v>11584.990000000002</v>
      </c>
      <c r="CZ32" s="912">
        <v>478.08000000000004</v>
      </c>
      <c r="DA32" s="912">
        <v>3519.8779999999997</v>
      </c>
      <c r="DB32" s="912">
        <v>10988.043</v>
      </c>
      <c r="DC32" s="912">
        <v>802.5569999999999</v>
      </c>
      <c r="DD32" s="912">
        <v>8.6669999999999998</v>
      </c>
      <c r="DE32" s="912">
        <v>3092.7439999999997</v>
      </c>
      <c r="DF32" s="912">
        <v>932.90699999999993</v>
      </c>
      <c r="DG32" s="912">
        <v>219.08199999999999</v>
      </c>
      <c r="DH32" s="913">
        <f t="shared" si="0"/>
        <v>400500.73700000008</v>
      </c>
      <c r="DI32" s="912">
        <v>6688.9560000000001</v>
      </c>
      <c r="DJ32" s="912">
        <v>97590.562000000005</v>
      </c>
      <c r="DK32" s="912">
        <v>0</v>
      </c>
      <c r="DL32" s="912">
        <v>0</v>
      </c>
      <c r="DM32" s="912">
        <v>0</v>
      </c>
      <c r="DN32" s="912">
        <v>2153.6379999999999</v>
      </c>
      <c r="DO32" s="914">
        <f t="shared" si="1"/>
        <v>106433.15600000002</v>
      </c>
      <c r="DP32" s="915">
        <f t="shared" si="2"/>
        <v>506933.8930000001</v>
      </c>
      <c r="DQ32" s="916">
        <v>57914.394999999997</v>
      </c>
      <c r="DR32" s="912">
        <v>239366.61199999999</v>
      </c>
      <c r="DS32" s="914">
        <f t="shared" si="3"/>
        <v>297281.00699999998</v>
      </c>
      <c r="DT32" s="915">
        <f t="shared" si="4"/>
        <v>403714.163</v>
      </c>
      <c r="DU32" s="915">
        <f t="shared" si="5"/>
        <v>804214.90000000014</v>
      </c>
      <c r="DV32" s="912">
        <v>-97166.10100000001</v>
      </c>
      <c r="DW32" s="912">
        <v>-360498.79200000002</v>
      </c>
      <c r="DX32" s="913">
        <f t="shared" si="6"/>
        <v>-457664.89300000004</v>
      </c>
      <c r="DY32" s="917">
        <f t="shared" si="7"/>
        <v>-53950.73000000004</v>
      </c>
      <c r="DZ32" s="913">
        <f t="shared" si="8"/>
        <v>346550.0070000001</v>
      </c>
      <c r="EA32" s="918"/>
      <c r="EB32" s="918">
        <f t="shared" si="9"/>
        <v>-34655.000700000011</v>
      </c>
    </row>
    <row r="33" spans="1:132" ht="15" customHeight="1">
      <c r="A33" s="909">
        <v>27</v>
      </c>
      <c r="B33" s="919" t="s">
        <v>189</v>
      </c>
      <c r="C33" s="911" t="s">
        <v>190</v>
      </c>
      <c r="D33" s="912">
        <v>3236.6790000000001</v>
      </c>
      <c r="E33" s="912">
        <v>139.12700000000001</v>
      </c>
      <c r="F33" s="912">
        <v>53.316000000000003</v>
      </c>
      <c r="G33" s="912">
        <v>52.436</v>
      </c>
      <c r="H33" s="912">
        <v>1304.7040000000002</v>
      </c>
      <c r="I33" s="912">
        <v>0</v>
      </c>
      <c r="J33" s="912">
        <v>129.798</v>
      </c>
      <c r="K33" s="912">
        <v>7672.5869999999995</v>
      </c>
      <c r="L33" s="912">
        <v>749.94399999999996</v>
      </c>
      <c r="M33" s="912">
        <v>266.60699999999997</v>
      </c>
      <c r="N33" s="912">
        <v>0</v>
      </c>
      <c r="O33" s="912">
        <v>861.00600000000009</v>
      </c>
      <c r="P33" s="912">
        <v>171.54400000000001</v>
      </c>
      <c r="Q33" s="912">
        <v>164.74799999999999</v>
      </c>
      <c r="R33" s="912">
        <v>130.09</v>
      </c>
      <c r="S33" s="912">
        <v>808.26</v>
      </c>
      <c r="T33" s="912">
        <v>495.05899999999997</v>
      </c>
      <c r="U33" s="912">
        <v>248.84899999999999</v>
      </c>
      <c r="V33" s="912">
        <v>588.154</v>
      </c>
      <c r="W33" s="912">
        <v>1053.6020000000001</v>
      </c>
      <c r="X33" s="912">
        <v>17941.278999999999</v>
      </c>
      <c r="Y33" s="912">
        <v>947.08300000000008</v>
      </c>
      <c r="Z33" s="912">
        <v>106.271</v>
      </c>
      <c r="AA33" s="912">
        <v>460.86899999999997</v>
      </c>
      <c r="AB33" s="912">
        <v>1024.4349999999999</v>
      </c>
      <c r="AC33" s="912">
        <v>1293.9929999999999</v>
      </c>
      <c r="AD33" s="912">
        <v>38596.427000000003</v>
      </c>
      <c r="AE33" s="912">
        <v>7032.3300000000008</v>
      </c>
      <c r="AF33" s="912">
        <v>955.61399999999992</v>
      </c>
      <c r="AG33" s="912">
        <v>1190.0519999999999</v>
      </c>
      <c r="AH33" s="912">
        <v>44.388000000000005</v>
      </c>
      <c r="AI33" s="912">
        <v>2548.3589999999999</v>
      </c>
      <c r="AJ33" s="912">
        <v>652.02099999999996</v>
      </c>
      <c r="AK33" s="912">
        <v>5754.0349999999999</v>
      </c>
      <c r="AL33" s="912">
        <v>2673.7950000000001</v>
      </c>
      <c r="AM33" s="912">
        <v>539.56999999999994</v>
      </c>
      <c r="AN33" s="912">
        <v>2911.6689999999999</v>
      </c>
      <c r="AO33" s="912">
        <v>529.83799999999997</v>
      </c>
      <c r="AP33" s="912">
        <v>152.33500000000001</v>
      </c>
      <c r="AQ33" s="912">
        <v>803.78400000000011</v>
      </c>
      <c r="AR33" s="912">
        <v>2246.2139999999999</v>
      </c>
      <c r="AS33" s="912">
        <v>727.81400000000008</v>
      </c>
      <c r="AT33" s="912">
        <v>3026.7919999999999</v>
      </c>
      <c r="AU33" s="912">
        <v>597.428</v>
      </c>
      <c r="AV33" s="912">
        <v>1794.316</v>
      </c>
      <c r="AW33" s="912">
        <v>344.61500000000007</v>
      </c>
      <c r="AX33" s="912">
        <v>328.44400000000002</v>
      </c>
      <c r="AY33" s="912">
        <v>208.36200000000002</v>
      </c>
      <c r="AZ33" s="912">
        <v>2243.5219999999999</v>
      </c>
      <c r="BA33" s="912">
        <v>87.98</v>
      </c>
      <c r="BB33" s="912">
        <v>15.222999999999999</v>
      </c>
      <c r="BC33" s="912">
        <v>45.986999999999995</v>
      </c>
      <c r="BD33" s="912">
        <v>19.321000000000002</v>
      </c>
      <c r="BE33" s="912">
        <v>20.352999999999998</v>
      </c>
      <c r="BF33" s="912">
        <v>3071.8850000000002</v>
      </c>
      <c r="BG33" s="912">
        <v>81.37</v>
      </c>
      <c r="BH33" s="912">
        <v>14435.814</v>
      </c>
      <c r="BI33" s="912">
        <v>53.146000000000001</v>
      </c>
      <c r="BJ33" s="912">
        <v>3504.7010000000009</v>
      </c>
      <c r="BK33" s="912">
        <v>315.58800000000002</v>
      </c>
      <c r="BL33" s="912">
        <v>327.62699999999995</v>
      </c>
      <c r="BM33" s="912">
        <v>3588.7159999999994</v>
      </c>
      <c r="BN33" s="912">
        <v>2439.7460000000001</v>
      </c>
      <c r="BO33" s="912">
        <v>4592.598</v>
      </c>
      <c r="BP33" s="912">
        <v>1798.5030000000002</v>
      </c>
      <c r="BQ33" s="912">
        <v>23956.492000000002</v>
      </c>
      <c r="BR33" s="912">
        <v>9081.4789999999994</v>
      </c>
      <c r="BS33" s="912">
        <v>4077.7089999999998</v>
      </c>
      <c r="BT33" s="912">
        <v>4510.78</v>
      </c>
      <c r="BU33" s="912">
        <v>9523.9560000000019</v>
      </c>
      <c r="BV33" s="912">
        <v>768.81</v>
      </c>
      <c r="BW33" s="912">
        <v>1403.6590000000001</v>
      </c>
      <c r="BX33" s="912">
        <v>589.42699999999991</v>
      </c>
      <c r="BY33" s="912">
        <v>5.9850000000000003</v>
      </c>
      <c r="BZ33" s="912">
        <v>1426.7240000000002</v>
      </c>
      <c r="CA33" s="912">
        <v>53285.737000000001</v>
      </c>
      <c r="CB33" s="912">
        <v>184805.13499999998</v>
      </c>
      <c r="CC33" s="912">
        <v>30630.878999999997</v>
      </c>
      <c r="CD33" s="912">
        <v>10927.959000000003</v>
      </c>
      <c r="CE33" s="912">
        <v>1413.9390000000001</v>
      </c>
      <c r="CF33" s="912">
        <v>269.80399999999997</v>
      </c>
      <c r="CG33" s="912">
        <v>1097.6399999999999</v>
      </c>
      <c r="CH33" s="912">
        <v>359.55700000000007</v>
      </c>
      <c r="CI33" s="912">
        <v>507.07100000000003</v>
      </c>
      <c r="CJ33" s="912">
        <v>136.32400000000001</v>
      </c>
      <c r="CK33" s="912">
        <v>800.49199999999996</v>
      </c>
      <c r="CL33" s="912">
        <v>59.051000000000002</v>
      </c>
      <c r="CM33" s="912">
        <v>280.45100000000002</v>
      </c>
      <c r="CN33" s="912">
        <v>11990.739000000001</v>
      </c>
      <c r="CO33" s="912">
        <v>2116.018</v>
      </c>
      <c r="CP33" s="912">
        <v>9374.4610000000011</v>
      </c>
      <c r="CQ33" s="912">
        <v>4750.4750000000004</v>
      </c>
      <c r="CR33" s="912">
        <v>676.50699999999995</v>
      </c>
      <c r="CS33" s="912">
        <v>882.40499999999997</v>
      </c>
      <c r="CT33" s="912">
        <v>1295.4859999999999</v>
      </c>
      <c r="CU33" s="912">
        <v>682.6389999999999</v>
      </c>
      <c r="CV33" s="912">
        <v>1598.174</v>
      </c>
      <c r="CW33" s="912">
        <v>240.90199999999999</v>
      </c>
      <c r="CX33" s="912">
        <v>2771.5860000000002</v>
      </c>
      <c r="CY33" s="912">
        <v>4358.1719999999996</v>
      </c>
      <c r="CZ33" s="912">
        <v>243.97499999999999</v>
      </c>
      <c r="DA33" s="912">
        <v>3191.1920000000005</v>
      </c>
      <c r="DB33" s="912">
        <v>1850.2819999999999</v>
      </c>
      <c r="DC33" s="912">
        <v>2483.5339999999997</v>
      </c>
      <c r="DD33" s="912">
        <v>2.1509999999999998</v>
      </c>
      <c r="DE33" s="912">
        <v>996.05499999999995</v>
      </c>
      <c r="DF33" s="912">
        <v>0</v>
      </c>
      <c r="DG33" s="912">
        <v>4043.819</v>
      </c>
      <c r="DH33" s="913">
        <f t="shared" si="0"/>
        <v>543668.35400000005</v>
      </c>
      <c r="DI33" s="912">
        <v>1085.395</v>
      </c>
      <c r="DJ33" s="912">
        <v>192122.41499999998</v>
      </c>
      <c r="DK33" s="912">
        <v>0</v>
      </c>
      <c r="DL33" s="912">
        <v>0</v>
      </c>
      <c r="DM33" s="912">
        <v>0</v>
      </c>
      <c r="DN33" s="912">
        <v>2129.241</v>
      </c>
      <c r="DO33" s="914">
        <f t="shared" si="1"/>
        <v>195337.05099999998</v>
      </c>
      <c r="DP33" s="915">
        <f t="shared" si="2"/>
        <v>739005.40500000003</v>
      </c>
      <c r="DQ33" s="916">
        <v>22651.218000000001</v>
      </c>
      <c r="DR33" s="912">
        <v>249422.31499999997</v>
      </c>
      <c r="DS33" s="914">
        <f t="shared" si="3"/>
        <v>272073.533</v>
      </c>
      <c r="DT33" s="915">
        <f t="shared" si="4"/>
        <v>467410.58399999997</v>
      </c>
      <c r="DU33" s="915">
        <f t="shared" si="5"/>
        <v>1011078.9380000001</v>
      </c>
      <c r="DV33" s="912">
        <v>-94795.459000000003</v>
      </c>
      <c r="DW33" s="912">
        <v>-266980.43</v>
      </c>
      <c r="DX33" s="913">
        <f t="shared" si="6"/>
        <v>-361775.88899999997</v>
      </c>
      <c r="DY33" s="917">
        <f t="shared" si="7"/>
        <v>105634.69500000001</v>
      </c>
      <c r="DZ33" s="913">
        <f t="shared" si="8"/>
        <v>649303.04900000012</v>
      </c>
      <c r="EA33" s="918"/>
      <c r="EB33" s="918">
        <f t="shared" si="9"/>
        <v>-64930.304900000017</v>
      </c>
    </row>
    <row r="34" spans="1:132" ht="15" customHeight="1">
      <c r="A34" s="909">
        <v>28</v>
      </c>
      <c r="B34" s="919" t="s">
        <v>191</v>
      </c>
      <c r="C34" s="911" t="s">
        <v>192</v>
      </c>
      <c r="D34" s="912">
        <v>0</v>
      </c>
      <c r="E34" s="912">
        <v>0</v>
      </c>
      <c r="F34" s="912">
        <v>0</v>
      </c>
      <c r="G34" s="912">
        <v>0</v>
      </c>
      <c r="H34" s="912">
        <v>0</v>
      </c>
      <c r="I34" s="912">
        <v>0</v>
      </c>
      <c r="J34" s="912">
        <v>0.2</v>
      </c>
      <c r="K34" s="912">
        <v>28.824000000000002</v>
      </c>
      <c r="L34" s="912">
        <v>0</v>
      </c>
      <c r="M34" s="912">
        <v>0</v>
      </c>
      <c r="N34" s="912">
        <v>0</v>
      </c>
      <c r="O34" s="912">
        <v>0</v>
      </c>
      <c r="P34" s="912">
        <v>0</v>
      </c>
      <c r="Q34" s="912">
        <v>0</v>
      </c>
      <c r="R34" s="912">
        <v>0</v>
      </c>
      <c r="S34" s="912">
        <v>5.056</v>
      </c>
      <c r="T34" s="912">
        <v>0</v>
      </c>
      <c r="U34" s="912">
        <v>0</v>
      </c>
      <c r="V34" s="912">
        <v>45.522999999999996</v>
      </c>
      <c r="W34" s="912">
        <v>47.514000000000003</v>
      </c>
      <c r="X34" s="912">
        <v>36.377000000000002</v>
      </c>
      <c r="Y34" s="912">
        <v>1194.461</v>
      </c>
      <c r="Z34" s="912">
        <v>0</v>
      </c>
      <c r="AA34" s="912">
        <v>0</v>
      </c>
      <c r="AB34" s="912">
        <v>0</v>
      </c>
      <c r="AC34" s="912">
        <v>52.685000000000002</v>
      </c>
      <c r="AD34" s="912">
        <v>0</v>
      </c>
      <c r="AE34" s="912">
        <v>2279.8450000000003</v>
      </c>
      <c r="AF34" s="912">
        <v>133.22199999999998</v>
      </c>
      <c r="AG34" s="912">
        <v>0</v>
      </c>
      <c r="AH34" s="912">
        <v>0</v>
      </c>
      <c r="AI34" s="912">
        <v>0</v>
      </c>
      <c r="AJ34" s="912">
        <v>0.73699999999999999</v>
      </c>
      <c r="AK34" s="912">
        <v>0</v>
      </c>
      <c r="AL34" s="912">
        <v>1083.749</v>
      </c>
      <c r="AM34" s="912">
        <v>40109.650999999998</v>
      </c>
      <c r="AN34" s="912">
        <v>11159.764999999999</v>
      </c>
      <c r="AO34" s="912">
        <v>6521.3789999999999</v>
      </c>
      <c r="AP34" s="912">
        <v>32.670999999999999</v>
      </c>
      <c r="AQ34" s="912">
        <v>243.56199999999998</v>
      </c>
      <c r="AR34" s="912">
        <v>274.27799999999996</v>
      </c>
      <c r="AS34" s="912">
        <v>2.3529999999999998</v>
      </c>
      <c r="AT34" s="912">
        <v>44.67</v>
      </c>
      <c r="AU34" s="912">
        <v>23.741</v>
      </c>
      <c r="AV34" s="912">
        <v>31.79</v>
      </c>
      <c r="AW34" s="912">
        <v>11.495999999999999</v>
      </c>
      <c r="AX34" s="912">
        <v>0</v>
      </c>
      <c r="AY34" s="912">
        <v>0</v>
      </c>
      <c r="AZ34" s="912">
        <v>8.0400000000000009</v>
      </c>
      <c r="BA34" s="912">
        <v>0</v>
      </c>
      <c r="BB34" s="912">
        <v>0.20200000000000001</v>
      </c>
      <c r="BC34" s="912">
        <v>0</v>
      </c>
      <c r="BD34" s="912">
        <v>0.83200000000000007</v>
      </c>
      <c r="BE34" s="912">
        <v>0</v>
      </c>
      <c r="BF34" s="912">
        <v>0</v>
      </c>
      <c r="BG34" s="912">
        <v>0</v>
      </c>
      <c r="BH34" s="912">
        <v>445.19900000000001</v>
      </c>
      <c r="BI34" s="912">
        <v>0.22900000000000001</v>
      </c>
      <c r="BJ34" s="912">
        <v>215.31200000000001</v>
      </c>
      <c r="BK34" s="912">
        <v>2.9079999999999999</v>
      </c>
      <c r="BL34" s="912">
        <v>10.220000000000001</v>
      </c>
      <c r="BM34" s="912">
        <v>1443.395</v>
      </c>
      <c r="BN34" s="912">
        <v>28.588999999999999</v>
      </c>
      <c r="BO34" s="912">
        <v>14376.952000000001</v>
      </c>
      <c r="BP34" s="912">
        <v>4987.6440000000002</v>
      </c>
      <c r="BQ34" s="912">
        <v>25688.268</v>
      </c>
      <c r="BR34" s="912">
        <v>0</v>
      </c>
      <c r="BS34" s="912">
        <v>4.5999999999999999E-2</v>
      </c>
      <c r="BT34" s="912">
        <v>70.131</v>
      </c>
      <c r="BU34" s="912">
        <v>-15.103999999999999</v>
      </c>
      <c r="BV34" s="912">
        <v>0</v>
      </c>
      <c r="BW34" s="912">
        <v>0</v>
      </c>
      <c r="BX34" s="912">
        <v>0</v>
      </c>
      <c r="BY34" s="912">
        <v>0</v>
      </c>
      <c r="BZ34" s="912">
        <v>7.4340000000000002</v>
      </c>
      <c r="CA34" s="912">
        <v>0</v>
      </c>
      <c r="CB34" s="912">
        <v>0</v>
      </c>
      <c r="CC34" s="912">
        <v>0</v>
      </c>
      <c r="CD34" s="912">
        <v>0</v>
      </c>
      <c r="CE34" s="912">
        <v>0</v>
      </c>
      <c r="CF34" s="912">
        <v>0</v>
      </c>
      <c r="CG34" s="912">
        <v>0</v>
      </c>
      <c r="CH34" s="912">
        <v>0</v>
      </c>
      <c r="CI34" s="912">
        <v>0</v>
      </c>
      <c r="CJ34" s="912">
        <v>0</v>
      </c>
      <c r="CK34" s="912">
        <v>0</v>
      </c>
      <c r="CL34" s="912">
        <v>0</v>
      </c>
      <c r="CM34" s="912">
        <v>2.016</v>
      </c>
      <c r="CN34" s="912">
        <v>0</v>
      </c>
      <c r="CO34" s="912">
        <v>0</v>
      </c>
      <c r="CP34" s="912">
        <v>0</v>
      </c>
      <c r="CQ34" s="912">
        <v>0</v>
      </c>
      <c r="CR34" s="912">
        <v>0</v>
      </c>
      <c r="CS34" s="912">
        <v>7.48</v>
      </c>
      <c r="CT34" s="912">
        <v>7.89</v>
      </c>
      <c r="CU34" s="912">
        <v>53.947000000000003</v>
      </c>
      <c r="CV34" s="912">
        <v>6.1580000000000004</v>
      </c>
      <c r="CW34" s="912">
        <v>0</v>
      </c>
      <c r="CX34" s="912">
        <v>0</v>
      </c>
      <c r="CY34" s="912">
        <v>8.4039999999999999</v>
      </c>
      <c r="CZ34" s="912">
        <v>0.17100000000000001</v>
      </c>
      <c r="DA34" s="912">
        <v>685.65399999999988</v>
      </c>
      <c r="DB34" s="912">
        <v>0</v>
      </c>
      <c r="DC34" s="912">
        <v>0</v>
      </c>
      <c r="DD34" s="912">
        <v>0</v>
      </c>
      <c r="DE34" s="912">
        <v>35.19</v>
      </c>
      <c r="DF34" s="912">
        <v>0</v>
      </c>
      <c r="DG34" s="912">
        <v>3.931</v>
      </c>
      <c r="DH34" s="913">
        <f t="shared" si="0"/>
        <v>111444.68699999996</v>
      </c>
      <c r="DI34" s="912">
        <v>6.6859999999999999</v>
      </c>
      <c r="DJ34" s="912">
        <v>-34.673999999999999</v>
      </c>
      <c r="DK34" s="912">
        <v>0</v>
      </c>
      <c r="DL34" s="912">
        <v>0</v>
      </c>
      <c r="DM34" s="912">
        <v>0</v>
      </c>
      <c r="DN34" s="912">
        <v>-360.01000000000005</v>
      </c>
      <c r="DO34" s="914">
        <f t="shared" si="1"/>
        <v>-387.99800000000005</v>
      </c>
      <c r="DP34" s="915">
        <f t="shared" si="2"/>
        <v>111056.68899999995</v>
      </c>
      <c r="DQ34" s="916">
        <v>586.19099999999992</v>
      </c>
      <c r="DR34" s="912">
        <v>21678.023999999998</v>
      </c>
      <c r="DS34" s="914">
        <f t="shared" si="3"/>
        <v>22264.214999999997</v>
      </c>
      <c r="DT34" s="915">
        <f t="shared" si="4"/>
        <v>21876.216999999997</v>
      </c>
      <c r="DU34" s="915">
        <f t="shared" si="5"/>
        <v>133320.90399999995</v>
      </c>
      <c r="DV34" s="912">
        <v>-1906.442</v>
      </c>
      <c r="DW34" s="912">
        <v>-60390.409999999996</v>
      </c>
      <c r="DX34" s="913">
        <f t="shared" si="6"/>
        <v>-62296.851999999999</v>
      </c>
      <c r="DY34" s="917">
        <f t="shared" si="7"/>
        <v>-40420.635000000002</v>
      </c>
      <c r="DZ34" s="913">
        <f t="shared" si="8"/>
        <v>71024.051999999952</v>
      </c>
      <c r="EA34" s="918"/>
      <c r="EB34" s="918">
        <f t="shared" si="9"/>
        <v>-7102.4051999999956</v>
      </c>
    </row>
    <row r="35" spans="1:132" ht="15" customHeight="1">
      <c r="A35" s="909">
        <v>29</v>
      </c>
      <c r="B35" s="919" t="s">
        <v>193</v>
      </c>
      <c r="C35" s="911" t="s">
        <v>96</v>
      </c>
      <c r="D35" s="912">
        <v>4808.9009999999998</v>
      </c>
      <c r="E35" s="912">
        <v>102.729</v>
      </c>
      <c r="F35" s="912">
        <v>59.194000000000003</v>
      </c>
      <c r="G35" s="912">
        <v>36.786000000000001</v>
      </c>
      <c r="H35" s="912">
        <v>297.74900000000002</v>
      </c>
      <c r="I35" s="912">
        <v>0</v>
      </c>
      <c r="J35" s="912">
        <v>3.863</v>
      </c>
      <c r="K35" s="912">
        <v>25401.487999999998</v>
      </c>
      <c r="L35" s="912">
        <v>9404.7330000000002</v>
      </c>
      <c r="M35" s="912">
        <v>15.033000000000001</v>
      </c>
      <c r="N35" s="912">
        <v>0</v>
      </c>
      <c r="O35" s="912">
        <v>438.00900000000001</v>
      </c>
      <c r="P35" s="912">
        <v>1064.414</v>
      </c>
      <c r="Q35" s="912">
        <v>1763.0630000000001</v>
      </c>
      <c r="R35" s="912">
        <v>5647.5779999999986</v>
      </c>
      <c r="S35" s="912">
        <v>495.65300000000002</v>
      </c>
      <c r="T35" s="912">
        <v>4279.5530000000008</v>
      </c>
      <c r="U35" s="912">
        <v>7670.3649999999998</v>
      </c>
      <c r="V35" s="912">
        <v>143.55600000000001</v>
      </c>
      <c r="W35" s="912">
        <v>631.96300000000008</v>
      </c>
      <c r="X35" s="912">
        <v>0</v>
      </c>
      <c r="Y35" s="912">
        <v>368.54699999999997</v>
      </c>
      <c r="Z35" s="912">
        <v>185.77200000000002</v>
      </c>
      <c r="AA35" s="912">
        <v>340.58500000000004</v>
      </c>
      <c r="AB35" s="912">
        <v>32657.945</v>
      </c>
      <c r="AC35" s="912">
        <v>8650.61</v>
      </c>
      <c r="AD35" s="912">
        <v>65.819000000000003</v>
      </c>
      <c r="AE35" s="912">
        <v>0</v>
      </c>
      <c r="AF35" s="912">
        <v>315651.40099999995</v>
      </c>
      <c r="AG35" s="912">
        <v>9985.6650000000009</v>
      </c>
      <c r="AH35" s="912">
        <v>1695.1949999999999</v>
      </c>
      <c r="AI35" s="912">
        <v>3438.6379999999999</v>
      </c>
      <c r="AJ35" s="912">
        <v>156.315</v>
      </c>
      <c r="AK35" s="912">
        <v>906.77600000000007</v>
      </c>
      <c r="AL35" s="912">
        <v>498.61799999999994</v>
      </c>
      <c r="AM35" s="912">
        <v>0</v>
      </c>
      <c r="AN35" s="912">
        <v>35.966000000000001</v>
      </c>
      <c r="AO35" s="912">
        <v>174.80100000000002</v>
      </c>
      <c r="AP35" s="912">
        <v>18.652000000000001</v>
      </c>
      <c r="AQ35" s="912">
        <v>49.653000000000013</v>
      </c>
      <c r="AR35" s="912">
        <v>2373.5630000000001</v>
      </c>
      <c r="AS35" s="912">
        <v>475.82800000000003</v>
      </c>
      <c r="AT35" s="912">
        <v>6831.4040000000005</v>
      </c>
      <c r="AU35" s="912">
        <v>7245.0810000000001</v>
      </c>
      <c r="AV35" s="912">
        <v>6506.4239999999991</v>
      </c>
      <c r="AW35" s="912">
        <v>11993.51</v>
      </c>
      <c r="AX35" s="912">
        <v>5218.9519999999993</v>
      </c>
      <c r="AY35" s="912">
        <v>2724.9769999999999</v>
      </c>
      <c r="AZ35" s="912">
        <v>42118.373</v>
      </c>
      <c r="BA35" s="912">
        <v>7699.936999999999</v>
      </c>
      <c r="BB35" s="912">
        <v>121.83800000000001</v>
      </c>
      <c r="BC35" s="912">
        <v>10157.798999999999</v>
      </c>
      <c r="BD35" s="912">
        <v>1530.8340000000003</v>
      </c>
      <c r="BE35" s="912">
        <v>3100.3130000000006</v>
      </c>
      <c r="BF35" s="912">
        <v>227063.36800000002</v>
      </c>
      <c r="BG35" s="912">
        <v>1054.768</v>
      </c>
      <c r="BH35" s="912">
        <v>323519.81500000006</v>
      </c>
      <c r="BI35" s="912">
        <v>137.59299999999999</v>
      </c>
      <c r="BJ35" s="912">
        <v>9940.0969999999998</v>
      </c>
      <c r="BK35" s="912">
        <v>26412.11</v>
      </c>
      <c r="BL35" s="912">
        <v>109.12699999999998</v>
      </c>
      <c r="BM35" s="912">
        <v>24213.883000000002</v>
      </c>
      <c r="BN35" s="912">
        <v>13860.267999999998</v>
      </c>
      <c r="BO35" s="912">
        <v>6367.1230000000005</v>
      </c>
      <c r="BP35" s="912">
        <v>5256.8620000000001</v>
      </c>
      <c r="BQ35" s="912">
        <v>0</v>
      </c>
      <c r="BR35" s="912">
        <v>0</v>
      </c>
      <c r="BS35" s="912">
        <v>11314.593000000001</v>
      </c>
      <c r="BT35" s="912">
        <v>991.40000000000009</v>
      </c>
      <c r="BU35" s="912">
        <v>33950.786999999997</v>
      </c>
      <c r="BV35" s="912">
        <v>5084.8869999999997</v>
      </c>
      <c r="BW35" s="912">
        <v>858.56700000000001</v>
      </c>
      <c r="BX35" s="912">
        <v>1626.9189999999999</v>
      </c>
      <c r="BY35" s="912">
        <v>1289.546</v>
      </c>
      <c r="BZ35" s="912">
        <v>0</v>
      </c>
      <c r="CA35" s="912">
        <v>504.35299999999995</v>
      </c>
      <c r="CB35" s="912">
        <v>28.11</v>
      </c>
      <c r="CC35" s="912">
        <v>55.405000000000001</v>
      </c>
      <c r="CD35" s="912">
        <v>43.927</v>
      </c>
      <c r="CE35" s="912">
        <v>110.54899999999999</v>
      </c>
      <c r="CF35" s="912">
        <v>702.77300000000014</v>
      </c>
      <c r="CG35" s="912">
        <v>3236.9450000000002</v>
      </c>
      <c r="CH35" s="912">
        <v>0</v>
      </c>
      <c r="CI35" s="912">
        <v>23.426000000000002</v>
      </c>
      <c r="CJ35" s="912">
        <v>152.636</v>
      </c>
      <c r="CK35" s="912">
        <v>9771.348</v>
      </c>
      <c r="CL35" s="912">
        <v>22.281000000000002</v>
      </c>
      <c r="CM35" s="912">
        <v>523.995</v>
      </c>
      <c r="CN35" s="912">
        <v>1196.806</v>
      </c>
      <c r="CO35" s="912">
        <v>445.76400000000001</v>
      </c>
      <c r="CP35" s="912">
        <v>25091.934000000001</v>
      </c>
      <c r="CQ35" s="912">
        <v>3810.6350000000002</v>
      </c>
      <c r="CR35" s="912">
        <v>1.6039999999999999</v>
      </c>
      <c r="CS35" s="912">
        <v>111.131</v>
      </c>
      <c r="CT35" s="912">
        <v>128.98599999999999</v>
      </c>
      <c r="CU35" s="912">
        <v>631.54</v>
      </c>
      <c r="CV35" s="912">
        <v>172.166</v>
      </c>
      <c r="CW35" s="912">
        <v>1015.3330000000001</v>
      </c>
      <c r="CX35" s="912">
        <v>3623.29</v>
      </c>
      <c r="CY35" s="912">
        <v>4270.7520000000004</v>
      </c>
      <c r="CZ35" s="912">
        <v>119.68199999999999</v>
      </c>
      <c r="DA35" s="912">
        <v>1045.425</v>
      </c>
      <c r="DB35" s="912">
        <v>795.28100000000006</v>
      </c>
      <c r="DC35" s="912">
        <v>2390.2839999999997</v>
      </c>
      <c r="DD35" s="912">
        <v>3.4809999999999999</v>
      </c>
      <c r="DE35" s="912">
        <v>176.02500000000001</v>
      </c>
      <c r="DF35" s="912">
        <v>3596.9560000000001</v>
      </c>
      <c r="DG35" s="912">
        <v>872.98099999999999</v>
      </c>
      <c r="DH35" s="913">
        <f t="shared" si="0"/>
        <v>1302971.9380000005</v>
      </c>
      <c r="DI35" s="912">
        <v>1213.9470000000001</v>
      </c>
      <c r="DJ35" s="912">
        <v>26975.225999999999</v>
      </c>
      <c r="DK35" s="912">
        <v>447.64699999999999</v>
      </c>
      <c r="DL35" s="912">
        <v>0</v>
      </c>
      <c r="DM35" s="912">
        <v>0</v>
      </c>
      <c r="DN35" s="912">
        <v>-2369.1990000000001</v>
      </c>
      <c r="DO35" s="914">
        <f t="shared" si="1"/>
        <v>26267.620999999999</v>
      </c>
      <c r="DP35" s="915">
        <f t="shared" si="2"/>
        <v>1329239.5590000006</v>
      </c>
      <c r="DQ35" s="916">
        <v>125382.08100000001</v>
      </c>
      <c r="DR35" s="912">
        <v>698624.48900000006</v>
      </c>
      <c r="DS35" s="914">
        <f t="shared" si="3"/>
        <v>824006.57000000007</v>
      </c>
      <c r="DT35" s="915">
        <f t="shared" si="4"/>
        <v>850274.19100000011</v>
      </c>
      <c r="DU35" s="915">
        <f t="shared" si="5"/>
        <v>2153246.1290000007</v>
      </c>
      <c r="DV35" s="912">
        <v>-99083.324000000008</v>
      </c>
      <c r="DW35" s="912">
        <v>-644202.07200000004</v>
      </c>
      <c r="DX35" s="913">
        <f t="shared" si="6"/>
        <v>-743285.39600000007</v>
      </c>
      <c r="DY35" s="917">
        <f t="shared" si="7"/>
        <v>106988.79500000004</v>
      </c>
      <c r="DZ35" s="913">
        <f t="shared" si="8"/>
        <v>1409960.7330000005</v>
      </c>
      <c r="EA35" s="918"/>
      <c r="EB35" s="918">
        <f t="shared" si="9"/>
        <v>-140996.07330000005</v>
      </c>
    </row>
    <row r="36" spans="1:132" ht="15" customHeight="1">
      <c r="A36" s="909">
        <v>30</v>
      </c>
      <c r="B36" s="919" t="s">
        <v>194</v>
      </c>
      <c r="C36" s="911" t="s">
        <v>97</v>
      </c>
      <c r="D36" s="912">
        <v>117.31399999999999</v>
      </c>
      <c r="E36" s="912">
        <v>38.428999999999995</v>
      </c>
      <c r="F36" s="912">
        <v>11.506</v>
      </c>
      <c r="G36" s="912">
        <v>3.7080000000000002</v>
      </c>
      <c r="H36" s="912">
        <v>28.131999999999998</v>
      </c>
      <c r="I36" s="912">
        <v>0</v>
      </c>
      <c r="J36" s="912">
        <v>24.812999999999999</v>
      </c>
      <c r="K36" s="912">
        <v>431.80099999999999</v>
      </c>
      <c r="L36" s="912">
        <v>34.743000000000002</v>
      </c>
      <c r="M36" s="912">
        <v>0.16699999999999998</v>
      </c>
      <c r="N36" s="912">
        <v>0</v>
      </c>
      <c r="O36" s="912">
        <v>58.599999999999994</v>
      </c>
      <c r="P36" s="912">
        <v>550.34499999999991</v>
      </c>
      <c r="Q36" s="912">
        <v>54.141000000000005</v>
      </c>
      <c r="R36" s="912">
        <v>127.37700000000001</v>
      </c>
      <c r="S36" s="912">
        <v>5.4089999999999998</v>
      </c>
      <c r="T36" s="912">
        <v>151.857</v>
      </c>
      <c r="U36" s="912">
        <v>54.328000000000003</v>
      </c>
      <c r="V36" s="912">
        <v>17.425000000000001</v>
      </c>
      <c r="W36" s="912">
        <v>11.146999999999998</v>
      </c>
      <c r="X36" s="912">
        <v>0</v>
      </c>
      <c r="Y36" s="912">
        <v>85.559000000000012</v>
      </c>
      <c r="Z36" s="912">
        <v>89.552999999999997</v>
      </c>
      <c r="AA36" s="912">
        <v>0</v>
      </c>
      <c r="AB36" s="912">
        <v>1460.6410000000001</v>
      </c>
      <c r="AC36" s="912">
        <v>127.699</v>
      </c>
      <c r="AD36" s="912">
        <v>0</v>
      </c>
      <c r="AE36" s="912">
        <v>22.25</v>
      </c>
      <c r="AF36" s="912">
        <v>1210.146</v>
      </c>
      <c r="AG36" s="912">
        <v>16520.536</v>
      </c>
      <c r="AH36" s="912">
        <v>366.85599999999999</v>
      </c>
      <c r="AI36" s="912">
        <v>55.079000000000001</v>
      </c>
      <c r="AJ36" s="912">
        <v>61.613999999999997</v>
      </c>
      <c r="AK36" s="912">
        <v>95.599000000000004</v>
      </c>
      <c r="AL36" s="912">
        <v>185.364</v>
      </c>
      <c r="AM36" s="912">
        <v>451.05599999999998</v>
      </c>
      <c r="AN36" s="912">
        <v>1126.1610000000001</v>
      </c>
      <c r="AO36" s="912">
        <v>203.65999999999997</v>
      </c>
      <c r="AP36" s="912">
        <v>42.6</v>
      </c>
      <c r="AQ36" s="912">
        <v>0.68</v>
      </c>
      <c r="AR36" s="912">
        <v>140.73099999999999</v>
      </c>
      <c r="AS36" s="912">
        <v>561.92399999999998</v>
      </c>
      <c r="AT36" s="912">
        <v>1308.116</v>
      </c>
      <c r="AU36" s="912">
        <v>8956.67</v>
      </c>
      <c r="AV36" s="912">
        <v>9325.7989999999991</v>
      </c>
      <c r="AW36" s="912">
        <v>9819.755000000001</v>
      </c>
      <c r="AX36" s="912">
        <v>824.54099999999994</v>
      </c>
      <c r="AY36" s="912">
        <v>22.131999999999998</v>
      </c>
      <c r="AZ36" s="912">
        <v>25240.612000000001</v>
      </c>
      <c r="BA36" s="912">
        <v>1664.02</v>
      </c>
      <c r="BB36" s="912">
        <v>16.907</v>
      </c>
      <c r="BC36" s="912">
        <v>504.16899999999998</v>
      </c>
      <c r="BD36" s="912">
        <v>474.85900000000004</v>
      </c>
      <c r="BE36" s="912">
        <v>119.44200000000001</v>
      </c>
      <c r="BF36" s="912">
        <v>84265.128000000012</v>
      </c>
      <c r="BG36" s="912">
        <v>4748.1769999999997</v>
      </c>
      <c r="BH36" s="912">
        <v>130264.601</v>
      </c>
      <c r="BI36" s="912">
        <v>317.20100000000002</v>
      </c>
      <c r="BJ36" s="912">
        <v>9009.2720000000008</v>
      </c>
      <c r="BK36" s="912">
        <v>2076.8870000000002</v>
      </c>
      <c r="BL36" s="912">
        <v>245.422</v>
      </c>
      <c r="BM36" s="912">
        <v>562.61</v>
      </c>
      <c r="BN36" s="912">
        <v>241.81900000000002</v>
      </c>
      <c r="BO36" s="912">
        <v>1879.002</v>
      </c>
      <c r="BP36" s="912">
        <v>1716.7389999999998</v>
      </c>
      <c r="BQ36" s="912">
        <v>0</v>
      </c>
      <c r="BR36" s="912">
        <v>0</v>
      </c>
      <c r="BS36" s="912">
        <v>485.42399999999998</v>
      </c>
      <c r="BT36" s="912">
        <v>7346.5740000000005</v>
      </c>
      <c r="BU36" s="912">
        <v>752.49599999999998</v>
      </c>
      <c r="BV36" s="912">
        <v>18.661000000000001</v>
      </c>
      <c r="BW36" s="912">
        <v>0</v>
      </c>
      <c r="BX36" s="912">
        <v>0</v>
      </c>
      <c r="BY36" s="912">
        <v>0</v>
      </c>
      <c r="BZ36" s="912">
        <v>80.179000000000002</v>
      </c>
      <c r="CA36" s="912">
        <v>2096.3999999999996</v>
      </c>
      <c r="CB36" s="912">
        <v>4838.6200000000008</v>
      </c>
      <c r="CC36" s="912">
        <v>747.94</v>
      </c>
      <c r="CD36" s="912">
        <v>0</v>
      </c>
      <c r="CE36" s="912">
        <v>55.837000000000003</v>
      </c>
      <c r="CF36" s="912">
        <v>122.97199999999999</v>
      </c>
      <c r="CG36" s="912">
        <v>75.38900000000001</v>
      </c>
      <c r="CH36" s="912">
        <v>25.295999999999999</v>
      </c>
      <c r="CI36" s="912">
        <v>126.8</v>
      </c>
      <c r="CJ36" s="912">
        <v>4.9240000000000004</v>
      </c>
      <c r="CK36" s="912">
        <v>0</v>
      </c>
      <c r="CL36" s="912">
        <v>75.209000000000003</v>
      </c>
      <c r="CM36" s="912">
        <v>7.6079999999999997</v>
      </c>
      <c r="CN36" s="912">
        <v>1436.0810000000001</v>
      </c>
      <c r="CO36" s="912">
        <v>105.374</v>
      </c>
      <c r="CP36" s="912">
        <v>399.63900000000001</v>
      </c>
      <c r="CQ36" s="912">
        <v>2959.79</v>
      </c>
      <c r="CR36" s="912">
        <v>67.759999999999991</v>
      </c>
      <c r="CS36" s="912">
        <v>1011.8770000000001</v>
      </c>
      <c r="CT36" s="912">
        <v>723.2059999999999</v>
      </c>
      <c r="CU36" s="912">
        <v>1069.672</v>
      </c>
      <c r="CV36" s="912">
        <v>198.66899999999998</v>
      </c>
      <c r="CW36" s="912">
        <v>3.1589999999999998</v>
      </c>
      <c r="CX36" s="912">
        <v>21450.725999999999</v>
      </c>
      <c r="CY36" s="912">
        <v>134.11499999999998</v>
      </c>
      <c r="CZ36" s="912">
        <v>35.887999999999998</v>
      </c>
      <c r="DA36" s="912">
        <v>119.744</v>
      </c>
      <c r="DB36" s="912">
        <v>146.38999999999999</v>
      </c>
      <c r="DC36" s="912">
        <v>632.245</v>
      </c>
      <c r="DD36" s="912">
        <v>362.733</v>
      </c>
      <c r="DE36" s="912">
        <v>274.28700000000003</v>
      </c>
      <c r="DF36" s="912">
        <v>1013.061</v>
      </c>
      <c r="DG36" s="912">
        <v>60.826999999999998</v>
      </c>
      <c r="DH36" s="913">
        <f t="shared" si="0"/>
        <v>367198.402</v>
      </c>
      <c r="DI36" s="912">
        <v>494.37200000000001</v>
      </c>
      <c r="DJ36" s="912">
        <v>25347.670999999998</v>
      </c>
      <c r="DK36" s="912">
        <v>0</v>
      </c>
      <c r="DL36" s="912">
        <v>0</v>
      </c>
      <c r="DM36" s="912">
        <v>0</v>
      </c>
      <c r="DN36" s="912">
        <v>-2594.5480000000002</v>
      </c>
      <c r="DO36" s="914">
        <f t="shared" si="1"/>
        <v>23247.494999999999</v>
      </c>
      <c r="DP36" s="915">
        <f t="shared" si="2"/>
        <v>390445.897</v>
      </c>
      <c r="DQ36" s="916">
        <v>60736.840000000004</v>
      </c>
      <c r="DR36" s="912">
        <v>229288.70699999999</v>
      </c>
      <c r="DS36" s="914">
        <f t="shared" si="3"/>
        <v>290025.54700000002</v>
      </c>
      <c r="DT36" s="915">
        <f t="shared" si="4"/>
        <v>313273.04200000002</v>
      </c>
      <c r="DU36" s="915">
        <f t="shared" si="5"/>
        <v>680471.44400000002</v>
      </c>
      <c r="DV36" s="912">
        <v>-79997.495999999999</v>
      </c>
      <c r="DW36" s="912">
        <v>-224798.08700000003</v>
      </c>
      <c r="DX36" s="913">
        <f t="shared" si="6"/>
        <v>-304795.58300000004</v>
      </c>
      <c r="DY36" s="917">
        <f t="shared" si="7"/>
        <v>8477.4589999999735</v>
      </c>
      <c r="DZ36" s="913">
        <f t="shared" si="8"/>
        <v>375675.86099999998</v>
      </c>
      <c r="EA36" s="918"/>
      <c r="EB36" s="918">
        <f t="shared" si="9"/>
        <v>-37567.5861</v>
      </c>
    </row>
    <row r="37" spans="1:132" ht="15" customHeight="1">
      <c r="A37" s="909">
        <v>31</v>
      </c>
      <c r="B37" s="919" t="s">
        <v>195</v>
      </c>
      <c r="C37" s="911" t="s">
        <v>196</v>
      </c>
      <c r="D37" s="912">
        <v>6.2239999999999993</v>
      </c>
      <c r="E37" s="912">
        <v>0.49299999999999999</v>
      </c>
      <c r="F37" s="912">
        <v>2.8000000000000001E-2</v>
      </c>
      <c r="G37" s="912">
        <v>0.96800000000000008</v>
      </c>
      <c r="H37" s="912">
        <v>3.847</v>
      </c>
      <c r="I37" s="912">
        <v>0</v>
      </c>
      <c r="J37" s="912">
        <v>11.359</v>
      </c>
      <c r="K37" s="912">
        <v>55.555</v>
      </c>
      <c r="L37" s="912">
        <v>3.0220000000000002</v>
      </c>
      <c r="M37" s="912">
        <v>0.105</v>
      </c>
      <c r="N37" s="912">
        <v>0</v>
      </c>
      <c r="O37" s="912">
        <v>7.0510000000000002</v>
      </c>
      <c r="P37" s="912">
        <v>556.226</v>
      </c>
      <c r="Q37" s="912">
        <v>9.9019999999999992</v>
      </c>
      <c r="R37" s="912">
        <v>96.984999999999999</v>
      </c>
      <c r="S37" s="912">
        <v>6.0430000000000001</v>
      </c>
      <c r="T37" s="912">
        <v>28.889000000000003</v>
      </c>
      <c r="U37" s="912">
        <v>14.199</v>
      </c>
      <c r="V37" s="912">
        <v>1.4359999999999999</v>
      </c>
      <c r="W37" s="912">
        <v>1.8029999999999999</v>
      </c>
      <c r="X37" s="912">
        <v>3.1629999999999998</v>
      </c>
      <c r="Y37" s="912">
        <v>1.919</v>
      </c>
      <c r="Z37" s="912">
        <v>1.121</v>
      </c>
      <c r="AA37" s="912">
        <v>4.2869999999999999</v>
      </c>
      <c r="AB37" s="912">
        <v>8.7370000000000001</v>
      </c>
      <c r="AC37" s="912">
        <v>78.286000000000001</v>
      </c>
      <c r="AD37" s="912">
        <v>0.27700000000000002</v>
      </c>
      <c r="AE37" s="912">
        <v>13.599</v>
      </c>
      <c r="AF37" s="912">
        <v>71.606999999999999</v>
      </c>
      <c r="AG37" s="912">
        <v>39.53</v>
      </c>
      <c r="AH37" s="912">
        <v>3629.8879999999999</v>
      </c>
      <c r="AI37" s="912">
        <v>0.84599999999999997</v>
      </c>
      <c r="AJ37" s="912">
        <v>12.013999999999999</v>
      </c>
      <c r="AK37" s="912">
        <v>142.833</v>
      </c>
      <c r="AL37" s="912">
        <v>55.028000000000006</v>
      </c>
      <c r="AM37" s="912">
        <v>12.224</v>
      </c>
      <c r="AN37" s="912">
        <v>52.280999999999999</v>
      </c>
      <c r="AO37" s="912">
        <v>65.016999999999996</v>
      </c>
      <c r="AP37" s="912">
        <v>5.69</v>
      </c>
      <c r="AQ37" s="912">
        <v>4.4290000000000003</v>
      </c>
      <c r="AR37" s="912">
        <v>52.400000000000006</v>
      </c>
      <c r="AS37" s="912">
        <v>73.991</v>
      </c>
      <c r="AT37" s="912">
        <v>51.134999999999998</v>
      </c>
      <c r="AU37" s="912">
        <v>21.215</v>
      </c>
      <c r="AV37" s="912">
        <v>348.23900000000003</v>
      </c>
      <c r="AW37" s="912">
        <v>373.76099999999997</v>
      </c>
      <c r="AX37" s="912">
        <v>75.936000000000007</v>
      </c>
      <c r="AY37" s="912">
        <v>45.055999999999997</v>
      </c>
      <c r="AZ37" s="912">
        <v>102.08299999999998</v>
      </c>
      <c r="BA37" s="912">
        <v>3.5179999999999998</v>
      </c>
      <c r="BB37" s="912">
        <v>8.0660000000000007</v>
      </c>
      <c r="BC37" s="912">
        <v>4.6230000000000002</v>
      </c>
      <c r="BD37" s="912">
        <v>22.742000000000001</v>
      </c>
      <c r="BE37" s="912">
        <v>1.849</v>
      </c>
      <c r="BF37" s="912">
        <v>500.10900000000004</v>
      </c>
      <c r="BG37" s="912">
        <v>13.18</v>
      </c>
      <c r="BH37" s="912">
        <v>658.08900000000006</v>
      </c>
      <c r="BI37" s="912">
        <v>1.0669999999999999</v>
      </c>
      <c r="BJ37" s="912">
        <v>29.574999999999996</v>
      </c>
      <c r="BK37" s="912">
        <v>388.55200000000002</v>
      </c>
      <c r="BL37" s="912">
        <v>3.6890000000000001</v>
      </c>
      <c r="BM37" s="912">
        <v>5.1129999999999995</v>
      </c>
      <c r="BN37" s="912">
        <v>13.784000000000001</v>
      </c>
      <c r="BO37" s="912">
        <v>5.1840000000000002</v>
      </c>
      <c r="BP37" s="912">
        <v>18.237000000000002</v>
      </c>
      <c r="BQ37" s="912">
        <v>74.725999999999999</v>
      </c>
      <c r="BR37" s="912">
        <v>1873.7950000000001</v>
      </c>
      <c r="BS37" s="912">
        <v>52.81</v>
      </c>
      <c r="BT37" s="912">
        <v>108.726</v>
      </c>
      <c r="BU37" s="912">
        <v>673.875</v>
      </c>
      <c r="BV37" s="912">
        <v>200.74900000000002</v>
      </c>
      <c r="BW37" s="912">
        <v>2.1240000000000001</v>
      </c>
      <c r="BX37" s="912">
        <v>0.34</v>
      </c>
      <c r="BY37" s="912">
        <v>0</v>
      </c>
      <c r="BZ37" s="912">
        <v>81.442999999999998</v>
      </c>
      <c r="CA37" s="912">
        <v>43.54</v>
      </c>
      <c r="CB37" s="912">
        <v>0</v>
      </c>
      <c r="CC37" s="912">
        <v>4.3579999999999997</v>
      </c>
      <c r="CD37" s="912">
        <v>0.23699999999999999</v>
      </c>
      <c r="CE37" s="912">
        <v>0.26</v>
      </c>
      <c r="CF37" s="912">
        <v>2.8660000000000001</v>
      </c>
      <c r="CG37" s="912">
        <v>23.651</v>
      </c>
      <c r="CH37" s="912">
        <v>41.731999999999999</v>
      </c>
      <c r="CI37" s="912">
        <v>314.80999999999995</v>
      </c>
      <c r="CJ37" s="912">
        <v>39.856000000000002</v>
      </c>
      <c r="CK37" s="912">
        <v>5.5630000000000006</v>
      </c>
      <c r="CL37" s="912">
        <v>42.573</v>
      </c>
      <c r="CM37" s="912">
        <v>7.4119999999999999</v>
      </c>
      <c r="CN37" s="912">
        <v>408.04200000000003</v>
      </c>
      <c r="CO37" s="912">
        <v>125.81100000000001</v>
      </c>
      <c r="CP37" s="912">
        <v>587.44200000000001</v>
      </c>
      <c r="CQ37" s="912">
        <v>99.052999999999983</v>
      </c>
      <c r="CR37" s="912">
        <v>17.972000000000001</v>
      </c>
      <c r="CS37" s="912">
        <v>38.777000000000001</v>
      </c>
      <c r="CT37" s="912">
        <v>22.577999999999999</v>
      </c>
      <c r="CU37" s="912">
        <v>314.03899999999999</v>
      </c>
      <c r="CV37" s="912">
        <v>258.62900000000002</v>
      </c>
      <c r="CW37" s="912">
        <v>6.5389999999999997</v>
      </c>
      <c r="CX37" s="912">
        <v>5.4130000000000003</v>
      </c>
      <c r="CY37" s="912">
        <v>336.738</v>
      </c>
      <c r="CZ37" s="912">
        <v>12.43</v>
      </c>
      <c r="DA37" s="912">
        <v>9.9659999999999993</v>
      </c>
      <c r="DB37" s="912">
        <v>61.096000000000004</v>
      </c>
      <c r="DC37" s="912">
        <v>72.634</v>
      </c>
      <c r="DD37" s="912">
        <v>0.88600000000000001</v>
      </c>
      <c r="DE37" s="912">
        <v>316.47000000000003</v>
      </c>
      <c r="DF37" s="912">
        <v>0</v>
      </c>
      <c r="DG37" s="912">
        <v>196.49800000000002</v>
      </c>
      <c r="DH37" s="913">
        <f t="shared" si="0"/>
        <v>14314.562999999998</v>
      </c>
      <c r="DI37" s="912">
        <v>2411.181</v>
      </c>
      <c r="DJ37" s="912">
        <v>58120.264000000003</v>
      </c>
      <c r="DK37" s="912">
        <v>0</v>
      </c>
      <c r="DL37" s="912">
        <v>0</v>
      </c>
      <c r="DM37" s="912">
        <v>0</v>
      </c>
      <c r="DN37" s="912">
        <v>-3748.4760000000001</v>
      </c>
      <c r="DO37" s="914">
        <f t="shared" si="1"/>
        <v>56782.968999999997</v>
      </c>
      <c r="DP37" s="915">
        <f t="shared" si="2"/>
        <v>71097.531999999992</v>
      </c>
      <c r="DQ37" s="916">
        <v>421.37899999999996</v>
      </c>
      <c r="DR37" s="912">
        <v>13952.822</v>
      </c>
      <c r="DS37" s="914">
        <f t="shared" si="3"/>
        <v>14374.201000000001</v>
      </c>
      <c r="DT37" s="915">
        <f t="shared" si="4"/>
        <v>71157.17</v>
      </c>
      <c r="DU37" s="915">
        <f t="shared" si="5"/>
        <v>85471.732999999993</v>
      </c>
      <c r="DV37" s="912">
        <v>-54673.03</v>
      </c>
      <c r="DW37" s="912">
        <v>-8465.1919999999991</v>
      </c>
      <c r="DX37" s="913">
        <f t="shared" si="6"/>
        <v>-63138.221999999994</v>
      </c>
      <c r="DY37" s="917">
        <f t="shared" si="7"/>
        <v>8018.948000000004</v>
      </c>
      <c r="DZ37" s="913">
        <f t="shared" si="8"/>
        <v>22333.510999999999</v>
      </c>
      <c r="EA37" s="918"/>
      <c r="EB37" s="918">
        <f t="shared" si="9"/>
        <v>-2233.3510999999999</v>
      </c>
    </row>
    <row r="38" spans="1:132" ht="15" customHeight="1">
      <c r="A38" s="909">
        <v>32</v>
      </c>
      <c r="B38" s="919" t="s">
        <v>197</v>
      </c>
      <c r="C38" s="911" t="s">
        <v>198</v>
      </c>
      <c r="D38" s="912">
        <v>0</v>
      </c>
      <c r="E38" s="912">
        <v>0</v>
      </c>
      <c r="F38" s="912">
        <v>0</v>
      </c>
      <c r="G38" s="912">
        <v>0.81200000000000006</v>
      </c>
      <c r="H38" s="912">
        <v>0</v>
      </c>
      <c r="I38" s="912">
        <v>0</v>
      </c>
      <c r="J38" s="912">
        <v>0</v>
      </c>
      <c r="K38" s="912">
        <v>1062.1569999999999</v>
      </c>
      <c r="L38" s="912">
        <v>2182.982</v>
      </c>
      <c r="M38" s="912">
        <v>0</v>
      </c>
      <c r="N38" s="912">
        <v>0</v>
      </c>
      <c r="O38" s="912">
        <v>32.022999999999996</v>
      </c>
      <c r="P38" s="912">
        <v>112.09</v>
      </c>
      <c r="Q38" s="912">
        <v>8.3610000000000007</v>
      </c>
      <c r="R38" s="912">
        <v>642.06600000000003</v>
      </c>
      <c r="S38" s="912">
        <v>0.72499999999999998</v>
      </c>
      <c r="T38" s="912">
        <v>0</v>
      </c>
      <c r="U38" s="912">
        <v>1.08</v>
      </c>
      <c r="V38" s="912">
        <v>0.66</v>
      </c>
      <c r="W38" s="912">
        <v>81.863</v>
      </c>
      <c r="X38" s="912">
        <v>0</v>
      </c>
      <c r="Y38" s="912">
        <v>139.602</v>
      </c>
      <c r="Z38" s="912">
        <v>9.5060000000000002</v>
      </c>
      <c r="AA38" s="912">
        <v>0</v>
      </c>
      <c r="AB38" s="912">
        <v>6845.13</v>
      </c>
      <c r="AC38" s="912">
        <v>1341.8880000000001</v>
      </c>
      <c r="AD38" s="912">
        <v>0</v>
      </c>
      <c r="AE38" s="912">
        <v>0</v>
      </c>
      <c r="AF38" s="912">
        <v>4203.4229999999998</v>
      </c>
      <c r="AG38" s="912">
        <v>200.334</v>
      </c>
      <c r="AH38" s="912">
        <v>0.107</v>
      </c>
      <c r="AI38" s="912">
        <v>4272.3060000000005</v>
      </c>
      <c r="AJ38" s="912">
        <v>18.32</v>
      </c>
      <c r="AK38" s="912">
        <v>0</v>
      </c>
      <c r="AL38" s="912">
        <v>1325.5039999999999</v>
      </c>
      <c r="AM38" s="912">
        <v>0</v>
      </c>
      <c r="AN38" s="912">
        <v>0</v>
      </c>
      <c r="AO38" s="912">
        <v>0</v>
      </c>
      <c r="AP38" s="912">
        <v>0</v>
      </c>
      <c r="AQ38" s="912">
        <v>0</v>
      </c>
      <c r="AR38" s="912">
        <v>73.173999999999992</v>
      </c>
      <c r="AS38" s="912">
        <v>68.64</v>
      </c>
      <c r="AT38" s="912">
        <v>3075.95</v>
      </c>
      <c r="AU38" s="912">
        <v>1165.4390000000001</v>
      </c>
      <c r="AV38" s="912">
        <v>118.87599999999998</v>
      </c>
      <c r="AW38" s="912">
        <v>3826.0939999999996</v>
      </c>
      <c r="AX38" s="912">
        <v>640.95799999999997</v>
      </c>
      <c r="AY38" s="912">
        <v>1399.7670000000001</v>
      </c>
      <c r="AZ38" s="912">
        <v>256.42700000000002</v>
      </c>
      <c r="BA38" s="912">
        <v>396.86</v>
      </c>
      <c r="BB38" s="912">
        <v>31.75</v>
      </c>
      <c r="BC38" s="912">
        <v>257.79199999999997</v>
      </c>
      <c r="BD38" s="912">
        <v>15.213999999999999</v>
      </c>
      <c r="BE38" s="912">
        <v>56.058</v>
      </c>
      <c r="BF38" s="912">
        <v>111031.89300000001</v>
      </c>
      <c r="BG38" s="912">
        <v>1143.7160000000001</v>
      </c>
      <c r="BH38" s="912">
        <v>218.75599999999997</v>
      </c>
      <c r="BI38" s="912">
        <v>24.762000000000004</v>
      </c>
      <c r="BJ38" s="912">
        <v>5317.6939999999995</v>
      </c>
      <c r="BK38" s="912">
        <v>2900.8870000000002</v>
      </c>
      <c r="BL38" s="912">
        <v>0.748</v>
      </c>
      <c r="BM38" s="912">
        <v>5919.2389999999996</v>
      </c>
      <c r="BN38" s="912">
        <v>1815.5439999999999</v>
      </c>
      <c r="BO38" s="912">
        <v>13.483000000000001</v>
      </c>
      <c r="BP38" s="912">
        <v>20.172000000000001</v>
      </c>
      <c r="BQ38" s="912">
        <v>0</v>
      </c>
      <c r="BR38" s="912">
        <v>0</v>
      </c>
      <c r="BS38" s="912">
        <v>0.6</v>
      </c>
      <c r="BT38" s="912">
        <v>39.497</v>
      </c>
      <c r="BU38" s="912">
        <v>394.67499999999995</v>
      </c>
      <c r="BV38" s="912">
        <v>10.028</v>
      </c>
      <c r="BW38" s="912">
        <v>0</v>
      </c>
      <c r="BX38" s="912">
        <v>0</v>
      </c>
      <c r="BY38" s="912">
        <v>0</v>
      </c>
      <c r="BZ38" s="912">
        <v>1.448</v>
      </c>
      <c r="CA38" s="912">
        <v>44.052</v>
      </c>
      <c r="CB38" s="912">
        <v>0</v>
      </c>
      <c r="CC38" s="912">
        <v>19.127000000000002</v>
      </c>
      <c r="CD38" s="912">
        <v>2.6070000000000002</v>
      </c>
      <c r="CE38" s="912">
        <v>1.0389999999999999</v>
      </c>
      <c r="CF38" s="912">
        <v>0</v>
      </c>
      <c r="CG38" s="912">
        <v>0.32200000000000001</v>
      </c>
      <c r="CH38" s="912">
        <v>0</v>
      </c>
      <c r="CI38" s="912">
        <v>0</v>
      </c>
      <c r="CJ38" s="912">
        <v>0</v>
      </c>
      <c r="CK38" s="912">
        <v>0</v>
      </c>
      <c r="CL38" s="912">
        <v>0</v>
      </c>
      <c r="CM38" s="912">
        <v>2.9329999999999998</v>
      </c>
      <c r="CN38" s="912">
        <v>149.27199999999999</v>
      </c>
      <c r="CO38" s="912">
        <v>587.07000000000005</v>
      </c>
      <c r="CP38" s="912">
        <v>3043.5059999999999</v>
      </c>
      <c r="CQ38" s="912">
        <v>659.7600000000001</v>
      </c>
      <c r="CR38" s="912">
        <v>709.34699999999998</v>
      </c>
      <c r="CS38" s="912">
        <v>112.157</v>
      </c>
      <c r="CT38" s="912">
        <v>101.779</v>
      </c>
      <c r="CU38" s="912">
        <v>59.704999999999998</v>
      </c>
      <c r="CV38" s="912">
        <v>0</v>
      </c>
      <c r="CW38" s="912">
        <v>7.3470000000000004</v>
      </c>
      <c r="CX38" s="912">
        <v>2471.8469999999998</v>
      </c>
      <c r="CY38" s="912">
        <v>27.664999999999999</v>
      </c>
      <c r="CZ38" s="912">
        <v>54.155999999999999</v>
      </c>
      <c r="DA38" s="912">
        <v>194.79900000000001</v>
      </c>
      <c r="DB38" s="912">
        <v>49.15</v>
      </c>
      <c r="DC38" s="912">
        <v>273.35199999999998</v>
      </c>
      <c r="DD38" s="912">
        <v>0</v>
      </c>
      <c r="DE38" s="912">
        <v>40.820999999999998</v>
      </c>
      <c r="DF38" s="912">
        <v>0</v>
      </c>
      <c r="DG38" s="912">
        <v>284.54000000000002</v>
      </c>
      <c r="DH38" s="913">
        <f t="shared" si="0"/>
        <v>171613.43299999993</v>
      </c>
      <c r="DI38" s="912">
        <v>336.17</v>
      </c>
      <c r="DJ38" s="912">
        <v>331.68600000000004</v>
      </c>
      <c r="DK38" s="912">
        <v>0</v>
      </c>
      <c r="DL38" s="912">
        <v>0</v>
      </c>
      <c r="DM38" s="912">
        <v>0</v>
      </c>
      <c r="DN38" s="912">
        <v>-835.90700000000004</v>
      </c>
      <c r="DO38" s="914">
        <f t="shared" si="1"/>
        <v>-168.05100000000004</v>
      </c>
      <c r="DP38" s="915">
        <f t="shared" si="2"/>
        <v>171445.38199999993</v>
      </c>
      <c r="DQ38" s="916">
        <v>18012.183999999997</v>
      </c>
      <c r="DR38" s="912">
        <v>58068.078999999998</v>
      </c>
      <c r="DS38" s="914">
        <f t="shared" si="3"/>
        <v>76080.262999999992</v>
      </c>
      <c r="DT38" s="915">
        <f t="shared" si="4"/>
        <v>75912.211999999985</v>
      </c>
      <c r="DU38" s="915">
        <f t="shared" si="5"/>
        <v>247525.6449999999</v>
      </c>
      <c r="DV38" s="912">
        <v>-21389.966</v>
      </c>
      <c r="DW38" s="912">
        <v>-114721.49800000002</v>
      </c>
      <c r="DX38" s="913">
        <f t="shared" si="6"/>
        <v>-136111.46400000004</v>
      </c>
      <c r="DY38" s="917">
        <f t="shared" si="7"/>
        <v>-60199.252000000051</v>
      </c>
      <c r="DZ38" s="913">
        <f t="shared" si="8"/>
        <v>111414.18099999987</v>
      </c>
      <c r="EA38" s="918"/>
      <c r="EB38" s="918">
        <f t="shared" si="9"/>
        <v>-11141.418099999988</v>
      </c>
    </row>
    <row r="39" spans="1:132" ht="15" customHeight="1">
      <c r="A39" s="909">
        <v>33</v>
      </c>
      <c r="B39" s="919" t="s">
        <v>199</v>
      </c>
      <c r="C39" s="911" t="s">
        <v>200</v>
      </c>
      <c r="D39" s="912">
        <v>0</v>
      </c>
      <c r="E39" s="912">
        <v>0</v>
      </c>
      <c r="F39" s="912">
        <v>0</v>
      </c>
      <c r="G39" s="912">
        <v>0.51600000000000001</v>
      </c>
      <c r="H39" s="912">
        <v>0</v>
      </c>
      <c r="I39" s="912">
        <v>0</v>
      </c>
      <c r="J39" s="912">
        <v>0.89300000000000002</v>
      </c>
      <c r="K39" s="912">
        <v>0</v>
      </c>
      <c r="L39" s="912">
        <v>0</v>
      </c>
      <c r="M39" s="912">
        <v>0</v>
      </c>
      <c r="N39" s="912">
        <v>0</v>
      </c>
      <c r="O39" s="912">
        <v>0</v>
      </c>
      <c r="P39" s="912">
        <v>0</v>
      </c>
      <c r="Q39" s="912">
        <v>1.224</v>
      </c>
      <c r="R39" s="912">
        <v>0</v>
      </c>
      <c r="S39" s="912">
        <v>0</v>
      </c>
      <c r="T39" s="912">
        <v>0</v>
      </c>
      <c r="U39" s="912">
        <v>0</v>
      </c>
      <c r="V39" s="912">
        <v>0</v>
      </c>
      <c r="W39" s="912">
        <v>0</v>
      </c>
      <c r="X39" s="912">
        <v>0</v>
      </c>
      <c r="Y39" s="912">
        <v>0</v>
      </c>
      <c r="Z39" s="912">
        <v>0</v>
      </c>
      <c r="AA39" s="912">
        <v>0</v>
      </c>
      <c r="AB39" s="912">
        <v>0</v>
      </c>
      <c r="AC39" s="912">
        <v>14.201000000000001</v>
      </c>
      <c r="AD39" s="912">
        <v>0.83199999999999996</v>
      </c>
      <c r="AE39" s="912">
        <v>5.9510000000000005</v>
      </c>
      <c r="AF39" s="912">
        <v>0</v>
      </c>
      <c r="AG39" s="912">
        <v>0</v>
      </c>
      <c r="AH39" s="912">
        <v>0</v>
      </c>
      <c r="AI39" s="912">
        <v>0</v>
      </c>
      <c r="AJ39" s="912">
        <v>13584.381000000001</v>
      </c>
      <c r="AK39" s="912">
        <v>0</v>
      </c>
      <c r="AL39" s="912">
        <v>57.876000000000005</v>
      </c>
      <c r="AM39" s="912">
        <v>0</v>
      </c>
      <c r="AN39" s="912">
        <v>0</v>
      </c>
      <c r="AO39" s="912">
        <v>1.52</v>
      </c>
      <c r="AP39" s="912">
        <v>0</v>
      </c>
      <c r="AQ39" s="912">
        <v>0</v>
      </c>
      <c r="AR39" s="912">
        <v>0</v>
      </c>
      <c r="AS39" s="912">
        <v>0.83299999999999996</v>
      </c>
      <c r="AT39" s="912">
        <v>48.061</v>
      </c>
      <c r="AU39" s="912">
        <v>7.7130000000000001</v>
      </c>
      <c r="AV39" s="912">
        <v>0</v>
      </c>
      <c r="AW39" s="912">
        <v>0</v>
      </c>
      <c r="AX39" s="912">
        <v>0</v>
      </c>
      <c r="AY39" s="912">
        <v>0</v>
      </c>
      <c r="AZ39" s="912">
        <v>0</v>
      </c>
      <c r="BA39" s="912">
        <v>0</v>
      </c>
      <c r="BB39" s="912">
        <v>0</v>
      </c>
      <c r="BC39" s="912">
        <v>2.1999999999999999E-2</v>
      </c>
      <c r="BD39" s="912">
        <v>0</v>
      </c>
      <c r="BE39" s="912">
        <v>0</v>
      </c>
      <c r="BF39" s="912">
        <v>0</v>
      </c>
      <c r="BG39" s="912">
        <v>0</v>
      </c>
      <c r="BH39" s="912">
        <v>0</v>
      </c>
      <c r="BI39" s="912">
        <v>0</v>
      </c>
      <c r="BJ39" s="912">
        <v>0.72599999999999998</v>
      </c>
      <c r="BK39" s="912">
        <v>200.066</v>
      </c>
      <c r="BL39" s="912">
        <v>0</v>
      </c>
      <c r="BM39" s="912">
        <v>56494.559999999998</v>
      </c>
      <c r="BN39" s="912">
        <v>30833.724000000002</v>
      </c>
      <c r="BO39" s="912">
        <v>30070.241000000002</v>
      </c>
      <c r="BP39" s="912">
        <v>15587.335000000001</v>
      </c>
      <c r="BQ39" s="912">
        <v>0</v>
      </c>
      <c r="BR39" s="912">
        <v>4.407</v>
      </c>
      <c r="BS39" s="912">
        <v>0</v>
      </c>
      <c r="BT39" s="912">
        <v>58.43</v>
      </c>
      <c r="BU39" s="912">
        <v>0</v>
      </c>
      <c r="BV39" s="912">
        <v>0</v>
      </c>
      <c r="BW39" s="912">
        <v>0.34799999999999998</v>
      </c>
      <c r="BX39" s="912">
        <v>43.918999999999997</v>
      </c>
      <c r="BY39" s="912">
        <v>303.61500000000001</v>
      </c>
      <c r="BZ39" s="912">
        <v>0</v>
      </c>
      <c r="CA39" s="912">
        <v>0</v>
      </c>
      <c r="CB39" s="912">
        <v>0</v>
      </c>
      <c r="CC39" s="912">
        <v>0</v>
      </c>
      <c r="CD39" s="912">
        <v>0</v>
      </c>
      <c r="CE39" s="912">
        <v>0</v>
      </c>
      <c r="CF39" s="912">
        <v>0</v>
      </c>
      <c r="CG39" s="912">
        <v>0</v>
      </c>
      <c r="CH39" s="912">
        <v>0</v>
      </c>
      <c r="CI39" s="912">
        <v>0</v>
      </c>
      <c r="CJ39" s="912">
        <v>0</v>
      </c>
      <c r="CK39" s="912">
        <v>0</v>
      </c>
      <c r="CL39" s="912">
        <v>0</v>
      </c>
      <c r="CM39" s="912">
        <v>0</v>
      </c>
      <c r="CN39" s="912">
        <v>5.5520000000000005</v>
      </c>
      <c r="CO39" s="912">
        <v>0</v>
      </c>
      <c r="CP39" s="912">
        <v>78.984999999999999</v>
      </c>
      <c r="CQ39" s="912">
        <v>0</v>
      </c>
      <c r="CR39" s="912">
        <v>0</v>
      </c>
      <c r="CS39" s="912">
        <v>0</v>
      </c>
      <c r="CT39" s="912">
        <v>0</v>
      </c>
      <c r="CU39" s="912">
        <v>0</v>
      </c>
      <c r="CV39" s="912">
        <v>0</v>
      </c>
      <c r="CW39" s="912">
        <v>0</v>
      </c>
      <c r="CX39" s="912">
        <v>0</v>
      </c>
      <c r="CY39" s="912">
        <v>0</v>
      </c>
      <c r="CZ39" s="912">
        <v>0</v>
      </c>
      <c r="DA39" s="912">
        <v>0</v>
      </c>
      <c r="DB39" s="912">
        <v>0</v>
      </c>
      <c r="DC39" s="912">
        <v>0</v>
      </c>
      <c r="DD39" s="912">
        <v>0</v>
      </c>
      <c r="DE39" s="912">
        <v>0</v>
      </c>
      <c r="DF39" s="912">
        <v>0</v>
      </c>
      <c r="DG39" s="912">
        <v>187.583</v>
      </c>
      <c r="DH39" s="913">
        <f t="shared" si="0"/>
        <v>147593.51399999997</v>
      </c>
      <c r="DI39" s="912">
        <v>0</v>
      </c>
      <c r="DJ39" s="912">
        <v>88.162999999999997</v>
      </c>
      <c r="DK39" s="912">
        <v>0</v>
      </c>
      <c r="DL39" s="912">
        <v>0</v>
      </c>
      <c r="DM39" s="912">
        <v>0</v>
      </c>
      <c r="DN39" s="912">
        <v>-418.6</v>
      </c>
      <c r="DO39" s="914">
        <f t="shared" si="1"/>
        <v>-330.43700000000001</v>
      </c>
      <c r="DP39" s="915">
        <f t="shared" si="2"/>
        <v>147263.07699999996</v>
      </c>
      <c r="DQ39" s="916">
        <v>259.16999999999996</v>
      </c>
      <c r="DR39" s="912">
        <v>50222.328000000001</v>
      </c>
      <c r="DS39" s="914">
        <f t="shared" si="3"/>
        <v>50481.498</v>
      </c>
      <c r="DT39" s="915">
        <f t="shared" si="4"/>
        <v>50151.061000000002</v>
      </c>
      <c r="DU39" s="915">
        <f t="shared" si="5"/>
        <v>197744.57499999995</v>
      </c>
      <c r="DV39" s="912">
        <v>-702.30799999999999</v>
      </c>
      <c r="DW39" s="912">
        <v>-69302.366999999998</v>
      </c>
      <c r="DX39" s="913">
        <f t="shared" si="6"/>
        <v>-70004.675000000003</v>
      </c>
      <c r="DY39" s="917">
        <f t="shared" si="7"/>
        <v>-19853.614000000001</v>
      </c>
      <c r="DZ39" s="913">
        <f t="shared" si="8"/>
        <v>127739.89999999995</v>
      </c>
      <c r="EA39" s="918"/>
      <c r="EB39" s="918">
        <f t="shared" si="9"/>
        <v>-12773.989999999996</v>
      </c>
    </row>
    <row r="40" spans="1:132" ht="15" customHeight="1">
      <c r="A40" s="909">
        <v>34</v>
      </c>
      <c r="B40" s="919" t="s">
        <v>201</v>
      </c>
      <c r="C40" s="911" t="s">
        <v>98</v>
      </c>
      <c r="D40" s="912">
        <v>58.56</v>
      </c>
      <c r="E40" s="912">
        <v>0</v>
      </c>
      <c r="F40" s="912">
        <v>0</v>
      </c>
      <c r="G40" s="912">
        <v>0</v>
      </c>
      <c r="H40" s="912">
        <v>0</v>
      </c>
      <c r="I40" s="912">
        <v>0</v>
      </c>
      <c r="J40" s="912">
        <v>0</v>
      </c>
      <c r="K40" s="912">
        <v>0</v>
      </c>
      <c r="L40" s="912">
        <v>26.087000000000003</v>
      </c>
      <c r="M40" s="912">
        <v>0</v>
      </c>
      <c r="N40" s="912">
        <v>0</v>
      </c>
      <c r="O40" s="912">
        <v>0</v>
      </c>
      <c r="P40" s="912">
        <v>0</v>
      </c>
      <c r="Q40" s="912">
        <v>1.1559999999999999</v>
      </c>
      <c r="R40" s="912">
        <v>70.492999999999995</v>
      </c>
      <c r="S40" s="912">
        <v>0</v>
      </c>
      <c r="T40" s="912">
        <v>0</v>
      </c>
      <c r="U40" s="912">
        <v>0</v>
      </c>
      <c r="V40" s="912">
        <v>0</v>
      </c>
      <c r="W40" s="912">
        <v>16.980999999999998</v>
      </c>
      <c r="X40" s="912">
        <v>0</v>
      </c>
      <c r="Y40" s="912">
        <v>1.3160000000000001</v>
      </c>
      <c r="Z40" s="912">
        <v>0</v>
      </c>
      <c r="AA40" s="912">
        <v>0</v>
      </c>
      <c r="AB40" s="912">
        <v>0</v>
      </c>
      <c r="AC40" s="912">
        <v>9.5990000000000002</v>
      </c>
      <c r="AD40" s="912">
        <v>0</v>
      </c>
      <c r="AE40" s="912">
        <v>0</v>
      </c>
      <c r="AF40" s="912">
        <v>102.991</v>
      </c>
      <c r="AG40" s="912">
        <v>0</v>
      </c>
      <c r="AH40" s="912">
        <v>0</v>
      </c>
      <c r="AI40" s="912">
        <v>7.3999999999999996E-2</v>
      </c>
      <c r="AJ40" s="912">
        <v>0.92100000000000004</v>
      </c>
      <c r="AK40" s="912">
        <v>867.74400000000003</v>
      </c>
      <c r="AL40" s="912">
        <v>0.06</v>
      </c>
      <c r="AM40" s="912">
        <v>0</v>
      </c>
      <c r="AN40" s="912">
        <v>0</v>
      </c>
      <c r="AO40" s="912">
        <v>2.4239999999999999</v>
      </c>
      <c r="AP40" s="912">
        <v>0</v>
      </c>
      <c r="AQ40" s="912">
        <v>0</v>
      </c>
      <c r="AR40" s="912">
        <v>0</v>
      </c>
      <c r="AS40" s="912">
        <v>0.19600000000000001</v>
      </c>
      <c r="AT40" s="912">
        <v>474.048</v>
      </c>
      <c r="AU40" s="912">
        <v>19.223000000000003</v>
      </c>
      <c r="AV40" s="912">
        <v>123.759</v>
      </c>
      <c r="AW40" s="912">
        <v>262.89299999999997</v>
      </c>
      <c r="AX40" s="912">
        <v>1417.9880000000001</v>
      </c>
      <c r="AY40" s="912">
        <v>10037.210999999999</v>
      </c>
      <c r="AZ40" s="912">
        <v>4322.76</v>
      </c>
      <c r="BA40" s="912">
        <v>5.2160000000000002</v>
      </c>
      <c r="BB40" s="912">
        <v>15.587</v>
      </c>
      <c r="BC40" s="912">
        <v>11.466999999999999</v>
      </c>
      <c r="BD40" s="912">
        <v>72.466000000000008</v>
      </c>
      <c r="BE40" s="912">
        <v>0</v>
      </c>
      <c r="BF40" s="912">
        <v>0</v>
      </c>
      <c r="BG40" s="912">
        <v>0</v>
      </c>
      <c r="BH40" s="912">
        <v>848.03200000000004</v>
      </c>
      <c r="BI40" s="912">
        <v>0.38700000000000001</v>
      </c>
      <c r="BJ40" s="912">
        <v>17.881999999999998</v>
      </c>
      <c r="BK40" s="912">
        <v>156.56</v>
      </c>
      <c r="BL40" s="912">
        <v>4.5369999999999999</v>
      </c>
      <c r="BM40" s="912">
        <v>10247.942000000001</v>
      </c>
      <c r="BN40" s="912">
        <v>620.40199999999993</v>
      </c>
      <c r="BO40" s="912">
        <v>118.03399999999999</v>
      </c>
      <c r="BP40" s="912">
        <v>502.79599999999999</v>
      </c>
      <c r="BQ40" s="912">
        <v>0</v>
      </c>
      <c r="BR40" s="912">
        <v>0</v>
      </c>
      <c r="BS40" s="912">
        <v>0</v>
      </c>
      <c r="BT40" s="912">
        <v>116.58300000000001</v>
      </c>
      <c r="BU40" s="912">
        <v>508.27700000000004</v>
      </c>
      <c r="BV40" s="912">
        <v>5.9809999999999999</v>
      </c>
      <c r="BW40" s="912">
        <v>0</v>
      </c>
      <c r="BX40" s="912">
        <v>0</v>
      </c>
      <c r="BY40" s="912">
        <v>0</v>
      </c>
      <c r="BZ40" s="912">
        <v>0</v>
      </c>
      <c r="CA40" s="912">
        <v>33.106000000000002</v>
      </c>
      <c r="CB40" s="912">
        <v>0</v>
      </c>
      <c r="CC40" s="912">
        <v>39.448999999999998</v>
      </c>
      <c r="CD40" s="912">
        <v>0.04</v>
      </c>
      <c r="CE40" s="912">
        <v>8.657</v>
      </c>
      <c r="CF40" s="912">
        <v>0.13300000000000001</v>
      </c>
      <c r="CG40" s="912">
        <v>4.2679999999999998</v>
      </c>
      <c r="CH40" s="912">
        <v>0</v>
      </c>
      <c r="CI40" s="912">
        <v>0</v>
      </c>
      <c r="CJ40" s="912">
        <v>0</v>
      </c>
      <c r="CK40" s="912">
        <v>0</v>
      </c>
      <c r="CL40" s="912">
        <v>0</v>
      </c>
      <c r="CM40" s="912">
        <v>0</v>
      </c>
      <c r="CN40" s="912">
        <v>88.975999999999999</v>
      </c>
      <c r="CO40" s="912">
        <v>177.88</v>
      </c>
      <c r="CP40" s="912">
        <v>4.5199999999999996</v>
      </c>
      <c r="CQ40" s="912">
        <v>433.55600000000004</v>
      </c>
      <c r="CR40" s="912">
        <v>22.390999999999998</v>
      </c>
      <c r="CS40" s="912">
        <v>448.34299999999996</v>
      </c>
      <c r="CT40" s="912">
        <v>259.74399999999997</v>
      </c>
      <c r="CU40" s="912">
        <v>41.238</v>
      </c>
      <c r="CV40" s="912">
        <v>0.08</v>
      </c>
      <c r="CW40" s="912">
        <v>0</v>
      </c>
      <c r="CX40" s="912">
        <v>0</v>
      </c>
      <c r="CY40" s="912">
        <v>16.297000000000001</v>
      </c>
      <c r="CZ40" s="912">
        <v>105.648</v>
      </c>
      <c r="DA40" s="912">
        <v>1078.9860000000001</v>
      </c>
      <c r="DB40" s="912">
        <v>0</v>
      </c>
      <c r="DC40" s="912">
        <v>5.0810000000000004</v>
      </c>
      <c r="DD40" s="912">
        <v>0</v>
      </c>
      <c r="DE40" s="912">
        <v>67.468999999999994</v>
      </c>
      <c r="DF40" s="912">
        <v>0</v>
      </c>
      <c r="DG40" s="912">
        <v>272.75099999999998</v>
      </c>
      <c r="DH40" s="913">
        <f t="shared" si="0"/>
        <v>34177.245999999992</v>
      </c>
      <c r="DI40" s="912">
        <v>137.49100000000001</v>
      </c>
      <c r="DJ40" s="912">
        <v>750.98299999999995</v>
      </c>
      <c r="DK40" s="912">
        <v>0</v>
      </c>
      <c r="DL40" s="912">
        <v>0</v>
      </c>
      <c r="DM40" s="912">
        <v>0</v>
      </c>
      <c r="DN40" s="912">
        <v>-386.33800000000002</v>
      </c>
      <c r="DO40" s="914">
        <f t="shared" si="1"/>
        <v>502.13599999999991</v>
      </c>
      <c r="DP40" s="915">
        <f t="shared" si="2"/>
        <v>34679.381999999991</v>
      </c>
      <c r="DQ40" s="916">
        <v>15339.832999999999</v>
      </c>
      <c r="DR40" s="912">
        <v>139475.99400000001</v>
      </c>
      <c r="DS40" s="914">
        <f t="shared" si="3"/>
        <v>154815.82699999999</v>
      </c>
      <c r="DT40" s="915">
        <f t="shared" si="4"/>
        <v>155317.96299999999</v>
      </c>
      <c r="DU40" s="915">
        <f t="shared" si="5"/>
        <v>189495.20899999997</v>
      </c>
      <c r="DV40" s="912">
        <v>-7365.4930000000004</v>
      </c>
      <c r="DW40" s="912">
        <v>-12794.958999999999</v>
      </c>
      <c r="DX40" s="913">
        <f t="shared" si="6"/>
        <v>-20160.451999999997</v>
      </c>
      <c r="DY40" s="917">
        <f t="shared" si="7"/>
        <v>135157.511</v>
      </c>
      <c r="DZ40" s="913">
        <f t="shared" si="8"/>
        <v>169334.75699999998</v>
      </c>
      <c r="EA40" s="918"/>
      <c r="EB40" s="918">
        <f t="shared" si="9"/>
        <v>-16933.475699999999</v>
      </c>
    </row>
    <row r="41" spans="1:132" ht="15" customHeight="1">
      <c r="A41" s="909">
        <v>35</v>
      </c>
      <c r="B41" s="919" t="s">
        <v>202</v>
      </c>
      <c r="C41" s="911" t="s">
        <v>99</v>
      </c>
      <c r="D41" s="912">
        <v>807.61700000000008</v>
      </c>
      <c r="E41" s="912">
        <v>45.951000000000001</v>
      </c>
      <c r="F41" s="912">
        <v>92.879000000000005</v>
      </c>
      <c r="G41" s="912">
        <v>0.51800000000000002</v>
      </c>
      <c r="H41" s="912">
        <v>0.64</v>
      </c>
      <c r="I41" s="912">
        <v>0</v>
      </c>
      <c r="J41" s="912">
        <v>0</v>
      </c>
      <c r="K41" s="912">
        <v>308.61400000000003</v>
      </c>
      <c r="L41" s="912">
        <v>3.879</v>
      </c>
      <c r="M41" s="912">
        <v>25.373000000000001</v>
      </c>
      <c r="N41" s="912">
        <v>0</v>
      </c>
      <c r="O41" s="912">
        <v>0</v>
      </c>
      <c r="P41" s="912">
        <v>0</v>
      </c>
      <c r="Q41" s="912">
        <v>24.045000000000002</v>
      </c>
      <c r="R41" s="912">
        <v>53.065000000000005</v>
      </c>
      <c r="S41" s="912">
        <v>115.61799999999999</v>
      </c>
      <c r="T41" s="912">
        <v>3.4889999999999999</v>
      </c>
      <c r="U41" s="912">
        <v>5.093</v>
      </c>
      <c r="V41" s="912">
        <v>74.747</v>
      </c>
      <c r="W41" s="912">
        <v>1289.6089999999999</v>
      </c>
      <c r="X41" s="912">
        <v>0</v>
      </c>
      <c r="Y41" s="912">
        <v>77.418999999999997</v>
      </c>
      <c r="Z41" s="912">
        <v>75.24199999999999</v>
      </c>
      <c r="AA41" s="912">
        <v>7.4039999999999999</v>
      </c>
      <c r="AB41" s="912">
        <v>977.67899999999997</v>
      </c>
      <c r="AC41" s="912">
        <v>137.36799999999999</v>
      </c>
      <c r="AD41" s="912">
        <v>13.585000000000001</v>
      </c>
      <c r="AE41" s="912">
        <v>759.51599999999996</v>
      </c>
      <c r="AF41" s="912">
        <v>120.02799999999999</v>
      </c>
      <c r="AG41" s="912">
        <v>107.697</v>
      </c>
      <c r="AH41" s="912">
        <v>2.4569999999999999</v>
      </c>
      <c r="AI41" s="912">
        <v>890.54199999999992</v>
      </c>
      <c r="AJ41" s="912">
        <v>4705.5279999999993</v>
      </c>
      <c r="AK41" s="912">
        <v>3562.3320000000003</v>
      </c>
      <c r="AL41" s="912">
        <v>9800.9729999999981</v>
      </c>
      <c r="AM41" s="912">
        <v>10853.420000000002</v>
      </c>
      <c r="AN41" s="912">
        <v>1304.4569999999999</v>
      </c>
      <c r="AO41" s="912">
        <v>4439.4349999999995</v>
      </c>
      <c r="AP41" s="912">
        <v>0</v>
      </c>
      <c r="AQ41" s="912">
        <v>7194.0309999999999</v>
      </c>
      <c r="AR41" s="912">
        <v>2085.2079999999996</v>
      </c>
      <c r="AS41" s="912">
        <v>1258.9609999999998</v>
      </c>
      <c r="AT41" s="912">
        <v>2746.0709999999999</v>
      </c>
      <c r="AU41" s="912">
        <v>5683.1619999999984</v>
      </c>
      <c r="AV41" s="912">
        <v>13533.352999999999</v>
      </c>
      <c r="AW41" s="912">
        <v>822.06700000000001</v>
      </c>
      <c r="AX41" s="912">
        <v>3238.06</v>
      </c>
      <c r="AY41" s="912">
        <v>595.06599999999992</v>
      </c>
      <c r="AZ41" s="912">
        <v>10115.42</v>
      </c>
      <c r="BA41" s="912">
        <v>343.08</v>
      </c>
      <c r="BB41" s="912">
        <v>33.298999999999999</v>
      </c>
      <c r="BC41" s="912">
        <v>117.67500000000001</v>
      </c>
      <c r="BD41" s="912">
        <v>81.47399999999999</v>
      </c>
      <c r="BE41" s="912">
        <v>110.97799999999999</v>
      </c>
      <c r="BF41" s="912">
        <v>18651.523000000001</v>
      </c>
      <c r="BG41" s="912">
        <v>136.828</v>
      </c>
      <c r="BH41" s="912">
        <v>19855.607</v>
      </c>
      <c r="BI41" s="912">
        <v>43.574999999999996</v>
      </c>
      <c r="BJ41" s="912">
        <v>402.10199999999998</v>
      </c>
      <c r="BK41" s="912">
        <v>741.37300000000005</v>
      </c>
      <c r="BL41" s="912">
        <v>0</v>
      </c>
      <c r="BM41" s="912">
        <v>14150.393</v>
      </c>
      <c r="BN41" s="912">
        <v>11900.586000000001</v>
      </c>
      <c r="BO41" s="912">
        <v>6511.4430000000002</v>
      </c>
      <c r="BP41" s="912">
        <v>6530.5300000000007</v>
      </c>
      <c r="BQ41" s="912">
        <v>42.476999999999997</v>
      </c>
      <c r="BR41" s="912">
        <v>41.596000000000004</v>
      </c>
      <c r="BS41" s="912">
        <v>1665.068</v>
      </c>
      <c r="BT41" s="912">
        <v>0</v>
      </c>
      <c r="BU41" s="912">
        <v>526.29399999999998</v>
      </c>
      <c r="BV41" s="912">
        <v>3.8220000000000001</v>
      </c>
      <c r="BW41" s="912">
        <v>0</v>
      </c>
      <c r="BX41" s="912">
        <v>0</v>
      </c>
      <c r="BY41" s="912">
        <v>0</v>
      </c>
      <c r="BZ41" s="912">
        <v>0</v>
      </c>
      <c r="CA41" s="912">
        <v>0</v>
      </c>
      <c r="CB41" s="912">
        <v>0</v>
      </c>
      <c r="CC41" s="912">
        <v>1.454</v>
      </c>
      <c r="CD41" s="912">
        <v>0</v>
      </c>
      <c r="CE41" s="912">
        <v>0</v>
      </c>
      <c r="CF41" s="912">
        <v>0</v>
      </c>
      <c r="CG41" s="912">
        <v>0.67800000000000005</v>
      </c>
      <c r="CH41" s="912">
        <v>0</v>
      </c>
      <c r="CI41" s="912">
        <v>0</v>
      </c>
      <c r="CJ41" s="912">
        <v>0</v>
      </c>
      <c r="CK41" s="912">
        <v>0</v>
      </c>
      <c r="CL41" s="912">
        <v>0</v>
      </c>
      <c r="CM41" s="912">
        <v>10.554</v>
      </c>
      <c r="CN41" s="912">
        <v>99.856999999999999</v>
      </c>
      <c r="CO41" s="912">
        <v>1617.845</v>
      </c>
      <c r="CP41" s="912">
        <v>114.19299999999998</v>
      </c>
      <c r="CQ41" s="912">
        <v>85.469999999999985</v>
      </c>
      <c r="CR41" s="912">
        <v>0</v>
      </c>
      <c r="CS41" s="912">
        <v>0</v>
      </c>
      <c r="CT41" s="912">
        <v>2.5009999999999999</v>
      </c>
      <c r="CU41" s="912">
        <v>0</v>
      </c>
      <c r="CV41" s="912">
        <v>0</v>
      </c>
      <c r="CW41" s="912">
        <v>0</v>
      </c>
      <c r="CX41" s="912">
        <v>112.747</v>
      </c>
      <c r="CY41" s="912">
        <v>7.3280000000000003</v>
      </c>
      <c r="CZ41" s="912">
        <v>7.58</v>
      </c>
      <c r="DA41" s="912">
        <v>70.649000000000001</v>
      </c>
      <c r="DB41" s="912">
        <v>16.994</v>
      </c>
      <c r="DC41" s="912">
        <v>247.97199999999998</v>
      </c>
      <c r="DD41" s="912">
        <v>0</v>
      </c>
      <c r="DE41" s="912">
        <v>327.05100000000004</v>
      </c>
      <c r="DF41" s="912">
        <v>539.08500000000004</v>
      </c>
      <c r="DG41" s="912">
        <v>504.44300000000004</v>
      </c>
      <c r="DH41" s="913">
        <f t="shared" si="0"/>
        <v>173613.74200000003</v>
      </c>
      <c r="DI41" s="912">
        <v>211.03299999999999</v>
      </c>
      <c r="DJ41" s="912">
        <v>4336.835</v>
      </c>
      <c r="DK41" s="912">
        <v>0</v>
      </c>
      <c r="DL41" s="912">
        <v>0</v>
      </c>
      <c r="DM41" s="912">
        <v>0</v>
      </c>
      <c r="DN41" s="912">
        <v>-204.89499999999995</v>
      </c>
      <c r="DO41" s="914">
        <f t="shared" si="1"/>
        <v>4342.9730000000009</v>
      </c>
      <c r="DP41" s="915">
        <f t="shared" si="2"/>
        <v>177956.71500000003</v>
      </c>
      <c r="DQ41" s="916">
        <v>17108.748999999996</v>
      </c>
      <c r="DR41" s="912">
        <v>74736.786000000007</v>
      </c>
      <c r="DS41" s="914">
        <f t="shared" si="3"/>
        <v>91845.535000000003</v>
      </c>
      <c r="DT41" s="915">
        <f t="shared" si="4"/>
        <v>96188.508000000002</v>
      </c>
      <c r="DU41" s="915">
        <f t="shared" si="5"/>
        <v>269802.25</v>
      </c>
      <c r="DV41" s="912">
        <v>-22153.377</v>
      </c>
      <c r="DW41" s="912">
        <v>-87982.641000000003</v>
      </c>
      <c r="DX41" s="913">
        <f t="shared" si="6"/>
        <v>-110136.01800000001</v>
      </c>
      <c r="DY41" s="917">
        <f t="shared" si="7"/>
        <v>-13947.510000000009</v>
      </c>
      <c r="DZ41" s="913">
        <f t="shared" si="8"/>
        <v>159666.23199999999</v>
      </c>
      <c r="EA41" s="918"/>
      <c r="EB41" s="918">
        <f t="shared" si="9"/>
        <v>-15966.6232</v>
      </c>
    </row>
    <row r="42" spans="1:132" ht="15" customHeight="1">
      <c r="A42" s="909">
        <v>36</v>
      </c>
      <c r="B42" s="919" t="s">
        <v>203</v>
      </c>
      <c r="C42" s="911" t="s">
        <v>204</v>
      </c>
      <c r="D42" s="912">
        <v>0</v>
      </c>
      <c r="E42" s="912">
        <v>0</v>
      </c>
      <c r="F42" s="912">
        <v>0</v>
      </c>
      <c r="G42" s="912">
        <v>0</v>
      </c>
      <c r="H42" s="912">
        <v>0</v>
      </c>
      <c r="I42" s="912">
        <v>0</v>
      </c>
      <c r="J42" s="912">
        <v>0</v>
      </c>
      <c r="K42" s="912">
        <v>0</v>
      </c>
      <c r="L42" s="912">
        <v>0</v>
      </c>
      <c r="M42" s="912">
        <v>0</v>
      </c>
      <c r="N42" s="912">
        <v>0</v>
      </c>
      <c r="O42" s="912">
        <v>0</v>
      </c>
      <c r="P42" s="912">
        <v>0</v>
      </c>
      <c r="Q42" s="912">
        <v>0</v>
      </c>
      <c r="R42" s="912">
        <v>-9.2999999999999999E-2</v>
      </c>
      <c r="S42" s="912">
        <v>0</v>
      </c>
      <c r="T42" s="912">
        <v>0</v>
      </c>
      <c r="U42" s="912">
        <v>0</v>
      </c>
      <c r="V42" s="912">
        <v>-3.9E-2</v>
      </c>
      <c r="W42" s="912">
        <v>7.9550000000000001</v>
      </c>
      <c r="X42" s="912">
        <v>0</v>
      </c>
      <c r="Y42" s="912">
        <v>0</v>
      </c>
      <c r="Z42" s="912">
        <v>0</v>
      </c>
      <c r="AA42" s="912">
        <v>0</v>
      </c>
      <c r="AB42" s="912">
        <v>0</v>
      </c>
      <c r="AC42" s="912">
        <v>0.34499999999999997</v>
      </c>
      <c r="AD42" s="912">
        <v>0</v>
      </c>
      <c r="AE42" s="912">
        <v>-0.23499999999999999</v>
      </c>
      <c r="AF42" s="912">
        <v>-0.25600000000000001</v>
      </c>
      <c r="AG42" s="912">
        <v>0</v>
      </c>
      <c r="AH42" s="912">
        <v>0</v>
      </c>
      <c r="AI42" s="912">
        <v>0</v>
      </c>
      <c r="AJ42" s="912">
        <v>-0.379</v>
      </c>
      <c r="AK42" s="912">
        <v>-0.84899999999999998</v>
      </c>
      <c r="AL42" s="912">
        <v>-1.4609999999999999</v>
      </c>
      <c r="AM42" s="912">
        <v>296931.22899999999</v>
      </c>
      <c r="AN42" s="912">
        <v>533194.6179999999</v>
      </c>
      <c r="AO42" s="912">
        <v>46281.176000000007</v>
      </c>
      <c r="AP42" s="912">
        <v>224.0139999999999</v>
      </c>
      <c r="AQ42" s="912">
        <v>0</v>
      </c>
      <c r="AR42" s="912">
        <v>5.585</v>
      </c>
      <c r="AS42" s="912">
        <v>-78.503</v>
      </c>
      <c r="AT42" s="912">
        <v>-1157.8109999999999</v>
      </c>
      <c r="AU42" s="912">
        <v>-430.42899999999997</v>
      </c>
      <c r="AV42" s="912">
        <v>-908.18500000000006</v>
      </c>
      <c r="AW42" s="912">
        <v>-166.029</v>
      </c>
      <c r="AX42" s="912">
        <v>0</v>
      </c>
      <c r="AY42" s="912">
        <v>-0.40799999999999997</v>
      </c>
      <c r="AZ42" s="912">
        <v>-475.03100000000001</v>
      </c>
      <c r="BA42" s="912">
        <v>-86.278000000000006</v>
      </c>
      <c r="BB42" s="912">
        <v>-3.4000000000000002E-2</v>
      </c>
      <c r="BC42" s="912">
        <v>-6.5299999999999994</v>
      </c>
      <c r="BD42" s="912">
        <v>-13.226000000000001</v>
      </c>
      <c r="BE42" s="912">
        <v>-0.314</v>
      </c>
      <c r="BF42" s="912">
        <v>-814.76300000000003</v>
      </c>
      <c r="BG42" s="912">
        <v>-120.14700000000001</v>
      </c>
      <c r="BH42" s="912">
        <v>-1624.0070000000001</v>
      </c>
      <c r="BI42" s="912">
        <v>-93.245999999999995</v>
      </c>
      <c r="BJ42" s="912">
        <v>-162.51900000000001</v>
      </c>
      <c r="BK42" s="912">
        <v>-6.8089999999999993</v>
      </c>
      <c r="BL42" s="912">
        <v>0</v>
      </c>
      <c r="BM42" s="912">
        <v>0</v>
      </c>
      <c r="BN42" s="912">
        <v>-240.571</v>
      </c>
      <c r="BO42" s="912">
        <v>-42.127999999999993</v>
      </c>
      <c r="BP42" s="912">
        <v>-36.189</v>
      </c>
      <c r="BQ42" s="912">
        <v>0</v>
      </c>
      <c r="BR42" s="912">
        <v>0</v>
      </c>
      <c r="BS42" s="912">
        <v>0</v>
      </c>
      <c r="BT42" s="912">
        <v>0</v>
      </c>
      <c r="BU42" s="912">
        <v>0</v>
      </c>
      <c r="BV42" s="912">
        <v>0</v>
      </c>
      <c r="BW42" s="912">
        <v>0</v>
      </c>
      <c r="BX42" s="912">
        <v>0</v>
      </c>
      <c r="BY42" s="912">
        <v>0</v>
      </c>
      <c r="BZ42" s="912">
        <v>0</v>
      </c>
      <c r="CA42" s="912">
        <v>0</v>
      </c>
      <c r="CB42" s="912">
        <v>0</v>
      </c>
      <c r="CC42" s="912">
        <v>0</v>
      </c>
      <c r="CD42" s="912">
        <v>0</v>
      </c>
      <c r="CE42" s="912">
        <v>0</v>
      </c>
      <c r="CF42" s="912">
        <v>0</v>
      </c>
      <c r="CG42" s="912">
        <v>0</v>
      </c>
      <c r="CH42" s="912">
        <v>0</v>
      </c>
      <c r="CI42" s="912">
        <v>0</v>
      </c>
      <c r="CJ42" s="912">
        <v>0</v>
      </c>
      <c r="CK42" s="912">
        <v>0</v>
      </c>
      <c r="CL42" s="912">
        <v>0</v>
      </c>
      <c r="CM42" s="912">
        <v>0</v>
      </c>
      <c r="CN42" s="912">
        <v>0</v>
      </c>
      <c r="CO42" s="912">
        <v>0</v>
      </c>
      <c r="CP42" s="912">
        <v>0</v>
      </c>
      <c r="CQ42" s="912">
        <v>0</v>
      </c>
      <c r="CR42" s="912">
        <v>0</v>
      </c>
      <c r="CS42" s="912">
        <v>0</v>
      </c>
      <c r="CT42" s="912">
        <v>0</v>
      </c>
      <c r="CU42" s="912">
        <v>0</v>
      </c>
      <c r="CV42" s="912">
        <v>0</v>
      </c>
      <c r="CW42" s="912">
        <v>0</v>
      </c>
      <c r="CX42" s="912">
        <v>0</v>
      </c>
      <c r="CY42" s="912">
        <v>0</v>
      </c>
      <c r="CZ42" s="912">
        <v>0</v>
      </c>
      <c r="DA42" s="912">
        <v>0</v>
      </c>
      <c r="DB42" s="912">
        <v>0</v>
      </c>
      <c r="DC42" s="912">
        <v>0</v>
      </c>
      <c r="DD42" s="912">
        <v>0</v>
      </c>
      <c r="DE42" s="912">
        <v>1.82</v>
      </c>
      <c r="DF42" s="912">
        <v>0</v>
      </c>
      <c r="DG42" s="912">
        <v>0</v>
      </c>
      <c r="DH42" s="913">
        <f t="shared" si="0"/>
        <v>870180.27299999958</v>
      </c>
      <c r="DI42" s="912">
        <v>0</v>
      </c>
      <c r="DJ42" s="912">
        <v>-2029.3430000000001</v>
      </c>
      <c r="DK42" s="912">
        <v>0</v>
      </c>
      <c r="DL42" s="912">
        <v>-716.62199999999996</v>
      </c>
      <c r="DM42" s="912">
        <v>-56696.328999999998</v>
      </c>
      <c r="DN42" s="912">
        <v>-7900.9739999999993</v>
      </c>
      <c r="DO42" s="914">
        <f t="shared" si="1"/>
        <v>-67343.267999999996</v>
      </c>
      <c r="DP42" s="915">
        <f t="shared" si="2"/>
        <v>802837.00499999954</v>
      </c>
      <c r="DQ42" s="916">
        <v>58273.67</v>
      </c>
      <c r="DR42" s="912">
        <v>232546.87400000001</v>
      </c>
      <c r="DS42" s="914">
        <f t="shared" si="3"/>
        <v>290820.54399999999</v>
      </c>
      <c r="DT42" s="915">
        <f t="shared" si="4"/>
        <v>223477.27600000001</v>
      </c>
      <c r="DU42" s="915">
        <f t="shared" si="5"/>
        <v>1093657.5489999996</v>
      </c>
      <c r="DV42" s="912">
        <v>-41243.136000000006</v>
      </c>
      <c r="DW42" s="912">
        <v>-244490.42099999997</v>
      </c>
      <c r="DX42" s="913">
        <f t="shared" si="6"/>
        <v>-285733.55699999997</v>
      </c>
      <c r="DY42" s="917">
        <f t="shared" si="7"/>
        <v>-62256.280999999959</v>
      </c>
      <c r="DZ42" s="913">
        <f t="shared" si="8"/>
        <v>807923.99199999962</v>
      </c>
      <c r="EA42" s="918"/>
      <c r="EB42" s="918">
        <f t="shared" si="9"/>
        <v>-80792.399199999971</v>
      </c>
    </row>
    <row r="43" spans="1:132" ht="15" customHeight="1">
      <c r="A43" s="909">
        <v>37</v>
      </c>
      <c r="B43" s="919" t="s">
        <v>205</v>
      </c>
      <c r="C43" s="911" t="s">
        <v>206</v>
      </c>
      <c r="D43" s="912">
        <v>15.024000000000001</v>
      </c>
      <c r="E43" s="912">
        <v>0.21600000000000003</v>
      </c>
      <c r="F43" s="912">
        <v>2.8000000000000001E-2</v>
      </c>
      <c r="G43" s="912">
        <v>0.14699999999999999</v>
      </c>
      <c r="H43" s="912">
        <v>0.41599999999999998</v>
      </c>
      <c r="I43" s="912">
        <v>0</v>
      </c>
      <c r="J43" s="912">
        <v>11.039000000000001</v>
      </c>
      <c r="K43" s="912">
        <v>0</v>
      </c>
      <c r="L43" s="912">
        <v>0</v>
      </c>
      <c r="M43" s="912">
        <v>0</v>
      </c>
      <c r="N43" s="912">
        <v>0</v>
      </c>
      <c r="O43" s="912">
        <v>7.2220000000000004</v>
      </c>
      <c r="P43" s="912">
        <v>51.579000000000001</v>
      </c>
      <c r="Q43" s="912">
        <v>59.483999999999995</v>
      </c>
      <c r="R43" s="912">
        <v>1500.1089999999999</v>
      </c>
      <c r="S43" s="912">
        <v>0</v>
      </c>
      <c r="T43" s="912">
        <v>0</v>
      </c>
      <c r="U43" s="912">
        <v>0</v>
      </c>
      <c r="V43" s="912">
        <v>0</v>
      </c>
      <c r="W43" s="912">
        <v>0</v>
      </c>
      <c r="X43" s="912">
        <v>0</v>
      </c>
      <c r="Y43" s="912">
        <v>0</v>
      </c>
      <c r="Z43" s="912">
        <v>0</v>
      </c>
      <c r="AA43" s="912">
        <v>0</v>
      </c>
      <c r="AB43" s="912">
        <v>0</v>
      </c>
      <c r="AC43" s="912">
        <v>0</v>
      </c>
      <c r="AD43" s="912">
        <v>0</v>
      </c>
      <c r="AE43" s="912">
        <v>0</v>
      </c>
      <c r="AF43" s="912">
        <v>1942.1010000000001</v>
      </c>
      <c r="AG43" s="912">
        <v>1351.7149999999999</v>
      </c>
      <c r="AH43" s="912">
        <v>0.32100000000000001</v>
      </c>
      <c r="AI43" s="912">
        <v>0</v>
      </c>
      <c r="AJ43" s="912">
        <v>1706.0239999999999</v>
      </c>
      <c r="AK43" s="912">
        <v>0</v>
      </c>
      <c r="AL43" s="912">
        <v>201.81900000000002</v>
      </c>
      <c r="AM43" s="912">
        <v>0</v>
      </c>
      <c r="AN43" s="912">
        <v>303549.71499999997</v>
      </c>
      <c r="AO43" s="912">
        <v>27907.155000000002</v>
      </c>
      <c r="AP43" s="912">
        <v>159456.93599999999</v>
      </c>
      <c r="AQ43" s="912">
        <v>5.4870000000000001</v>
      </c>
      <c r="AR43" s="912">
        <v>91.295999999999992</v>
      </c>
      <c r="AS43" s="912">
        <v>27471.657000000003</v>
      </c>
      <c r="AT43" s="912">
        <v>143140.24299999999</v>
      </c>
      <c r="AU43" s="912">
        <v>33172.783000000003</v>
      </c>
      <c r="AV43" s="912">
        <v>73246.649999999994</v>
      </c>
      <c r="AW43" s="912">
        <v>9481.1290000000008</v>
      </c>
      <c r="AX43" s="912">
        <v>74.643000000000001</v>
      </c>
      <c r="AY43" s="912">
        <v>637.2940000000001</v>
      </c>
      <c r="AZ43" s="912">
        <v>74213.966</v>
      </c>
      <c r="BA43" s="912">
        <v>5444.0479999999998</v>
      </c>
      <c r="BB43" s="912">
        <v>246.691</v>
      </c>
      <c r="BC43" s="912">
        <v>2746.4430000000002</v>
      </c>
      <c r="BD43" s="912">
        <v>266.21500000000003</v>
      </c>
      <c r="BE43" s="912">
        <v>165.17100000000002</v>
      </c>
      <c r="BF43" s="912">
        <v>207201.93599999999</v>
      </c>
      <c r="BG43" s="912">
        <v>10447.210999999999</v>
      </c>
      <c r="BH43" s="912">
        <v>152024.413</v>
      </c>
      <c r="BI43" s="912">
        <v>3810.2080000000005</v>
      </c>
      <c r="BJ43" s="912">
        <v>17536.307999999997</v>
      </c>
      <c r="BK43" s="912">
        <v>1301.0819999999999</v>
      </c>
      <c r="BL43" s="912">
        <v>0</v>
      </c>
      <c r="BM43" s="912">
        <v>35423.97</v>
      </c>
      <c r="BN43" s="912">
        <v>11334.527000000002</v>
      </c>
      <c r="BO43" s="912">
        <v>9416.7950000000001</v>
      </c>
      <c r="BP43" s="912">
        <v>13716.390999999998</v>
      </c>
      <c r="BQ43" s="912">
        <v>0</v>
      </c>
      <c r="BR43" s="912">
        <v>0</v>
      </c>
      <c r="BS43" s="912">
        <v>0.76700000000000002</v>
      </c>
      <c r="BT43" s="912">
        <v>0</v>
      </c>
      <c r="BU43" s="912">
        <v>0</v>
      </c>
      <c r="BV43" s="912">
        <v>0</v>
      </c>
      <c r="BW43" s="912">
        <v>0</v>
      </c>
      <c r="BX43" s="912">
        <v>0</v>
      </c>
      <c r="BY43" s="912">
        <v>0</v>
      </c>
      <c r="BZ43" s="912">
        <v>0</v>
      </c>
      <c r="CA43" s="912">
        <v>0</v>
      </c>
      <c r="CB43" s="912">
        <v>0</v>
      </c>
      <c r="CC43" s="912">
        <v>0</v>
      </c>
      <c r="CD43" s="912">
        <v>0</v>
      </c>
      <c r="CE43" s="912">
        <v>0</v>
      </c>
      <c r="CF43" s="912">
        <v>0</v>
      </c>
      <c r="CG43" s="912">
        <v>1169.7159999999999</v>
      </c>
      <c r="CH43" s="912">
        <v>0</v>
      </c>
      <c r="CI43" s="912">
        <v>0</v>
      </c>
      <c r="CJ43" s="912">
        <v>0</v>
      </c>
      <c r="CK43" s="912">
        <v>0</v>
      </c>
      <c r="CL43" s="912">
        <v>0</v>
      </c>
      <c r="CM43" s="912">
        <v>0</v>
      </c>
      <c r="CN43" s="912">
        <v>7.6329999999999991</v>
      </c>
      <c r="CO43" s="912">
        <v>0</v>
      </c>
      <c r="CP43" s="912">
        <v>0</v>
      </c>
      <c r="CQ43" s="912">
        <v>0</v>
      </c>
      <c r="CR43" s="912">
        <v>0</v>
      </c>
      <c r="CS43" s="912">
        <v>0</v>
      </c>
      <c r="CT43" s="912">
        <v>0</v>
      </c>
      <c r="CU43" s="912">
        <v>0</v>
      </c>
      <c r="CV43" s="912">
        <v>0</v>
      </c>
      <c r="CW43" s="912">
        <v>0</v>
      </c>
      <c r="CX43" s="912">
        <v>223.191</v>
      </c>
      <c r="CY43" s="912">
        <v>0.127</v>
      </c>
      <c r="CZ43" s="912">
        <v>0</v>
      </c>
      <c r="DA43" s="912">
        <v>0</v>
      </c>
      <c r="DB43" s="912">
        <v>0</v>
      </c>
      <c r="DC43" s="912">
        <v>0</v>
      </c>
      <c r="DD43" s="912">
        <v>0</v>
      </c>
      <c r="DE43" s="912">
        <v>43.927</v>
      </c>
      <c r="DF43" s="912">
        <v>0</v>
      </c>
      <c r="DG43" s="912">
        <v>864.47500000000002</v>
      </c>
      <c r="DH43" s="913">
        <f t="shared" si="0"/>
        <v>1332687.443</v>
      </c>
      <c r="DI43" s="912">
        <v>0</v>
      </c>
      <c r="DJ43" s="912">
        <v>0</v>
      </c>
      <c r="DK43" s="912">
        <v>0</v>
      </c>
      <c r="DL43" s="912">
        <v>0</v>
      </c>
      <c r="DM43" s="912">
        <v>0</v>
      </c>
      <c r="DN43" s="912">
        <v>-10679.74</v>
      </c>
      <c r="DO43" s="914">
        <f t="shared" si="1"/>
        <v>-10679.74</v>
      </c>
      <c r="DP43" s="915">
        <f t="shared" si="2"/>
        <v>1322007.703</v>
      </c>
      <c r="DQ43" s="916">
        <v>166353.82699999999</v>
      </c>
      <c r="DR43" s="912">
        <v>565176.55499999993</v>
      </c>
      <c r="DS43" s="914">
        <f t="shared" si="3"/>
        <v>731530.38199999998</v>
      </c>
      <c r="DT43" s="915">
        <f t="shared" si="4"/>
        <v>720850.64199999999</v>
      </c>
      <c r="DU43" s="915">
        <f t="shared" si="5"/>
        <v>2053538.085</v>
      </c>
      <c r="DV43" s="912">
        <v>-71532.063999999998</v>
      </c>
      <c r="DW43" s="912">
        <v>-631248.255</v>
      </c>
      <c r="DX43" s="913">
        <f t="shared" si="6"/>
        <v>-702780.31900000002</v>
      </c>
      <c r="DY43" s="917">
        <f t="shared" si="7"/>
        <v>18070.322999999975</v>
      </c>
      <c r="DZ43" s="913">
        <f t="shared" si="8"/>
        <v>1350757.7659999998</v>
      </c>
      <c r="EA43" s="918"/>
      <c r="EB43" s="918">
        <f t="shared" si="9"/>
        <v>-135075.77659999998</v>
      </c>
    </row>
    <row r="44" spans="1:132" ht="15" customHeight="1">
      <c r="A44" s="909">
        <v>38</v>
      </c>
      <c r="B44" s="919" t="s">
        <v>207</v>
      </c>
      <c r="C44" s="911" t="s">
        <v>208</v>
      </c>
      <c r="D44" s="912">
        <v>0</v>
      </c>
      <c r="E44" s="912">
        <v>0</v>
      </c>
      <c r="F44" s="912">
        <v>0</v>
      </c>
      <c r="G44" s="912">
        <v>0</v>
      </c>
      <c r="H44" s="912">
        <v>1.647</v>
      </c>
      <c r="I44" s="912">
        <v>0</v>
      </c>
      <c r="J44" s="912">
        <v>4.3250000000000002</v>
      </c>
      <c r="K44" s="912">
        <v>0</v>
      </c>
      <c r="L44" s="912">
        <v>0</v>
      </c>
      <c r="M44" s="912">
        <v>0</v>
      </c>
      <c r="N44" s="912">
        <v>0</v>
      </c>
      <c r="O44" s="912">
        <v>0</v>
      </c>
      <c r="P44" s="912">
        <v>0</v>
      </c>
      <c r="Q44" s="912">
        <v>0.27200000000000002</v>
      </c>
      <c r="R44" s="912">
        <v>49.5</v>
      </c>
      <c r="S44" s="912">
        <v>0</v>
      </c>
      <c r="T44" s="912">
        <v>0</v>
      </c>
      <c r="U44" s="912">
        <v>0</v>
      </c>
      <c r="V44" s="912">
        <v>0</v>
      </c>
      <c r="W44" s="912">
        <v>0</v>
      </c>
      <c r="X44" s="912">
        <v>0</v>
      </c>
      <c r="Y44" s="912">
        <v>0</v>
      </c>
      <c r="Z44" s="912">
        <v>0</v>
      </c>
      <c r="AA44" s="912">
        <v>0</v>
      </c>
      <c r="AB44" s="912">
        <v>0</v>
      </c>
      <c r="AC44" s="912">
        <v>0</v>
      </c>
      <c r="AD44" s="912">
        <v>0</v>
      </c>
      <c r="AE44" s="912">
        <v>0</v>
      </c>
      <c r="AF44" s="912">
        <v>0</v>
      </c>
      <c r="AG44" s="912">
        <v>0</v>
      </c>
      <c r="AH44" s="912">
        <v>3.7389999999999999</v>
      </c>
      <c r="AI44" s="912">
        <v>0</v>
      </c>
      <c r="AJ44" s="912">
        <v>15.827</v>
      </c>
      <c r="AK44" s="912">
        <v>364.01100000000002</v>
      </c>
      <c r="AL44" s="912">
        <v>21.910999999999998</v>
      </c>
      <c r="AM44" s="912">
        <v>0</v>
      </c>
      <c r="AN44" s="912">
        <v>0</v>
      </c>
      <c r="AO44" s="912">
        <v>2200.8490000000002</v>
      </c>
      <c r="AP44" s="912">
        <v>0</v>
      </c>
      <c r="AQ44" s="912">
        <v>0</v>
      </c>
      <c r="AR44" s="912">
        <v>0</v>
      </c>
      <c r="AS44" s="912">
        <v>3271.4470000000001</v>
      </c>
      <c r="AT44" s="912">
        <v>3428.3789999999999</v>
      </c>
      <c r="AU44" s="912">
        <v>20237.748</v>
      </c>
      <c r="AV44" s="912">
        <v>43308.606</v>
      </c>
      <c r="AW44" s="912">
        <v>5053.7009999999991</v>
      </c>
      <c r="AX44" s="912">
        <v>0</v>
      </c>
      <c r="AY44" s="912">
        <v>59.960999999999999</v>
      </c>
      <c r="AZ44" s="912">
        <v>17209.128000000001</v>
      </c>
      <c r="BA44" s="912">
        <v>234.84200000000001</v>
      </c>
      <c r="BB44" s="912">
        <v>62.156000000000006</v>
      </c>
      <c r="BC44" s="912">
        <v>27.616</v>
      </c>
      <c r="BD44" s="912">
        <v>19.603000000000002</v>
      </c>
      <c r="BE44" s="912">
        <v>98.169000000000011</v>
      </c>
      <c r="BF44" s="912">
        <v>2973.922</v>
      </c>
      <c r="BG44" s="912">
        <v>103.465</v>
      </c>
      <c r="BH44" s="912">
        <v>176810.54700000002</v>
      </c>
      <c r="BI44" s="912">
        <v>749.23500000000001</v>
      </c>
      <c r="BJ44" s="912">
        <v>17104.55</v>
      </c>
      <c r="BK44" s="912">
        <v>342.548</v>
      </c>
      <c r="BL44" s="912">
        <v>0</v>
      </c>
      <c r="BM44" s="912">
        <v>502.38400000000001</v>
      </c>
      <c r="BN44" s="912">
        <v>212.49199999999999</v>
      </c>
      <c r="BO44" s="912">
        <v>527.49699999999996</v>
      </c>
      <c r="BP44" s="912">
        <v>2827.2950000000001</v>
      </c>
      <c r="BQ44" s="912">
        <v>0</v>
      </c>
      <c r="BR44" s="912">
        <v>0</v>
      </c>
      <c r="BS44" s="912">
        <v>10.465</v>
      </c>
      <c r="BT44" s="912">
        <v>0</v>
      </c>
      <c r="BU44" s="912">
        <v>0</v>
      </c>
      <c r="BV44" s="912">
        <v>0</v>
      </c>
      <c r="BW44" s="912">
        <v>0</v>
      </c>
      <c r="BX44" s="912">
        <v>0</v>
      </c>
      <c r="BY44" s="912">
        <v>0</v>
      </c>
      <c r="BZ44" s="912">
        <v>0</v>
      </c>
      <c r="CA44" s="912">
        <v>0</v>
      </c>
      <c r="CB44" s="912">
        <v>0</v>
      </c>
      <c r="CC44" s="912">
        <v>0.97099999999999986</v>
      </c>
      <c r="CD44" s="912">
        <v>0</v>
      </c>
      <c r="CE44" s="912">
        <v>0</v>
      </c>
      <c r="CF44" s="912">
        <v>0</v>
      </c>
      <c r="CG44" s="912">
        <v>0</v>
      </c>
      <c r="CH44" s="912">
        <v>0</v>
      </c>
      <c r="CI44" s="912">
        <v>0</v>
      </c>
      <c r="CJ44" s="912">
        <v>0</v>
      </c>
      <c r="CK44" s="912">
        <v>0</v>
      </c>
      <c r="CL44" s="912">
        <v>0</v>
      </c>
      <c r="CM44" s="912">
        <v>0</v>
      </c>
      <c r="CN44" s="912">
        <v>3.2749999999999999</v>
      </c>
      <c r="CO44" s="912">
        <v>0</v>
      </c>
      <c r="CP44" s="912">
        <v>0</v>
      </c>
      <c r="CQ44" s="912">
        <v>1.837</v>
      </c>
      <c r="CR44" s="912">
        <v>0</v>
      </c>
      <c r="CS44" s="912">
        <v>5.0529999999999999</v>
      </c>
      <c r="CT44" s="912">
        <v>4.1150000000000002</v>
      </c>
      <c r="CU44" s="912">
        <v>1.149</v>
      </c>
      <c r="CV44" s="912">
        <v>0</v>
      </c>
      <c r="CW44" s="912">
        <v>0</v>
      </c>
      <c r="CX44" s="912">
        <v>0</v>
      </c>
      <c r="CY44" s="912">
        <v>0</v>
      </c>
      <c r="CZ44" s="912">
        <v>2.4929999999999999</v>
      </c>
      <c r="DA44" s="912">
        <v>30.746000000000002</v>
      </c>
      <c r="DB44" s="912">
        <v>0</v>
      </c>
      <c r="DC44" s="912">
        <v>1.024</v>
      </c>
      <c r="DD44" s="912">
        <v>0</v>
      </c>
      <c r="DE44" s="912">
        <v>9.8360000000000003</v>
      </c>
      <c r="DF44" s="912">
        <v>2.4289999999999998</v>
      </c>
      <c r="DG44" s="912">
        <v>103.93899999999999</v>
      </c>
      <c r="DH44" s="913">
        <f t="shared" si="0"/>
        <v>298004.70400000009</v>
      </c>
      <c r="DI44" s="912">
        <v>0</v>
      </c>
      <c r="DJ44" s="912">
        <v>2.113</v>
      </c>
      <c r="DK44" s="912">
        <v>0</v>
      </c>
      <c r="DL44" s="912">
        <v>0</v>
      </c>
      <c r="DM44" s="912">
        <v>0</v>
      </c>
      <c r="DN44" s="912">
        <v>-458.71099999999996</v>
      </c>
      <c r="DO44" s="914">
        <f t="shared" si="1"/>
        <v>-456.59799999999996</v>
      </c>
      <c r="DP44" s="915">
        <f t="shared" si="2"/>
        <v>297548.10600000009</v>
      </c>
      <c r="DQ44" s="916">
        <v>5418.3990000000003</v>
      </c>
      <c r="DR44" s="912">
        <v>211424.804</v>
      </c>
      <c r="DS44" s="914">
        <f t="shared" si="3"/>
        <v>216843.20300000001</v>
      </c>
      <c r="DT44" s="915">
        <f t="shared" si="4"/>
        <v>216386.60500000001</v>
      </c>
      <c r="DU44" s="915">
        <f t="shared" si="5"/>
        <v>514391.30900000012</v>
      </c>
      <c r="DV44" s="912">
        <v>-5088.1790000000001</v>
      </c>
      <c r="DW44" s="912">
        <v>-183145.81400000001</v>
      </c>
      <c r="DX44" s="913">
        <f t="shared" si="6"/>
        <v>-188233.99300000002</v>
      </c>
      <c r="DY44" s="917">
        <f t="shared" si="7"/>
        <v>28152.611999999994</v>
      </c>
      <c r="DZ44" s="913">
        <f t="shared" si="8"/>
        <v>326157.31600000011</v>
      </c>
      <c r="EA44" s="918"/>
      <c r="EB44" s="918">
        <f t="shared" si="9"/>
        <v>-32615.731600000014</v>
      </c>
    </row>
    <row r="45" spans="1:132" ht="15" customHeight="1">
      <c r="A45" s="909">
        <v>39</v>
      </c>
      <c r="B45" s="919" t="s">
        <v>209</v>
      </c>
      <c r="C45" s="911" t="s">
        <v>210</v>
      </c>
      <c r="D45" s="912">
        <v>0</v>
      </c>
      <c r="E45" s="912">
        <v>0</v>
      </c>
      <c r="F45" s="912">
        <v>0</v>
      </c>
      <c r="G45" s="912">
        <v>0</v>
      </c>
      <c r="H45" s="912">
        <v>0</v>
      </c>
      <c r="I45" s="912">
        <v>0</v>
      </c>
      <c r="J45" s="912">
        <v>0</v>
      </c>
      <c r="K45" s="912">
        <v>0</v>
      </c>
      <c r="L45" s="912">
        <v>0</v>
      </c>
      <c r="M45" s="912">
        <v>0</v>
      </c>
      <c r="N45" s="912">
        <v>0</v>
      </c>
      <c r="O45" s="912">
        <v>0</v>
      </c>
      <c r="P45" s="912">
        <v>0</v>
      </c>
      <c r="Q45" s="912">
        <v>7.8860000000000001</v>
      </c>
      <c r="R45" s="912">
        <v>3121.886</v>
      </c>
      <c r="S45" s="912">
        <v>0</v>
      </c>
      <c r="T45" s="912">
        <v>0</v>
      </c>
      <c r="U45" s="912">
        <v>0</v>
      </c>
      <c r="V45" s="912">
        <v>0</v>
      </c>
      <c r="W45" s="912">
        <v>36.945999999999998</v>
      </c>
      <c r="X45" s="912">
        <v>0</v>
      </c>
      <c r="Y45" s="912">
        <v>0.26400000000000001</v>
      </c>
      <c r="Z45" s="912">
        <v>0</v>
      </c>
      <c r="AA45" s="912">
        <v>0</v>
      </c>
      <c r="AB45" s="912">
        <v>0</v>
      </c>
      <c r="AC45" s="912">
        <v>6.2670000000000003</v>
      </c>
      <c r="AD45" s="912">
        <v>0</v>
      </c>
      <c r="AE45" s="912">
        <v>0</v>
      </c>
      <c r="AF45" s="912">
        <v>87.491</v>
      </c>
      <c r="AG45" s="912">
        <v>0</v>
      </c>
      <c r="AH45" s="912">
        <v>0</v>
      </c>
      <c r="AI45" s="912">
        <v>8.91</v>
      </c>
      <c r="AJ45" s="912">
        <v>355.50599999999997</v>
      </c>
      <c r="AK45" s="912">
        <v>206.471</v>
      </c>
      <c r="AL45" s="912">
        <v>266.79200000000003</v>
      </c>
      <c r="AM45" s="912">
        <v>16.032</v>
      </c>
      <c r="AN45" s="912">
        <v>0</v>
      </c>
      <c r="AO45" s="912">
        <v>249.898</v>
      </c>
      <c r="AP45" s="912">
        <v>0</v>
      </c>
      <c r="AQ45" s="912">
        <v>0</v>
      </c>
      <c r="AR45" s="912">
        <v>643.08600000000001</v>
      </c>
      <c r="AS45" s="912">
        <v>18202.763999999999</v>
      </c>
      <c r="AT45" s="912">
        <v>46078.722999999998</v>
      </c>
      <c r="AU45" s="912">
        <v>20921.077000000001</v>
      </c>
      <c r="AV45" s="912">
        <v>25465.398000000001</v>
      </c>
      <c r="AW45" s="912">
        <v>4789.799</v>
      </c>
      <c r="AX45" s="912">
        <v>62.021000000000001</v>
      </c>
      <c r="AY45" s="912">
        <v>1000.379</v>
      </c>
      <c r="AZ45" s="912">
        <v>16215.930999999999</v>
      </c>
      <c r="BA45" s="912">
        <v>4608.9780000000001</v>
      </c>
      <c r="BB45" s="912">
        <v>6.952</v>
      </c>
      <c r="BC45" s="912">
        <v>587.57999999999993</v>
      </c>
      <c r="BD45" s="912">
        <v>123.17800000000001</v>
      </c>
      <c r="BE45" s="912">
        <v>70.170999999999992</v>
      </c>
      <c r="BF45" s="912">
        <v>32895.313999999998</v>
      </c>
      <c r="BG45" s="912">
        <v>969.38600000000008</v>
      </c>
      <c r="BH45" s="912">
        <v>75903.118999999992</v>
      </c>
      <c r="BI45" s="912">
        <v>1540.3090000000002</v>
      </c>
      <c r="BJ45" s="912">
        <v>23267.942999999999</v>
      </c>
      <c r="BK45" s="912">
        <v>1054.788</v>
      </c>
      <c r="BL45" s="912">
        <v>0</v>
      </c>
      <c r="BM45" s="912">
        <v>443.16599999999994</v>
      </c>
      <c r="BN45" s="912">
        <v>541.83799999999997</v>
      </c>
      <c r="BO45" s="912">
        <v>172.83399999999997</v>
      </c>
      <c r="BP45" s="912">
        <v>42.134999999999998</v>
      </c>
      <c r="BQ45" s="912">
        <v>0</v>
      </c>
      <c r="BR45" s="912">
        <v>0</v>
      </c>
      <c r="BS45" s="912">
        <v>0</v>
      </c>
      <c r="BT45" s="912">
        <v>0</v>
      </c>
      <c r="BU45" s="912">
        <v>0</v>
      </c>
      <c r="BV45" s="912">
        <v>0</v>
      </c>
      <c r="BW45" s="912">
        <v>0</v>
      </c>
      <c r="BX45" s="912">
        <v>0</v>
      </c>
      <c r="BY45" s="912">
        <v>0</v>
      </c>
      <c r="BZ45" s="912">
        <v>0</v>
      </c>
      <c r="CA45" s="912">
        <v>0</v>
      </c>
      <c r="CB45" s="912">
        <v>0</v>
      </c>
      <c r="CC45" s="912">
        <v>0</v>
      </c>
      <c r="CD45" s="912">
        <v>0</v>
      </c>
      <c r="CE45" s="912">
        <v>0</v>
      </c>
      <c r="CF45" s="912">
        <v>0</v>
      </c>
      <c r="CG45" s="912">
        <v>0</v>
      </c>
      <c r="CH45" s="912">
        <v>0</v>
      </c>
      <c r="CI45" s="912">
        <v>0</v>
      </c>
      <c r="CJ45" s="912">
        <v>0</v>
      </c>
      <c r="CK45" s="912">
        <v>0</v>
      </c>
      <c r="CL45" s="912">
        <v>0</v>
      </c>
      <c r="CM45" s="912">
        <v>0</v>
      </c>
      <c r="CN45" s="912">
        <v>27.88</v>
      </c>
      <c r="CO45" s="912">
        <v>0</v>
      </c>
      <c r="CP45" s="912">
        <v>0</v>
      </c>
      <c r="CQ45" s="912">
        <v>0</v>
      </c>
      <c r="CR45" s="912">
        <v>0</v>
      </c>
      <c r="CS45" s="912">
        <v>0</v>
      </c>
      <c r="CT45" s="912">
        <v>0</v>
      </c>
      <c r="CU45" s="912">
        <v>0</v>
      </c>
      <c r="CV45" s="912">
        <v>0</v>
      </c>
      <c r="CW45" s="912">
        <v>0</v>
      </c>
      <c r="CX45" s="912">
        <v>406.23</v>
      </c>
      <c r="CY45" s="912">
        <v>0</v>
      </c>
      <c r="CZ45" s="912">
        <v>0</v>
      </c>
      <c r="DA45" s="912">
        <v>0</v>
      </c>
      <c r="DB45" s="912">
        <v>0</v>
      </c>
      <c r="DC45" s="912">
        <v>0</v>
      </c>
      <c r="DD45" s="912">
        <v>0</v>
      </c>
      <c r="DE45" s="912">
        <v>0</v>
      </c>
      <c r="DF45" s="912">
        <v>0</v>
      </c>
      <c r="DG45" s="912">
        <v>167.22900000000001</v>
      </c>
      <c r="DH45" s="913">
        <f t="shared" si="0"/>
        <v>280572.55700000003</v>
      </c>
      <c r="DI45" s="912">
        <v>0</v>
      </c>
      <c r="DJ45" s="912">
        <v>0</v>
      </c>
      <c r="DK45" s="912">
        <v>0</v>
      </c>
      <c r="DL45" s="912">
        <v>0</v>
      </c>
      <c r="DM45" s="912">
        <v>0</v>
      </c>
      <c r="DN45" s="912">
        <v>-1016.0699999999999</v>
      </c>
      <c r="DO45" s="914">
        <f t="shared" si="1"/>
        <v>-1016.0699999999999</v>
      </c>
      <c r="DP45" s="915">
        <f t="shared" si="2"/>
        <v>279556.48700000002</v>
      </c>
      <c r="DQ45" s="916">
        <v>14476.626</v>
      </c>
      <c r="DR45" s="912">
        <v>136100.451</v>
      </c>
      <c r="DS45" s="914">
        <f t="shared" si="3"/>
        <v>150577.07699999999</v>
      </c>
      <c r="DT45" s="915">
        <f t="shared" si="4"/>
        <v>149561.00699999998</v>
      </c>
      <c r="DU45" s="915">
        <f t="shared" si="5"/>
        <v>430133.56400000001</v>
      </c>
      <c r="DV45" s="912">
        <v>-21608.192000000003</v>
      </c>
      <c r="DW45" s="912">
        <v>-64852.015999999996</v>
      </c>
      <c r="DX45" s="913">
        <f t="shared" si="6"/>
        <v>-86460.207999999999</v>
      </c>
      <c r="DY45" s="917">
        <f t="shared" si="7"/>
        <v>63100.798999999985</v>
      </c>
      <c r="DZ45" s="913">
        <f t="shared" si="8"/>
        <v>343673.35600000003</v>
      </c>
      <c r="EA45" s="918"/>
      <c r="EB45" s="918">
        <f t="shared" si="9"/>
        <v>-34367.335600000006</v>
      </c>
    </row>
    <row r="46" spans="1:132" ht="15" customHeight="1">
      <c r="A46" s="909">
        <v>40</v>
      </c>
      <c r="B46" s="919" t="s">
        <v>211</v>
      </c>
      <c r="C46" s="911" t="s">
        <v>212</v>
      </c>
      <c r="D46" s="912">
        <v>0</v>
      </c>
      <c r="E46" s="912">
        <v>0</v>
      </c>
      <c r="F46" s="912">
        <v>0</v>
      </c>
      <c r="G46" s="912">
        <v>0</v>
      </c>
      <c r="H46" s="912">
        <v>0</v>
      </c>
      <c r="I46" s="912">
        <v>0</v>
      </c>
      <c r="J46" s="912">
        <v>0</v>
      </c>
      <c r="K46" s="912">
        <v>0</v>
      </c>
      <c r="L46" s="912">
        <v>0</v>
      </c>
      <c r="M46" s="912">
        <v>0</v>
      </c>
      <c r="N46" s="912">
        <v>0</v>
      </c>
      <c r="O46" s="912">
        <v>0</v>
      </c>
      <c r="P46" s="912">
        <v>0</v>
      </c>
      <c r="Q46" s="912">
        <v>0</v>
      </c>
      <c r="R46" s="912">
        <v>-0.87000000000000011</v>
      </c>
      <c r="S46" s="912">
        <v>0.13300000000000001</v>
      </c>
      <c r="T46" s="912">
        <v>0</v>
      </c>
      <c r="U46" s="912">
        <v>-201.208</v>
      </c>
      <c r="V46" s="912">
        <v>0</v>
      </c>
      <c r="W46" s="912">
        <v>3377.8130000000001</v>
      </c>
      <c r="X46" s="912">
        <v>0</v>
      </c>
      <c r="Y46" s="912">
        <v>196.20599999999999</v>
      </c>
      <c r="Z46" s="912">
        <v>0</v>
      </c>
      <c r="AA46" s="912">
        <v>0</v>
      </c>
      <c r="AB46" s="912">
        <v>0</v>
      </c>
      <c r="AC46" s="912">
        <v>742.13000000000011</v>
      </c>
      <c r="AD46" s="912">
        <v>0</v>
      </c>
      <c r="AE46" s="912">
        <v>0</v>
      </c>
      <c r="AF46" s="912">
        <v>903.60699999999997</v>
      </c>
      <c r="AG46" s="912">
        <v>-9.9879999999999995</v>
      </c>
      <c r="AH46" s="912">
        <v>0</v>
      </c>
      <c r="AI46" s="912">
        <v>207.36</v>
      </c>
      <c r="AJ46" s="912">
        <v>0</v>
      </c>
      <c r="AK46" s="912">
        <v>5216.9269999999997</v>
      </c>
      <c r="AL46" s="912">
        <v>1598.922</v>
      </c>
      <c r="AM46" s="912">
        <v>6828.1380000000008</v>
      </c>
      <c r="AN46" s="912">
        <v>16847.078000000005</v>
      </c>
      <c r="AO46" s="912">
        <v>784.80899999999997</v>
      </c>
      <c r="AP46" s="912">
        <v>-111.503</v>
      </c>
      <c r="AQ46" s="912">
        <v>46767.027999999998</v>
      </c>
      <c r="AR46" s="912">
        <v>287994.10399999999</v>
      </c>
      <c r="AS46" s="912">
        <v>-82.249999999999972</v>
      </c>
      <c r="AT46" s="912">
        <v>11695.090999999999</v>
      </c>
      <c r="AU46" s="912">
        <v>63.181000000000054</v>
      </c>
      <c r="AV46" s="912">
        <v>1941.3779999999999</v>
      </c>
      <c r="AW46" s="912">
        <v>4100.6039999999994</v>
      </c>
      <c r="AX46" s="912">
        <v>3145.4020000000019</v>
      </c>
      <c r="AY46" s="912">
        <v>4444.8040000000001</v>
      </c>
      <c r="AZ46" s="912">
        <v>31451.458000000006</v>
      </c>
      <c r="BA46" s="912">
        <v>197.43899999999999</v>
      </c>
      <c r="BB46" s="912">
        <v>42.192000000000007</v>
      </c>
      <c r="BC46" s="912">
        <v>848.86199999999997</v>
      </c>
      <c r="BD46" s="912">
        <v>60.411000000000008</v>
      </c>
      <c r="BE46" s="912">
        <v>-6.4950000000000001</v>
      </c>
      <c r="BF46" s="912">
        <v>52.31</v>
      </c>
      <c r="BG46" s="912">
        <v>-95.888000000000005</v>
      </c>
      <c r="BH46" s="912">
        <v>54654.137999999999</v>
      </c>
      <c r="BI46" s="912">
        <v>14.755000000000001</v>
      </c>
      <c r="BJ46" s="912">
        <v>135.94799999999998</v>
      </c>
      <c r="BK46" s="912">
        <v>4939.5969999999998</v>
      </c>
      <c r="BL46" s="912">
        <v>0</v>
      </c>
      <c r="BM46" s="912">
        <v>155.40100000000001</v>
      </c>
      <c r="BN46" s="912">
        <v>0</v>
      </c>
      <c r="BO46" s="912">
        <v>-2.9939999999999998</v>
      </c>
      <c r="BP46" s="912">
        <v>-5.3149999999999995</v>
      </c>
      <c r="BQ46" s="912">
        <v>0</v>
      </c>
      <c r="BR46" s="912">
        <v>0</v>
      </c>
      <c r="BS46" s="912">
        <v>2.4580000000000002</v>
      </c>
      <c r="BT46" s="912">
        <v>0</v>
      </c>
      <c r="BU46" s="912">
        <v>0</v>
      </c>
      <c r="BV46" s="912">
        <v>0</v>
      </c>
      <c r="BW46" s="912">
        <v>0</v>
      </c>
      <c r="BX46" s="912">
        <v>0</v>
      </c>
      <c r="BY46" s="912">
        <v>0</v>
      </c>
      <c r="BZ46" s="912">
        <v>0</v>
      </c>
      <c r="CA46" s="912">
        <v>0</v>
      </c>
      <c r="CB46" s="912">
        <v>0</v>
      </c>
      <c r="CC46" s="912">
        <v>0</v>
      </c>
      <c r="CD46" s="912">
        <v>0</v>
      </c>
      <c r="CE46" s="912">
        <v>0</v>
      </c>
      <c r="CF46" s="912">
        <v>0</v>
      </c>
      <c r="CG46" s="912">
        <v>0</v>
      </c>
      <c r="CH46" s="912">
        <v>0</v>
      </c>
      <c r="CI46" s="912">
        <v>0</v>
      </c>
      <c r="CJ46" s="912">
        <v>0</v>
      </c>
      <c r="CK46" s="912">
        <v>0</v>
      </c>
      <c r="CL46" s="912">
        <v>0</v>
      </c>
      <c r="CM46" s="912">
        <v>49.738999999999997</v>
      </c>
      <c r="CN46" s="912">
        <v>4.3419999999999996</v>
      </c>
      <c r="CO46" s="912">
        <v>0</v>
      </c>
      <c r="CP46" s="912">
        <v>238.387</v>
      </c>
      <c r="CQ46" s="912">
        <v>0</v>
      </c>
      <c r="CR46" s="912">
        <v>0</v>
      </c>
      <c r="CS46" s="912">
        <v>0</v>
      </c>
      <c r="CT46" s="912">
        <v>0</v>
      </c>
      <c r="CU46" s="912">
        <v>0</v>
      </c>
      <c r="CV46" s="912">
        <v>0</v>
      </c>
      <c r="CW46" s="912">
        <v>0</v>
      </c>
      <c r="CX46" s="912">
        <v>0</v>
      </c>
      <c r="CY46" s="912">
        <v>0</v>
      </c>
      <c r="CZ46" s="912">
        <v>0</v>
      </c>
      <c r="DA46" s="912">
        <v>0</v>
      </c>
      <c r="DB46" s="912">
        <v>0</v>
      </c>
      <c r="DC46" s="912">
        <v>0</v>
      </c>
      <c r="DD46" s="912">
        <v>0</v>
      </c>
      <c r="DE46" s="912">
        <v>2.6890000000000001</v>
      </c>
      <c r="DF46" s="912">
        <v>0</v>
      </c>
      <c r="DG46" s="912">
        <v>461.62400000000002</v>
      </c>
      <c r="DH46" s="913">
        <f t="shared" si="0"/>
        <v>489649.95400000003</v>
      </c>
      <c r="DI46" s="912">
        <v>0</v>
      </c>
      <c r="DJ46" s="912">
        <v>11038.482999999998</v>
      </c>
      <c r="DK46" s="912">
        <v>0</v>
      </c>
      <c r="DL46" s="912">
        <v>0</v>
      </c>
      <c r="DM46" s="912">
        <v>-25196.991999999998</v>
      </c>
      <c r="DN46" s="912">
        <v>-1990.7959999999998</v>
      </c>
      <c r="DO46" s="914">
        <f t="shared" si="1"/>
        <v>-16149.305</v>
      </c>
      <c r="DP46" s="915">
        <f t="shared" si="2"/>
        <v>473500.64900000003</v>
      </c>
      <c r="DQ46" s="916">
        <v>27896.492000000002</v>
      </c>
      <c r="DR46" s="912">
        <v>26078.451000000001</v>
      </c>
      <c r="DS46" s="914">
        <f t="shared" si="3"/>
        <v>53974.942999999999</v>
      </c>
      <c r="DT46" s="915">
        <f t="shared" si="4"/>
        <v>37825.637999999999</v>
      </c>
      <c r="DU46" s="915">
        <f t="shared" si="5"/>
        <v>527475.59200000006</v>
      </c>
      <c r="DV46" s="912">
        <v>-269861.65700000001</v>
      </c>
      <c r="DW46" s="912">
        <v>-142249.158</v>
      </c>
      <c r="DX46" s="913">
        <f t="shared" si="6"/>
        <v>-412110.815</v>
      </c>
      <c r="DY46" s="917">
        <f t="shared" si="7"/>
        <v>-374285.17700000003</v>
      </c>
      <c r="DZ46" s="913">
        <f t="shared" si="8"/>
        <v>115364.77700000006</v>
      </c>
      <c r="EA46" s="918"/>
      <c r="EB46" s="918">
        <f t="shared" si="9"/>
        <v>-11536.477700000007</v>
      </c>
    </row>
    <row r="47" spans="1:132" ht="15" customHeight="1">
      <c r="A47" s="909">
        <v>41</v>
      </c>
      <c r="B47" s="919" t="s">
        <v>213</v>
      </c>
      <c r="C47" s="911" t="s">
        <v>214</v>
      </c>
      <c r="D47" s="912">
        <v>0</v>
      </c>
      <c r="E47" s="912">
        <v>0</v>
      </c>
      <c r="F47" s="912">
        <v>0</v>
      </c>
      <c r="G47" s="912">
        <v>0</v>
      </c>
      <c r="H47" s="912">
        <v>0</v>
      </c>
      <c r="I47" s="912">
        <v>0</v>
      </c>
      <c r="J47" s="912">
        <v>2.5780000000000003</v>
      </c>
      <c r="K47" s="912">
        <v>2318.4279999999999</v>
      </c>
      <c r="L47" s="912">
        <v>443.21300000000002</v>
      </c>
      <c r="M47" s="912">
        <v>0</v>
      </c>
      <c r="N47" s="912">
        <v>0</v>
      </c>
      <c r="O47" s="912">
        <v>2.2189999999999999</v>
      </c>
      <c r="P47" s="912">
        <v>0</v>
      </c>
      <c r="Q47" s="912">
        <v>125.96900000000001</v>
      </c>
      <c r="R47" s="912">
        <v>1189.8869999999999</v>
      </c>
      <c r="S47" s="912">
        <v>0.20100000000000001</v>
      </c>
      <c r="T47" s="912">
        <v>22.186</v>
      </c>
      <c r="U47" s="912">
        <v>437.09199999999998</v>
      </c>
      <c r="V47" s="912">
        <v>0</v>
      </c>
      <c r="W47" s="912">
        <v>123.65</v>
      </c>
      <c r="X47" s="912">
        <v>0</v>
      </c>
      <c r="Y47" s="912">
        <v>0.28999999999999998</v>
      </c>
      <c r="Z47" s="912">
        <v>0</v>
      </c>
      <c r="AA47" s="912">
        <v>0</v>
      </c>
      <c r="AB47" s="912">
        <v>1000.713</v>
      </c>
      <c r="AC47" s="912">
        <v>538.55599999999993</v>
      </c>
      <c r="AD47" s="912">
        <v>12.365</v>
      </c>
      <c r="AE47" s="912">
        <v>0.11700000000000001</v>
      </c>
      <c r="AF47" s="912">
        <v>2888.364</v>
      </c>
      <c r="AG47" s="912">
        <v>623.53800000000001</v>
      </c>
      <c r="AH47" s="912">
        <v>38.419000000000004</v>
      </c>
      <c r="AI47" s="912">
        <v>208.56700000000001</v>
      </c>
      <c r="AJ47" s="912">
        <v>21.752000000000002</v>
      </c>
      <c r="AK47" s="912">
        <v>318.75700000000001</v>
      </c>
      <c r="AL47" s="912">
        <v>380.858</v>
      </c>
      <c r="AM47" s="912">
        <v>0</v>
      </c>
      <c r="AN47" s="912">
        <v>1914.9169999999999</v>
      </c>
      <c r="AO47" s="912">
        <v>48.476999999999997</v>
      </c>
      <c r="AP47" s="912">
        <v>0</v>
      </c>
      <c r="AQ47" s="912">
        <v>458.94099999999997</v>
      </c>
      <c r="AR47" s="912">
        <v>13284.984</v>
      </c>
      <c r="AS47" s="912">
        <v>9123.7260000000006</v>
      </c>
      <c r="AT47" s="912">
        <v>50656.565000000002</v>
      </c>
      <c r="AU47" s="912">
        <v>31152.006000000001</v>
      </c>
      <c r="AV47" s="912">
        <v>30153.775000000001</v>
      </c>
      <c r="AW47" s="912">
        <v>21088.58</v>
      </c>
      <c r="AX47" s="912">
        <v>4122.8119999999999</v>
      </c>
      <c r="AY47" s="912">
        <v>10768.182000000001</v>
      </c>
      <c r="AZ47" s="912">
        <v>128165.069</v>
      </c>
      <c r="BA47" s="912">
        <v>6850.7549999999992</v>
      </c>
      <c r="BB47" s="912">
        <v>1517.4490000000001</v>
      </c>
      <c r="BC47" s="912">
        <v>2117.9960000000001</v>
      </c>
      <c r="BD47" s="912">
        <v>1818.4150000000004</v>
      </c>
      <c r="BE47" s="912">
        <v>1180.6210000000001</v>
      </c>
      <c r="BF47" s="912">
        <v>40347.232000000004</v>
      </c>
      <c r="BG47" s="912">
        <v>1986.462</v>
      </c>
      <c r="BH47" s="912">
        <v>253789.29199999999</v>
      </c>
      <c r="BI47" s="912">
        <v>691.01700000000005</v>
      </c>
      <c r="BJ47" s="912">
        <v>10132.513000000001</v>
      </c>
      <c r="BK47" s="912">
        <v>4788.2269999999999</v>
      </c>
      <c r="BL47" s="912">
        <v>0</v>
      </c>
      <c r="BM47" s="912">
        <v>11141.877</v>
      </c>
      <c r="BN47" s="912">
        <v>7039.3019999999997</v>
      </c>
      <c r="BO47" s="912">
        <v>1747.404</v>
      </c>
      <c r="BP47" s="912">
        <v>15180.412999999999</v>
      </c>
      <c r="BQ47" s="912">
        <v>567.13699999999994</v>
      </c>
      <c r="BR47" s="912">
        <v>0</v>
      </c>
      <c r="BS47" s="912">
        <v>43.52</v>
      </c>
      <c r="BT47" s="912">
        <v>2.4660000000000002</v>
      </c>
      <c r="BU47" s="912">
        <v>102.38999999999999</v>
      </c>
      <c r="BV47" s="912">
        <v>0</v>
      </c>
      <c r="BW47" s="912">
        <v>0</v>
      </c>
      <c r="BX47" s="912">
        <v>0</v>
      </c>
      <c r="BY47" s="912">
        <v>0</v>
      </c>
      <c r="BZ47" s="912">
        <v>0</v>
      </c>
      <c r="CA47" s="912">
        <v>0</v>
      </c>
      <c r="CB47" s="912">
        <v>0</v>
      </c>
      <c r="CC47" s="912">
        <v>46.167000000000002</v>
      </c>
      <c r="CD47" s="912">
        <v>0</v>
      </c>
      <c r="CE47" s="912">
        <v>0</v>
      </c>
      <c r="CF47" s="912">
        <v>0</v>
      </c>
      <c r="CG47" s="912">
        <v>17.47</v>
      </c>
      <c r="CH47" s="912">
        <v>0</v>
      </c>
      <c r="CI47" s="912">
        <v>0</v>
      </c>
      <c r="CJ47" s="912">
        <v>0</v>
      </c>
      <c r="CK47" s="912">
        <v>0</v>
      </c>
      <c r="CL47" s="912">
        <v>0</v>
      </c>
      <c r="CM47" s="912">
        <v>98.358999999999995</v>
      </c>
      <c r="CN47" s="912">
        <v>242.31700000000001</v>
      </c>
      <c r="CO47" s="912">
        <v>0</v>
      </c>
      <c r="CP47" s="912">
        <v>392.63599999999997</v>
      </c>
      <c r="CQ47" s="912">
        <v>6228.5340000000006</v>
      </c>
      <c r="CR47" s="912">
        <v>0</v>
      </c>
      <c r="CS47" s="912">
        <v>91.795000000000002</v>
      </c>
      <c r="CT47" s="912">
        <v>212.465</v>
      </c>
      <c r="CU47" s="912">
        <v>48.819000000000003</v>
      </c>
      <c r="CV47" s="912">
        <v>0</v>
      </c>
      <c r="CW47" s="912">
        <v>0</v>
      </c>
      <c r="CX47" s="912">
        <v>1431.5630000000001</v>
      </c>
      <c r="CY47" s="912">
        <v>113.52</v>
      </c>
      <c r="CZ47" s="912">
        <v>79.218999999999994</v>
      </c>
      <c r="DA47" s="912">
        <v>427.43599999999998</v>
      </c>
      <c r="DB47" s="912">
        <v>274.649</v>
      </c>
      <c r="DC47" s="912">
        <v>0</v>
      </c>
      <c r="DD47" s="912">
        <v>0</v>
      </c>
      <c r="DE47" s="912">
        <v>157.39099999999999</v>
      </c>
      <c r="DF47" s="912">
        <v>96.549000000000007</v>
      </c>
      <c r="DG47" s="912">
        <v>527.55500000000006</v>
      </c>
      <c r="DH47" s="913">
        <f t="shared" si="0"/>
        <v>683166.68500000006</v>
      </c>
      <c r="DI47" s="912">
        <v>93.525999999999996</v>
      </c>
      <c r="DJ47" s="912">
        <v>354.31300000000005</v>
      </c>
      <c r="DK47" s="912">
        <v>0</v>
      </c>
      <c r="DL47" s="912">
        <v>0</v>
      </c>
      <c r="DM47" s="912">
        <v>0</v>
      </c>
      <c r="DN47" s="912">
        <v>-2921.7260000000001</v>
      </c>
      <c r="DO47" s="914">
        <f t="shared" si="1"/>
        <v>-2473.8870000000002</v>
      </c>
      <c r="DP47" s="915">
        <f t="shared" si="2"/>
        <v>680692.79800000007</v>
      </c>
      <c r="DQ47" s="916">
        <v>41337.15</v>
      </c>
      <c r="DR47" s="912">
        <v>243800.49900000001</v>
      </c>
      <c r="DS47" s="914">
        <f t="shared" si="3"/>
        <v>285137.64900000003</v>
      </c>
      <c r="DT47" s="915">
        <f t="shared" si="4"/>
        <v>282663.76200000005</v>
      </c>
      <c r="DU47" s="915">
        <f t="shared" si="5"/>
        <v>965830.44700000016</v>
      </c>
      <c r="DV47" s="912">
        <v>-174140.63399999999</v>
      </c>
      <c r="DW47" s="912">
        <v>-279870.75400000002</v>
      </c>
      <c r="DX47" s="913">
        <f t="shared" si="6"/>
        <v>-454011.38800000004</v>
      </c>
      <c r="DY47" s="917">
        <f t="shared" si="7"/>
        <v>-171347.62599999999</v>
      </c>
      <c r="DZ47" s="913">
        <f t="shared" si="8"/>
        <v>511819.05900000012</v>
      </c>
      <c r="EA47" s="918"/>
      <c r="EB47" s="918">
        <f t="shared" si="9"/>
        <v>-51181.905900000012</v>
      </c>
    </row>
    <row r="48" spans="1:132" ht="15" customHeight="1">
      <c r="A48" s="909">
        <v>42</v>
      </c>
      <c r="B48" s="919" t="s">
        <v>215</v>
      </c>
      <c r="C48" s="911" t="s">
        <v>216</v>
      </c>
      <c r="D48" s="912">
        <v>0</v>
      </c>
      <c r="E48" s="912">
        <v>0</v>
      </c>
      <c r="F48" s="912">
        <v>0</v>
      </c>
      <c r="G48" s="912">
        <v>4.8000000000000001E-2</v>
      </c>
      <c r="H48" s="912">
        <v>5.407</v>
      </c>
      <c r="I48" s="912">
        <v>0</v>
      </c>
      <c r="J48" s="912">
        <v>0</v>
      </c>
      <c r="K48" s="912">
        <v>0</v>
      </c>
      <c r="L48" s="912">
        <v>0</v>
      </c>
      <c r="M48" s="912">
        <v>0</v>
      </c>
      <c r="N48" s="912">
        <v>0</v>
      </c>
      <c r="O48" s="912">
        <v>0</v>
      </c>
      <c r="P48" s="912">
        <v>0</v>
      </c>
      <c r="Q48" s="912">
        <v>42.283999999999999</v>
      </c>
      <c r="R48" s="912">
        <v>116.297</v>
      </c>
      <c r="S48" s="912">
        <v>0</v>
      </c>
      <c r="T48" s="912">
        <v>0</v>
      </c>
      <c r="U48" s="912">
        <v>0</v>
      </c>
      <c r="V48" s="912">
        <v>0</v>
      </c>
      <c r="W48" s="912">
        <v>0</v>
      </c>
      <c r="X48" s="912">
        <v>0</v>
      </c>
      <c r="Y48" s="912">
        <v>0</v>
      </c>
      <c r="Z48" s="912">
        <v>0</v>
      </c>
      <c r="AA48" s="912">
        <v>0</v>
      </c>
      <c r="AB48" s="912">
        <v>0</v>
      </c>
      <c r="AC48" s="912">
        <v>0</v>
      </c>
      <c r="AD48" s="912">
        <v>0</v>
      </c>
      <c r="AE48" s="912">
        <v>0</v>
      </c>
      <c r="AF48" s="912">
        <v>0</v>
      </c>
      <c r="AG48" s="912">
        <v>0</v>
      </c>
      <c r="AH48" s="912">
        <v>0</v>
      </c>
      <c r="AI48" s="912">
        <v>0</v>
      </c>
      <c r="AJ48" s="912">
        <v>26.613</v>
      </c>
      <c r="AK48" s="912">
        <v>0</v>
      </c>
      <c r="AL48" s="912">
        <v>0</v>
      </c>
      <c r="AM48" s="912">
        <v>0</v>
      </c>
      <c r="AN48" s="912">
        <v>0</v>
      </c>
      <c r="AO48" s="912">
        <v>13.089</v>
      </c>
      <c r="AP48" s="912">
        <v>0</v>
      </c>
      <c r="AQ48" s="912">
        <v>0</v>
      </c>
      <c r="AR48" s="912">
        <v>0</v>
      </c>
      <c r="AS48" s="912">
        <v>4632.3830000000007</v>
      </c>
      <c r="AT48" s="912">
        <v>1240.5139999999999</v>
      </c>
      <c r="AU48" s="912">
        <v>303.80999999999995</v>
      </c>
      <c r="AV48" s="912">
        <v>314.28399999999999</v>
      </c>
      <c r="AW48" s="912">
        <v>0</v>
      </c>
      <c r="AX48" s="912">
        <v>0</v>
      </c>
      <c r="AY48" s="912">
        <v>5.9889999999999999</v>
      </c>
      <c r="AZ48" s="912">
        <v>0</v>
      </c>
      <c r="BA48" s="912">
        <v>0</v>
      </c>
      <c r="BB48" s="912">
        <v>0</v>
      </c>
      <c r="BC48" s="912">
        <v>0</v>
      </c>
      <c r="BD48" s="912">
        <v>4.226</v>
      </c>
      <c r="BE48" s="912">
        <v>0</v>
      </c>
      <c r="BF48" s="912">
        <v>0</v>
      </c>
      <c r="BG48" s="912">
        <v>0</v>
      </c>
      <c r="BH48" s="912">
        <v>0</v>
      </c>
      <c r="BI48" s="912">
        <v>358.41399999999999</v>
      </c>
      <c r="BJ48" s="912">
        <v>1193.5419999999999</v>
      </c>
      <c r="BK48" s="912">
        <v>3117.9679999999998</v>
      </c>
      <c r="BL48" s="912">
        <v>0</v>
      </c>
      <c r="BM48" s="912">
        <v>138423.83800000002</v>
      </c>
      <c r="BN48" s="912">
        <v>82963.129000000001</v>
      </c>
      <c r="BO48" s="912">
        <v>16572.937000000002</v>
      </c>
      <c r="BP48" s="912">
        <v>30701.012999999999</v>
      </c>
      <c r="BQ48" s="912">
        <v>0</v>
      </c>
      <c r="BR48" s="912">
        <v>0</v>
      </c>
      <c r="BS48" s="912">
        <v>0</v>
      </c>
      <c r="BT48" s="912">
        <v>0</v>
      </c>
      <c r="BU48" s="912">
        <v>0</v>
      </c>
      <c r="BV48" s="912">
        <v>0</v>
      </c>
      <c r="BW48" s="912">
        <v>0</v>
      </c>
      <c r="BX48" s="912">
        <v>74.328999999999994</v>
      </c>
      <c r="BY48" s="912">
        <v>19.768999999999998</v>
      </c>
      <c r="BZ48" s="912">
        <v>36.475000000000001</v>
      </c>
      <c r="CA48" s="912">
        <v>0</v>
      </c>
      <c r="CB48" s="912">
        <v>0</v>
      </c>
      <c r="CC48" s="912">
        <v>92.998000000000005</v>
      </c>
      <c r="CD48" s="912">
        <v>0</v>
      </c>
      <c r="CE48" s="912">
        <v>0</v>
      </c>
      <c r="CF48" s="912">
        <v>0</v>
      </c>
      <c r="CG48" s="912">
        <v>4.907</v>
      </c>
      <c r="CH48" s="912">
        <v>0</v>
      </c>
      <c r="CI48" s="912">
        <v>0</v>
      </c>
      <c r="CJ48" s="912">
        <v>0</v>
      </c>
      <c r="CK48" s="912">
        <v>0</v>
      </c>
      <c r="CL48" s="912">
        <v>0</v>
      </c>
      <c r="CM48" s="912">
        <v>0</v>
      </c>
      <c r="CN48" s="912">
        <v>7.9529999999999994</v>
      </c>
      <c r="CO48" s="912">
        <v>0</v>
      </c>
      <c r="CP48" s="912">
        <v>0</v>
      </c>
      <c r="CQ48" s="912">
        <v>0</v>
      </c>
      <c r="CR48" s="912">
        <v>0</v>
      </c>
      <c r="CS48" s="912">
        <v>0</v>
      </c>
      <c r="CT48" s="912">
        <v>0</v>
      </c>
      <c r="CU48" s="912">
        <v>0</v>
      </c>
      <c r="CV48" s="912">
        <v>38.15</v>
      </c>
      <c r="CW48" s="912">
        <v>0</v>
      </c>
      <c r="CX48" s="912">
        <v>75.206999999999994</v>
      </c>
      <c r="CY48" s="912">
        <v>0</v>
      </c>
      <c r="CZ48" s="912">
        <v>0</v>
      </c>
      <c r="DA48" s="912">
        <v>0</v>
      </c>
      <c r="DB48" s="912">
        <v>0</v>
      </c>
      <c r="DC48" s="912">
        <v>0</v>
      </c>
      <c r="DD48" s="912">
        <v>0</v>
      </c>
      <c r="DE48" s="912">
        <v>0</v>
      </c>
      <c r="DF48" s="912">
        <v>0</v>
      </c>
      <c r="DG48" s="912">
        <v>119.36499999999999</v>
      </c>
      <c r="DH48" s="913">
        <f t="shared" si="0"/>
        <v>280504.93800000002</v>
      </c>
      <c r="DI48" s="912">
        <v>0</v>
      </c>
      <c r="DJ48" s="912">
        <v>722.64800000000002</v>
      </c>
      <c r="DK48" s="912">
        <v>20.036000000000001</v>
      </c>
      <c r="DL48" s="912">
        <v>10.182</v>
      </c>
      <c r="DM48" s="912">
        <v>2183.6509999999998</v>
      </c>
      <c r="DN48" s="912">
        <v>-2217.616</v>
      </c>
      <c r="DO48" s="914">
        <f t="shared" si="1"/>
        <v>718.90099999999984</v>
      </c>
      <c r="DP48" s="915">
        <f t="shared" si="2"/>
        <v>281223.83900000004</v>
      </c>
      <c r="DQ48" s="916">
        <v>248.69900000000001</v>
      </c>
      <c r="DR48" s="912">
        <v>75330.604999999996</v>
      </c>
      <c r="DS48" s="914">
        <f t="shared" si="3"/>
        <v>75579.303999999989</v>
      </c>
      <c r="DT48" s="915">
        <f t="shared" si="4"/>
        <v>76298.204999999987</v>
      </c>
      <c r="DU48" s="915">
        <f t="shared" si="5"/>
        <v>356803.14300000004</v>
      </c>
      <c r="DV48" s="912">
        <v>-18458.435999999998</v>
      </c>
      <c r="DW48" s="912">
        <v>-132735.56700000001</v>
      </c>
      <c r="DX48" s="913">
        <f t="shared" si="6"/>
        <v>-151194.003</v>
      </c>
      <c r="DY48" s="917">
        <f t="shared" si="7"/>
        <v>-74895.79800000001</v>
      </c>
      <c r="DZ48" s="913">
        <f t="shared" si="8"/>
        <v>205609.14000000004</v>
      </c>
      <c r="EA48" s="918"/>
      <c r="EB48" s="918">
        <f t="shared" si="9"/>
        <v>-20560.914000000004</v>
      </c>
    </row>
    <row r="49" spans="1:132" ht="15" customHeight="1">
      <c r="A49" s="909">
        <v>43</v>
      </c>
      <c r="B49" s="919" t="s">
        <v>217</v>
      </c>
      <c r="C49" s="911" t="s">
        <v>218</v>
      </c>
      <c r="D49" s="912">
        <v>694.64700000000005</v>
      </c>
      <c r="E49" s="912">
        <v>62.153000000000006</v>
      </c>
      <c r="F49" s="912">
        <v>0.13900000000000001</v>
      </c>
      <c r="G49" s="912">
        <v>7.6159999999999997</v>
      </c>
      <c r="H49" s="912">
        <v>24.902999999999999</v>
      </c>
      <c r="I49" s="912">
        <v>0</v>
      </c>
      <c r="J49" s="912">
        <v>50.743000000000002</v>
      </c>
      <c r="K49" s="912">
        <v>5570.1670000000004</v>
      </c>
      <c r="L49" s="912">
        <v>17199.013999999999</v>
      </c>
      <c r="M49" s="912">
        <v>20.041999999999998</v>
      </c>
      <c r="N49" s="912">
        <v>0</v>
      </c>
      <c r="O49" s="912">
        <v>16.478999999999999</v>
      </c>
      <c r="P49" s="912">
        <v>136.41500000000002</v>
      </c>
      <c r="Q49" s="912">
        <v>1521.8610000000001</v>
      </c>
      <c r="R49" s="912">
        <v>5622.3</v>
      </c>
      <c r="S49" s="912">
        <v>77.057000000000002</v>
      </c>
      <c r="T49" s="912">
        <v>281.85300000000001</v>
      </c>
      <c r="U49" s="912">
        <v>98.057999999999993</v>
      </c>
      <c r="V49" s="912">
        <v>0.38800000000000001</v>
      </c>
      <c r="W49" s="912">
        <v>1264.056</v>
      </c>
      <c r="X49" s="912">
        <v>23.663</v>
      </c>
      <c r="Y49" s="912">
        <v>1466.4690000000001</v>
      </c>
      <c r="Z49" s="912">
        <v>291.67</v>
      </c>
      <c r="AA49" s="912">
        <v>17.146000000000001</v>
      </c>
      <c r="AB49" s="912">
        <v>11018.851999999999</v>
      </c>
      <c r="AC49" s="912">
        <v>7024.8230000000003</v>
      </c>
      <c r="AD49" s="912">
        <v>252.79300000000001</v>
      </c>
      <c r="AE49" s="912">
        <v>66.945000000000007</v>
      </c>
      <c r="AF49" s="912">
        <v>2879.1410000000001</v>
      </c>
      <c r="AG49" s="912">
        <v>9360.2340000000004</v>
      </c>
      <c r="AH49" s="912">
        <v>348.47899999999998</v>
      </c>
      <c r="AI49" s="912">
        <v>1538.346</v>
      </c>
      <c r="AJ49" s="912">
        <v>1156.002</v>
      </c>
      <c r="AK49" s="912">
        <v>2880.6940000000004</v>
      </c>
      <c r="AL49" s="912">
        <v>1336.6950000000002</v>
      </c>
      <c r="AM49" s="912">
        <v>24.895000000000003</v>
      </c>
      <c r="AN49" s="912">
        <v>423.80200000000002</v>
      </c>
      <c r="AO49" s="912">
        <v>4157.7169999999996</v>
      </c>
      <c r="AP49" s="912">
        <v>67.542000000000002</v>
      </c>
      <c r="AQ49" s="912">
        <v>351.673</v>
      </c>
      <c r="AR49" s="912">
        <v>2240.6779999999999</v>
      </c>
      <c r="AS49" s="912">
        <v>9248.0160000000014</v>
      </c>
      <c r="AT49" s="912">
        <v>103017.63500000001</v>
      </c>
      <c r="AU49" s="912">
        <v>23031.777999999998</v>
      </c>
      <c r="AV49" s="912">
        <v>50497.120999999999</v>
      </c>
      <c r="AW49" s="912">
        <v>35535.472000000002</v>
      </c>
      <c r="AX49" s="912">
        <v>2784.4560000000001</v>
      </c>
      <c r="AY49" s="912">
        <v>6547.6629999999996</v>
      </c>
      <c r="AZ49" s="912">
        <v>81775.802999999985</v>
      </c>
      <c r="BA49" s="912">
        <v>5448.9830000000002</v>
      </c>
      <c r="BB49" s="912">
        <v>1210.7150000000001</v>
      </c>
      <c r="BC49" s="912">
        <v>2273.1149999999998</v>
      </c>
      <c r="BD49" s="912">
        <v>1208.367</v>
      </c>
      <c r="BE49" s="912">
        <v>3321.7250000000004</v>
      </c>
      <c r="BF49" s="912">
        <v>24965.222000000002</v>
      </c>
      <c r="BG49" s="912">
        <v>1557.067</v>
      </c>
      <c r="BH49" s="912">
        <v>84205.763000000006</v>
      </c>
      <c r="BI49" s="912">
        <v>1384.41</v>
      </c>
      <c r="BJ49" s="912">
        <v>6922.5999999999995</v>
      </c>
      <c r="BK49" s="912">
        <v>9083.2970000000005</v>
      </c>
      <c r="BL49" s="912">
        <v>8.6750000000000007</v>
      </c>
      <c r="BM49" s="912">
        <v>29588.676999999996</v>
      </c>
      <c r="BN49" s="912">
        <v>59674.183999999994</v>
      </c>
      <c r="BO49" s="912">
        <v>3446.453</v>
      </c>
      <c r="BP49" s="912">
        <v>2964.5059999999999</v>
      </c>
      <c r="BQ49" s="912">
        <v>379.99399999999997</v>
      </c>
      <c r="BR49" s="912">
        <v>611.48399999999992</v>
      </c>
      <c r="BS49" s="912">
        <v>204.32399999999998</v>
      </c>
      <c r="BT49" s="912">
        <v>65.164000000000001</v>
      </c>
      <c r="BU49" s="912">
        <v>22220.120999999999</v>
      </c>
      <c r="BV49" s="912">
        <v>217.09300000000002</v>
      </c>
      <c r="BW49" s="912">
        <v>53.783000000000001</v>
      </c>
      <c r="BX49" s="912">
        <v>213.82999999999998</v>
      </c>
      <c r="BY49" s="912">
        <v>1153.4579999999999</v>
      </c>
      <c r="BZ49" s="912">
        <v>292.67700000000002</v>
      </c>
      <c r="CA49" s="912">
        <v>1596.047</v>
      </c>
      <c r="CB49" s="912">
        <v>0</v>
      </c>
      <c r="CC49" s="912">
        <v>446.21699999999998</v>
      </c>
      <c r="CD49" s="912">
        <v>5.0569999999999995</v>
      </c>
      <c r="CE49" s="912">
        <v>76.093999999999994</v>
      </c>
      <c r="CF49" s="912">
        <v>526.47900000000004</v>
      </c>
      <c r="CG49" s="912">
        <v>2897.9979999999996</v>
      </c>
      <c r="CH49" s="912">
        <v>2.9079999999999999</v>
      </c>
      <c r="CI49" s="912">
        <v>506.55300000000005</v>
      </c>
      <c r="CJ49" s="912">
        <v>10.682</v>
      </c>
      <c r="CK49" s="912">
        <v>272.279</v>
      </c>
      <c r="CL49" s="912">
        <v>99.637</v>
      </c>
      <c r="CM49" s="912">
        <v>69.855000000000004</v>
      </c>
      <c r="CN49" s="912">
        <v>4886.4160000000002</v>
      </c>
      <c r="CO49" s="912">
        <v>284.89499999999998</v>
      </c>
      <c r="CP49" s="912">
        <v>601.31400000000008</v>
      </c>
      <c r="CQ49" s="912">
        <v>842.43399999999997</v>
      </c>
      <c r="CR49" s="912">
        <v>16.36</v>
      </c>
      <c r="CS49" s="912">
        <v>349.93799999999999</v>
      </c>
      <c r="CT49" s="912">
        <v>253.41800000000001</v>
      </c>
      <c r="CU49" s="912">
        <v>516.67399999999998</v>
      </c>
      <c r="CV49" s="912">
        <v>775.32799999999997</v>
      </c>
      <c r="CW49" s="912">
        <v>1.984</v>
      </c>
      <c r="CX49" s="912">
        <v>3913.5920000000006</v>
      </c>
      <c r="CY49" s="912">
        <v>736.89199999999994</v>
      </c>
      <c r="CZ49" s="912">
        <v>127.536</v>
      </c>
      <c r="DA49" s="912">
        <v>3522.8200000000006</v>
      </c>
      <c r="DB49" s="912">
        <v>1430.875</v>
      </c>
      <c r="DC49" s="912">
        <v>61.786999999999999</v>
      </c>
      <c r="DD49" s="912">
        <v>0.38</v>
      </c>
      <c r="DE49" s="912">
        <v>2069.5820000000003</v>
      </c>
      <c r="DF49" s="912">
        <v>38.930999999999997</v>
      </c>
      <c r="DG49" s="912">
        <v>1256.71</v>
      </c>
      <c r="DH49" s="913">
        <f t="shared" si="0"/>
        <v>682887.45300000021</v>
      </c>
      <c r="DI49" s="912">
        <v>2200.3650000000002</v>
      </c>
      <c r="DJ49" s="912">
        <v>15040.493</v>
      </c>
      <c r="DK49" s="912">
        <v>0</v>
      </c>
      <c r="DL49" s="912">
        <v>726.37900000000002</v>
      </c>
      <c r="DM49" s="912">
        <v>21086.641</v>
      </c>
      <c r="DN49" s="912">
        <v>-5322.3039999999992</v>
      </c>
      <c r="DO49" s="914">
        <f t="shared" si="1"/>
        <v>33731.574000000001</v>
      </c>
      <c r="DP49" s="915">
        <f t="shared" si="2"/>
        <v>716619.02700000023</v>
      </c>
      <c r="DQ49" s="916">
        <v>49104.047999999995</v>
      </c>
      <c r="DR49" s="912">
        <v>625190.47100000002</v>
      </c>
      <c r="DS49" s="914">
        <f t="shared" si="3"/>
        <v>674294.51899999997</v>
      </c>
      <c r="DT49" s="915">
        <f t="shared" si="4"/>
        <v>708026.09299999999</v>
      </c>
      <c r="DU49" s="915">
        <f t="shared" si="5"/>
        <v>1390913.5460000001</v>
      </c>
      <c r="DV49" s="912">
        <v>-73830.438999999984</v>
      </c>
      <c r="DW49" s="912">
        <v>-272642.82999999996</v>
      </c>
      <c r="DX49" s="913">
        <f t="shared" si="6"/>
        <v>-346473.26899999997</v>
      </c>
      <c r="DY49" s="917">
        <f t="shared" si="7"/>
        <v>361552.82400000002</v>
      </c>
      <c r="DZ49" s="913">
        <f t="shared" si="8"/>
        <v>1044440.2770000001</v>
      </c>
      <c r="EA49" s="918"/>
      <c r="EB49" s="918">
        <f t="shared" si="9"/>
        <v>-104444.02770000002</v>
      </c>
    </row>
    <row r="50" spans="1:132" ht="15" customHeight="1">
      <c r="A50" s="883">
        <v>44</v>
      </c>
      <c r="B50" s="919" t="s">
        <v>219</v>
      </c>
      <c r="C50" s="911" t="s">
        <v>0</v>
      </c>
      <c r="D50" s="912">
        <v>0</v>
      </c>
      <c r="E50" s="912">
        <v>0</v>
      </c>
      <c r="F50" s="912">
        <v>0</v>
      </c>
      <c r="G50" s="912">
        <v>0.21199999999999999</v>
      </c>
      <c r="H50" s="912">
        <v>0</v>
      </c>
      <c r="I50" s="912">
        <v>0</v>
      </c>
      <c r="J50" s="912">
        <v>22.881</v>
      </c>
      <c r="K50" s="912">
        <v>0</v>
      </c>
      <c r="L50" s="912">
        <v>0</v>
      </c>
      <c r="M50" s="912">
        <v>0</v>
      </c>
      <c r="N50" s="912">
        <v>0</v>
      </c>
      <c r="O50" s="912">
        <v>0</v>
      </c>
      <c r="P50" s="912">
        <v>0</v>
      </c>
      <c r="Q50" s="912">
        <v>2.7240000000000002</v>
      </c>
      <c r="R50" s="912">
        <v>67.522999999999996</v>
      </c>
      <c r="S50" s="912">
        <v>0</v>
      </c>
      <c r="T50" s="912">
        <v>0</v>
      </c>
      <c r="U50" s="912">
        <v>0</v>
      </c>
      <c r="V50" s="912">
        <v>0</v>
      </c>
      <c r="W50" s="912">
        <v>0</v>
      </c>
      <c r="X50" s="912">
        <v>0</v>
      </c>
      <c r="Y50" s="912">
        <v>0</v>
      </c>
      <c r="Z50" s="912">
        <v>0</v>
      </c>
      <c r="AA50" s="912">
        <v>0</v>
      </c>
      <c r="AB50" s="912">
        <v>0</v>
      </c>
      <c r="AC50" s="912">
        <v>12.412000000000001</v>
      </c>
      <c r="AD50" s="912">
        <v>0</v>
      </c>
      <c r="AE50" s="912">
        <v>0</v>
      </c>
      <c r="AF50" s="912">
        <v>608.85199999999998</v>
      </c>
      <c r="AG50" s="912">
        <v>0</v>
      </c>
      <c r="AH50" s="912">
        <v>0</v>
      </c>
      <c r="AI50" s="912">
        <v>289.78300000000002</v>
      </c>
      <c r="AJ50" s="912">
        <v>2.4980000000000002</v>
      </c>
      <c r="AK50" s="912">
        <v>714.16300000000001</v>
      </c>
      <c r="AL50" s="912">
        <v>157.74200000000002</v>
      </c>
      <c r="AM50" s="912">
        <v>0</v>
      </c>
      <c r="AN50" s="912">
        <v>0</v>
      </c>
      <c r="AO50" s="912">
        <v>555.05999999999995</v>
      </c>
      <c r="AP50" s="912">
        <v>0</v>
      </c>
      <c r="AQ50" s="912">
        <v>0</v>
      </c>
      <c r="AR50" s="912">
        <v>17.853999999999999</v>
      </c>
      <c r="AS50" s="912">
        <v>221.28800000000001</v>
      </c>
      <c r="AT50" s="912">
        <v>1336.8130000000001</v>
      </c>
      <c r="AU50" s="912">
        <v>158938.06900000002</v>
      </c>
      <c r="AV50" s="912">
        <v>59047.74</v>
      </c>
      <c r="AW50" s="912">
        <v>15973.683999999999</v>
      </c>
      <c r="AX50" s="912">
        <v>398.32300000000004</v>
      </c>
      <c r="AY50" s="912">
        <v>422.05700000000002</v>
      </c>
      <c r="AZ50" s="912">
        <v>41178.932000000001</v>
      </c>
      <c r="BA50" s="912">
        <v>4071.1679999999997</v>
      </c>
      <c r="BB50" s="912">
        <v>165.66200000000001</v>
      </c>
      <c r="BC50" s="912">
        <v>4.0369999999999999</v>
      </c>
      <c r="BD50" s="912">
        <v>187.678</v>
      </c>
      <c r="BE50" s="912">
        <v>71.579000000000008</v>
      </c>
      <c r="BF50" s="912">
        <v>2693.076</v>
      </c>
      <c r="BG50" s="912">
        <v>244.43199999999999</v>
      </c>
      <c r="BH50" s="912">
        <v>84957.504000000001</v>
      </c>
      <c r="BI50" s="912">
        <v>1073.5849999999998</v>
      </c>
      <c r="BJ50" s="912">
        <v>10676.712</v>
      </c>
      <c r="BK50" s="912">
        <v>77.039000000000001</v>
      </c>
      <c r="BL50" s="912">
        <v>0</v>
      </c>
      <c r="BM50" s="912">
        <v>17922.695</v>
      </c>
      <c r="BN50" s="912">
        <v>614.95699999999999</v>
      </c>
      <c r="BO50" s="912">
        <v>2781.7999999999993</v>
      </c>
      <c r="BP50" s="912">
        <v>3061.0850000000005</v>
      </c>
      <c r="BQ50" s="912">
        <v>0</v>
      </c>
      <c r="BR50" s="912">
        <v>0</v>
      </c>
      <c r="BS50" s="912">
        <v>3941.991</v>
      </c>
      <c r="BT50" s="912">
        <v>0</v>
      </c>
      <c r="BU50" s="912">
        <v>28.524000000000001</v>
      </c>
      <c r="BV50" s="912">
        <v>5.7000000000000002E-2</v>
      </c>
      <c r="BW50" s="912">
        <v>0</v>
      </c>
      <c r="BX50" s="912">
        <v>0</v>
      </c>
      <c r="BY50" s="912">
        <v>0</v>
      </c>
      <c r="BZ50" s="912">
        <v>116.46899999999999</v>
      </c>
      <c r="CA50" s="912">
        <v>4.218</v>
      </c>
      <c r="CB50" s="912">
        <v>0</v>
      </c>
      <c r="CC50" s="912">
        <v>3.8359999999999999</v>
      </c>
      <c r="CD50" s="912">
        <v>4.4640000000000004</v>
      </c>
      <c r="CE50" s="912">
        <v>4.9340000000000002</v>
      </c>
      <c r="CF50" s="912">
        <v>14.863</v>
      </c>
      <c r="CG50" s="912">
        <v>190.81699999999998</v>
      </c>
      <c r="CH50" s="912">
        <v>4.2610000000000001</v>
      </c>
      <c r="CI50" s="912">
        <v>0</v>
      </c>
      <c r="CJ50" s="912">
        <v>0.86899999999999999</v>
      </c>
      <c r="CK50" s="912">
        <v>0</v>
      </c>
      <c r="CL50" s="912">
        <v>0</v>
      </c>
      <c r="CM50" s="912">
        <v>4.6909999999999998</v>
      </c>
      <c r="CN50" s="912">
        <v>367.214</v>
      </c>
      <c r="CO50" s="912">
        <v>0</v>
      </c>
      <c r="CP50" s="912">
        <v>0</v>
      </c>
      <c r="CQ50" s="912">
        <v>0</v>
      </c>
      <c r="CR50" s="912">
        <v>0</v>
      </c>
      <c r="CS50" s="912">
        <v>0.251</v>
      </c>
      <c r="CT50" s="912">
        <v>0</v>
      </c>
      <c r="CU50" s="912">
        <v>0</v>
      </c>
      <c r="CV50" s="912">
        <v>1.6519999999999999</v>
      </c>
      <c r="CW50" s="912">
        <v>0</v>
      </c>
      <c r="CX50" s="912">
        <v>36616.769</v>
      </c>
      <c r="CY50" s="912">
        <v>359.822</v>
      </c>
      <c r="CZ50" s="912">
        <v>0</v>
      </c>
      <c r="DA50" s="912">
        <v>0</v>
      </c>
      <c r="DB50" s="912">
        <v>0</v>
      </c>
      <c r="DC50" s="912">
        <v>0</v>
      </c>
      <c r="DD50" s="912">
        <v>0</v>
      </c>
      <c r="DE50" s="912">
        <v>37.888000000000005</v>
      </c>
      <c r="DF50" s="912">
        <v>0</v>
      </c>
      <c r="DG50" s="912">
        <v>0</v>
      </c>
      <c r="DH50" s="913">
        <f t="shared" si="0"/>
        <v>450275.20899999992</v>
      </c>
      <c r="DI50" s="912">
        <v>0</v>
      </c>
      <c r="DJ50" s="912">
        <v>841.88499999999999</v>
      </c>
      <c r="DK50" s="912">
        <v>0</v>
      </c>
      <c r="DL50" s="912">
        <v>8586.117000000002</v>
      </c>
      <c r="DM50" s="912">
        <v>277186.25699999998</v>
      </c>
      <c r="DN50" s="912">
        <v>1743.7980000000002</v>
      </c>
      <c r="DO50" s="914">
        <f t="shared" si="1"/>
        <v>288358.05699999997</v>
      </c>
      <c r="DP50" s="915">
        <f t="shared" si="2"/>
        <v>738633.26599999983</v>
      </c>
      <c r="DQ50" s="912">
        <v>98822.997000000003</v>
      </c>
      <c r="DR50" s="912">
        <v>540852.33200000005</v>
      </c>
      <c r="DS50" s="914">
        <f t="shared" si="3"/>
        <v>639675.32900000003</v>
      </c>
      <c r="DT50" s="915">
        <f t="shared" si="4"/>
        <v>928033.38599999994</v>
      </c>
      <c r="DU50" s="915">
        <f t="shared" si="5"/>
        <v>1378308.5949999997</v>
      </c>
      <c r="DV50" s="912">
        <v>-121156.845</v>
      </c>
      <c r="DW50" s="912">
        <v>-333939.511</v>
      </c>
      <c r="DX50" s="913">
        <f t="shared" si="6"/>
        <v>-455096.35600000003</v>
      </c>
      <c r="DY50" s="917">
        <f t="shared" si="7"/>
        <v>472937.02999999991</v>
      </c>
      <c r="DZ50" s="913">
        <f t="shared" si="8"/>
        <v>923212.23899999971</v>
      </c>
      <c r="EA50" s="918"/>
      <c r="EB50" s="918">
        <f t="shared" si="9"/>
        <v>-92321.223899999983</v>
      </c>
    </row>
    <row r="51" spans="1:132" ht="15" customHeight="1">
      <c r="A51" s="883">
        <v>45</v>
      </c>
      <c r="B51" s="919" t="s">
        <v>220</v>
      </c>
      <c r="C51" s="911" t="s">
        <v>1</v>
      </c>
      <c r="D51" s="912">
        <v>0</v>
      </c>
      <c r="E51" s="912">
        <v>0</v>
      </c>
      <c r="F51" s="912">
        <v>0</v>
      </c>
      <c r="G51" s="912">
        <v>1.2330000000000001</v>
      </c>
      <c r="H51" s="912">
        <v>0</v>
      </c>
      <c r="I51" s="912">
        <v>0</v>
      </c>
      <c r="J51" s="912">
        <v>4.3710000000000004</v>
      </c>
      <c r="K51" s="912">
        <v>0</v>
      </c>
      <c r="L51" s="912">
        <v>0</v>
      </c>
      <c r="M51" s="912">
        <v>0</v>
      </c>
      <c r="N51" s="912">
        <v>0</v>
      </c>
      <c r="O51" s="912">
        <v>0</v>
      </c>
      <c r="P51" s="912">
        <v>0</v>
      </c>
      <c r="Q51" s="912">
        <v>31.882999999999999</v>
      </c>
      <c r="R51" s="912">
        <v>39.341999999999999</v>
      </c>
      <c r="S51" s="912">
        <v>0</v>
      </c>
      <c r="T51" s="912">
        <v>0</v>
      </c>
      <c r="U51" s="912">
        <v>0</v>
      </c>
      <c r="V51" s="912">
        <v>0</v>
      </c>
      <c r="W51" s="912">
        <v>0</v>
      </c>
      <c r="X51" s="912">
        <v>0</v>
      </c>
      <c r="Y51" s="912">
        <v>0</v>
      </c>
      <c r="Z51" s="912">
        <v>0</v>
      </c>
      <c r="AA51" s="912">
        <v>0</v>
      </c>
      <c r="AB51" s="912">
        <v>0</v>
      </c>
      <c r="AC51" s="912">
        <v>0</v>
      </c>
      <c r="AD51" s="912">
        <v>8.2620000000000005</v>
      </c>
      <c r="AE51" s="912">
        <v>2.6160000000000001</v>
      </c>
      <c r="AF51" s="912">
        <v>4762.317</v>
      </c>
      <c r="AG51" s="912">
        <v>0</v>
      </c>
      <c r="AH51" s="912">
        <v>0</v>
      </c>
      <c r="AI51" s="912">
        <v>78.244</v>
      </c>
      <c r="AJ51" s="912">
        <v>5.8419999999999996</v>
      </c>
      <c r="AK51" s="912">
        <v>720.66899999999998</v>
      </c>
      <c r="AL51" s="912">
        <v>300.93099999999998</v>
      </c>
      <c r="AM51" s="912">
        <v>0.439</v>
      </c>
      <c r="AN51" s="912">
        <v>1.4140000000000001</v>
      </c>
      <c r="AO51" s="912">
        <v>571.22500000000002</v>
      </c>
      <c r="AP51" s="912">
        <v>138.57400000000001</v>
      </c>
      <c r="AQ51" s="912">
        <v>27.713999999999999</v>
      </c>
      <c r="AR51" s="912">
        <v>178.06900000000005</v>
      </c>
      <c r="AS51" s="912">
        <v>43.858999999999995</v>
      </c>
      <c r="AT51" s="912">
        <v>963.71600000000001</v>
      </c>
      <c r="AU51" s="912">
        <v>5280.2460000000001</v>
      </c>
      <c r="AV51" s="912">
        <v>206389.28999999998</v>
      </c>
      <c r="AW51" s="912">
        <v>1893.6900000000003</v>
      </c>
      <c r="AX51" s="912">
        <v>1054.3779999999999</v>
      </c>
      <c r="AY51" s="912">
        <v>482.85700000000003</v>
      </c>
      <c r="AZ51" s="912">
        <v>4183.518</v>
      </c>
      <c r="BA51" s="912">
        <v>248.459</v>
      </c>
      <c r="BB51" s="912">
        <v>119.80299999999998</v>
      </c>
      <c r="BC51" s="912">
        <v>3.4979999999999998</v>
      </c>
      <c r="BD51" s="912">
        <v>78.326999999999998</v>
      </c>
      <c r="BE51" s="912">
        <v>69.168999999999997</v>
      </c>
      <c r="BF51" s="912">
        <v>1779.8450000000003</v>
      </c>
      <c r="BG51" s="912">
        <v>73.347999999999999</v>
      </c>
      <c r="BH51" s="912">
        <v>7582.4390000000003</v>
      </c>
      <c r="BI51" s="912">
        <v>135.72999999999999</v>
      </c>
      <c r="BJ51" s="912">
        <v>1672.5990000000002</v>
      </c>
      <c r="BK51" s="912">
        <v>39.780999999999999</v>
      </c>
      <c r="BL51" s="912">
        <v>0</v>
      </c>
      <c r="BM51" s="912">
        <v>43.286999999999999</v>
      </c>
      <c r="BN51" s="912">
        <v>95.128</v>
      </c>
      <c r="BO51" s="912">
        <v>66.363</v>
      </c>
      <c r="BP51" s="912">
        <v>5.3949999999999996</v>
      </c>
      <c r="BQ51" s="912">
        <v>0</v>
      </c>
      <c r="BR51" s="912">
        <v>15.585000000000001</v>
      </c>
      <c r="BS51" s="912">
        <v>107.25200000000001</v>
      </c>
      <c r="BT51" s="912">
        <v>0</v>
      </c>
      <c r="BU51" s="912">
        <v>23.146999999999998</v>
      </c>
      <c r="BV51" s="912">
        <v>0</v>
      </c>
      <c r="BW51" s="912">
        <v>0</v>
      </c>
      <c r="BX51" s="912">
        <v>0</v>
      </c>
      <c r="BY51" s="912">
        <v>0</v>
      </c>
      <c r="BZ51" s="912">
        <v>22.523000000000003</v>
      </c>
      <c r="CA51" s="912">
        <v>17.135999999999999</v>
      </c>
      <c r="CB51" s="912">
        <v>0</v>
      </c>
      <c r="CC51" s="912">
        <v>29.442</v>
      </c>
      <c r="CD51" s="912">
        <v>2.7650000000000001</v>
      </c>
      <c r="CE51" s="912">
        <v>3.9820000000000002</v>
      </c>
      <c r="CF51" s="912">
        <v>16.062999999999999</v>
      </c>
      <c r="CG51" s="912">
        <v>86.964999999999989</v>
      </c>
      <c r="CH51" s="912">
        <v>3.72</v>
      </c>
      <c r="CI51" s="912">
        <v>2.754</v>
      </c>
      <c r="CJ51" s="912">
        <v>0</v>
      </c>
      <c r="CK51" s="912">
        <v>0</v>
      </c>
      <c r="CL51" s="912">
        <v>6.0910000000000002</v>
      </c>
      <c r="CM51" s="912">
        <v>0</v>
      </c>
      <c r="CN51" s="912">
        <v>24.544</v>
      </c>
      <c r="CO51" s="912">
        <v>0</v>
      </c>
      <c r="CP51" s="912">
        <v>0</v>
      </c>
      <c r="CQ51" s="912">
        <v>0</v>
      </c>
      <c r="CR51" s="912">
        <v>0</v>
      </c>
      <c r="CS51" s="912">
        <v>0</v>
      </c>
      <c r="CT51" s="912">
        <v>0</v>
      </c>
      <c r="CU51" s="912">
        <v>0</v>
      </c>
      <c r="CV51" s="912">
        <v>116.908</v>
      </c>
      <c r="CW51" s="912">
        <v>0</v>
      </c>
      <c r="CX51" s="912">
        <v>57979.881000000008</v>
      </c>
      <c r="CY51" s="912">
        <v>22.007999999999999</v>
      </c>
      <c r="CZ51" s="912">
        <v>0</v>
      </c>
      <c r="DA51" s="912">
        <v>0</v>
      </c>
      <c r="DB51" s="912">
        <v>0</v>
      </c>
      <c r="DC51" s="912">
        <v>1.514</v>
      </c>
      <c r="DD51" s="912">
        <v>0</v>
      </c>
      <c r="DE51" s="912">
        <v>19.031000000000002</v>
      </c>
      <c r="DF51" s="912">
        <v>0</v>
      </c>
      <c r="DG51" s="912">
        <v>0</v>
      </c>
      <c r="DH51" s="913">
        <f t="shared" si="0"/>
        <v>297679.18099999998</v>
      </c>
      <c r="DI51" s="912">
        <v>0</v>
      </c>
      <c r="DJ51" s="912">
        <v>153.90899999999999</v>
      </c>
      <c r="DK51" s="912">
        <v>0</v>
      </c>
      <c r="DL51" s="912">
        <v>1535.7570000000001</v>
      </c>
      <c r="DM51" s="912">
        <v>724166.90500000003</v>
      </c>
      <c r="DN51" s="912">
        <v>-709.90300000000047</v>
      </c>
      <c r="DO51" s="914">
        <f t="shared" si="1"/>
        <v>725146.66799999995</v>
      </c>
      <c r="DP51" s="915">
        <f t="shared" si="2"/>
        <v>1022825.8489999999</v>
      </c>
      <c r="DQ51" s="912">
        <v>519363.14699999994</v>
      </c>
      <c r="DR51" s="912">
        <v>730049.96699999995</v>
      </c>
      <c r="DS51" s="914">
        <f t="shared" si="3"/>
        <v>1249413.1139999998</v>
      </c>
      <c r="DT51" s="915">
        <f t="shared" si="4"/>
        <v>1974559.7819999997</v>
      </c>
      <c r="DU51" s="915">
        <f t="shared" si="5"/>
        <v>2272238.9629999995</v>
      </c>
      <c r="DV51" s="912">
        <v>-131448.75599999999</v>
      </c>
      <c r="DW51" s="912">
        <v>-453166.97199999995</v>
      </c>
      <c r="DX51" s="913">
        <f t="shared" si="6"/>
        <v>-584615.72799999989</v>
      </c>
      <c r="DY51" s="917">
        <f t="shared" si="7"/>
        <v>1389944.0539999998</v>
      </c>
      <c r="DZ51" s="913">
        <f t="shared" si="8"/>
        <v>1687623.2349999996</v>
      </c>
      <c r="EA51" s="918"/>
      <c r="EB51" s="918">
        <f t="shared" si="9"/>
        <v>-168762.32349999997</v>
      </c>
    </row>
    <row r="52" spans="1:132" ht="15" customHeight="1">
      <c r="A52" s="883">
        <v>46</v>
      </c>
      <c r="B52" s="919" t="s">
        <v>221</v>
      </c>
      <c r="C52" s="911" t="s">
        <v>2</v>
      </c>
      <c r="D52" s="912">
        <v>0.45699999999999996</v>
      </c>
      <c r="E52" s="912">
        <v>0</v>
      </c>
      <c r="F52" s="912">
        <v>3.05</v>
      </c>
      <c r="G52" s="912">
        <v>0.23200000000000001</v>
      </c>
      <c r="H52" s="912">
        <v>8.8999999999999996E-2</v>
      </c>
      <c r="I52" s="912">
        <v>0</v>
      </c>
      <c r="J52" s="912">
        <v>0</v>
      </c>
      <c r="K52" s="912">
        <v>0</v>
      </c>
      <c r="L52" s="912">
        <v>0</v>
      </c>
      <c r="M52" s="912">
        <v>0</v>
      </c>
      <c r="N52" s="912">
        <v>0</v>
      </c>
      <c r="O52" s="912">
        <v>0</v>
      </c>
      <c r="P52" s="912">
        <v>0</v>
      </c>
      <c r="Q52" s="912">
        <v>0</v>
      </c>
      <c r="R52" s="912">
        <v>0</v>
      </c>
      <c r="S52" s="912">
        <v>0</v>
      </c>
      <c r="T52" s="912">
        <v>0</v>
      </c>
      <c r="U52" s="912">
        <v>0</v>
      </c>
      <c r="V52" s="912">
        <v>0</v>
      </c>
      <c r="W52" s="912">
        <v>0</v>
      </c>
      <c r="X52" s="912">
        <v>0</v>
      </c>
      <c r="Y52" s="912">
        <v>0</v>
      </c>
      <c r="Z52" s="912">
        <v>0</v>
      </c>
      <c r="AA52" s="912">
        <v>0</v>
      </c>
      <c r="AB52" s="912">
        <v>0</v>
      </c>
      <c r="AC52" s="912">
        <v>0</v>
      </c>
      <c r="AD52" s="912">
        <v>0</v>
      </c>
      <c r="AE52" s="912">
        <v>0</v>
      </c>
      <c r="AF52" s="912">
        <v>0</v>
      </c>
      <c r="AG52" s="912">
        <v>0</v>
      </c>
      <c r="AH52" s="912">
        <v>0</v>
      </c>
      <c r="AI52" s="912">
        <v>0</v>
      </c>
      <c r="AJ52" s="912">
        <v>0</v>
      </c>
      <c r="AK52" s="912">
        <v>0</v>
      </c>
      <c r="AL52" s="912">
        <v>0</v>
      </c>
      <c r="AM52" s="912">
        <v>0</v>
      </c>
      <c r="AN52" s="912">
        <v>0</v>
      </c>
      <c r="AO52" s="912">
        <v>0</v>
      </c>
      <c r="AP52" s="912">
        <v>0</v>
      </c>
      <c r="AQ52" s="912">
        <v>0</v>
      </c>
      <c r="AR52" s="912">
        <v>0</v>
      </c>
      <c r="AS52" s="912">
        <v>7.4029999999999996</v>
      </c>
      <c r="AT52" s="912">
        <v>16.068000000000001</v>
      </c>
      <c r="AU52" s="912">
        <v>3134.2029999999995</v>
      </c>
      <c r="AV52" s="912">
        <v>6598.4660000000003</v>
      </c>
      <c r="AW52" s="912">
        <v>72383.975999999995</v>
      </c>
      <c r="AX52" s="912">
        <v>11.922000000000001</v>
      </c>
      <c r="AY52" s="912">
        <v>0</v>
      </c>
      <c r="AZ52" s="912">
        <v>1534.1969999999999</v>
      </c>
      <c r="BA52" s="912">
        <v>0</v>
      </c>
      <c r="BB52" s="912">
        <v>44.609000000000002</v>
      </c>
      <c r="BC52" s="912">
        <v>0</v>
      </c>
      <c r="BD52" s="912">
        <v>49.281000000000006</v>
      </c>
      <c r="BE52" s="912">
        <v>90.516000000000005</v>
      </c>
      <c r="BF52" s="912">
        <v>925.3119999999999</v>
      </c>
      <c r="BG52" s="912">
        <v>42.085999999999999</v>
      </c>
      <c r="BH52" s="912">
        <v>2553.2260000000001</v>
      </c>
      <c r="BI52" s="912">
        <v>58.257999999999996</v>
      </c>
      <c r="BJ52" s="912">
        <v>294.596</v>
      </c>
      <c r="BK52" s="912">
        <v>104.10000000000001</v>
      </c>
      <c r="BL52" s="912">
        <v>1.296</v>
      </c>
      <c r="BM52" s="912">
        <v>646.62799999999993</v>
      </c>
      <c r="BN52" s="912">
        <v>0</v>
      </c>
      <c r="BO52" s="912">
        <v>20.595000000000002</v>
      </c>
      <c r="BP52" s="912">
        <v>0</v>
      </c>
      <c r="BQ52" s="912">
        <v>0</v>
      </c>
      <c r="BR52" s="912">
        <v>0</v>
      </c>
      <c r="BS52" s="912">
        <v>35.997</v>
      </c>
      <c r="BT52" s="912">
        <v>9.9340000000000011</v>
      </c>
      <c r="BU52" s="912">
        <v>8195.4290000000001</v>
      </c>
      <c r="BV52" s="912">
        <v>21.449000000000002</v>
      </c>
      <c r="BW52" s="912">
        <v>0</v>
      </c>
      <c r="BX52" s="912">
        <v>0</v>
      </c>
      <c r="BY52" s="912">
        <v>0</v>
      </c>
      <c r="BZ52" s="912">
        <v>0</v>
      </c>
      <c r="CA52" s="912">
        <v>2.9550000000000001</v>
      </c>
      <c r="CB52" s="912">
        <v>0</v>
      </c>
      <c r="CC52" s="912">
        <v>5.0980000000000008</v>
      </c>
      <c r="CD52" s="912">
        <v>0.94900000000000007</v>
      </c>
      <c r="CE52" s="912">
        <v>27.616</v>
      </c>
      <c r="CF52" s="912">
        <v>12.131</v>
      </c>
      <c r="CG52" s="912">
        <v>68.59</v>
      </c>
      <c r="CH52" s="912">
        <v>4.6669999999999998</v>
      </c>
      <c r="CI52" s="912">
        <v>10.337</v>
      </c>
      <c r="CJ52" s="912">
        <v>3.7840000000000003</v>
      </c>
      <c r="CK52" s="912">
        <v>0</v>
      </c>
      <c r="CL52" s="912">
        <v>38.951000000000001</v>
      </c>
      <c r="CM52" s="912">
        <v>188.691</v>
      </c>
      <c r="CN52" s="912">
        <v>4190.0659999999998</v>
      </c>
      <c r="CO52" s="912">
        <v>0</v>
      </c>
      <c r="CP52" s="912">
        <v>0</v>
      </c>
      <c r="CQ52" s="912">
        <v>42203.380000000005</v>
      </c>
      <c r="CR52" s="912">
        <v>1017.328</v>
      </c>
      <c r="CS52" s="912">
        <v>1922.596</v>
      </c>
      <c r="CT52" s="912">
        <v>1339.6799999999998</v>
      </c>
      <c r="CU52" s="912">
        <v>0</v>
      </c>
      <c r="CV52" s="912">
        <v>1115.3679999999999</v>
      </c>
      <c r="CW52" s="912">
        <v>0</v>
      </c>
      <c r="CX52" s="912">
        <v>16139.794999999996</v>
      </c>
      <c r="CY52" s="912">
        <v>584.83799999999997</v>
      </c>
      <c r="CZ52" s="912">
        <v>4.1660000000000004</v>
      </c>
      <c r="DA52" s="912">
        <v>0</v>
      </c>
      <c r="DB52" s="912">
        <v>0.96199999999999997</v>
      </c>
      <c r="DC52" s="912">
        <v>1863.2590000000002</v>
      </c>
      <c r="DD52" s="912">
        <v>317.24900000000002</v>
      </c>
      <c r="DE52" s="912">
        <v>156.096</v>
      </c>
      <c r="DF52" s="912">
        <v>2344.58</v>
      </c>
      <c r="DG52" s="912">
        <v>0</v>
      </c>
      <c r="DH52" s="913">
        <f t="shared" si="0"/>
        <v>170346.50699999993</v>
      </c>
      <c r="DI52" s="912">
        <v>160.23699999999999</v>
      </c>
      <c r="DJ52" s="912">
        <v>4625.0069999999996</v>
      </c>
      <c r="DK52" s="912">
        <v>26.936999999999998</v>
      </c>
      <c r="DL52" s="912">
        <v>13457.951000000001</v>
      </c>
      <c r="DM52" s="912">
        <v>153406.98500000002</v>
      </c>
      <c r="DN52" s="912">
        <v>-4012.0970000000002</v>
      </c>
      <c r="DO52" s="914">
        <f t="shared" si="1"/>
        <v>167665.02000000002</v>
      </c>
      <c r="DP52" s="915">
        <f t="shared" si="2"/>
        <v>338011.52699999994</v>
      </c>
      <c r="DQ52" s="912">
        <v>63665.418000000005</v>
      </c>
      <c r="DR52" s="912">
        <v>552249.73100000003</v>
      </c>
      <c r="DS52" s="914">
        <f t="shared" si="3"/>
        <v>615915.14899999998</v>
      </c>
      <c r="DT52" s="915">
        <f t="shared" si="4"/>
        <v>783580.16899999999</v>
      </c>
      <c r="DU52" s="915">
        <f t="shared" si="5"/>
        <v>953926.67599999998</v>
      </c>
      <c r="DV52" s="912">
        <v>-123758.12299999999</v>
      </c>
      <c r="DW52" s="912">
        <v>-135363.95699999999</v>
      </c>
      <c r="DX52" s="913">
        <f t="shared" si="6"/>
        <v>-259122.08</v>
      </c>
      <c r="DY52" s="917">
        <f t="shared" si="7"/>
        <v>524458.08900000004</v>
      </c>
      <c r="DZ52" s="913">
        <f t="shared" si="8"/>
        <v>694804.59600000002</v>
      </c>
      <c r="EA52" s="918"/>
      <c r="EB52" s="918">
        <f t="shared" si="9"/>
        <v>-69480.459600000002</v>
      </c>
    </row>
    <row r="53" spans="1:132" ht="15" customHeight="1">
      <c r="A53" s="883">
        <v>47</v>
      </c>
      <c r="B53" s="919" t="s">
        <v>222</v>
      </c>
      <c r="C53" s="911" t="s">
        <v>223</v>
      </c>
      <c r="D53" s="912">
        <v>0</v>
      </c>
      <c r="E53" s="912">
        <v>0</v>
      </c>
      <c r="F53" s="912">
        <v>0</v>
      </c>
      <c r="G53" s="912">
        <v>0</v>
      </c>
      <c r="H53" s="912">
        <v>0</v>
      </c>
      <c r="I53" s="912">
        <v>0</v>
      </c>
      <c r="J53" s="912">
        <v>0</v>
      </c>
      <c r="K53" s="912">
        <v>0</v>
      </c>
      <c r="L53" s="912">
        <v>0</v>
      </c>
      <c r="M53" s="912">
        <v>0</v>
      </c>
      <c r="N53" s="912">
        <v>0</v>
      </c>
      <c r="O53" s="912">
        <v>0</v>
      </c>
      <c r="P53" s="912">
        <v>0</v>
      </c>
      <c r="Q53" s="912">
        <v>0</v>
      </c>
      <c r="R53" s="912">
        <v>0</v>
      </c>
      <c r="S53" s="912">
        <v>0</v>
      </c>
      <c r="T53" s="912">
        <v>0</v>
      </c>
      <c r="U53" s="912">
        <v>0</v>
      </c>
      <c r="V53" s="912">
        <v>0</v>
      </c>
      <c r="W53" s="912">
        <v>0</v>
      </c>
      <c r="X53" s="912">
        <v>0</v>
      </c>
      <c r="Y53" s="912">
        <v>0</v>
      </c>
      <c r="Z53" s="912">
        <v>0</v>
      </c>
      <c r="AA53" s="912">
        <v>0</v>
      </c>
      <c r="AB53" s="912">
        <v>0</v>
      </c>
      <c r="AC53" s="912">
        <v>0</v>
      </c>
      <c r="AD53" s="912">
        <v>0</v>
      </c>
      <c r="AE53" s="912">
        <v>0</v>
      </c>
      <c r="AF53" s="912">
        <v>0</v>
      </c>
      <c r="AG53" s="912">
        <v>0</v>
      </c>
      <c r="AH53" s="912">
        <v>0</v>
      </c>
      <c r="AI53" s="912">
        <v>0</v>
      </c>
      <c r="AJ53" s="912">
        <v>0</v>
      </c>
      <c r="AK53" s="912">
        <v>0</v>
      </c>
      <c r="AL53" s="912">
        <v>0</v>
      </c>
      <c r="AM53" s="912">
        <v>0</v>
      </c>
      <c r="AN53" s="912">
        <v>0</v>
      </c>
      <c r="AO53" s="912">
        <v>0</v>
      </c>
      <c r="AP53" s="912">
        <v>0</v>
      </c>
      <c r="AQ53" s="912">
        <v>0</v>
      </c>
      <c r="AR53" s="912">
        <v>0</v>
      </c>
      <c r="AS53" s="912">
        <v>0</v>
      </c>
      <c r="AT53" s="912">
        <v>978.34800000000007</v>
      </c>
      <c r="AU53" s="912">
        <v>1755.2130000000002</v>
      </c>
      <c r="AV53" s="912">
        <v>14308.717999999999</v>
      </c>
      <c r="AW53" s="912">
        <v>55230.983999999997</v>
      </c>
      <c r="AX53" s="912">
        <v>39223.710999999996</v>
      </c>
      <c r="AY53" s="912">
        <v>10888.455000000002</v>
      </c>
      <c r="AZ53" s="912">
        <v>72983.87999999999</v>
      </c>
      <c r="BA53" s="912">
        <v>25385.175000000003</v>
      </c>
      <c r="BB53" s="912">
        <v>17576.754999999997</v>
      </c>
      <c r="BC53" s="912">
        <v>5652.0389999999998</v>
      </c>
      <c r="BD53" s="912">
        <v>7022.9989999999998</v>
      </c>
      <c r="BE53" s="912">
        <v>15083.781999999999</v>
      </c>
      <c r="BF53" s="912">
        <v>0</v>
      </c>
      <c r="BG53" s="912">
        <v>0</v>
      </c>
      <c r="BH53" s="912">
        <v>81691.486000000004</v>
      </c>
      <c r="BI53" s="912">
        <v>0</v>
      </c>
      <c r="BJ53" s="912">
        <v>2309.319</v>
      </c>
      <c r="BK53" s="912">
        <v>1005.683</v>
      </c>
      <c r="BL53" s="912">
        <v>0</v>
      </c>
      <c r="BM53" s="912">
        <v>0</v>
      </c>
      <c r="BN53" s="912">
        <v>0</v>
      </c>
      <c r="BO53" s="912">
        <v>0</v>
      </c>
      <c r="BP53" s="912">
        <v>0</v>
      </c>
      <c r="BQ53" s="912">
        <v>0</v>
      </c>
      <c r="BR53" s="912">
        <v>0</v>
      </c>
      <c r="BS53" s="912">
        <v>0</v>
      </c>
      <c r="BT53" s="912">
        <v>0</v>
      </c>
      <c r="BU53" s="912">
        <v>0</v>
      </c>
      <c r="BV53" s="912">
        <v>0</v>
      </c>
      <c r="BW53" s="912">
        <v>0</v>
      </c>
      <c r="BX53" s="912">
        <v>0</v>
      </c>
      <c r="BY53" s="912">
        <v>0</v>
      </c>
      <c r="BZ53" s="912">
        <v>0</v>
      </c>
      <c r="CA53" s="912">
        <v>0</v>
      </c>
      <c r="CB53" s="912">
        <v>0</v>
      </c>
      <c r="CC53" s="912">
        <v>0</v>
      </c>
      <c r="CD53" s="912">
        <v>0</v>
      </c>
      <c r="CE53" s="912">
        <v>0</v>
      </c>
      <c r="CF53" s="912">
        <v>0</v>
      </c>
      <c r="CG53" s="912">
        <v>1.508</v>
      </c>
      <c r="CH53" s="912">
        <v>0</v>
      </c>
      <c r="CI53" s="912">
        <v>0</v>
      </c>
      <c r="CJ53" s="912">
        <v>0</v>
      </c>
      <c r="CK53" s="912">
        <v>0</v>
      </c>
      <c r="CL53" s="912">
        <v>0</v>
      </c>
      <c r="CM53" s="912">
        <v>0</v>
      </c>
      <c r="CN53" s="912">
        <v>0</v>
      </c>
      <c r="CO53" s="912">
        <v>0</v>
      </c>
      <c r="CP53" s="912">
        <v>115.187</v>
      </c>
      <c r="CQ53" s="912">
        <v>0</v>
      </c>
      <c r="CR53" s="912">
        <v>0</v>
      </c>
      <c r="CS53" s="912">
        <v>0</v>
      </c>
      <c r="CT53" s="912">
        <v>0</v>
      </c>
      <c r="CU53" s="912">
        <v>0</v>
      </c>
      <c r="CV53" s="912">
        <v>0</v>
      </c>
      <c r="CW53" s="912">
        <v>0</v>
      </c>
      <c r="CX53" s="912">
        <v>10433.261</v>
      </c>
      <c r="CY53" s="912">
        <v>0</v>
      </c>
      <c r="CZ53" s="912">
        <v>0</v>
      </c>
      <c r="DA53" s="912">
        <v>0</v>
      </c>
      <c r="DB53" s="912">
        <v>0</v>
      </c>
      <c r="DC53" s="912">
        <v>0</v>
      </c>
      <c r="DD53" s="912">
        <v>0</v>
      </c>
      <c r="DE53" s="912">
        <v>0</v>
      </c>
      <c r="DF53" s="912">
        <v>0</v>
      </c>
      <c r="DG53" s="912">
        <v>0</v>
      </c>
      <c r="DH53" s="913">
        <f t="shared" si="0"/>
        <v>361646.50300000003</v>
      </c>
      <c r="DI53" s="912">
        <v>0</v>
      </c>
      <c r="DJ53" s="912">
        <v>92.628</v>
      </c>
      <c r="DK53" s="912">
        <v>0</v>
      </c>
      <c r="DL53" s="912">
        <v>0</v>
      </c>
      <c r="DM53" s="912">
        <v>0</v>
      </c>
      <c r="DN53" s="912">
        <v>1048.0930000000001</v>
      </c>
      <c r="DO53" s="914">
        <f t="shared" si="1"/>
        <v>1140.721</v>
      </c>
      <c r="DP53" s="915">
        <f t="shared" si="2"/>
        <v>362787.22400000005</v>
      </c>
      <c r="DQ53" s="912">
        <v>116222.613</v>
      </c>
      <c r="DR53" s="912">
        <v>101051.747</v>
      </c>
      <c r="DS53" s="914">
        <f t="shared" si="3"/>
        <v>217274.36</v>
      </c>
      <c r="DT53" s="915">
        <f t="shared" si="4"/>
        <v>218415.08099999998</v>
      </c>
      <c r="DU53" s="915">
        <f t="shared" si="5"/>
        <v>580061.58400000003</v>
      </c>
      <c r="DV53" s="912">
        <v>-218808.71900000001</v>
      </c>
      <c r="DW53" s="912">
        <v>-96317.441000000006</v>
      </c>
      <c r="DX53" s="913">
        <f t="shared" si="6"/>
        <v>-315126.16000000003</v>
      </c>
      <c r="DY53" s="917">
        <f t="shared" si="7"/>
        <v>-96711.079000000056</v>
      </c>
      <c r="DZ53" s="913">
        <f t="shared" si="8"/>
        <v>264935.424</v>
      </c>
      <c r="EA53" s="918"/>
      <c r="EB53" s="918">
        <f t="shared" si="9"/>
        <v>-26493.542400000002</v>
      </c>
    </row>
    <row r="54" spans="1:132" ht="15" customHeight="1">
      <c r="A54" s="883">
        <v>48</v>
      </c>
      <c r="B54" s="919" t="s">
        <v>224</v>
      </c>
      <c r="C54" s="911" t="s">
        <v>225</v>
      </c>
      <c r="D54" s="912">
        <v>0</v>
      </c>
      <c r="E54" s="912">
        <v>0</v>
      </c>
      <c r="F54" s="912">
        <v>0</v>
      </c>
      <c r="G54" s="912">
        <v>0</v>
      </c>
      <c r="H54" s="912">
        <v>0.17400000000000002</v>
      </c>
      <c r="I54" s="912">
        <v>0</v>
      </c>
      <c r="J54" s="912">
        <v>0.314</v>
      </c>
      <c r="K54" s="912">
        <v>1.087</v>
      </c>
      <c r="L54" s="912">
        <v>0.58099999999999996</v>
      </c>
      <c r="M54" s="912">
        <v>0</v>
      </c>
      <c r="N54" s="912">
        <v>0</v>
      </c>
      <c r="O54" s="912">
        <v>0</v>
      </c>
      <c r="P54" s="912">
        <v>0</v>
      </c>
      <c r="Q54" s="912">
        <v>0</v>
      </c>
      <c r="R54" s="912">
        <v>10.993</v>
      </c>
      <c r="S54" s="912">
        <v>0</v>
      </c>
      <c r="T54" s="912">
        <v>0</v>
      </c>
      <c r="U54" s="912">
        <v>33.183</v>
      </c>
      <c r="V54" s="912">
        <v>0</v>
      </c>
      <c r="W54" s="912">
        <v>0.35899999999999999</v>
      </c>
      <c r="X54" s="912">
        <v>0</v>
      </c>
      <c r="Y54" s="912">
        <v>0.376</v>
      </c>
      <c r="Z54" s="912">
        <v>1E-3</v>
      </c>
      <c r="AA54" s="912">
        <v>0</v>
      </c>
      <c r="AB54" s="912">
        <v>5.1890000000000001</v>
      </c>
      <c r="AC54" s="912">
        <v>1.2129999999999999</v>
      </c>
      <c r="AD54" s="912">
        <v>0.27700000000000002</v>
      </c>
      <c r="AE54" s="912">
        <v>0</v>
      </c>
      <c r="AF54" s="912">
        <v>0</v>
      </c>
      <c r="AG54" s="912">
        <v>0</v>
      </c>
      <c r="AH54" s="912">
        <v>0</v>
      </c>
      <c r="AI54" s="912">
        <v>0</v>
      </c>
      <c r="AJ54" s="912">
        <v>5.3999999999999999E-2</v>
      </c>
      <c r="AK54" s="912">
        <v>0</v>
      </c>
      <c r="AL54" s="912">
        <v>0</v>
      </c>
      <c r="AM54" s="912">
        <v>0.628</v>
      </c>
      <c r="AN54" s="912">
        <v>1.492</v>
      </c>
      <c r="AO54" s="912">
        <v>0.24199999999999999</v>
      </c>
      <c r="AP54" s="912">
        <v>0.53</v>
      </c>
      <c r="AQ54" s="912">
        <v>0</v>
      </c>
      <c r="AR54" s="912">
        <v>31.726999999999997</v>
      </c>
      <c r="AS54" s="912">
        <v>0.56399999999999995</v>
      </c>
      <c r="AT54" s="912">
        <v>9043.509</v>
      </c>
      <c r="AU54" s="912">
        <v>14360.144</v>
      </c>
      <c r="AV54" s="912">
        <v>10785.216999999999</v>
      </c>
      <c r="AW54" s="912">
        <v>24230.455999999995</v>
      </c>
      <c r="AX54" s="912">
        <v>29529.382000000001</v>
      </c>
      <c r="AY54" s="912">
        <v>54797.678</v>
      </c>
      <c r="AZ54" s="912">
        <v>40950.290999999997</v>
      </c>
      <c r="BA54" s="912">
        <v>5702.7030000000004</v>
      </c>
      <c r="BB54" s="912">
        <v>14142.720000000001</v>
      </c>
      <c r="BC54" s="912">
        <v>4438.3549999999996</v>
      </c>
      <c r="BD54" s="912">
        <v>6335.3890000000001</v>
      </c>
      <c r="BE54" s="912">
        <v>9510.9670000000006</v>
      </c>
      <c r="BF54" s="912">
        <v>4564.3310000000001</v>
      </c>
      <c r="BG54" s="912">
        <v>129.63300000000001</v>
      </c>
      <c r="BH54" s="912">
        <v>83349.665999999997</v>
      </c>
      <c r="BI54" s="912">
        <v>122.41800000000001</v>
      </c>
      <c r="BJ54" s="912">
        <v>1000.324</v>
      </c>
      <c r="BK54" s="912">
        <v>426.71200000000005</v>
      </c>
      <c r="BL54" s="912">
        <v>0</v>
      </c>
      <c r="BM54" s="912">
        <v>1276.4690000000001</v>
      </c>
      <c r="BN54" s="912">
        <v>187.81700000000001</v>
      </c>
      <c r="BO54" s="912">
        <v>26.152999999999999</v>
      </c>
      <c r="BP54" s="912">
        <v>5.9130000000000003</v>
      </c>
      <c r="BQ54" s="912">
        <v>4.5709999999999997</v>
      </c>
      <c r="BR54" s="912">
        <v>0.86</v>
      </c>
      <c r="BS54" s="912">
        <v>7.7780000000000005</v>
      </c>
      <c r="BT54" s="912">
        <v>0</v>
      </c>
      <c r="BU54" s="912">
        <v>176.393</v>
      </c>
      <c r="BV54" s="912">
        <v>78.561000000000007</v>
      </c>
      <c r="BW54" s="912">
        <v>0</v>
      </c>
      <c r="BX54" s="912">
        <v>0</v>
      </c>
      <c r="BY54" s="912">
        <v>0</v>
      </c>
      <c r="BZ54" s="912">
        <v>13.349</v>
      </c>
      <c r="CA54" s="912">
        <v>0.14799999999999999</v>
      </c>
      <c r="CB54" s="912">
        <v>0</v>
      </c>
      <c r="CC54" s="912">
        <v>2.0310000000000001</v>
      </c>
      <c r="CD54" s="912">
        <v>7.9000000000000001E-2</v>
      </c>
      <c r="CE54" s="912">
        <v>0</v>
      </c>
      <c r="CF54" s="912">
        <v>6.7000000000000004E-2</v>
      </c>
      <c r="CG54" s="912">
        <v>7.1709999999999994</v>
      </c>
      <c r="CH54" s="912">
        <v>2.2999999999999998</v>
      </c>
      <c r="CI54" s="912">
        <v>195.99299999999999</v>
      </c>
      <c r="CJ54" s="912">
        <v>304.233</v>
      </c>
      <c r="CK54" s="912">
        <v>720.83100000000002</v>
      </c>
      <c r="CL54" s="912">
        <v>78.99199999999999</v>
      </c>
      <c r="CM54" s="912">
        <v>478.98700000000002</v>
      </c>
      <c r="CN54" s="912">
        <v>2086.1950000000002</v>
      </c>
      <c r="CO54" s="912">
        <v>28.771999999999998</v>
      </c>
      <c r="CP54" s="912">
        <v>6708.0409999999993</v>
      </c>
      <c r="CQ54" s="912">
        <v>1.4410000000000001</v>
      </c>
      <c r="CR54" s="912">
        <v>0</v>
      </c>
      <c r="CS54" s="912">
        <v>4.2459999999999996</v>
      </c>
      <c r="CT54" s="912">
        <v>4.4999999999999998E-2</v>
      </c>
      <c r="CU54" s="912">
        <v>0</v>
      </c>
      <c r="CV54" s="912">
        <v>2.9540000000000002</v>
      </c>
      <c r="CW54" s="912">
        <v>3.6999999999999998E-2</v>
      </c>
      <c r="CX54" s="912">
        <v>48836.358999999997</v>
      </c>
      <c r="CY54" s="912">
        <v>69.082999999999998</v>
      </c>
      <c r="CZ54" s="912">
        <v>6.8000000000000005E-2</v>
      </c>
      <c r="DA54" s="912">
        <v>0</v>
      </c>
      <c r="DB54" s="912">
        <v>0.45199999999999996</v>
      </c>
      <c r="DC54" s="912">
        <v>6.2E-2</v>
      </c>
      <c r="DD54" s="912">
        <v>0</v>
      </c>
      <c r="DE54" s="912">
        <v>43.641999999999996</v>
      </c>
      <c r="DF54" s="912">
        <v>3205.6309999999999</v>
      </c>
      <c r="DG54" s="912">
        <v>0</v>
      </c>
      <c r="DH54" s="913">
        <f t="shared" si="0"/>
        <v>378064.603</v>
      </c>
      <c r="DI54" s="912">
        <v>29.213000000000001</v>
      </c>
      <c r="DJ54" s="912">
        <v>2718.116</v>
      </c>
      <c r="DK54" s="912">
        <v>0</v>
      </c>
      <c r="DL54" s="912">
        <v>0</v>
      </c>
      <c r="DM54" s="912">
        <v>0</v>
      </c>
      <c r="DN54" s="912">
        <v>1278.2449999999999</v>
      </c>
      <c r="DO54" s="914">
        <f t="shared" si="1"/>
        <v>4025.5740000000001</v>
      </c>
      <c r="DP54" s="915">
        <f t="shared" si="2"/>
        <v>382090.17700000003</v>
      </c>
      <c r="DQ54" s="912">
        <v>23258.317999999999</v>
      </c>
      <c r="DR54" s="912">
        <v>134402.17199999999</v>
      </c>
      <c r="DS54" s="914">
        <f t="shared" si="3"/>
        <v>157660.49</v>
      </c>
      <c r="DT54" s="915">
        <f t="shared" si="4"/>
        <v>161686.06399999998</v>
      </c>
      <c r="DU54" s="915">
        <f t="shared" si="5"/>
        <v>539750.66700000002</v>
      </c>
      <c r="DV54" s="912">
        <v>-64603.9</v>
      </c>
      <c r="DW54" s="912">
        <v>-252675.15700000001</v>
      </c>
      <c r="DX54" s="913">
        <f t="shared" si="6"/>
        <v>-317279.05700000003</v>
      </c>
      <c r="DY54" s="917">
        <f t="shared" si="7"/>
        <v>-155592.99300000005</v>
      </c>
      <c r="DZ54" s="913">
        <f t="shared" si="8"/>
        <v>222471.61</v>
      </c>
      <c r="EA54" s="918"/>
      <c r="EB54" s="918">
        <f t="shared" si="9"/>
        <v>-22247.161</v>
      </c>
    </row>
    <row r="55" spans="1:132" ht="15" customHeight="1">
      <c r="A55" s="883">
        <v>49</v>
      </c>
      <c r="B55" s="919" t="s">
        <v>226</v>
      </c>
      <c r="C55" s="911" t="s">
        <v>227</v>
      </c>
      <c r="D55" s="912">
        <v>0</v>
      </c>
      <c r="E55" s="912">
        <v>2.3029999999999999</v>
      </c>
      <c r="F55" s="912">
        <v>0</v>
      </c>
      <c r="G55" s="912">
        <v>0</v>
      </c>
      <c r="H55" s="912">
        <v>15.038</v>
      </c>
      <c r="I55" s="912">
        <v>0</v>
      </c>
      <c r="J55" s="912">
        <v>1.6059999999999999</v>
      </c>
      <c r="K55" s="912">
        <v>0</v>
      </c>
      <c r="L55" s="912">
        <v>0</v>
      </c>
      <c r="M55" s="912">
        <v>0</v>
      </c>
      <c r="N55" s="912">
        <v>0</v>
      </c>
      <c r="O55" s="912">
        <v>0</v>
      </c>
      <c r="P55" s="912">
        <v>0</v>
      </c>
      <c r="Q55" s="912">
        <v>0</v>
      </c>
      <c r="R55" s="912">
        <v>20.707000000000001</v>
      </c>
      <c r="S55" s="912">
        <v>0</v>
      </c>
      <c r="T55" s="912">
        <v>0</v>
      </c>
      <c r="U55" s="912">
        <v>0</v>
      </c>
      <c r="V55" s="912">
        <v>0</v>
      </c>
      <c r="W55" s="912">
        <v>0</v>
      </c>
      <c r="X55" s="912">
        <v>0</v>
      </c>
      <c r="Y55" s="912">
        <v>0</v>
      </c>
      <c r="Z55" s="912">
        <v>0</v>
      </c>
      <c r="AA55" s="912">
        <v>0</v>
      </c>
      <c r="AB55" s="912">
        <v>0</v>
      </c>
      <c r="AC55" s="912">
        <v>0</v>
      </c>
      <c r="AD55" s="912">
        <v>0</v>
      </c>
      <c r="AE55" s="912">
        <v>0</v>
      </c>
      <c r="AF55" s="912">
        <v>8.3260000000000005</v>
      </c>
      <c r="AG55" s="912">
        <v>0</v>
      </c>
      <c r="AH55" s="912">
        <v>0</v>
      </c>
      <c r="AI55" s="912">
        <v>0</v>
      </c>
      <c r="AJ55" s="912">
        <v>0.70700000000000007</v>
      </c>
      <c r="AK55" s="912">
        <v>0</v>
      </c>
      <c r="AL55" s="912">
        <v>0</v>
      </c>
      <c r="AM55" s="912">
        <v>0</v>
      </c>
      <c r="AN55" s="912">
        <v>0</v>
      </c>
      <c r="AO55" s="912">
        <v>0</v>
      </c>
      <c r="AP55" s="912">
        <v>0</v>
      </c>
      <c r="AQ55" s="912">
        <v>0</v>
      </c>
      <c r="AR55" s="912">
        <v>3.052</v>
      </c>
      <c r="AS55" s="912">
        <v>84.338999999999999</v>
      </c>
      <c r="AT55" s="912">
        <v>319.52100000000002</v>
      </c>
      <c r="AU55" s="912">
        <v>20580.884999999998</v>
      </c>
      <c r="AV55" s="912">
        <v>32885.356</v>
      </c>
      <c r="AW55" s="912">
        <v>9216.4529999999995</v>
      </c>
      <c r="AX55" s="912">
        <v>0</v>
      </c>
      <c r="AY55" s="912">
        <v>214.47500000000002</v>
      </c>
      <c r="AZ55" s="912">
        <v>550325.91700000002</v>
      </c>
      <c r="BA55" s="912">
        <v>2389.4140000000002</v>
      </c>
      <c r="BB55" s="912">
        <v>958.78099999999995</v>
      </c>
      <c r="BC55" s="912">
        <v>697.57799999999997</v>
      </c>
      <c r="BD55" s="912">
        <v>364.76400000000001</v>
      </c>
      <c r="BE55" s="912">
        <v>663.80399999999986</v>
      </c>
      <c r="BF55" s="912">
        <v>243356.66800000001</v>
      </c>
      <c r="BG55" s="912">
        <v>1830.914</v>
      </c>
      <c r="BH55" s="912">
        <v>401593.28099999996</v>
      </c>
      <c r="BI55" s="912">
        <v>489.72700000000003</v>
      </c>
      <c r="BJ55" s="912">
        <v>4540.88</v>
      </c>
      <c r="BK55" s="912">
        <v>12.759</v>
      </c>
      <c r="BL55" s="912">
        <v>0</v>
      </c>
      <c r="BM55" s="912">
        <v>3593.9019999999996</v>
      </c>
      <c r="BN55" s="912">
        <v>3144.8389999999999</v>
      </c>
      <c r="BO55" s="912">
        <v>802.50599999999997</v>
      </c>
      <c r="BP55" s="912">
        <v>2011.1189999999999</v>
      </c>
      <c r="BQ55" s="912">
        <v>0</v>
      </c>
      <c r="BR55" s="912">
        <v>0</v>
      </c>
      <c r="BS55" s="912">
        <v>0</v>
      </c>
      <c r="BT55" s="912">
        <v>0</v>
      </c>
      <c r="BU55" s="912">
        <v>0.85399999999999998</v>
      </c>
      <c r="BV55" s="912">
        <v>0</v>
      </c>
      <c r="BW55" s="912">
        <v>0</v>
      </c>
      <c r="BX55" s="912">
        <v>0</v>
      </c>
      <c r="BY55" s="912">
        <v>0</v>
      </c>
      <c r="BZ55" s="912">
        <v>70.003</v>
      </c>
      <c r="CA55" s="912">
        <v>0</v>
      </c>
      <c r="CB55" s="912">
        <v>7.7439999999999998</v>
      </c>
      <c r="CC55" s="912">
        <v>0</v>
      </c>
      <c r="CD55" s="912">
        <v>0</v>
      </c>
      <c r="CE55" s="912">
        <v>0</v>
      </c>
      <c r="CF55" s="912">
        <v>1.8660000000000001</v>
      </c>
      <c r="CG55" s="912">
        <v>0</v>
      </c>
      <c r="CH55" s="912">
        <v>6.8000000000000005E-2</v>
      </c>
      <c r="CI55" s="912">
        <v>2.4660000000000002</v>
      </c>
      <c r="CJ55" s="912">
        <v>0</v>
      </c>
      <c r="CK55" s="912">
        <v>0</v>
      </c>
      <c r="CL55" s="912">
        <v>0</v>
      </c>
      <c r="CM55" s="912">
        <v>0</v>
      </c>
      <c r="CN55" s="912">
        <v>2.0110000000000001</v>
      </c>
      <c r="CO55" s="912">
        <v>0</v>
      </c>
      <c r="CP55" s="912">
        <v>0</v>
      </c>
      <c r="CQ55" s="912">
        <v>0</v>
      </c>
      <c r="CR55" s="912">
        <v>0</v>
      </c>
      <c r="CS55" s="912">
        <v>0</v>
      </c>
      <c r="CT55" s="912">
        <v>0</v>
      </c>
      <c r="CU55" s="912">
        <v>0</v>
      </c>
      <c r="CV55" s="912">
        <v>0</v>
      </c>
      <c r="CW55" s="912">
        <v>0</v>
      </c>
      <c r="CX55" s="912">
        <v>13090.337</v>
      </c>
      <c r="CY55" s="912">
        <v>0.27999999999999997</v>
      </c>
      <c r="CZ55" s="912">
        <v>0</v>
      </c>
      <c r="DA55" s="912">
        <v>0</v>
      </c>
      <c r="DB55" s="912">
        <v>0</v>
      </c>
      <c r="DC55" s="912">
        <v>0</v>
      </c>
      <c r="DD55" s="912">
        <v>0</v>
      </c>
      <c r="DE55" s="912">
        <v>10.217000000000001</v>
      </c>
      <c r="DF55" s="912">
        <v>0</v>
      </c>
      <c r="DG55" s="912">
        <v>18.477</v>
      </c>
      <c r="DH55" s="913">
        <f t="shared" si="0"/>
        <v>1293333.9439999997</v>
      </c>
      <c r="DI55" s="912">
        <v>1.962</v>
      </c>
      <c r="DJ55" s="912">
        <v>508.59300000000002</v>
      </c>
      <c r="DK55" s="912">
        <v>0</v>
      </c>
      <c r="DL55" s="912">
        <v>9250.6050000000014</v>
      </c>
      <c r="DM55" s="912">
        <v>173154.239</v>
      </c>
      <c r="DN55" s="912">
        <v>-780.68000000000006</v>
      </c>
      <c r="DO55" s="914">
        <f t="shared" si="1"/>
        <v>182134.71900000001</v>
      </c>
      <c r="DP55" s="915">
        <f t="shared" si="2"/>
        <v>1475468.6629999997</v>
      </c>
      <c r="DQ55" s="912">
        <v>656270.31099999999</v>
      </c>
      <c r="DR55" s="912">
        <v>591111.50799999991</v>
      </c>
      <c r="DS55" s="914">
        <f t="shared" si="3"/>
        <v>1247381.8189999999</v>
      </c>
      <c r="DT55" s="915">
        <f t="shared" si="4"/>
        <v>1429516.5379999999</v>
      </c>
      <c r="DU55" s="915">
        <f t="shared" si="5"/>
        <v>2722850.4819999998</v>
      </c>
      <c r="DV55" s="912">
        <v>-135760.49899999998</v>
      </c>
      <c r="DW55" s="912">
        <v>-249758.02499999999</v>
      </c>
      <c r="DX55" s="913">
        <f t="shared" si="6"/>
        <v>-385518.52399999998</v>
      </c>
      <c r="DY55" s="917">
        <f t="shared" si="7"/>
        <v>1043998.014</v>
      </c>
      <c r="DZ55" s="913">
        <f t="shared" si="8"/>
        <v>2337331.9579999996</v>
      </c>
      <c r="EA55" s="918"/>
      <c r="EB55" s="918">
        <f t="shared" si="9"/>
        <v>-233733.19579999999</v>
      </c>
    </row>
    <row r="56" spans="1:132" ht="15" customHeight="1">
      <c r="A56" s="883">
        <v>50</v>
      </c>
      <c r="B56" s="919" t="s">
        <v>228</v>
      </c>
      <c r="C56" s="911" t="s">
        <v>229</v>
      </c>
      <c r="D56" s="912">
        <v>0</v>
      </c>
      <c r="E56" s="912">
        <v>0</v>
      </c>
      <c r="F56" s="912">
        <v>0</v>
      </c>
      <c r="G56" s="912">
        <v>0</v>
      </c>
      <c r="H56" s="912">
        <v>0</v>
      </c>
      <c r="I56" s="912">
        <v>0</v>
      </c>
      <c r="J56" s="912">
        <v>0</v>
      </c>
      <c r="K56" s="912">
        <v>0</v>
      </c>
      <c r="L56" s="912">
        <v>0</v>
      </c>
      <c r="M56" s="912">
        <v>0</v>
      </c>
      <c r="N56" s="912">
        <v>0</v>
      </c>
      <c r="O56" s="912">
        <v>0</v>
      </c>
      <c r="P56" s="912">
        <v>0</v>
      </c>
      <c r="Q56" s="912">
        <v>0</v>
      </c>
      <c r="R56" s="912">
        <v>0</v>
      </c>
      <c r="S56" s="912">
        <v>0</v>
      </c>
      <c r="T56" s="912">
        <v>0</v>
      </c>
      <c r="U56" s="912">
        <v>0</v>
      </c>
      <c r="V56" s="912">
        <v>0</v>
      </c>
      <c r="W56" s="912">
        <v>0</v>
      </c>
      <c r="X56" s="912">
        <v>0</v>
      </c>
      <c r="Y56" s="912">
        <v>0</v>
      </c>
      <c r="Z56" s="912">
        <v>0</v>
      </c>
      <c r="AA56" s="912">
        <v>0</v>
      </c>
      <c r="AB56" s="912">
        <v>0</v>
      </c>
      <c r="AC56" s="912">
        <v>0</v>
      </c>
      <c r="AD56" s="912">
        <v>0</v>
      </c>
      <c r="AE56" s="912">
        <v>0</v>
      </c>
      <c r="AF56" s="912">
        <v>5.6360000000000001</v>
      </c>
      <c r="AG56" s="912">
        <v>0</v>
      </c>
      <c r="AH56" s="912">
        <v>0</v>
      </c>
      <c r="AI56" s="912">
        <v>0</v>
      </c>
      <c r="AJ56" s="912">
        <v>0</v>
      </c>
      <c r="AK56" s="912">
        <v>0</v>
      </c>
      <c r="AL56" s="912">
        <v>0</v>
      </c>
      <c r="AM56" s="912">
        <v>0</v>
      </c>
      <c r="AN56" s="912">
        <v>0</v>
      </c>
      <c r="AO56" s="912">
        <v>0</v>
      </c>
      <c r="AP56" s="912">
        <v>0</v>
      </c>
      <c r="AQ56" s="912">
        <v>0</v>
      </c>
      <c r="AR56" s="912">
        <v>0</v>
      </c>
      <c r="AS56" s="912">
        <v>0</v>
      </c>
      <c r="AT56" s="912">
        <v>0</v>
      </c>
      <c r="AU56" s="912">
        <v>0</v>
      </c>
      <c r="AV56" s="912">
        <v>0</v>
      </c>
      <c r="AW56" s="912">
        <v>0</v>
      </c>
      <c r="AX56" s="912">
        <v>0</v>
      </c>
      <c r="AY56" s="912">
        <v>0</v>
      </c>
      <c r="AZ56" s="912">
        <v>0</v>
      </c>
      <c r="BA56" s="912">
        <v>14071.860999999999</v>
      </c>
      <c r="BB56" s="912">
        <v>0</v>
      </c>
      <c r="BC56" s="912">
        <v>0.16199999999999998</v>
      </c>
      <c r="BD56" s="912">
        <v>0</v>
      </c>
      <c r="BE56" s="912">
        <v>0</v>
      </c>
      <c r="BF56" s="912">
        <v>0</v>
      </c>
      <c r="BG56" s="912">
        <v>0</v>
      </c>
      <c r="BH56" s="912">
        <v>0</v>
      </c>
      <c r="BI56" s="912">
        <v>9.3349999999999991</v>
      </c>
      <c r="BJ56" s="912">
        <v>320.221</v>
      </c>
      <c r="BK56" s="912">
        <v>2.3279999999999998</v>
      </c>
      <c r="BL56" s="912">
        <v>0</v>
      </c>
      <c r="BM56" s="912">
        <v>7101.8520000000008</v>
      </c>
      <c r="BN56" s="912">
        <v>0</v>
      </c>
      <c r="BO56" s="912">
        <v>0</v>
      </c>
      <c r="BP56" s="912">
        <v>0</v>
      </c>
      <c r="BQ56" s="912">
        <v>0</v>
      </c>
      <c r="BR56" s="912">
        <v>0</v>
      </c>
      <c r="BS56" s="912">
        <v>0</v>
      </c>
      <c r="BT56" s="912">
        <v>0</v>
      </c>
      <c r="BU56" s="912">
        <v>0</v>
      </c>
      <c r="BV56" s="912">
        <v>0</v>
      </c>
      <c r="BW56" s="912">
        <v>0</v>
      </c>
      <c r="BX56" s="912">
        <v>0</v>
      </c>
      <c r="BY56" s="912">
        <v>0</v>
      </c>
      <c r="BZ56" s="912">
        <v>0</v>
      </c>
      <c r="CA56" s="912">
        <v>19.649999999999999</v>
      </c>
      <c r="CB56" s="912">
        <v>0</v>
      </c>
      <c r="CC56" s="912">
        <v>0</v>
      </c>
      <c r="CD56" s="912">
        <v>0</v>
      </c>
      <c r="CE56" s="912">
        <v>0</v>
      </c>
      <c r="CF56" s="912">
        <v>0</v>
      </c>
      <c r="CG56" s="912">
        <v>11.622</v>
      </c>
      <c r="CH56" s="912">
        <v>0</v>
      </c>
      <c r="CI56" s="912">
        <v>0</v>
      </c>
      <c r="CJ56" s="912">
        <v>0</v>
      </c>
      <c r="CK56" s="912">
        <v>0</v>
      </c>
      <c r="CL56" s="912">
        <v>0</v>
      </c>
      <c r="CM56" s="912">
        <v>76.75</v>
      </c>
      <c r="CN56" s="912">
        <v>742.03399999999999</v>
      </c>
      <c r="CO56" s="912">
        <v>0</v>
      </c>
      <c r="CP56" s="912">
        <v>0</v>
      </c>
      <c r="CQ56" s="912">
        <v>0</v>
      </c>
      <c r="CR56" s="912">
        <v>0</v>
      </c>
      <c r="CS56" s="912">
        <v>0</v>
      </c>
      <c r="CT56" s="912">
        <v>0</v>
      </c>
      <c r="CU56" s="912">
        <v>0</v>
      </c>
      <c r="CV56" s="912">
        <v>62.231999999999999</v>
      </c>
      <c r="CW56" s="912">
        <v>0</v>
      </c>
      <c r="CX56" s="912">
        <v>6062.3369999999995</v>
      </c>
      <c r="CY56" s="912">
        <v>52.244999999999997</v>
      </c>
      <c r="CZ56" s="912">
        <v>0</v>
      </c>
      <c r="DA56" s="912">
        <v>0</v>
      </c>
      <c r="DB56" s="912">
        <v>0</v>
      </c>
      <c r="DC56" s="912">
        <v>80.010000000000005</v>
      </c>
      <c r="DD56" s="912">
        <v>0</v>
      </c>
      <c r="DE56" s="912">
        <v>3.843</v>
      </c>
      <c r="DF56" s="912">
        <v>0</v>
      </c>
      <c r="DG56" s="912">
        <v>0</v>
      </c>
      <c r="DH56" s="913">
        <f t="shared" si="0"/>
        <v>28622.117999999995</v>
      </c>
      <c r="DI56" s="912">
        <v>4310.6209999999992</v>
      </c>
      <c r="DJ56" s="912">
        <v>209992.2</v>
      </c>
      <c r="DK56" s="912">
        <v>0</v>
      </c>
      <c r="DL56" s="912">
        <v>97.783000000000001</v>
      </c>
      <c r="DM56" s="912">
        <v>29847.940999999999</v>
      </c>
      <c r="DN56" s="912">
        <v>-1718.5709999999999</v>
      </c>
      <c r="DO56" s="914">
        <f t="shared" si="1"/>
        <v>242529.97399999999</v>
      </c>
      <c r="DP56" s="915">
        <f t="shared" si="2"/>
        <v>271152.092</v>
      </c>
      <c r="DQ56" s="912">
        <v>4390.3020000000006</v>
      </c>
      <c r="DR56" s="912">
        <v>141110.12900000002</v>
      </c>
      <c r="DS56" s="914">
        <f t="shared" si="3"/>
        <v>145500.43100000001</v>
      </c>
      <c r="DT56" s="915">
        <f t="shared" si="4"/>
        <v>388030.40500000003</v>
      </c>
      <c r="DU56" s="915">
        <f t="shared" si="5"/>
        <v>416652.52300000004</v>
      </c>
      <c r="DV56" s="912">
        <v>-76389.815000000002</v>
      </c>
      <c r="DW56" s="912">
        <v>-153818.258</v>
      </c>
      <c r="DX56" s="913">
        <f t="shared" si="6"/>
        <v>-230208.073</v>
      </c>
      <c r="DY56" s="917">
        <f t="shared" si="7"/>
        <v>157822.33200000002</v>
      </c>
      <c r="DZ56" s="913">
        <f t="shared" si="8"/>
        <v>186444.45000000004</v>
      </c>
      <c r="EA56" s="918"/>
      <c r="EB56" s="918">
        <f t="shared" si="9"/>
        <v>-18644.445000000003</v>
      </c>
    </row>
    <row r="57" spans="1:132" ht="15" customHeight="1">
      <c r="A57" s="883">
        <v>51</v>
      </c>
      <c r="B57" s="919" t="s">
        <v>230</v>
      </c>
      <c r="C57" s="911" t="s">
        <v>231</v>
      </c>
      <c r="D57" s="912">
        <v>0</v>
      </c>
      <c r="E57" s="912">
        <v>0</v>
      </c>
      <c r="F57" s="912">
        <v>0</v>
      </c>
      <c r="G57" s="912">
        <v>0</v>
      </c>
      <c r="H57" s="912">
        <v>0</v>
      </c>
      <c r="I57" s="912">
        <v>0</v>
      </c>
      <c r="J57" s="912">
        <v>0</v>
      </c>
      <c r="K57" s="912">
        <v>0</v>
      </c>
      <c r="L57" s="912">
        <v>0</v>
      </c>
      <c r="M57" s="912">
        <v>0</v>
      </c>
      <c r="N57" s="912">
        <v>0</v>
      </c>
      <c r="O57" s="912">
        <v>0</v>
      </c>
      <c r="P57" s="912">
        <v>0</v>
      </c>
      <c r="Q57" s="912">
        <v>0</v>
      </c>
      <c r="R57" s="912">
        <v>0</v>
      </c>
      <c r="S57" s="912">
        <v>0</v>
      </c>
      <c r="T57" s="912">
        <v>0</v>
      </c>
      <c r="U57" s="912">
        <v>0</v>
      </c>
      <c r="V57" s="912">
        <v>0</v>
      </c>
      <c r="W57" s="912">
        <v>0</v>
      </c>
      <c r="X57" s="912">
        <v>0</v>
      </c>
      <c r="Y57" s="912">
        <v>0</v>
      </c>
      <c r="Z57" s="912">
        <v>0</v>
      </c>
      <c r="AA57" s="912">
        <v>0</v>
      </c>
      <c r="AB57" s="912">
        <v>0</v>
      </c>
      <c r="AC57" s="912">
        <v>0</v>
      </c>
      <c r="AD57" s="912">
        <v>0</v>
      </c>
      <c r="AE57" s="912">
        <v>0</v>
      </c>
      <c r="AF57" s="912">
        <v>0</v>
      </c>
      <c r="AG57" s="912">
        <v>0</v>
      </c>
      <c r="AH57" s="912">
        <v>0</v>
      </c>
      <c r="AI57" s="912">
        <v>0</v>
      </c>
      <c r="AJ57" s="912">
        <v>0</v>
      </c>
      <c r="AK57" s="912">
        <v>0</v>
      </c>
      <c r="AL57" s="912">
        <v>0</v>
      </c>
      <c r="AM57" s="912">
        <v>0</v>
      </c>
      <c r="AN57" s="912">
        <v>0</v>
      </c>
      <c r="AO57" s="912">
        <v>0</v>
      </c>
      <c r="AP57" s="912">
        <v>0</v>
      </c>
      <c r="AQ57" s="912">
        <v>0</v>
      </c>
      <c r="AR57" s="912">
        <v>0</v>
      </c>
      <c r="AS57" s="912">
        <v>0</v>
      </c>
      <c r="AT57" s="912">
        <v>0</v>
      </c>
      <c r="AU57" s="912">
        <v>931.928</v>
      </c>
      <c r="AV57" s="912">
        <v>10862.425000000001</v>
      </c>
      <c r="AW57" s="912">
        <v>1881.7809999999999</v>
      </c>
      <c r="AX57" s="912">
        <v>32.680999999999997</v>
      </c>
      <c r="AY57" s="912">
        <v>0</v>
      </c>
      <c r="AZ57" s="912">
        <v>4804.2619999999997</v>
      </c>
      <c r="BA57" s="912">
        <v>0</v>
      </c>
      <c r="BB57" s="912">
        <v>4193.7359999999999</v>
      </c>
      <c r="BC57" s="912">
        <v>0</v>
      </c>
      <c r="BD57" s="912">
        <v>11.839</v>
      </c>
      <c r="BE57" s="912">
        <v>12.225999999999999</v>
      </c>
      <c r="BF57" s="912">
        <v>115.93300000000001</v>
      </c>
      <c r="BG57" s="912">
        <v>0</v>
      </c>
      <c r="BH57" s="912">
        <v>17.667999999999999</v>
      </c>
      <c r="BI57" s="912">
        <v>123.64</v>
      </c>
      <c r="BJ57" s="912">
        <v>43.896000000000001</v>
      </c>
      <c r="BK57" s="912">
        <v>0</v>
      </c>
      <c r="BL57" s="912">
        <v>0</v>
      </c>
      <c r="BM57" s="912">
        <v>299.774</v>
      </c>
      <c r="BN57" s="912">
        <v>42.826999999999998</v>
      </c>
      <c r="BO57" s="912">
        <v>230.92699999999999</v>
      </c>
      <c r="BP57" s="912">
        <v>424.31899999999996</v>
      </c>
      <c r="BQ57" s="912">
        <v>0</v>
      </c>
      <c r="BR57" s="912">
        <v>0</v>
      </c>
      <c r="BS57" s="912">
        <v>0</v>
      </c>
      <c r="BT57" s="912">
        <v>0</v>
      </c>
      <c r="BU57" s="912">
        <v>0</v>
      </c>
      <c r="BV57" s="912">
        <v>0</v>
      </c>
      <c r="BW57" s="912">
        <v>0</v>
      </c>
      <c r="BX57" s="912">
        <v>0</v>
      </c>
      <c r="BY57" s="912">
        <v>0</v>
      </c>
      <c r="BZ57" s="912">
        <v>9.1240000000000006</v>
      </c>
      <c r="CA57" s="912">
        <v>0</v>
      </c>
      <c r="CB57" s="912">
        <v>0</v>
      </c>
      <c r="CC57" s="912">
        <v>0</v>
      </c>
      <c r="CD57" s="912">
        <v>0</v>
      </c>
      <c r="CE57" s="912">
        <v>0</v>
      </c>
      <c r="CF57" s="912">
        <v>0</v>
      </c>
      <c r="CG57" s="912">
        <v>0</v>
      </c>
      <c r="CH57" s="912">
        <v>0</v>
      </c>
      <c r="CI57" s="912">
        <v>0</v>
      </c>
      <c r="CJ57" s="912">
        <v>0</v>
      </c>
      <c r="CK57" s="912">
        <v>9.92</v>
      </c>
      <c r="CL57" s="912">
        <v>0</v>
      </c>
      <c r="CM57" s="912">
        <v>0</v>
      </c>
      <c r="CN57" s="912">
        <v>791.44600000000003</v>
      </c>
      <c r="CO57" s="912">
        <v>0</v>
      </c>
      <c r="CP57" s="912">
        <v>0</v>
      </c>
      <c r="CQ57" s="912">
        <v>167.83800000000002</v>
      </c>
      <c r="CR57" s="912">
        <v>0</v>
      </c>
      <c r="CS57" s="912">
        <v>0</v>
      </c>
      <c r="CT57" s="912">
        <v>0</v>
      </c>
      <c r="CU57" s="912">
        <v>0</v>
      </c>
      <c r="CV57" s="912">
        <v>0</v>
      </c>
      <c r="CW57" s="912">
        <v>0</v>
      </c>
      <c r="CX57" s="912">
        <v>2080.2750000000001</v>
      </c>
      <c r="CY57" s="912">
        <v>180.03100000000001</v>
      </c>
      <c r="CZ57" s="912">
        <v>0</v>
      </c>
      <c r="DA57" s="912">
        <v>0</v>
      </c>
      <c r="DB57" s="912">
        <v>0</v>
      </c>
      <c r="DC57" s="912">
        <v>0</v>
      </c>
      <c r="DD57" s="912">
        <v>0</v>
      </c>
      <c r="DE57" s="912">
        <v>0</v>
      </c>
      <c r="DF57" s="912">
        <v>0</v>
      </c>
      <c r="DG57" s="912">
        <v>0</v>
      </c>
      <c r="DH57" s="913">
        <f t="shared" si="0"/>
        <v>27268.496000000003</v>
      </c>
      <c r="DI57" s="912">
        <v>0.50900000000000001</v>
      </c>
      <c r="DJ57" s="912">
        <v>6.04</v>
      </c>
      <c r="DK57" s="912">
        <v>0</v>
      </c>
      <c r="DL57" s="912">
        <v>4206.0700000000006</v>
      </c>
      <c r="DM57" s="912">
        <v>87547.863000000012</v>
      </c>
      <c r="DN57" s="912">
        <v>186.95399999999998</v>
      </c>
      <c r="DO57" s="914">
        <f t="shared" si="1"/>
        <v>91947.436000000016</v>
      </c>
      <c r="DP57" s="915">
        <f t="shared" si="2"/>
        <v>119215.93200000002</v>
      </c>
      <c r="DQ57" s="912">
        <v>45569.676999999996</v>
      </c>
      <c r="DR57" s="912">
        <v>7923.2740000000003</v>
      </c>
      <c r="DS57" s="914">
        <f t="shared" si="3"/>
        <v>53492.950999999994</v>
      </c>
      <c r="DT57" s="915">
        <f t="shared" si="4"/>
        <v>145440.38700000002</v>
      </c>
      <c r="DU57" s="915">
        <f t="shared" si="5"/>
        <v>172708.883</v>
      </c>
      <c r="DV57" s="912">
        <v>-76494.856999999989</v>
      </c>
      <c r="DW57" s="912">
        <v>-22193.142</v>
      </c>
      <c r="DX57" s="913">
        <f t="shared" si="6"/>
        <v>-98687.998999999982</v>
      </c>
      <c r="DY57" s="917">
        <f t="shared" si="7"/>
        <v>46752.388000000035</v>
      </c>
      <c r="DZ57" s="913">
        <f t="shared" si="8"/>
        <v>74020.88400000002</v>
      </c>
      <c r="EA57" s="918"/>
      <c r="EB57" s="918">
        <f t="shared" si="9"/>
        <v>-7402.0884000000024</v>
      </c>
    </row>
    <row r="58" spans="1:132" ht="15" customHeight="1">
      <c r="A58" s="883">
        <v>52</v>
      </c>
      <c r="B58" s="919" t="s">
        <v>232</v>
      </c>
      <c r="C58" s="911" t="s">
        <v>233</v>
      </c>
      <c r="D58" s="912">
        <v>5.141</v>
      </c>
      <c r="E58" s="912">
        <v>5.4700000000000015</v>
      </c>
      <c r="F58" s="912">
        <v>8.3000000000000004E-2</v>
      </c>
      <c r="G58" s="912">
        <v>0</v>
      </c>
      <c r="H58" s="912">
        <v>11.974</v>
      </c>
      <c r="I58" s="912">
        <v>0</v>
      </c>
      <c r="J58" s="912">
        <v>2.835</v>
      </c>
      <c r="K58" s="912">
        <v>0</v>
      </c>
      <c r="L58" s="912">
        <v>0</v>
      </c>
      <c r="M58" s="912">
        <v>0</v>
      </c>
      <c r="N58" s="912">
        <v>0</v>
      </c>
      <c r="O58" s="912">
        <v>0</v>
      </c>
      <c r="P58" s="912">
        <v>0</v>
      </c>
      <c r="Q58" s="912">
        <v>0</v>
      </c>
      <c r="R58" s="912">
        <v>59.905000000000001</v>
      </c>
      <c r="S58" s="912">
        <v>0</v>
      </c>
      <c r="T58" s="912">
        <v>0</v>
      </c>
      <c r="U58" s="912">
        <v>44.603999999999999</v>
      </c>
      <c r="V58" s="912">
        <v>0</v>
      </c>
      <c r="W58" s="912">
        <v>0</v>
      </c>
      <c r="X58" s="912">
        <v>0</v>
      </c>
      <c r="Y58" s="912">
        <v>0</v>
      </c>
      <c r="Z58" s="912">
        <v>0</v>
      </c>
      <c r="AA58" s="912">
        <v>0</v>
      </c>
      <c r="AB58" s="912">
        <v>3.8119999999999998</v>
      </c>
      <c r="AC58" s="912">
        <v>0.03</v>
      </c>
      <c r="AD58" s="912">
        <v>0</v>
      </c>
      <c r="AE58" s="912">
        <v>0</v>
      </c>
      <c r="AF58" s="912">
        <v>35.868000000000002</v>
      </c>
      <c r="AG58" s="912">
        <v>0</v>
      </c>
      <c r="AH58" s="912">
        <v>0</v>
      </c>
      <c r="AI58" s="912">
        <v>0</v>
      </c>
      <c r="AJ58" s="912">
        <v>0</v>
      </c>
      <c r="AK58" s="912">
        <v>0</v>
      </c>
      <c r="AL58" s="912">
        <v>8.9429999999999996</v>
      </c>
      <c r="AM58" s="912">
        <v>0</v>
      </c>
      <c r="AN58" s="912">
        <v>0</v>
      </c>
      <c r="AO58" s="912">
        <v>0</v>
      </c>
      <c r="AP58" s="912">
        <v>0</v>
      </c>
      <c r="AQ58" s="912">
        <v>0</v>
      </c>
      <c r="AR58" s="912">
        <v>0.39800000000000002</v>
      </c>
      <c r="AS58" s="912">
        <v>4.9000000000000002E-2</v>
      </c>
      <c r="AT58" s="912">
        <v>602.40099999999995</v>
      </c>
      <c r="AU58" s="912">
        <v>1291.8629999999998</v>
      </c>
      <c r="AV58" s="912">
        <v>1310.614</v>
      </c>
      <c r="AW58" s="912">
        <v>3658.0389999999998</v>
      </c>
      <c r="AX58" s="912">
        <v>1518.076</v>
      </c>
      <c r="AY58" s="912">
        <v>1478.5630000000001</v>
      </c>
      <c r="AZ58" s="912">
        <v>12961.362000000001</v>
      </c>
      <c r="BA58" s="912">
        <v>1761.789</v>
      </c>
      <c r="BB58" s="912">
        <v>180.70699999999999</v>
      </c>
      <c r="BC58" s="912">
        <v>7483.2449999999999</v>
      </c>
      <c r="BD58" s="912">
        <v>467.56099999999998</v>
      </c>
      <c r="BE58" s="912">
        <v>133.49299999999999</v>
      </c>
      <c r="BF58" s="912">
        <v>101030.598</v>
      </c>
      <c r="BG58" s="912">
        <v>1308.0500000000002</v>
      </c>
      <c r="BH58" s="912">
        <v>24649.641</v>
      </c>
      <c r="BI58" s="912">
        <v>35.813000000000002</v>
      </c>
      <c r="BJ58" s="912">
        <v>5065.9759999999997</v>
      </c>
      <c r="BK58" s="912">
        <v>403.61799999999994</v>
      </c>
      <c r="BL58" s="912">
        <v>0</v>
      </c>
      <c r="BM58" s="912">
        <v>8345.9130000000005</v>
      </c>
      <c r="BN58" s="912">
        <v>3624.451</v>
      </c>
      <c r="BO58" s="912">
        <v>620.01100000000008</v>
      </c>
      <c r="BP58" s="912">
        <v>885.18100000000004</v>
      </c>
      <c r="BQ58" s="912">
        <v>5.8420000000000005</v>
      </c>
      <c r="BR58" s="912">
        <v>0</v>
      </c>
      <c r="BS58" s="912">
        <v>85.34</v>
      </c>
      <c r="BT58" s="912">
        <v>0</v>
      </c>
      <c r="BU58" s="912">
        <v>1544.1289999999999</v>
      </c>
      <c r="BV58" s="912">
        <v>5.093</v>
      </c>
      <c r="BW58" s="912">
        <v>85.132999999999996</v>
      </c>
      <c r="BX58" s="912">
        <v>22.722000000000001</v>
      </c>
      <c r="BY58" s="912">
        <v>0</v>
      </c>
      <c r="BZ58" s="912">
        <v>210.73400000000001</v>
      </c>
      <c r="CA58" s="912">
        <v>12.36</v>
      </c>
      <c r="CB58" s="912">
        <v>82.177999999999997</v>
      </c>
      <c r="CC58" s="912">
        <v>34.476999999999997</v>
      </c>
      <c r="CD58" s="912">
        <v>2.37</v>
      </c>
      <c r="CE58" s="912">
        <v>5.194</v>
      </c>
      <c r="CF58" s="912">
        <v>10.865</v>
      </c>
      <c r="CG58" s="912">
        <v>247.68199999999999</v>
      </c>
      <c r="CH58" s="912">
        <v>0</v>
      </c>
      <c r="CI58" s="912">
        <v>0</v>
      </c>
      <c r="CJ58" s="912">
        <v>109.65200000000002</v>
      </c>
      <c r="CK58" s="912">
        <v>39.033000000000001</v>
      </c>
      <c r="CL58" s="912">
        <v>0</v>
      </c>
      <c r="CM58" s="912">
        <v>93.643999999999991</v>
      </c>
      <c r="CN58" s="912">
        <v>603.54000000000008</v>
      </c>
      <c r="CO58" s="912">
        <v>1210.0899999999999</v>
      </c>
      <c r="CP58" s="912">
        <v>155.43699999999998</v>
      </c>
      <c r="CQ58" s="912">
        <v>64.408000000000001</v>
      </c>
      <c r="CR58" s="912">
        <v>6.8150000000000004</v>
      </c>
      <c r="CS58" s="912">
        <v>1.151</v>
      </c>
      <c r="CT58" s="912">
        <v>2.0369999999999999</v>
      </c>
      <c r="CU58" s="912">
        <v>0</v>
      </c>
      <c r="CV58" s="912">
        <v>41.173000000000002</v>
      </c>
      <c r="CW58" s="912">
        <v>0</v>
      </c>
      <c r="CX58" s="912">
        <v>3688.8310000000001</v>
      </c>
      <c r="CY58" s="912">
        <v>267.48099999999999</v>
      </c>
      <c r="CZ58" s="912">
        <v>7.2729999999999997</v>
      </c>
      <c r="DA58" s="912">
        <v>33.057000000000002</v>
      </c>
      <c r="DB58" s="912">
        <v>2.996</v>
      </c>
      <c r="DC58" s="912">
        <v>123.59100000000001</v>
      </c>
      <c r="DD58" s="912">
        <v>0</v>
      </c>
      <c r="DE58" s="912">
        <v>26.681000000000001</v>
      </c>
      <c r="DF58" s="912">
        <v>0</v>
      </c>
      <c r="DG58" s="912">
        <v>86.049000000000007</v>
      </c>
      <c r="DH58" s="913">
        <f t="shared" si="0"/>
        <v>187913.13500000001</v>
      </c>
      <c r="DI58" s="912">
        <v>695.81200000000001</v>
      </c>
      <c r="DJ58" s="912">
        <v>34556.133999999998</v>
      </c>
      <c r="DK58" s="912">
        <v>0</v>
      </c>
      <c r="DL58" s="912">
        <v>82.23</v>
      </c>
      <c r="DM58" s="912">
        <v>33704.498</v>
      </c>
      <c r="DN58" s="912">
        <v>667.07299999999987</v>
      </c>
      <c r="DO58" s="914">
        <f t="shared" si="1"/>
        <v>69705.747000000003</v>
      </c>
      <c r="DP58" s="915">
        <f t="shared" si="2"/>
        <v>257618.88200000001</v>
      </c>
      <c r="DQ58" s="912">
        <v>14184.637000000001</v>
      </c>
      <c r="DR58" s="912">
        <v>50407.167999999998</v>
      </c>
      <c r="DS58" s="914">
        <f t="shared" si="3"/>
        <v>64591.805</v>
      </c>
      <c r="DT58" s="915">
        <f t="shared" si="4"/>
        <v>134297.552</v>
      </c>
      <c r="DU58" s="915">
        <f t="shared" si="5"/>
        <v>322210.68700000003</v>
      </c>
      <c r="DV58" s="912">
        <v>-81265.828000000009</v>
      </c>
      <c r="DW58" s="912">
        <v>-156867.18600000002</v>
      </c>
      <c r="DX58" s="913">
        <f t="shared" si="6"/>
        <v>-238133.01400000002</v>
      </c>
      <c r="DY58" s="917">
        <f t="shared" si="7"/>
        <v>-103835.46200000003</v>
      </c>
      <c r="DZ58" s="913">
        <f t="shared" si="8"/>
        <v>84077.67300000001</v>
      </c>
      <c r="EA58" s="918"/>
      <c r="EB58" s="918">
        <f t="shared" si="9"/>
        <v>-8407.7673000000013</v>
      </c>
    </row>
    <row r="59" spans="1:132" ht="15" customHeight="1">
      <c r="A59" s="883">
        <v>53</v>
      </c>
      <c r="B59" s="919" t="s">
        <v>234</v>
      </c>
      <c r="C59" s="911" t="s">
        <v>235</v>
      </c>
      <c r="D59" s="912">
        <v>0.18200000000000002</v>
      </c>
      <c r="E59" s="912">
        <v>0</v>
      </c>
      <c r="F59" s="912">
        <v>8.3000000000000004E-2</v>
      </c>
      <c r="G59" s="912">
        <v>0.61899999999999999</v>
      </c>
      <c r="H59" s="912">
        <v>1.9169999999999998</v>
      </c>
      <c r="I59" s="912">
        <v>0</v>
      </c>
      <c r="J59" s="912">
        <v>6.2E-2</v>
      </c>
      <c r="K59" s="912">
        <v>22.79</v>
      </c>
      <c r="L59" s="912">
        <v>10.850999999999999</v>
      </c>
      <c r="M59" s="912">
        <v>0</v>
      </c>
      <c r="N59" s="912">
        <v>0</v>
      </c>
      <c r="O59" s="912">
        <v>1.3340000000000001</v>
      </c>
      <c r="P59" s="912">
        <v>0.32600000000000001</v>
      </c>
      <c r="Q59" s="912">
        <v>1.2610000000000001</v>
      </c>
      <c r="R59" s="912">
        <v>0.61799999999999999</v>
      </c>
      <c r="S59" s="912">
        <v>0.22800000000000001</v>
      </c>
      <c r="T59" s="912">
        <v>0.57800000000000007</v>
      </c>
      <c r="U59" s="912">
        <v>5.0999999999999997E-2</v>
      </c>
      <c r="V59" s="912">
        <v>3.9E-2</v>
      </c>
      <c r="W59" s="912">
        <v>0.28000000000000003</v>
      </c>
      <c r="X59" s="912">
        <v>0.122</v>
      </c>
      <c r="Y59" s="912">
        <v>1.3199999999999998</v>
      </c>
      <c r="Z59" s="912">
        <v>1.546</v>
      </c>
      <c r="AA59" s="912">
        <v>0.13</v>
      </c>
      <c r="AB59" s="912">
        <v>53.161999999999999</v>
      </c>
      <c r="AC59" s="912">
        <v>1.052</v>
      </c>
      <c r="AD59" s="912">
        <v>5.2679999999999998</v>
      </c>
      <c r="AE59" s="912">
        <v>3.4079999999999999</v>
      </c>
      <c r="AF59" s="912">
        <v>1.5369999999999999</v>
      </c>
      <c r="AG59" s="912">
        <v>8.3810000000000002</v>
      </c>
      <c r="AH59" s="912">
        <v>0.88900000000000001</v>
      </c>
      <c r="AI59" s="912">
        <v>12.04</v>
      </c>
      <c r="AJ59" s="912">
        <v>2.8159999999999998</v>
      </c>
      <c r="AK59" s="912">
        <v>0.28299999999999997</v>
      </c>
      <c r="AL59" s="912">
        <v>2.1859999999999999</v>
      </c>
      <c r="AM59" s="912">
        <v>0.68799999999999994</v>
      </c>
      <c r="AN59" s="912">
        <v>6.8620000000000001</v>
      </c>
      <c r="AO59" s="912">
        <v>0.371</v>
      </c>
      <c r="AP59" s="912">
        <v>0.48399999999999999</v>
      </c>
      <c r="AQ59" s="912">
        <v>0.23200000000000001</v>
      </c>
      <c r="AR59" s="912">
        <v>0.85400000000000009</v>
      </c>
      <c r="AS59" s="912">
        <v>16.367000000000001</v>
      </c>
      <c r="AT59" s="912">
        <v>12.15</v>
      </c>
      <c r="AU59" s="912">
        <v>1905.1080000000002</v>
      </c>
      <c r="AV59" s="912">
        <v>271.26800000000003</v>
      </c>
      <c r="AW59" s="912">
        <v>20.772000000000002</v>
      </c>
      <c r="AX59" s="912">
        <v>21.287000000000003</v>
      </c>
      <c r="AY59" s="912">
        <v>6.1379999999999999</v>
      </c>
      <c r="AZ59" s="912">
        <v>81.781000000000006</v>
      </c>
      <c r="BA59" s="912">
        <v>0.496</v>
      </c>
      <c r="BB59" s="912">
        <v>2.0410000000000004</v>
      </c>
      <c r="BC59" s="912">
        <v>0.53700000000000003</v>
      </c>
      <c r="BD59" s="912">
        <v>401.45400000000001</v>
      </c>
      <c r="BE59" s="912">
        <v>4.9639999999999995</v>
      </c>
      <c r="BF59" s="912">
        <v>115422.868</v>
      </c>
      <c r="BG59" s="912">
        <v>1954.308</v>
      </c>
      <c r="BH59" s="912">
        <v>106.33199999999999</v>
      </c>
      <c r="BI59" s="912">
        <v>249.71000000000004</v>
      </c>
      <c r="BJ59" s="912">
        <v>372.04199999999997</v>
      </c>
      <c r="BK59" s="912">
        <v>2.3410000000000002</v>
      </c>
      <c r="BL59" s="912">
        <v>3.0409999999999999</v>
      </c>
      <c r="BM59" s="912">
        <v>2620.7749999999996</v>
      </c>
      <c r="BN59" s="912">
        <v>337.51399999999995</v>
      </c>
      <c r="BO59" s="912">
        <v>1463.2360000000001</v>
      </c>
      <c r="BP59" s="912">
        <v>2092.2199999999998</v>
      </c>
      <c r="BQ59" s="912">
        <v>16.442</v>
      </c>
      <c r="BR59" s="912">
        <v>3.5749999999999997</v>
      </c>
      <c r="BS59" s="912">
        <v>1.6870000000000001</v>
      </c>
      <c r="BT59" s="912">
        <v>9.1010000000000009</v>
      </c>
      <c r="BU59" s="912">
        <v>1710.3110000000001</v>
      </c>
      <c r="BV59" s="912">
        <v>193.071</v>
      </c>
      <c r="BW59" s="912">
        <v>247.279</v>
      </c>
      <c r="BX59" s="912">
        <v>62.289000000000001</v>
      </c>
      <c r="BY59" s="912">
        <v>0</v>
      </c>
      <c r="BZ59" s="912">
        <v>59.261000000000003</v>
      </c>
      <c r="CA59" s="912">
        <v>179.99299999999999</v>
      </c>
      <c r="CB59" s="912">
        <v>0</v>
      </c>
      <c r="CC59" s="912">
        <v>23.003999999999998</v>
      </c>
      <c r="CD59" s="912">
        <v>1.738</v>
      </c>
      <c r="CE59" s="912">
        <v>9.35</v>
      </c>
      <c r="CF59" s="912">
        <v>2.8660000000000001</v>
      </c>
      <c r="CG59" s="912">
        <v>40.517999999999994</v>
      </c>
      <c r="CH59" s="912">
        <v>0</v>
      </c>
      <c r="CI59" s="912">
        <v>3.181</v>
      </c>
      <c r="CJ59" s="912">
        <v>14.706</v>
      </c>
      <c r="CK59" s="912">
        <v>337.23399999999998</v>
      </c>
      <c r="CL59" s="912">
        <v>3.7829999999999999</v>
      </c>
      <c r="CM59" s="912">
        <v>30.750999999999998</v>
      </c>
      <c r="CN59" s="912">
        <v>2130.848</v>
      </c>
      <c r="CO59" s="912">
        <v>46.347000000000008</v>
      </c>
      <c r="CP59" s="912">
        <v>522.55700000000002</v>
      </c>
      <c r="CQ59" s="912">
        <v>46.8</v>
      </c>
      <c r="CR59" s="912">
        <v>0.56899999999999995</v>
      </c>
      <c r="CS59" s="912">
        <v>11.653999999999998</v>
      </c>
      <c r="CT59" s="912">
        <v>1.135</v>
      </c>
      <c r="CU59" s="912">
        <v>11.901</v>
      </c>
      <c r="CV59" s="912">
        <v>44.18</v>
      </c>
      <c r="CW59" s="912">
        <v>69.242999999999995</v>
      </c>
      <c r="CX59" s="912">
        <v>1128.7670000000001</v>
      </c>
      <c r="CY59" s="912">
        <v>1688.1579999999999</v>
      </c>
      <c r="CZ59" s="912">
        <v>0.71699999999999997</v>
      </c>
      <c r="DA59" s="912">
        <v>110.33600000000001</v>
      </c>
      <c r="DB59" s="912">
        <v>3.8639999999999999</v>
      </c>
      <c r="DC59" s="912">
        <v>115.37299999999999</v>
      </c>
      <c r="DD59" s="912">
        <v>1.9610000000000001</v>
      </c>
      <c r="DE59" s="912">
        <v>11.463999999999999</v>
      </c>
      <c r="DF59" s="912">
        <v>0</v>
      </c>
      <c r="DG59" s="912">
        <v>0</v>
      </c>
      <c r="DH59" s="913">
        <f t="shared" si="0"/>
        <v>136409.614</v>
      </c>
      <c r="DI59" s="912">
        <v>2520.2570000000001</v>
      </c>
      <c r="DJ59" s="912">
        <v>169993.06600000002</v>
      </c>
      <c r="DK59" s="912">
        <v>0</v>
      </c>
      <c r="DL59" s="912">
        <v>35859.654000000002</v>
      </c>
      <c r="DM59" s="912">
        <v>79834.877999999997</v>
      </c>
      <c r="DN59" s="912">
        <v>-651.87400000000002</v>
      </c>
      <c r="DO59" s="914">
        <f t="shared" si="1"/>
        <v>287555.98100000003</v>
      </c>
      <c r="DP59" s="915">
        <f t="shared" si="2"/>
        <v>423965.59500000003</v>
      </c>
      <c r="DQ59" s="912">
        <v>11189.893999999998</v>
      </c>
      <c r="DR59" s="912">
        <v>18793.242999999999</v>
      </c>
      <c r="DS59" s="914">
        <f t="shared" si="3"/>
        <v>29983.136999999995</v>
      </c>
      <c r="DT59" s="915">
        <f t="shared" si="4"/>
        <v>317539.11800000002</v>
      </c>
      <c r="DU59" s="915">
        <f t="shared" si="5"/>
        <v>453948.73200000002</v>
      </c>
      <c r="DV59" s="912">
        <v>-277006.67600000004</v>
      </c>
      <c r="DW59" s="912">
        <v>-134567.174</v>
      </c>
      <c r="DX59" s="913">
        <f t="shared" si="6"/>
        <v>-411573.85000000003</v>
      </c>
      <c r="DY59" s="917">
        <f t="shared" si="7"/>
        <v>-94034.732000000018</v>
      </c>
      <c r="DZ59" s="913">
        <f t="shared" si="8"/>
        <v>42374.881999999983</v>
      </c>
      <c r="EA59" s="918"/>
      <c r="EB59" s="918">
        <f t="shared" si="9"/>
        <v>-4237.4881999999989</v>
      </c>
    </row>
    <row r="60" spans="1:132" ht="15" customHeight="1">
      <c r="A60" s="883">
        <v>54</v>
      </c>
      <c r="B60" s="919" t="s">
        <v>236</v>
      </c>
      <c r="C60" s="911" t="s">
        <v>237</v>
      </c>
      <c r="D60" s="912">
        <v>0</v>
      </c>
      <c r="E60" s="912">
        <v>0</v>
      </c>
      <c r="F60" s="912">
        <v>0</v>
      </c>
      <c r="G60" s="912">
        <v>0</v>
      </c>
      <c r="H60" s="912">
        <v>0</v>
      </c>
      <c r="I60" s="912">
        <v>0</v>
      </c>
      <c r="J60" s="912">
        <v>0</v>
      </c>
      <c r="K60" s="912">
        <v>0</v>
      </c>
      <c r="L60" s="912">
        <v>0</v>
      </c>
      <c r="M60" s="912">
        <v>0</v>
      </c>
      <c r="N60" s="912">
        <v>0</v>
      </c>
      <c r="O60" s="912">
        <v>0</v>
      </c>
      <c r="P60" s="912">
        <v>0</v>
      </c>
      <c r="Q60" s="912">
        <v>0</v>
      </c>
      <c r="R60" s="912">
        <v>0</v>
      </c>
      <c r="S60" s="912">
        <v>0</v>
      </c>
      <c r="T60" s="912">
        <v>0</v>
      </c>
      <c r="U60" s="912">
        <v>0</v>
      </c>
      <c r="V60" s="912">
        <v>0</v>
      </c>
      <c r="W60" s="912">
        <v>0</v>
      </c>
      <c r="X60" s="912">
        <v>0</v>
      </c>
      <c r="Y60" s="912">
        <v>0</v>
      </c>
      <c r="Z60" s="912">
        <v>0</v>
      </c>
      <c r="AA60" s="912">
        <v>0</v>
      </c>
      <c r="AB60" s="912">
        <v>0</v>
      </c>
      <c r="AC60" s="912">
        <v>0</v>
      </c>
      <c r="AD60" s="912">
        <v>0</v>
      </c>
      <c r="AE60" s="912">
        <v>0</v>
      </c>
      <c r="AF60" s="912">
        <v>0</v>
      </c>
      <c r="AG60" s="912">
        <v>0</v>
      </c>
      <c r="AH60" s="912">
        <v>0</v>
      </c>
      <c r="AI60" s="912">
        <v>0</v>
      </c>
      <c r="AJ60" s="912">
        <v>0</v>
      </c>
      <c r="AK60" s="912">
        <v>0</v>
      </c>
      <c r="AL60" s="912">
        <v>0</v>
      </c>
      <c r="AM60" s="912">
        <v>0</v>
      </c>
      <c r="AN60" s="912">
        <v>0</v>
      </c>
      <c r="AO60" s="912">
        <v>0</v>
      </c>
      <c r="AP60" s="912">
        <v>0</v>
      </c>
      <c r="AQ60" s="912">
        <v>0</v>
      </c>
      <c r="AR60" s="912">
        <v>0</v>
      </c>
      <c r="AS60" s="912">
        <v>0</v>
      </c>
      <c r="AT60" s="912">
        <v>0</v>
      </c>
      <c r="AU60" s="912">
        <v>0</v>
      </c>
      <c r="AV60" s="912">
        <v>76.846000000000004</v>
      </c>
      <c r="AW60" s="912">
        <v>0</v>
      </c>
      <c r="AX60" s="912">
        <v>0</v>
      </c>
      <c r="AY60" s="912">
        <v>0</v>
      </c>
      <c r="AZ60" s="912">
        <v>0</v>
      </c>
      <c r="BA60" s="912">
        <v>0</v>
      </c>
      <c r="BB60" s="912">
        <v>0</v>
      </c>
      <c r="BC60" s="912">
        <v>0</v>
      </c>
      <c r="BD60" s="912">
        <v>3.0569999999999999</v>
      </c>
      <c r="BE60" s="912">
        <v>3819.8289999999997</v>
      </c>
      <c r="BF60" s="912">
        <v>0</v>
      </c>
      <c r="BG60" s="912">
        <v>0</v>
      </c>
      <c r="BH60" s="912">
        <v>0</v>
      </c>
      <c r="BI60" s="912">
        <v>0</v>
      </c>
      <c r="BJ60" s="912">
        <v>0</v>
      </c>
      <c r="BK60" s="912">
        <v>0</v>
      </c>
      <c r="BL60" s="912">
        <v>0</v>
      </c>
      <c r="BM60" s="912">
        <v>0</v>
      </c>
      <c r="BN60" s="912">
        <v>0</v>
      </c>
      <c r="BO60" s="912">
        <v>0</v>
      </c>
      <c r="BP60" s="912">
        <v>0</v>
      </c>
      <c r="BQ60" s="912">
        <v>0</v>
      </c>
      <c r="BR60" s="912">
        <v>0</v>
      </c>
      <c r="BS60" s="912">
        <v>0</v>
      </c>
      <c r="BT60" s="912">
        <v>0</v>
      </c>
      <c r="BU60" s="912">
        <v>0</v>
      </c>
      <c r="BV60" s="912">
        <v>0</v>
      </c>
      <c r="BW60" s="912">
        <v>0</v>
      </c>
      <c r="BX60" s="912">
        <v>0</v>
      </c>
      <c r="BY60" s="912">
        <v>0</v>
      </c>
      <c r="BZ60" s="912">
        <v>0</v>
      </c>
      <c r="CA60" s="912">
        <v>0</v>
      </c>
      <c r="CB60" s="912">
        <v>0</v>
      </c>
      <c r="CC60" s="912">
        <v>0</v>
      </c>
      <c r="CD60" s="912">
        <v>0</v>
      </c>
      <c r="CE60" s="912">
        <v>0</v>
      </c>
      <c r="CF60" s="912">
        <v>0</v>
      </c>
      <c r="CG60" s="912">
        <v>0</v>
      </c>
      <c r="CH60" s="912">
        <v>0.33800000000000002</v>
      </c>
      <c r="CI60" s="912">
        <v>33.905000000000001</v>
      </c>
      <c r="CJ60" s="912">
        <v>9.0139999999999993</v>
      </c>
      <c r="CK60" s="912">
        <v>0</v>
      </c>
      <c r="CL60" s="912">
        <v>0.48099999999999998</v>
      </c>
      <c r="CM60" s="912">
        <v>0</v>
      </c>
      <c r="CN60" s="912">
        <v>0</v>
      </c>
      <c r="CO60" s="912">
        <v>0</v>
      </c>
      <c r="CP60" s="912">
        <v>0</v>
      </c>
      <c r="CQ60" s="912">
        <v>0</v>
      </c>
      <c r="CR60" s="912">
        <v>0</v>
      </c>
      <c r="CS60" s="912">
        <v>0</v>
      </c>
      <c r="CT60" s="912">
        <v>0</v>
      </c>
      <c r="CU60" s="912">
        <v>0</v>
      </c>
      <c r="CV60" s="912">
        <v>1203.0340000000001</v>
      </c>
      <c r="CW60" s="912">
        <v>0</v>
      </c>
      <c r="CX60" s="912">
        <v>1245.4670000000001</v>
      </c>
      <c r="CY60" s="912">
        <v>0</v>
      </c>
      <c r="CZ60" s="912">
        <v>0</v>
      </c>
      <c r="DA60" s="912">
        <v>0</v>
      </c>
      <c r="DB60" s="912">
        <v>0</v>
      </c>
      <c r="DC60" s="912">
        <v>0</v>
      </c>
      <c r="DD60" s="912">
        <v>0</v>
      </c>
      <c r="DE60" s="912">
        <v>0</v>
      </c>
      <c r="DF60" s="912">
        <v>0</v>
      </c>
      <c r="DG60" s="912">
        <v>0</v>
      </c>
      <c r="DH60" s="913">
        <f t="shared" si="0"/>
        <v>6391.9710000000014</v>
      </c>
      <c r="DI60" s="912">
        <v>0</v>
      </c>
      <c r="DJ60" s="912">
        <v>53561.438000000002</v>
      </c>
      <c r="DK60" s="912">
        <v>0</v>
      </c>
      <c r="DL60" s="912">
        <v>4933.7519999999995</v>
      </c>
      <c r="DM60" s="912">
        <v>189357.51300000001</v>
      </c>
      <c r="DN60" s="912">
        <v>991.60899999999992</v>
      </c>
      <c r="DO60" s="914">
        <f t="shared" si="1"/>
        <v>248844.31200000001</v>
      </c>
      <c r="DP60" s="915">
        <f t="shared" si="2"/>
        <v>255236.283</v>
      </c>
      <c r="DQ60" s="912">
        <v>27903.346999999998</v>
      </c>
      <c r="DR60" s="912">
        <v>25651.119999999999</v>
      </c>
      <c r="DS60" s="914">
        <f t="shared" si="3"/>
        <v>53554.466999999997</v>
      </c>
      <c r="DT60" s="915">
        <f t="shared" si="4"/>
        <v>302398.77899999998</v>
      </c>
      <c r="DU60" s="915">
        <f t="shared" si="5"/>
        <v>308790.75</v>
      </c>
      <c r="DV60" s="912">
        <v>-184469.15899999999</v>
      </c>
      <c r="DW60" s="912">
        <v>-50776.408000000003</v>
      </c>
      <c r="DX60" s="913">
        <f t="shared" si="6"/>
        <v>-235245.56699999998</v>
      </c>
      <c r="DY60" s="917">
        <f t="shared" si="7"/>
        <v>67153.212</v>
      </c>
      <c r="DZ60" s="913">
        <f t="shared" si="8"/>
        <v>73545.183000000019</v>
      </c>
      <c r="EA60" s="918"/>
      <c r="EB60" s="918">
        <f t="shared" si="9"/>
        <v>-7354.5183000000025</v>
      </c>
    </row>
    <row r="61" spans="1:132" ht="15" customHeight="1">
      <c r="A61" s="883">
        <v>55</v>
      </c>
      <c r="B61" s="919" t="s">
        <v>238</v>
      </c>
      <c r="C61" s="911" t="s">
        <v>239</v>
      </c>
      <c r="D61" s="912">
        <v>0</v>
      </c>
      <c r="E61" s="912">
        <v>0</v>
      </c>
      <c r="F61" s="912">
        <v>0</v>
      </c>
      <c r="G61" s="912">
        <v>0</v>
      </c>
      <c r="H61" s="912">
        <v>0</v>
      </c>
      <c r="I61" s="912">
        <v>0</v>
      </c>
      <c r="J61" s="912">
        <v>0</v>
      </c>
      <c r="K61" s="912">
        <v>0</v>
      </c>
      <c r="L61" s="912">
        <v>0</v>
      </c>
      <c r="M61" s="912">
        <v>0</v>
      </c>
      <c r="N61" s="912">
        <v>0</v>
      </c>
      <c r="O61" s="912">
        <v>0</v>
      </c>
      <c r="P61" s="912">
        <v>0</v>
      </c>
      <c r="Q61" s="912">
        <v>0</v>
      </c>
      <c r="R61" s="912">
        <v>0</v>
      </c>
      <c r="S61" s="912">
        <v>0</v>
      </c>
      <c r="T61" s="912">
        <v>0</v>
      </c>
      <c r="U61" s="912">
        <v>0</v>
      </c>
      <c r="V61" s="912">
        <v>0</v>
      </c>
      <c r="W61" s="912">
        <v>0</v>
      </c>
      <c r="X61" s="912">
        <v>0</v>
      </c>
      <c r="Y61" s="912">
        <v>0</v>
      </c>
      <c r="Z61" s="912">
        <v>0</v>
      </c>
      <c r="AA61" s="912">
        <v>0</v>
      </c>
      <c r="AB61" s="912">
        <v>0</v>
      </c>
      <c r="AC61" s="912">
        <v>0</v>
      </c>
      <c r="AD61" s="912">
        <v>0</v>
      </c>
      <c r="AE61" s="912">
        <v>0</v>
      </c>
      <c r="AF61" s="912">
        <v>0</v>
      </c>
      <c r="AG61" s="912">
        <v>0</v>
      </c>
      <c r="AH61" s="912">
        <v>0</v>
      </c>
      <c r="AI61" s="912">
        <v>0</v>
      </c>
      <c r="AJ61" s="912">
        <v>0</v>
      </c>
      <c r="AK61" s="912">
        <v>0</v>
      </c>
      <c r="AL61" s="912">
        <v>0</v>
      </c>
      <c r="AM61" s="912">
        <v>0</v>
      </c>
      <c r="AN61" s="912">
        <v>0</v>
      </c>
      <c r="AO61" s="912">
        <v>0</v>
      </c>
      <c r="AP61" s="912">
        <v>0</v>
      </c>
      <c r="AQ61" s="912">
        <v>0</v>
      </c>
      <c r="AR61" s="912">
        <v>0</v>
      </c>
      <c r="AS61" s="912">
        <v>0</v>
      </c>
      <c r="AT61" s="912">
        <v>0</v>
      </c>
      <c r="AU61" s="912">
        <v>0</v>
      </c>
      <c r="AV61" s="912">
        <v>0</v>
      </c>
      <c r="AW61" s="912">
        <v>0</v>
      </c>
      <c r="AX61" s="912">
        <v>0</v>
      </c>
      <c r="AY61" s="912">
        <v>0</v>
      </c>
      <c r="AZ61" s="912">
        <v>0</v>
      </c>
      <c r="BA61" s="912">
        <v>0</v>
      </c>
      <c r="BB61" s="912">
        <v>0</v>
      </c>
      <c r="BC61" s="912">
        <v>0</v>
      </c>
      <c r="BD61" s="912">
        <v>0</v>
      </c>
      <c r="BE61" s="912">
        <v>0</v>
      </c>
      <c r="BF61" s="912">
        <v>0</v>
      </c>
      <c r="BG61" s="912">
        <v>0</v>
      </c>
      <c r="BH61" s="912">
        <v>0</v>
      </c>
      <c r="BI61" s="912">
        <v>0</v>
      </c>
      <c r="BJ61" s="912">
        <v>0</v>
      </c>
      <c r="BK61" s="912">
        <v>0</v>
      </c>
      <c r="BL61" s="912">
        <v>0</v>
      </c>
      <c r="BM61" s="912">
        <v>0</v>
      </c>
      <c r="BN61" s="912">
        <v>0</v>
      </c>
      <c r="BO61" s="912">
        <v>0</v>
      </c>
      <c r="BP61" s="912">
        <v>0</v>
      </c>
      <c r="BQ61" s="912">
        <v>0</v>
      </c>
      <c r="BR61" s="912">
        <v>0</v>
      </c>
      <c r="BS61" s="912">
        <v>0</v>
      </c>
      <c r="BT61" s="912">
        <v>0</v>
      </c>
      <c r="BU61" s="912">
        <v>0</v>
      </c>
      <c r="BV61" s="912">
        <v>0</v>
      </c>
      <c r="BW61" s="912">
        <v>0</v>
      </c>
      <c r="BX61" s="912">
        <v>0</v>
      </c>
      <c r="BY61" s="912">
        <v>0</v>
      </c>
      <c r="BZ61" s="912">
        <v>0</v>
      </c>
      <c r="CA61" s="912">
        <v>0</v>
      </c>
      <c r="CB61" s="912">
        <v>0</v>
      </c>
      <c r="CC61" s="912">
        <v>0</v>
      </c>
      <c r="CD61" s="912">
        <v>0</v>
      </c>
      <c r="CE61" s="912">
        <v>0</v>
      </c>
      <c r="CF61" s="912">
        <v>0</v>
      </c>
      <c r="CG61" s="912">
        <v>0</v>
      </c>
      <c r="CH61" s="912">
        <v>0</v>
      </c>
      <c r="CI61" s="912">
        <v>0</v>
      </c>
      <c r="CJ61" s="912">
        <v>0</v>
      </c>
      <c r="CK61" s="912">
        <v>0</v>
      </c>
      <c r="CL61" s="912">
        <v>0</v>
      </c>
      <c r="CM61" s="912">
        <v>0</v>
      </c>
      <c r="CN61" s="912">
        <v>0</v>
      </c>
      <c r="CO61" s="912">
        <v>0</v>
      </c>
      <c r="CP61" s="912">
        <v>0</v>
      </c>
      <c r="CQ61" s="912">
        <v>0</v>
      </c>
      <c r="CR61" s="912">
        <v>0</v>
      </c>
      <c r="CS61" s="912">
        <v>0</v>
      </c>
      <c r="CT61" s="912">
        <v>0</v>
      </c>
      <c r="CU61" s="912">
        <v>0</v>
      </c>
      <c r="CV61" s="912">
        <v>0</v>
      </c>
      <c r="CW61" s="912">
        <v>0</v>
      </c>
      <c r="CX61" s="912">
        <v>0</v>
      </c>
      <c r="CY61" s="912">
        <v>0</v>
      </c>
      <c r="CZ61" s="912">
        <v>0</v>
      </c>
      <c r="DA61" s="912">
        <v>0</v>
      </c>
      <c r="DB61" s="912">
        <v>0</v>
      </c>
      <c r="DC61" s="912">
        <v>0</v>
      </c>
      <c r="DD61" s="912">
        <v>0</v>
      </c>
      <c r="DE61" s="912">
        <v>0</v>
      </c>
      <c r="DF61" s="912">
        <v>0</v>
      </c>
      <c r="DG61" s="912">
        <v>0</v>
      </c>
      <c r="DH61" s="913">
        <f t="shared" si="0"/>
        <v>0</v>
      </c>
      <c r="DI61" s="912">
        <v>0</v>
      </c>
      <c r="DJ61" s="912">
        <v>571534.62800000003</v>
      </c>
      <c r="DK61" s="912">
        <v>0</v>
      </c>
      <c r="DL61" s="912">
        <v>2662.335</v>
      </c>
      <c r="DM61" s="912">
        <v>120778.121</v>
      </c>
      <c r="DN61" s="912">
        <v>934.52600000000018</v>
      </c>
      <c r="DO61" s="914">
        <f t="shared" si="1"/>
        <v>695909.61</v>
      </c>
      <c r="DP61" s="915">
        <f t="shared" si="2"/>
        <v>695909.61</v>
      </c>
      <c r="DQ61" s="912">
        <v>4224649.0540000005</v>
      </c>
      <c r="DR61" s="912">
        <v>2299757.3530000001</v>
      </c>
      <c r="DS61" s="914">
        <f t="shared" si="3"/>
        <v>6524406.4070000006</v>
      </c>
      <c r="DT61" s="915">
        <f t="shared" si="4"/>
        <v>7220316.0170000009</v>
      </c>
      <c r="DU61" s="915">
        <f t="shared" si="5"/>
        <v>7220316.0170000009</v>
      </c>
      <c r="DV61" s="912">
        <v>-102558.878</v>
      </c>
      <c r="DW61" s="912">
        <v>-308798.03899999999</v>
      </c>
      <c r="DX61" s="913">
        <f t="shared" si="6"/>
        <v>-411356.91700000002</v>
      </c>
      <c r="DY61" s="917">
        <f t="shared" si="7"/>
        <v>6808959.1000000006</v>
      </c>
      <c r="DZ61" s="913">
        <f t="shared" si="8"/>
        <v>6808959.1000000006</v>
      </c>
      <c r="EA61" s="918"/>
      <c r="EB61" s="918">
        <f t="shared" si="9"/>
        <v>-680895.91000000015</v>
      </c>
    </row>
    <row r="62" spans="1:132" ht="15" customHeight="1">
      <c r="A62" s="883">
        <v>56</v>
      </c>
      <c r="B62" s="919" t="s">
        <v>240</v>
      </c>
      <c r="C62" s="911" t="s">
        <v>241</v>
      </c>
      <c r="D62" s="912">
        <v>0</v>
      </c>
      <c r="E62" s="912">
        <v>0</v>
      </c>
      <c r="F62" s="912">
        <v>0</v>
      </c>
      <c r="G62" s="912">
        <v>0</v>
      </c>
      <c r="H62" s="912">
        <v>0</v>
      </c>
      <c r="I62" s="912">
        <v>0</v>
      </c>
      <c r="J62" s="912">
        <v>0</v>
      </c>
      <c r="K62" s="912">
        <v>0</v>
      </c>
      <c r="L62" s="912">
        <v>0</v>
      </c>
      <c r="M62" s="912">
        <v>0</v>
      </c>
      <c r="N62" s="912">
        <v>0</v>
      </c>
      <c r="O62" s="912">
        <v>0</v>
      </c>
      <c r="P62" s="912">
        <v>0</v>
      </c>
      <c r="Q62" s="912">
        <v>0</v>
      </c>
      <c r="R62" s="912">
        <v>0</v>
      </c>
      <c r="S62" s="912">
        <v>0</v>
      </c>
      <c r="T62" s="912">
        <v>0</v>
      </c>
      <c r="U62" s="912">
        <v>0</v>
      </c>
      <c r="V62" s="912">
        <v>0</v>
      </c>
      <c r="W62" s="912">
        <v>0</v>
      </c>
      <c r="X62" s="912">
        <v>0</v>
      </c>
      <c r="Y62" s="912">
        <v>0</v>
      </c>
      <c r="Z62" s="912">
        <v>0</v>
      </c>
      <c r="AA62" s="912">
        <v>0</v>
      </c>
      <c r="AB62" s="912">
        <v>0</v>
      </c>
      <c r="AC62" s="912">
        <v>0</v>
      </c>
      <c r="AD62" s="912">
        <v>0</v>
      </c>
      <c r="AE62" s="912">
        <v>0</v>
      </c>
      <c r="AF62" s="912">
        <v>0</v>
      </c>
      <c r="AG62" s="912">
        <v>0</v>
      </c>
      <c r="AH62" s="912">
        <v>0</v>
      </c>
      <c r="AI62" s="912">
        <v>0</v>
      </c>
      <c r="AJ62" s="912">
        <v>0</v>
      </c>
      <c r="AK62" s="912">
        <v>0</v>
      </c>
      <c r="AL62" s="912">
        <v>0</v>
      </c>
      <c r="AM62" s="912">
        <v>0</v>
      </c>
      <c r="AN62" s="912">
        <v>0</v>
      </c>
      <c r="AO62" s="912">
        <v>0</v>
      </c>
      <c r="AP62" s="912">
        <v>0</v>
      </c>
      <c r="AQ62" s="912">
        <v>0</v>
      </c>
      <c r="AR62" s="912">
        <v>0</v>
      </c>
      <c r="AS62" s="912">
        <v>0</v>
      </c>
      <c r="AT62" s="912">
        <v>0</v>
      </c>
      <c r="AU62" s="912">
        <v>0</v>
      </c>
      <c r="AV62" s="912">
        <v>0</v>
      </c>
      <c r="AW62" s="912">
        <v>0</v>
      </c>
      <c r="AX62" s="912">
        <v>0</v>
      </c>
      <c r="AY62" s="912">
        <v>0</v>
      </c>
      <c r="AZ62" s="912">
        <v>0</v>
      </c>
      <c r="BA62" s="912">
        <v>0</v>
      </c>
      <c r="BB62" s="912">
        <v>0</v>
      </c>
      <c r="BC62" s="912">
        <v>0</v>
      </c>
      <c r="BD62" s="912">
        <v>0</v>
      </c>
      <c r="BE62" s="912">
        <v>0</v>
      </c>
      <c r="BF62" s="912">
        <v>0</v>
      </c>
      <c r="BG62" s="912">
        <v>10601.486000000001</v>
      </c>
      <c r="BH62" s="912">
        <v>0</v>
      </c>
      <c r="BI62" s="912">
        <v>0</v>
      </c>
      <c r="BJ62" s="912">
        <v>0</v>
      </c>
      <c r="BK62" s="912">
        <v>0</v>
      </c>
      <c r="BL62" s="912">
        <v>0</v>
      </c>
      <c r="BM62" s="912">
        <v>0</v>
      </c>
      <c r="BN62" s="912">
        <v>0</v>
      </c>
      <c r="BO62" s="912">
        <v>0</v>
      </c>
      <c r="BP62" s="912">
        <v>0</v>
      </c>
      <c r="BQ62" s="912">
        <v>0</v>
      </c>
      <c r="BR62" s="912">
        <v>0</v>
      </c>
      <c r="BS62" s="912">
        <v>0</v>
      </c>
      <c r="BT62" s="912">
        <v>0</v>
      </c>
      <c r="BU62" s="912">
        <v>0</v>
      </c>
      <c r="BV62" s="912">
        <v>0</v>
      </c>
      <c r="BW62" s="912">
        <v>0</v>
      </c>
      <c r="BX62" s="912">
        <v>0</v>
      </c>
      <c r="BY62" s="912">
        <v>0</v>
      </c>
      <c r="BZ62" s="912">
        <v>0</v>
      </c>
      <c r="CA62" s="912">
        <v>0</v>
      </c>
      <c r="CB62" s="912">
        <v>0</v>
      </c>
      <c r="CC62" s="912">
        <v>0</v>
      </c>
      <c r="CD62" s="912">
        <v>0</v>
      </c>
      <c r="CE62" s="912">
        <v>0</v>
      </c>
      <c r="CF62" s="912">
        <v>0</v>
      </c>
      <c r="CG62" s="912">
        <v>0</v>
      </c>
      <c r="CH62" s="912">
        <v>0</v>
      </c>
      <c r="CI62" s="912">
        <v>0</v>
      </c>
      <c r="CJ62" s="912">
        <v>0</v>
      </c>
      <c r="CK62" s="912">
        <v>0</v>
      </c>
      <c r="CL62" s="912">
        <v>0</v>
      </c>
      <c r="CM62" s="912">
        <v>0</v>
      </c>
      <c r="CN62" s="912">
        <v>338.07400000000001</v>
      </c>
      <c r="CO62" s="912">
        <v>0</v>
      </c>
      <c r="CP62" s="912">
        <v>0</v>
      </c>
      <c r="CQ62" s="912">
        <v>0</v>
      </c>
      <c r="CR62" s="912">
        <v>0</v>
      </c>
      <c r="CS62" s="912">
        <v>0</v>
      </c>
      <c r="CT62" s="912">
        <v>0</v>
      </c>
      <c r="CU62" s="912">
        <v>0</v>
      </c>
      <c r="CV62" s="912">
        <v>0</v>
      </c>
      <c r="CW62" s="912">
        <v>0</v>
      </c>
      <c r="CX62" s="912">
        <v>1651.133</v>
      </c>
      <c r="CY62" s="912">
        <v>0</v>
      </c>
      <c r="CZ62" s="912">
        <v>0</v>
      </c>
      <c r="DA62" s="912">
        <v>0</v>
      </c>
      <c r="DB62" s="912">
        <v>0</v>
      </c>
      <c r="DC62" s="912">
        <v>0</v>
      </c>
      <c r="DD62" s="912">
        <v>0</v>
      </c>
      <c r="DE62" s="912">
        <v>0</v>
      </c>
      <c r="DF62" s="912">
        <v>0</v>
      </c>
      <c r="DG62" s="912">
        <v>0</v>
      </c>
      <c r="DH62" s="913">
        <f t="shared" si="0"/>
        <v>12590.693000000001</v>
      </c>
      <c r="DI62" s="912">
        <v>0</v>
      </c>
      <c r="DJ62" s="912">
        <v>30009.987000000001</v>
      </c>
      <c r="DK62" s="912">
        <v>0</v>
      </c>
      <c r="DL62" s="912">
        <v>1318.8989999999999</v>
      </c>
      <c r="DM62" s="912">
        <v>101292.598</v>
      </c>
      <c r="DN62" s="912">
        <v>403.29499999999996</v>
      </c>
      <c r="DO62" s="914">
        <f t="shared" si="1"/>
        <v>133024.77900000001</v>
      </c>
      <c r="DP62" s="915">
        <f t="shared" si="2"/>
        <v>145615.47200000001</v>
      </c>
      <c r="DQ62" s="912">
        <v>81660.362000000008</v>
      </c>
      <c r="DR62" s="912">
        <v>114606.23699999999</v>
      </c>
      <c r="DS62" s="914">
        <f t="shared" si="3"/>
        <v>196266.59899999999</v>
      </c>
      <c r="DT62" s="915">
        <f t="shared" si="4"/>
        <v>329291.37800000003</v>
      </c>
      <c r="DU62" s="915">
        <f t="shared" si="5"/>
        <v>341882.071</v>
      </c>
      <c r="DV62" s="912">
        <v>-12841.582</v>
      </c>
      <c r="DW62" s="912">
        <v>-114891.43400000001</v>
      </c>
      <c r="DX62" s="913">
        <f t="shared" si="6"/>
        <v>-127733.016</v>
      </c>
      <c r="DY62" s="917">
        <f t="shared" si="7"/>
        <v>201558.36200000002</v>
      </c>
      <c r="DZ62" s="913">
        <f t="shared" si="8"/>
        <v>214149.05499999999</v>
      </c>
      <c r="EA62" s="918"/>
      <c r="EB62" s="918">
        <f t="shared" si="9"/>
        <v>-21414.905500000001</v>
      </c>
    </row>
    <row r="63" spans="1:132" ht="15" customHeight="1">
      <c r="A63" s="883">
        <v>57</v>
      </c>
      <c r="B63" s="919" t="s">
        <v>242</v>
      </c>
      <c r="C63" s="911" t="s">
        <v>243</v>
      </c>
      <c r="D63" s="912">
        <v>0</v>
      </c>
      <c r="E63" s="912">
        <v>0</v>
      </c>
      <c r="F63" s="912">
        <v>0</v>
      </c>
      <c r="G63" s="912">
        <v>0</v>
      </c>
      <c r="H63" s="912">
        <v>0</v>
      </c>
      <c r="I63" s="912">
        <v>0</v>
      </c>
      <c r="J63" s="912">
        <v>0</v>
      </c>
      <c r="K63" s="912">
        <v>0</v>
      </c>
      <c r="L63" s="912">
        <v>0</v>
      </c>
      <c r="M63" s="912">
        <v>0</v>
      </c>
      <c r="N63" s="912">
        <v>0</v>
      </c>
      <c r="O63" s="912">
        <v>0</v>
      </c>
      <c r="P63" s="912">
        <v>0</v>
      </c>
      <c r="Q63" s="912">
        <v>0</v>
      </c>
      <c r="R63" s="912">
        <v>0</v>
      </c>
      <c r="S63" s="912">
        <v>0</v>
      </c>
      <c r="T63" s="912">
        <v>0</v>
      </c>
      <c r="U63" s="912">
        <v>0</v>
      </c>
      <c r="V63" s="912">
        <v>0</v>
      </c>
      <c r="W63" s="912">
        <v>0</v>
      </c>
      <c r="X63" s="912">
        <v>0</v>
      </c>
      <c r="Y63" s="912">
        <v>0</v>
      </c>
      <c r="Z63" s="912">
        <v>0</v>
      </c>
      <c r="AA63" s="912">
        <v>0</v>
      </c>
      <c r="AB63" s="912">
        <v>0</v>
      </c>
      <c r="AC63" s="912">
        <v>0</v>
      </c>
      <c r="AD63" s="912">
        <v>0</v>
      </c>
      <c r="AE63" s="912">
        <v>0</v>
      </c>
      <c r="AF63" s="912">
        <v>0</v>
      </c>
      <c r="AG63" s="912">
        <v>0</v>
      </c>
      <c r="AH63" s="912">
        <v>0</v>
      </c>
      <c r="AI63" s="912">
        <v>0</v>
      </c>
      <c r="AJ63" s="912">
        <v>0</v>
      </c>
      <c r="AK63" s="912">
        <v>0</v>
      </c>
      <c r="AL63" s="912">
        <v>0</v>
      </c>
      <c r="AM63" s="912">
        <v>0</v>
      </c>
      <c r="AN63" s="912">
        <v>0</v>
      </c>
      <c r="AO63" s="912">
        <v>0</v>
      </c>
      <c r="AP63" s="912">
        <v>0</v>
      </c>
      <c r="AQ63" s="912">
        <v>0</v>
      </c>
      <c r="AR63" s="912">
        <v>0</v>
      </c>
      <c r="AS63" s="912">
        <v>0</v>
      </c>
      <c r="AT63" s="912">
        <v>0</v>
      </c>
      <c r="AU63" s="912">
        <v>0</v>
      </c>
      <c r="AV63" s="912">
        <v>171.38</v>
      </c>
      <c r="AW63" s="912">
        <v>0</v>
      </c>
      <c r="AX63" s="912">
        <v>0</v>
      </c>
      <c r="AY63" s="912">
        <v>0</v>
      </c>
      <c r="AZ63" s="912">
        <v>0</v>
      </c>
      <c r="BA63" s="912">
        <v>0</v>
      </c>
      <c r="BB63" s="912">
        <v>0</v>
      </c>
      <c r="BC63" s="912">
        <v>0</v>
      </c>
      <c r="BD63" s="912">
        <v>0</v>
      </c>
      <c r="BE63" s="912">
        <v>0</v>
      </c>
      <c r="BF63" s="912">
        <v>3924135.2239999999</v>
      </c>
      <c r="BG63" s="912">
        <v>109426.459</v>
      </c>
      <c r="BH63" s="912">
        <v>3062936.38</v>
      </c>
      <c r="BI63" s="912">
        <v>0</v>
      </c>
      <c r="BJ63" s="912">
        <v>59460.070999999996</v>
      </c>
      <c r="BK63" s="912">
        <v>0</v>
      </c>
      <c r="BL63" s="912">
        <v>0</v>
      </c>
      <c r="BM63" s="912">
        <v>0</v>
      </c>
      <c r="BN63" s="912">
        <v>0</v>
      </c>
      <c r="BO63" s="912">
        <v>0</v>
      </c>
      <c r="BP63" s="912">
        <v>0</v>
      </c>
      <c r="BQ63" s="912">
        <v>0</v>
      </c>
      <c r="BR63" s="912">
        <v>0</v>
      </c>
      <c r="BS63" s="912">
        <v>0</v>
      </c>
      <c r="BT63" s="912">
        <v>0</v>
      </c>
      <c r="BU63" s="912">
        <v>0</v>
      </c>
      <c r="BV63" s="912">
        <v>0</v>
      </c>
      <c r="BW63" s="912">
        <v>0</v>
      </c>
      <c r="BX63" s="912">
        <v>0</v>
      </c>
      <c r="BY63" s="912">
        <v>0</v>
      </c>
      <c r="BZ63" s="912">
        <v>0</v>
      </c>
      <c r="CA63" s="912">
        <v>0</v>
      </c>
      <c r="CB63" s="912">
        <v>94.108999999999995</v>
      </c>
      <c r="CC63" s="912">
        <v>0</v>
      </c>
      <c r="CD63" s="912">
        <v>0</v>
      </c>
      <c r="CE63" s="912">
        <v>0</v>
      </c>
      <c r="CF63" s="912">
        <v>0</v>
      </c>
      <c r="CG63" s="912">
        <v>0</v>
      </c>
      <c r="CH63" s="912">
        <v>0</v>
      </c>
      <c r="CI63" s="912">
        <v>0</v>
      </c>
      <c r="CJ63" s="912">
        <v>0</v>
      </c>
      <c r="CK63" s="912">
        <v>0</v>
      </c>
      <c r="CL63" s="912">
        <v>0</v>
      </c>
      <c r="CM63" s="912">
        <v>0</v>
      </c>
      <c r="CN63" s="912">
        <v>0</v>
      </c>
      <c r="CO63" s="912">
        <v>0</v>
      </c>
      <c r="CP63" s="912">
        <v>0</v>
      </c>
      <c r="CQ63" s="912">
        <v>0</v>
      </c>
      <c r="CR63" s="912">
        <v>0</v>
      </c>
      <c r="CS63" s="912">
        <v>0</v>
      </c>
      <c r="CT63" s="912">
        <v>0</v>
      </c>
      <c r="CU63" s="912">
        <v>0</v>
      </c>
      <c r="CV63" s="912">
        <v>0</v>
      </c>
      <c r="CW63" s="912">
        <v>0</v>
      </c>
      <c r="CX63" s="912">
        <v>66661.657999999996</v>
      </c>
      <c r="CY63" s="912">
        <v>0</v>
      </c>
      <c r="CZ63" s="912">
        <v>0</v>
      </c>
      <c r="DA63" s="912">
        <v>0</v>
      </c>
      <c r="DB63" s="912">
        <v>0</v>
      </c>
      <c r="DC63" s="912">
        <v>0</v>
      </c>
      <c r="DD63" s="912">
        <v>0</v>
      </c>
      <c r="DE63" s="912">
        <v>0</v>
      </c>
      <c r="DF63" s="912">
        <v>0</v>
      </c>
      <c r="DG63" s="912">
        <v>0</v>
      </c>
      <c r="DH63" s="913">
        <f t="shared" si="0"/>
        <v>7222885.2810000004</v>
      </c>
      <c r="DI63" s="912">
        <v>0</v>
      </c>
      <c r="DJ63" s="912">
        <v>466.702</v>
      </c>
      <c r="DK63" s="912">
        <v>0</v>
      </c>
      <c r="DL63" s="912">
        <v>0</v>
      </c>
      <c r="DM63" s="912">
        <v>0</v>
      </c>
      <c r="DN63" s="912">
        <v>-6729.1949999999997</v>
      </c>
      <c r="DO63" s="914">
        <f t="shared" si="1"/>
        <v>-6262.4929999999995</v>
      </c>
      <c r="DP63" s="915">
        <f t="shared" si="2"/>
        <v>7216622.7880000006</v>
      </c>
      <c r="DQ63" s="912">
        <v>1794262.0490000001</v>
      </c>
      <c r="DR63" s="912">
        <v>2039816.551</v>
      </c>
      <c r="DS63" s="914">
        <f t="shared" si="3"/>
        <v>3834078.6</v>
      </c>
      <c r="DT63" s="915">
        <f t="shared" si="4"/>
        <v>3827816.1070000003</v>
      </c>
      <c r="DU63" s="915">
        <f t="shared" si="5"/>
        <v>11050701.388</v>
      </c>
      <c r="DV63" s="912">
        <v>-390155.07299999997</v>
      </c>
      <c r="DW63" s="912">
        <v>-2265001.98</v>
      </c>
      <c r="DX63" s="913">
        <f t="shared" si="6"/>
        <v>-2655157.0529999998</v>
      </c>
      <c r="DY63" s="917">
        <f t="shared" si="7"/>
        <v>1172659.0540000005</v>
      </c>
      <c r="DZ63" s="913">
        <f t="shared" si="8"/>
        <v>8395544.3350000009</v>
      </c>
      <c r="EA63" s="918"/>
      <c r="EB63" s="918">
        <f t="shared" si="9"/>
        <v>-839554.43350000016</v>
      </c>
    </row>
    <row r="64" spans="1:132" ht="15" customHeight="1">
      <c r="A64" s="883">
        <v>58</v>
      </c>
      <c r="B64" s="919" t="s">
        <v>244</v>
      </c>
      <c r="C64" s="911" t="s">
        <v>245</v>
      </c>
      <c r="D64" s="912">
        <v>0</v>
      </c>
      <c r="E64" s="912">
        <v>0</v>
      </c>
      <c r="F64" s="912">
        <v>0</v>
      </c>
      <c r="G64" s="912">
        <v>0</v>
      </c>
      <c r="H64" s="912">
        <v>773.0139999999999</v>
      </c>
      <c r="I64" s="912">
        <v>0</v>
      </c>
      <c r="J64" s="912">
        <v>1.0580000000000001</v>
      </c>
      <c r="K64" s="912">
        <v>0</v>
      </c>
      <c r="L64" s="912">
        <v>0</v>
      </c>
      <c r="M64" s="912">
        <v>0</v>
      </c>
      <c r="N64" s="912">
        <v>0</v>
      </c>
      <c r="O64" s="912">
        <v>0</v>
      </c>
      <c r="P64" s="912">
        <v>0</v>
      </c>
      <c r="Q64" s="912">
        <v>0</v>
      </c>
      <c r="R64" s="912">
        <v>0</v>
      </c>
      <c r="S64" s="912">
        <v>0</v>
      </c>
      <c r="T64" s="912">
        <v>0</v>
      </c>
      <c r="U64" s="912">
        <v>0</v>
      </c>
      <c r="V64" s="912">
        <v>0</v>
      </c>
      <c r="W64" s="912">
        <v>0</v>
      </c>
      <c r="X64" s="912">
        <v>0</v>
      </c>
      <c r="Y64" s="912">
        <v>0</v>
      </c>
      <c r="Z64" s="912">
        <v>0</v>
      </c>
      <c r="AA64" s="912">
        <v>0</v>
      </c>
      <c r="AB64" s="912">
        <v>0</v>
      </c>
      <c r="AC64" s="912">
        <v>0</v>
      </c>
      <c r="AD64" s="912">
        <v>0</v>
      </c>
      <c r="AE64" s="912">
        <v>0</v>
      </c>
      <c r="AF64" s="912">
        <v>0</v>
      </c>
      <c r="AG64" s="912">
        <v>0</v>
      </c>
      <c r="AH64" s="912">
        <v>0</v>
      </c>
      <c r="AI64" s="912">
        <v>0</v>
      </c>
      <c r="AJ64" s="912">
        <v>0</v>
      </c>
      <c r="AK64" s="912">
        <v>0</v>
      </c>
      <c r="AL64" s="912">
        <v>0</v>
      </c>
      <c r="AM64" s="912">
        <v>0</v>
      </c>
      <c r="AN64" s="912">
        <v>0</v>
      </c>
      <c r="AO64" s="912">
        <v>0</v>
      </c>
      <c r="AP64" s="912">
        <v>0</v>
      </c>
      <c r="AQ64" s="912">
        <v>0</v>
      </c>
      <c r="AR64" s="912">
        <v>0</v>
      </c>
      <c r="AS64" s="912">
        <v>0</v>
      </c>
      <c r="AT64" s="912">
        <v>0</v>
      </c>
      <c r="AU64" s="912">
        <v>0</v>
      </c>
      <c r="AV64" s="912">
        <v>0</v>
      </c>
      <c r="AW64" s="912">
        <v>0</v>
      </c>
      <c r="AX64" s="912">
        <v>0</v>
      </c>
      <c r="AY64" s="912">
        <v>0</v>
      </c>
      <c r="AZ64" s="912">
        <v>0</v>
      </c>
      <c r="BA64" s="912">
        <v>0</v>
      </c>
      <c r="BB64" s="912">
        <v>0</v>
      </c>
      <c r="BC64" s="912">
        <v>0</v>
      </c>
      <c r="BD64" s="912">
        <v>0</v>
      </c>
      <c r="BE64" s="912">
        <v>0</v>
      </c>
      <c r="BF64" s="912">
        <v>0</v>
      </c>
      <c r="BG64" s="912">
        <v>0</v>
      </c>
      <c r="BH64" s="912">
        <v>0</v>
      </c>
      <c r="BI64" s="912">
        <v>3274.5159999999996</v>
      </c>
      <c r="BJ64" s="912">
        <v>0</v>
      </c>
      <c r="BK64" s="912">
        <v>0</v>
      </c>
      <c r="BL64" s="912">
        <v>0</v>
      </c>
      <c r="BM64" s="912">
        <v>0</v>
      </c>
      <c r="BN64" s="912">
        <v>0</v>
      </c>
      <c r="BO64" s="912">
        <v>0</v>
      </c>
      <c r="BP64" s="912">
        <v>0</v>
      </c>
      <c r="BQ64" s="912">
        <v>0</v>
      </c>
      <c r="BR64" s="912">
        <v>0</v>
      </c>
      <c r="BS64" s="912">
        <v>0</v>
      </c>
      <c r="BT64" s="912">
        <v>0</v>
      </c>
      <c r="BU64" s="912">
        <v>0</v>
      </c>
      <c r="BV64" s="912">
        <v>0</v>
      </c>
      <c r="BW64" s="912">
        <v>0</v>
      </c>
      <c r="BX64" s="912">
        <v>0</v>
      </c>
      <c r="BY64" s="912">
        <v>0</v>
      </c>
      <c r="BZ64" s="912">
        <v>0</v>
      </c>
      <c r="CA64" s="912">
        <v>0</v>
      </c>
      <c r="CB64" s="912">
        <v>0</v>
      </c>
      <c r="CC64" s="912">
        <v>9889.5329999999994</v>
      </c>
      <c r="CD64" s="912">
        <v>0</v>
      </c>
      <c r="CE64" s="912">
        <v>0</v>
      </c>
      <c r="CF64" s="912">
        <v>0</v>
      </c>
      <c r="CG64" s="912">
        <v>303.99900000000002</v>
      </c>
      <c r="CH64" s="912">
        <v>0</v>
      </c>
      <c r="CI64" s="912">
        <v>0</v>
      </c>
      <c r="CJ64" s="912">
        <v>0</v>
      </c>
      <c r="CK64" s="912">
        <v>0</v>
      </c>
      <c r="CL64" s="912">
        <v>0</v>
      </c>
      <c r="CM64" s="912">
        <v>0</v>
      </c>
      <c r="CN64" s="912">
        <v>1394.6949999999999</v>
      </c>
      <c r="CO64" s="912">
        <v>162.94200000000001</v>
      </c>
      <c r="CP64" s="912">
        <v>40.92799999999999</v>
      </c>
      <c r="CQ64" s="912">
        <v>0</v>
      </c>
      <c r="CR64" s="912">
        <v>0</v>
      </c>
      <c r="CS64" s="912">
        <v>0</v>
      </c>
      <c r="CT64" s="912">
        <v>0</v>
      </c>
      <c r="CU64" s="912">
        <v>0</v>
      </c>
      <c r="CV64" s="912">
        <v>6.7089999999999996</v>
      </c>
      <c r="CW64" s="912">
        <v>0</v>
      </c>
      <c r="CX64" s="912">
        <v>0</v>
      </c>
      <c r="CY64" s="912">
        <v>4.3229999999999995</v>
      </c>
      <c r="CZ64" s="912">
        <v>0</v>
      </c>
      <c r="DA64" s="912">
        <v>0</v>
      </c>
      <c r="DB64" s="912">
        <v>0</v>
      </c>
      <c r="DC64" s="912">
        <v>6.8020000000000005</v>
      </c>
      <c r="DD64" s="912">
        <v>0</v>
      </c>
      <c r="DE64" s="912">
        <v>0</v>
      </c>
      <c r="DF64" s="912">
        <v>0</v>
      </c>
      <c r="DG64" s="912">
        <v>0</v>
      </c>
      <c r="DH64" s="913">
        <f t="shared" si="0"/>
        <v>15858.518999999998</v>
      </c>
      <c r="DI64" s="912">
        <v>0</v>
      </c>
      <c r="DJ64" s="912">
        <v>236.31800000000001</v>
      </c>
      <c r="DK64" s="912">
        <v>0</v>
      </c>
      <c r="DL64" s="912">
        <v>6021.4059999999999</v>
      </c>
      <c r="DM64" s="912">
        <v>14913.310999999998</v>
      </c>
      <c r="DN64" s="912">
        <v>-183.38900000000001</v>
      </c>
      <c r="DO64" s="914">
        <f t="shared" si="1"/>
        <v>20987.645999999997</v>
      </c>
      <c r="DP64" s="915">
        <f t="shared" si="2"/>
        <v>36846.164999999994</v>
      </c>
      <c r="DQ64" s="912">
        <v>16234.986999999999</v>
      </c>
      <c r="DR64" s="912">
        <v>4741.4229999999998</v>
      </c>
      <c r="DS64" s="914">
        <f t="shared" si="3"/>
        <v>20976.41</v>
      </c>
      <c r="DT64" s="915">
        <f t="shared" si="4"/>
        <v>41964.055999999997</v>
      </c>
      <c r="DU64" s="915">
        <f t="shared" si="5"/>
        <v>57822.574999999997</v>
      </c>
      <c r="DV64" s="912">
        <v>-4093.6610000000001</v>
      </c>
      <c r="DW64" s="912">
        <v>-26542.337</v>
      </c>
      <c r="DX64" s="913">
        <f t="shared" si="6"/>
        <v>-30635.998</v>
      </c>
      <c r="DY64" s="917">
        <f t="shared" si="7"/>
        <v>11328.057999999997</v>
      </c>
      <c r="DZ64" s="913">
        <f t="shared" si="8"/>
        <v>27186.576999999997</v>
      </c>
      <c r="EA64" s="918"/>
      <c r="EB64" s="918">
        <f t="shared" si="9"/>
        <v>-2718.6576999999997</v>
      </c>
    </row>
    <row r="65" spans="1:132" ht="15" customHeight="1">
      <c r="A65" s="883">
        <v>59</v>
      </c>
      <c r="B65" s="919" t="s">
        <v>246</v>
      </c>
      <c r="C65" s="911" t="s">
        <v>247</v>
      </c>
      <c r="D65" s="912">
        <v>0</v>
      </c>
      <c r="E65" s="912">
        <v>0</v>
      </c>
      <c r="F65" s="912">
        <v>0</v>
      </c>
      <c r="G65" s="912">
        <v>0</v>
      </c>
      <c r="H65" s="912">
        <v>0</v>
      </c>
      <c r="I65" s="912">
        <v>0</v>
      </c>
      <c r="J65" s="912">
        <v>0</v>
      </c>
      <c r="K65" s="912">
        <v>0</v>
      </c>
      <c r="L65" s="912">
        <v>0</v>
      </c>
      <c r="M65" s="912">
        <v>0</v>
      </c>
      <c r="N65" s="912">
        <v>0</v>
      </c>
      <c r="O65" s="912">
        <v>0</v>
      </c>
      <c r="P65" s="912">
        <v>0</v>
      </c>
      <c r="Q65" s="912">
        <v>0</v>
      </c>
      <c r="R65" s="912">
        <v>0</v>
      </c>
      <c r="S65" s="912">
        <v>0</v>
      </c>
      <c r="T65" s="912">
        <v>0</v>
      </c>
      <c r="U65" s="912">
        <v>0</v>
      </c>
      <c r="V65" s="912">
        <v>0</v>
      </c>
      <c r="W65" s="912">
        <v>0</v>
      </c>
      <c r="X65" s="912">
        <v>0</v>
      </c>
      <c r="Y65" s="912">
        <v>0</v>
      </c>
      <c r="Z65" s="912">
        <v>0</v>
      </c>
      <c r="AA65" s="912">
        <v>0</v>
      </c>
      <c r="AB65" s="912">
        <v>0</v>
      </c>
      <c r="AC65" s="912">
        <v>0</v>
      </c>
      <c r="AD65" s="912">
        <v>0</v>
      </c>
      <c r="AE65" s="912">
        <v>0</v>
      </c>
      <c r="AF65" s="912">
        <v>0</v>
      </c>
      <c r="AG65" s="912">
        <v>0</v>
      </c>
      <c r="AH65" s="912">
        <v>0</v>
      </c>
      <c r="AI65" s="912">
        <v>0</v>
      </c>
      <c r="AJ65" s="912">
        <v>0</v>
      </c>
      <c r="AK65" s="912">
        <v>0</v>
      </c>
      <c r="AL65" s="912">
        <v>0</v>
      </c>
      <c r="AM65" s="912">
        <v>0</v>
      </c>
      <c r="AN65" s="912">
        <v>0</v>
      </c>
      <c r="AO65" s="912">
        <v>0</v>
      </c>
      <c r="AP65" s="912">
        <v>0</v>
      </c>
      <c r="AQ65" s="912">
        <v>0</v>
      </c>
      <c r="AR65" s="912">
        <v>0</v>
      </c>
      <c r="AS65" s="912">
        <v>0</v>
      </c>
      <c r="AT65" s="912">
        <v>0</v>
      </c>
      <c r="AU65" s="912">
        <v>0</v>
      </c>
      <c r="AV65" s="912">
        <v>0</v>
      </c>
      <c r="AW65" s="912">
        <v>0</v>
      </c>
      <c r="AX65" s="912">
        <v>0</v>
      </c>
      <c r="AY65" s="912">
        <v>0</v>
      </c>
      <c r="AZ65" s="912">
        <v>0</v>
      </c>
      <c r="BA65" s="912">
        <v>0</v>
      </c>
      <c r="BB65" s="912">
        <v>0</v>
      </c>
      <c r="BC65" s="912">
        <v>0</v>
      </c>
      <c r="BD65" s="912">
        <v>0</v>
      </c>
      <c r="BE65" s="912">
        <v>0</v>
      </c>
      <c r="BF65" s="912">
        <v>0</v>
      </c>
      <c r="BG65" s="912">
        <v>0</v>
      </c>
      <c r="BH65" s="912">
        <v>0</v>
      </c>
      <c r="BI65" s="912">
        <v>0</v>
      </c>
      <c r="BJ65" s="912">
        <v>212250.06899999999</v>
      </c>
      <c r="BK65" s="912">
        <v>0</v>
      </c>
      <c r="BL65" s="912">
        <v>0</v>
      </c>
      <c r="BM65" s="912">
        <v>0</v>
      </c>
      <c r="BN65" s="912">
        <v>0</v>
      </c>
      <c r="BO65" s="912">
        <v>0</v>
      </c>
      <c r="BP65" s="912">
        <v>0</v>
      </c>
      <c r="BQ65" s="912">
        <v>0</v>
      </c>
      <c r="BR65" s="912">
        <v>0</v>
      </c>
      <c r="BS65" s="912">
        <v>0</v>
      </c>
      <c r="BT65" s="912">
        <v>0</v>
      </c>
      <c r="BU65" s="912">
        <v>0</v>
      </c>
      <c r="BV65" s="912">
        <v>0</v>
      </c>
      <c r="BW65" s="912">
        <v>0</v>
      </c>
      <c r="BX65" s="912">
        <v>0</v>
      </c>
      <c r="BY65" s="912">
        <v>0</v>
      </c>
      <c r="BZ65" s="912">
        <v>44570.764999999999</v>
      </c>
      <c r="CA65" s="912">
        <v>0</v>
      </c>
      <c r="CB65" s="912">
        <v>0</v>
      </c>
      <c r="CC65" s="912">
        <v>0</v>
      </c>
      <c r="CD65" s="912">
        <v>9907.3379999999997</v>
      </c>
      <c r="CE65" s="912">
        <v>0</v>
      </c>
      <c r="CF65" s="912">
        <v>0</v>
      </c>
      <c r="CG65" s="912">
        <v>599.89799999999991</v>
      </c>
      <c r="CH65" s="912">
        <v>0</v>
      </c>
      <c r="CI65" s="912">
        <v>0</v>
      </c>
      <c r="CJ65" s="912">
        <v>0</v>
      </c>
      <c r="CK65" s="912">
        <v>0</v>
      </c>
      <c r="CL65" s="912">
        <v>0</v>
      </c>
      <c r="CM65" s="912">
        <v>0</v>
      </c>
      <c r="CN65" s="912">
        <v>7400.8340000000007</v>
      </c>
      <c r="CO65" s="912">
        <v>0</v>
      </c>
      <c r="CP65" s="912">
        <v>0</v>
      </c>
      <c r="CQ65" s="912">
        <v>0</v>
      </c>
      <c r="CR65" s="912">
        <v>0</v>
      </c>
      <c r="CS65" s="912">
        <v>0</v>
      </c>
      <c r="CT65" s="912">
        <v>0</v>
      </c>
      <c r="CU65" s="912">
        <v>0</v>
      </c>
      <c r="CV65" s="912">
        <v>0.60099999999999998</v>
      </c>
      <c r="CW65" s="912">
        <v>0</v>
      </c>
      <c r="CX65" s="912">
        <v>5203.2420000000002</v>
      </c>
      <c r="CY65" s="912">
        <v>32.875999999999998</v>
      </c>
      <c r="CZ65" s="912">
        <v>0</v>
      </c>
      <c r="DA65" s="912">
        <v>0</v>
      </c>
      <c r="DB65" s="912">
        <v>0</v>
      </c>
      <c r="DC65" s="912">
        <v>0.80700000000000005</v>
      </c>
      <c r="DD65" s="912">
        <v>0</v>
      </c>
      <c r="DE65" s="912">
        <v>131.70099999999999</v>
      </c>
      <c r="DF65" s="912">
        <v>0</v>
      </c>
      <c r="DG65" s="912">
        <v>0</v>
      </c>
      <c r="DH65" s="913">
        <f t="shared" si="0"/>
        <v>280098.13099999994</v>
      </c>
      <c r="DI65" s="912">
        <v>0</v>
      </c>
      <c r="DJ65" s="912">
        <v>10576.201999999999</v>
      </c>
      <c r="DK65" s="912">
        <v>0</v>
      </c>
      <c r="DL65" s="912">
        <v>12233.115</v>
      </c>
      <c r="DM65" s="912">
        <v>83521.353000000003</v>
      </c>
      <c r="DN65" s="912">
        <v>-2793.3220000000001</v>
      </c>
      <c r="DO65" s="914">
        <f t="shared" si="1"/>
        <v>103537.348</v>
      </c>
      <c r="DP65" s="915">
        <f t="shared" si="2"/>
        <v>383635.47899999993</v>
      </c>
      <c r="DQ65" s="912">
        <v>180024.139</v>
      </c>
      <c r="DR65" s="912">
        <v>468194.61200000002</v>
      </c>
      <c r="DS65" s="914">
        <f t="shared" si="3"/>
        <v>648218.75100000005</v>
      </c>
      <c r="DT65" s="915">
        <f t="shared" si="4"/>
        <v>751756.09900000005</v>
      </c>
      <c r="DU65" s="915">
        <f t="shared" si="5"/>
        <v>1031854.23</v>
      </c>
      <c r="DV65" s="912">
        <v>-110158.587</v>
      </c>
      <c r="DW65" s="912">
        <v>-99508.07</v>
      </c>
      <c r="DX65" s="913">
        <f t="shared" si="6"/>
        <v>-209666.65700000001</v>
      </c>
      <c r="DY65" s="917">
        <f t="shared" si="7"/>
        <v>542089.44200000004</v>
      </c>
      <c r="DZ65" s="913">
        <f t="shared" si="8"/>
        <v>822187.57299999997</v>
      </c>
      <c r="EA65" s="918"/>
      <c r="EB65" s="918">
        <f t="shared" si="9"/>
        <v>-82218.757299999997</v>
      </c>
    </row>
    <row r="66" spans="1:132" ht="15" customHeight="1">
      <c r="A66" s="883">
        <v>60</v>
      </c>
      <c r="B66" s="919" t="s">
        <v>248</v>
      </c>
      <c r="C66" s="911" t="s">
        <v>3</v>
      </c>
      <c r="D66" s="912">
        <v>13.114000000000001</v>
      </c>
      <c r="E66" s="912">
        <v>1.0569999999999999</v>
      </c>
      <c r="F66" s="912">
        <v>2.024</v>
      </c>
      <c r="G66" s="912">
        <v>1.403</v>
      </c>
      <c r="H66" s="912">
        <v>134.79</v>
      </c>
      <c r="I66" s="912">
        <v>0</v>
      </c>
      <c r="J66" s="912">
        <v>9.2690000000000001</v>
      </c>
      <c r="K66" s="912">
        <v>538.09699999999998</v>
      </c>
      <c r="L66" s="912">
        <v>518.58000000000004</v>
      </c>
      <c r="M66" s="912">
        <v>3.319</v>
      </c>
      <c r="N66" s="912">
        <v>0</v>
      </c>
      <c r="O66" s="912">
        <v>141.39600000000002</v>
      </c>
      <c r="P66" s="912">
        <v>1173.902</v>
      </c>
      <c r="Q66" s="912">
        <v>285.077</v>
      </c>
      <c r="R66" s="912">
        <v>897.822</v>
      </c>
      <c r="S66" s="912">
        <v>128.59700000000001</v>
      </c>
      <c r="T66" s="912">
        <v>62.360999999999997</v>
      </c>
      <c r="U66" s="912">
        <v>11.01</v>
      </c>
      <c r="V66" s="912">
        <v>0.155</v>
      </c>
      <c r="W66" s="912">
        <v>1.1850000000000001</v>
      </c>
      <c r="X66" s="912">
        <v>1.2170000000000001</v>
      </c>
      <c r="Y66" s="912">
        <v>197.81300000000002</v>
      </c>
      <c r="Z66" s="912">
        <v>8.3630000000000013</v>
      </c>
      <c r="AA66" s="912">
        <v>47.282000000000004</v>
      </c>
      <c r="AB66" s="912">
        <v>69.841999999999999</v>
      </c>
      <c r="AC66" s="912">
        <v>180.94799999999998</v>
      </c>
      <c r="AD66" s="912">
        <v>0.111</v>
      </c>
      <c r="AE66" s="912">
        <v>8.5850000000000009</v>
      </c>
      <c r="AF66" s="912">
        <v>292.44900000000001</v>
      </c>
      <c r="AG66" s="912">
        <v>155.298</v>
      </c>
      <c r="AH66" s="912">
        <v>27.608000000000004</v>
      </c>
      <c r="AI66" s="912">
        <v>417.15899999999999</v>
      </c>
      <c r="AJ66" s="912">
        <v>15.397999999999998</v>
      </c>
      <c r="AK66" s="912">
        <v>731.13400000000001</v>
      </c>
      <c r="AL66" s="912">
        <v>380.10599999999999</v>
      </c>
      <c r="AM66" s="912">
        <v>3.0780000000000003</v>
      </c>
      <c r="AN66" s="912">
        <v>2009.7380000000001</v>
      </c>
      <c r="AO66" s="912">
        <v>1029.6640000000002</v>
      </c>
      <c r="AP66" s="912">
        <v>11.476000000000001</v>
      </c>
      <c r="AQ66" s="912">
        <v>0.62400000000000011</v>
      </c>
      <c r="AR66" s="912">
        <v>978.77299999999991</v>
      </c>
      <c r="AS66" s="912">
        <v>7.944</v>
      </c>
      <c r="AT66" s="912">
        <v>83.709000000000003</v>
      </c>
      <c r="AU66" s="912">
        <v>55.335000000000001</v>
      </c>
      <c r="AV66" s="912">
        <v>6102.6350000000002</v>
      </c>
      <c r="AW66" s="912">
        <v>913.202</v>
      </c>
      <c r="AX66" s="912">
        <v>72.227000000000004</v>
      </c>
      <c r="AY66" s="912">
        <v>240.51800000000003</v>
      </c>
      <c r="AZ66" s="912">
        <v>3543.415</v>
      </c>
      <c r="BA66" s="912">
        <v>46.076999999999998</v>
      </c>
      <c r="BB66" s="912">
        <v>64.039000000000001</v>
      </c>
      <c r="BC66" s="912">
        <v>63.256999999999998</v>
      </c>
      <c r="BD66" s="912">
        <v>68.816999999999993</v>
      </c>
      <c r="BE66" s="912">
        <v>60.015000000000001</v>
      </c>
      <c r="BF66" s="912">
        <v>3204.3689999999997</v>
      </c>
      <c r="BG66" s="912">
        <v>110.532</v>
      </c>
      <c r="BH66" s="912">
        <v>3320.9</v>
      </c>
      <c r="BI66" s="912">
        <v>23.616</v>
      </c>
      <c r="BJ66" s="912">
        <v>257.54599999999999</v>
      </c>
      <c r="BK66" s="912">
        <v>7149.1050000000005</v>
      </c>
      <c r="BL66" s="912">
        <v>1.246</v>
      </c>
      <c r="BM66" s="912">
        <v>2705.2690000000002</v>
      </c>
      <c r="BN66" s="912">
        <v>3931.3330000000005</v>
      </c>
      <c r="BO66" s="912">
        <v>1421.9999999999998</v>
      </c>
      <c r="BP66" s="912">
        <v>1545.1220000000001</v>
      </c>
      <c r="BQ66" s="912">
        <v>17.863</v>
      </c>
      <c r="BR66" s="912">
        <v>0.752</v>
      </c>
      <c r="BS66" s="912">
        <v>270.37099999999998</v>
      </c>
      <c r="BT66" s="912">
        <v>343.678</v>
      </c>
      <c r="BU66" s="912">
        <v>2414.2359999999999</v>
      </c>
      <c r="BV66" s="912">
        <v>355.08900000000006</v>
      </c>
      <c r="BW66" s="912">
        <v>21.79</v>
      </c>
      <c r="BX66" s="912">
        <v>9.8350000000000009</v>
      </c>
      <c r="BY66" s="912">
        <v>0</v>
      </c>
      <c r="BZ66" s="912">
        <v>23.892999999999997</v>
      </c>
      <c r="CA66" s="912">
        <v>242.49299999999999</v>
      </c>
      <c r="CB66" s="912">
        <v>11.876999999999999</v>
      </c>
      <c r="CC66" s="912">
        <v>83.78700000000002</v>
      </c>
      <c r="CD66" s="912">
        <v>1.383</v>
      </c>
      <c r="CE66" s="912">
        <v>5.8870000000000005</v>
      </c>
      <c r="CF66" s="912">
        <v>6.1319999999999997</v>
      </c>
      <c r="CG66" s="912">
        <v>78.477000000000004</v>
      </c>
      <c r="CH66" s="912">
        <v>6.6280000000000001</v>
      </c>
      <c r="CI66" s="912">
        <v>1059.6320000000001</v>
      </c>
      <c r="CJ66" s="912">
        <v>364.27000000000004</v>
      </c>
      <c r="CK66" s="912">
        <v>15966.187000000002</v>
      </c>
      <c r="CL66" s="912">
        <v>190.94</v>
      </c>
      <c r="CM66" s="912">
        <v>922.02799999999991</v>
      </c>
      <c r="CN66" s="912">
        <v>1818.8519999999999</v>
      </c>
      <c r="CO66" s="912">
        <v>3738.817</v>
      </c>
      <c r="CP66" s="912">
        <v>23601.932999999997</v>
      </c>
      <c r="CQ66" s="912">
        <v>612.34100000000001</v>
      </c>
      <c r="CR66" s="912">
        <v>25.992000000000001</v>
      </c>
      <c r="CS66" s="912">
        <v>1886.413</v>
      </c>
      <c r="CT66" s="912">
        <v>912.7</v>
      </c>
      <c r="CU66" s="912">
        <v>1101.808</v>
      </c>
      <c r="CV66" s="912">
        <v>4341.0320000000002</v>
      </c>
      <c r="CW66" s="912">
        <v>568.31399999999996</v>
      </c>
      <c r="CX66" s="912">
        <v>528.85200000000009</v>
      </c>
      <c r="CY66" s="912">
        <v>7109.9480000000003</v>
      </c>
      <c r="CZ66" s="912">
        <v>266.54500000000002</v>
      </c>
      <c r="DA66" s="912">
        <v>2676.74</v>
      </c>
      <c r="DB66" s="912">
        <v>1515.4469999999999</v>
      </c>
      <c r="DC66" s="912">
        <v>2490.8109999999997</v>
      </c>
      <c r="DD66" s="912">
        <v>0</v>
      </c>
      <c r="DE66" s="912">
        <v>2720.875</v>
      </c>
      <c r="DF66" s="912">
        <v>12891.880999999999</v>
      </c>
      <c r="DG66" s="912">
        <v>132.68099999999998</v>
      </c>
      <c r="DH66" s="913">
        <f t="shared" si="0"/>
        <v>136821.26200000002</v>
      </c>
      <c r="DI66" s="912">
        <v>11208.938</v>
      </c>
      <c r="DJ66" s="912">
        <v>91573.921000000002</v>
      </c>
      <c r="DK66" s="912">
        <v>1.78</v>
      </c>
      <c r="DL66" s="912">
        <v>2617.6169999999997</v>
      </c>
      <c r="DM66" s="912">
        <v>60960.849000000002</v>
      </c>
      <c r="DN66" s="912">
        <v>-1589.9519999999998</v>
      </c>
      <c r="DO66" s="914">
        <f t="shared" si="1"/>
        <v>164773.15299999999</v>
      </c>
      <c r="DP66" s="915">
        <f t="shared" si="2"/>
        <v>301594.41500000004</v>
      </c>
      <c r="DQ66" s="912">
        <v>10213.268</v>
      </c>
      <c r="DR66" s="912">
        <v>249839.41099999999</v>
      </c>
      <c r="DS66" s="914">
        <f t="shared" si="3"/>
        <v>260052.679</v>
      </c>
      <c r="DT66" s="915">
        <f t="shared" si="4"/>
        <v>424825.83199999999</v>
      </c>
      <c r="DU66" s="915">
        <f t="shared" si="5"/>
        <v>561647.09400000004</v>
      </c>
      <c r="DV66" s="912">
        <v>-112641.1</v>
      </c>
      <c r="DW66" s="912">
        <v>-129496.15500000001</v>
      </c>
      <c r="DX66" s="913">
        <f t="shared" si="6"/>
        <v>-242137.255</v>
      </c>
      <c r="DY66" s="917">
        <f t="shared" si="7"/>
        <v>182688.57699999999</v>
      </c>
      <c r="DZ66" s="913">
        <f t="shared" si="8"/>
        <v>319509.83900000004</v>
      </c>
      <c r="EA66" s="918"/>
      <c r="EB66" s="918">
        <f t="shared" si="9"/>
        <v>-31950.983900000007</v>
      </c>
    </row>
    <row r="67" spans="1:132" ht="15" customHeight="1">
      <c r="A67" s="883">
        <v>61</v>
      </c>
      <c r="B67" s="919" t="s">
        <v>249</v>
      </c>
      <c r="C67" s="911" t="s">
        <v>250</v>
      </c>
      <c r="D67" s="912">
        <v>55.342999999999989</v>
      </c>
      <c r="E67" s="912">
        <v>152.786</v>
      </c>
      <c r="F67" s="912">
        <v>5.5E-2</v>
      </c>
      <c r="G67" s="912">
        <v>10.562999999999999</v>
      </c>
      <c r="H67" s="912">
        <v>0.42399999999999999</v>
      </c>
      <c r="I67" s="912">
        <v>0</v>
      </c>
      <c r="J67" s="912">
        <v>0</v>
      </c>
      <c r="K67" s="912">
        <v>26.934999999999999</v>
      </c>
      <c r="L67" s="912">
        <v>1205.3419999999999</v>
      </c>
      <c r="M67" s="912">
        <v>140.46499999999997</v>
      </c>
      <c r="N67" s="912">
        <v>0</v>
      </c>
      <c r="O67" s="912">
        <v>26.669</v>
      </c>
      <c r="P67" s="912">
        <v>0</v>
      </c>
      <c r="Q67" s="912">
        <v>418.75400000000002</v>
      </c>
      <c r="R67" s="912">
        <v>0</v>
      </c>
      <c r="S67" s="912">
        <v>2883.0959999999995</v>
      </c>
      <c r="T67" s="912">
        <v>0</v>
      </c>
      <c r="U67" s="912">
        <v>0</v>
      </c>
      <c r="V67" s="912">
        <v>316.21800000000002</v>
      </c>
      <c r="W67" s="912">
        <v>503.82800000000003</v>
      </c>
      <c r="X67" s="912">
        <v>0</v>
      </c>
      <c r="Y67" s="912">
        <v>367.94</v>
      </c>
      <c r="Z67" s="912">
        <v>0</v>
      </c>
      <c r="AA67" s="912">
        <v>126.77800000000001</v>
      </c>
      <c r="AB67" s="912">
        <v>1.1120000000000001</v>
      </c>
      <c r="AC67" s="912">
        <v>8.5820000000000007</v>
      </c>
      <c r="AD67" s="912">
        <v>31.716999999999999</v>
      </c>
      <c r="AE67" s="912">
        <v>590.81700000000001</v>
      </c>
      <c r="AF67" s="912">
        <v>6840.8419999999996</v>
      </c>
      <c r="AG67" s="912">
        <v>35.001999999999995</v>
      </c>
      <c r="AH67" s="912">
        <v>0</v>
      </c>
      <c r="AI67" s="912">
        <v>1062.9349999999999</v>
      </c>
      <c r="AJ67" s="912">
        <v>189.83699999999999</v>
      </c>
      <c r="AK67" s="912">
        <v>1617.827</v>
      </c>
      <c r="AL67" s="912">
        <v>277.959</v>
      </c>
      <c r="AM67" s="912">
        <v>16831.871999999999</v>
      </c>
      <c r="AN67" s="912">
        <v>4929.3360000000011</v>
      </c>
      <c r="AO67" s="912">
        <v>2169.4699999999998</v>
      </c>
      <c r="AP67" s="912">
        <v>32.933</v>
      </c>
      <c r="AQ67" s="912">
        <v>14250.342000000001</v>
      </c>
      <c r="AR67" s="912">
        <v>14495.311000000002</v>
      </c>
      <c r="AS67" s="912">
        <v>0</v>
      </c>
      <c r="AT67" s="912">
        <v>206.774</v>
      </c>
      <c r="AU67" s="912">
        <v>0</v>
      </c>
      <c r="AV67" s="912">
        <v>0</v>
      </c>
      <c r="AW67" s="912">
        <v>0</v>
      </c>
      <c r="AX67" s="912">
        <v>1.4999999999999999E-2</v>
      </c>
      <c r="AY67" s="912">
        <v>0</v>
      </c>
      <c r="AZ67" s="912">
        <v>0</v>
      </c>
      <c r="BA67" s="912">
        <v>0</v>
      </c>
      <c r="BB67" s="912">
        <v>0</v>
      </c>
      <c r="BC67" s="912">
        <v>0.86</v>
      </c>
      <c r="BD67" s="912">
        <v>0</v>
      </c>
      <c r="BE67" s="912">
        <v>0</v>
      </c>
      <c r="BF67" s="912">
        <v>0</v>
      </c>
      <c r="BG67" s="912">
        <v>0</v>
      </c>
      <c r="BH67" s="912">
        <v>2133.3270000000002</v>
      </c>
      <c r="BI67" s="912">
        <v>0</v>
      </c>
      <c r="BJ67" s="912">
        <v>0</v>
      </c>
      <c r="BK67" s="912">
        <v>77.918000000000006</v>
      </c>
      <c r="BL67" s="912">
        <v>0</v>
      </c>
      <c r="BM67" s="912">
        <v>0</v>
      </c>
      <c r="BN67" s="912">
        <v>0</v>
      </c>
      <c r="BO67" s="912">
        <v>97.965000000000003</v>
      </c>
      <c r="BP67" s="912">
        <v>5.6</v>
      </c>
      <c r="BQ67" s="912">
        <v>8106.915</v>
      </c>
      <c r="BR67" s="912">
        <v>1503.4</v>
      </c>
      <c r="BS67" s="912">
        <v>0</v>
      </c>
      <c r="BT67" s="912">
        <v>0</v>
      </c>
      <c r="BU67" s="912">
        <v>0</v>
      </c>
      <c r="BV67" s="912">
        <v>0</v>
      </c>
      <c r="BW67" s="912">
        <v>0</v>
      </c>
      <c r="BX67" s="912">
        <v>0</v>
      </c>
      <c r="BY67" s="912">
        <v>0</v>
      </c>
      <c r="BZ67" s="912">
        <v>0</v>
      </c>
      <c r="CA67" s="912">
        <v>211.178</v>
      </c>
      <c r="CB67" s="912">
        <v>0</v>
      </c>
      <c r="CC67" s="912">
        <v>0</v>
      </c>
      <c r="CD67" s="912">
        <v>0</v>
      </c>
      <c r="CE67" s="912">
        <v>0</v>
      </c>
      <c r="CF67" s="912">
        <v>0</v>
      </c>
      <c r="CG67" s="912">
        <v>0</v>
      </c>
      <c r="CH67" s="912">
        <v>0</v>
      </c>
      <c r="CI67" s="912">
        <v>0</v>
      </c>
      <c r="CJ67" s="912">
        <v>0</v>
      </c>
      <c r="CK67" s="912">
        <v>0</v>
      </c>
      <c r="CL67" s="912">
        <v>0</v>
      </c>
      <c r="CM67" s="912">
        <v>0</v>
      </c>
      <c r="CN67" s="912">
        <v>0</v>
      </c>
      <c r="CO67" s="912">
        <v>0</v>
      </c>
      <c r="CP67" s="912">
        <v>0</v>
      </c>
      <c r="CQ67" s="912">
        <v>0</v>
      </c>
      <c r="CR67" s="912">
        <v>0</v>
      </c>
      <c r="CS67" s="912">
        <v>0</v>
      </c>
      <c r="CT67" s="912">
        <v>0</v>
      </c>
      <c r="CU67" s="912">
        <v>0</v>
      </c>
      <c r="CV67" s="912">
        <v>0</v>
      </c>
      <c r="CW67" s="912">
        <v>0</v>
      </c>
      <c r="CX67" s="912">
        <v>0</v>
      </c>
      <c r="CY67" s="912">
        <v>0</v>
      </c>
      <c r="CZ67" s="912">
        <v>0</v>
      </c>
      <c r="DA67" s="912">
        <v>97.612000000000009</v>
      </c>
      <c r="DB67" s="912">
        <v>0</v>
      </c>
      <c r="DC67" s="912">
        <v>0</v>
      </c>
      <c r="DD67" s="912">
        <v>0</v>
      </c>
      <c r="DE67" s="912">
        <v>0</v>
      </c>
      <c r="DF67" s="912">
        <v>0</v>
      </c>
      <c r="DG67" s="912">
        <v>0</v>
      </c>
      <c r="DH67" s="913">
        <f t="shared" si="0"/>
        <v>82042.653999999995</v>
      </c>
      <c r="DI67" s="912">
        <v>0</v>
      </c>
      <c r="DJ67" s="912">
        <v>3960.0819999999999</v>
      </c>
      <c r="DK67" s="912">
        <v>0</v>
      </c>
      <c r="DL67" s="912">
        <v>0</v>
      </c>
      <c r="DM67" s="912">
        <v>0</v>
      </c>
      <c r="DN67" s="912">
        <v>0</v>
      </c>
      <c r="DO67" s="914">
        <f t="shared" si="1"/>
        <v>3960.0819999999999</v>
      </c>
      <c r="DP67" s="915">
        <f t="shared" si="2"/>
        <v>86002.73599999999</v>
      </c>
      <c r="DQ67" s="912">
        <v>0</v>
      </c>
      <c r="DR67" s="912">
        <v>7.0030000000000001</v>
      </c>
      <c r="DS67" s="914">
        <f t="shared" si="3"/>
        <v>7.0030000000000001</v>
      </c>
      <c r="DT67" s="915">
        <f t="shared" si="4"/>
        <v>3967.085</v>
      </c>
      <c r="DU67" s="915">
        <f t="shared" si="5"/>
        <v>86009.738999999987</v>
      </c>
      <c r="DV67" s="912">
        <v>0</v>
      </c>
      <c r="DW67" s="912">
        <v>-40424.353999999999</v>
      </c>
      <c r="DX67" s="913">
        <f t="shared" si="6"/>
        <v>-40424.353999999999</v>
      </c>
      <c r="DY67" s="917">
        <f t="shared" si="7"/>
        <v>-36457.269</v>
      </c>
      <c r="DZ67" s="913">
        <f t="shared" si="8"/>
        <v>45585.384999999987</v>
      </c>
      <c r="EA67" s="918"/>
      <c r="EB67" s="918">
        <f t="shared" si="9"/>
        <v>-4558.5384999999987</v>
      </c>
    </row>
    <row r="68" spans="1:132" ht="15" customHeight="1">
      <c r="A68" s="883">
        <v>62</v>
      </c>
      <c r="B68" s="919" t="s">
        <v>251</v>
      </c>
      <c r="C68" s="911" t="s">
        <v>252</v>
      </c>
      <c r="D68" s="912">
        <v>0</v>
      </c>
      <c r="E68" s="912">
        <v>0</v>
      </c>
      <c r="F68" s="912">
        <v>0</v>
      </c>
      <c r="G68" s="912">
        <v>0</v>
      </c>
      <c r="H68" s="912">
        <v>0</v>
      </c>
      <c r="I68" s="912">
        <v>0</v>
      </c>
      <c r="J68" s="912">
        <v>0</v>
      </c>
      <c r="K68" s="912">
        <v>0</v>
      </c>
      <c r="L68" s="912">
        <v>0</v>
      </c>
      <c r="M68" s="912">
        <v>0</v>
      </c>
      <c r="N68" s="912">
        <v>0</v>
      </c>
      <c r="O68" s="912">
        <v>0</v>
      </c>
      <c r="P68" s="912">
        <v>0</v>
      </c>
      <c r="Q68" s="912">
        <v>0</v>
      </c>
      <c r="R68" s="912">
        <v>0</v>
      </c>
      <c r="S68" s="912">
        <v>0</v>
      </c>
      <c r="T68" s="912">
        <v>0</v>
      </c>
      <c r="U68" s="912">
        <v>0</v>
      </c>
      <c r="V68" s="912">
        <v>0</v>
      </c>
      <c r="W68" s="912">
        <v>0</v>
      </c>
      <c r="X68" s="912">
        <v>0</v>
      </c>
      <c r="Y68" s="912">
        <v>0</v>
      </c>
      <c r="Z68" s="912">
        <v>0</v>
      </c>
      <c r="AA68" s="912">
        <v>0</v>
      </c>
      <c r="AB68" s="912">
        <v>0</v>
      </c>
      <c r="AC68" s="912">
        <v>0</v>
      </c>
      <c r="AD68" s="912">
        <v>0</v>
      </c>
      <c r="AE68" s="912">
        <v>0</v>
      </c>
      <c r="AF68" s="912">
        <v>0</v>
      </c>
      <c r="AG68" s="912">
        <v>0</v>
      </c>
      <c r="AH68" s="912">
        <v>0</v>
      </c>
      <c r="AI68" s="912">
        <v>0</v>
      </c>
      <c r="AJ68" s="912">
        <v>0</v>
      </c>
      <c r="AK68" s="912">
        <v>0</v>
      </c>
      <c r="AL68" s="912">
        <v>0</v>
      </c>
      <c r="AM68" s="912">
        <v>0</v>
      </c>
      <c r="AN68" s="912">
        <v>0</v>
      </c>
      <c r="AO68" s="912">
        <v>0</v>
      </c>
      <c r="AP68" s="912">
        <v>0</v>
      </c>
      <c r="AQ68" s="912">
        <v>0</v>
      </c>
      <c r="AR68" s="912">
        <v>0</v>
      </c>
      <c r="AS68" s="912">
        <v>0</v>
      </c>
      <c r="AT68" s="912">
        <v>0</v>
      </c>
      <c r="AU68" s="912">
        <v>0</v>
      </c>
      <c r="AV68" s="912">
        <v>0</v>
      </c>
      <c r="AW68" s="912">
        <v>0</v>
      </c>
      <c r="AX68" s="912">
        <v>0</v>
      </c>
      <c r="AY68" s="912">
        <v>0</v>
      </c>
      <c r="AZ68" s="912">
        <v>0</v>
      </c>
      <c r="BA68" s="912">
        <v>0</v>
      </c>
      <c r="BB68" s="912">
        <v>0</v>
      </c>
      <c r="BC68" s="912">
        <v>0</v>
      </c>
      <c r="BD68" s="912">
        <v>0</v>
      </c>
      <c r="BE68" s="912">
        <v>0</v>
      </c>
      <c r="BF68" s="912">
        <v>0</v>
      </c>
      <c r="BG68" s="912">
        <v>0</v>
      </c>
      <c r="BH68" s="912">
        <v>0</v>
      </c>
      <c r="BI68" s="912">
        <v>0</v>
      </c>
      <c r="BJ68" s="912">
        <v>0</v>
      </c>
      <c r="BK68" s="912">
        <v>0</v>
      </c>
      <c r="BL68" s="912">
        <v>0</v>
      </c>
      <c r="BM68" s="912">
        <v>0</v>
      </c>
      <c r="BN68" s="912">
        <v>0</v>
      </c>
      <c r="BO68" s="912">
        <v>0</v>
      </c>
      <c r="BP68" s="912">
        <v>0</v>
      </c>
      <c r="BQ68" s="912">
        <v>0</v>
      </c>
      <c r="BR68" s="912">
        <v>0</v>
      </c>
      <c r="BS68" s="912">
        <v>0</v>
      </c>
      <c r="BT68" s="912">
        <v>0</v>
      </c>
      <c r="BU68" s="912">
        <v>0</v>
      </c>
      <c r="BV68" s="912">
        <v>0</v>
      </c>
      <c r="BW68" s="912">
        <v>0</v>
      </c>
      <c r="BX68" s="912">
        <v>0</v>
      </c>
      <c r="BY68" s="912">
        <v>0</v>
      </c>
      <c r="BZ68" s="912">
        <v>0</v>
      </c>
      <c r="CA68" s="912">
        <v>0</v>
      </c>
      <c r="CB68" s="912">
        <v>0</v>
      </c>
      <c r="CC68" s="912">
        <v>0</v>
      </c>
      <c r="CD68" s="912">
        <v>0</v>
      </c>
      <c r="CE68" s="912">
        <v>0</v>
      </c>
      <c r="CF68" s="912">
        <v>0</v>
      </c>
      <c r="CG68" s="912">
        <v>0</v>
      </c>
      <c r="CH68" s="912">
        <v>0</v>
      </c>
      <c r="CI68" s="912">
        <v>0</v>
      </c>
      <c r="CJ68" s="912">
        <v>0</v>
      </c>
      <c r="CK68" s="912">
        <v>0</v>
      </c>
      <c r="CL68" s="912">
        <v>0</v>
      </c>
      <c r="CM68" s="912">
        <v>0</v>
      </c>
      <c r="CN68" s="912">
        <v>0</v>
      </c>
      <c r="CO68" s="912">
        <v>0</v>
      </c>
      <c r="CP68" s="912">
        <v>0</v>
      </c>
      <c r="CQ68" s="912">
        <v>0</v>
      </c>
      <c r="CR68" s="912">
        <v>0</v>
      </c>
      <c r="CS68" s="912">
        <v>0</v>
      </c>
      <c r="CT68" s="912">
        <v>0</v>
      </c>
      <c r="CU68" s="912">
        <v>0</v>
      </c>
      <c r="CV68" s="912">
        <v>0</v>
      </c>
      <c r="CW68" s="912">
        <v>0</v>
      </c>
      <c r="CX68" s="912">
        <v>0</v>
      </c>
      <c r="CY68" s="912">
        <v>0</v>
      </c>
      <c r="CZ68" s="912">
        <v>0</v>
      </c>
      <c r="DA68" s="912">
        <v>0</v>
      </c>
      <c r="DB68" s="912">
        <v>0</v>
      </c>
      <c r="DC68" s="912">
        <v>0</v>
      </c>
      <c r="DD68" s="912">
        <v>0</v>
      </c>
      <c r="DE68" s="912">
        <v>0</v>
      </c>
      <c r="DF68" s="912">
        <v>0</v>
      </c>
      <c r="DG68" s="912">
        <v>0</v>
      </c>
      <c r="DH68" s="913">
        <f t="shared" si="0"/>
        <v>0</v>
      </c>
      <c r="DI68" s="912">
        <v>0</v>
      </c>
      <c r="DJ68" s="912">
        <v>0</v>
      </c>
      <c r="DK68" s="912">
        <v>0</v>
      </c>
      <c r="DL68" s="912">
        <v>126648.22899999999</v>
      </c>
      <c r="DM68" s="912">
        <v>1779973.6</v>
      </c>
      <c r="DN68" s="912">
        <v>0</v>
      </c>
      <c r="DO68" s="914">
        <f t="shared" si="1"/>
        <v>1906621.8290000001</v>
      </c>
      <c r="DP68" s="915">
        <f t="shared" si="2"/>
        <v>1906621.8290000001</v>
      </c>
      <c r="DQ68" s="912">
        <v>0</v>
      </c>
      <c r="DR68" s="912">
        <v>0</v>
      </c>
      <c r="DS68" s="914">
        <f t="shared" si="3"/>
        <v>0</v>
      </c>
      <c r="DT68" s="915">
        <f t="shared" si="4"/>
        <v>1906621.8290000001</v>
      </c>
      <c r="DU68" s="915">
        <f t="shared" si="5"/>
        <v>1906621.8290000001</v>
      </c>
      <c r="DV68" s="912">
        <v>0</v>
      </c>
      <c r="DW68" s="912">
        <v>0</v>
      </c>
      <c r="DX68" s="913">
        <f t="shared" si="6"/>
        <v>0</v>
      </c>
      <c r="DY68" s="917">
        <f t="shared" si="7"/>
        <v>1906621.8290000001</v>
      </c>
      <c r="DZ68" s="913">
        <f t="shared" si="8"/>
        <v>1906621.8290000001</v>
      </c>
      <c r="EA68" s="918"/>
      <c r="EB68" s="918">
        <f t="shared" si="9"/>
        <v>-190662.18290000001</v>
      </c>
    </row>
    <row r="69" spans="1:132" ht="15" customHeight="1">
      <c r="A69" s="883">
        <v>63</v>
      </c>
      <c r="B69" s="919" t="s">
        <v>253</v>
      </c>
      <c r="C69" s="911" t="s">
        <v>254</v>
      </c>
      <c r="D69" s="912">
        <v>834.73599999999999</v>
      </c>
      <c r="E69" s="912">
        <v>368.66800000000001</v>
      </c>
      <c r="F69" s="912">
        <v>98.147000000000006</v>
      </c>
      <c r="G69" s="912">
        <v>2.5330000000000004</v>
      </c>
      <c r="H69" s="912">
        <v>19.908999999999999</v>
      </c>
      <c r="I69" s="912">
        <v>0</v>
      </c>
      <c r="J69" s="912">
        <v>20.602999999999998</v>
      </c>
      <c r="K69" s="912">
        <v>1257.7570000000001</v>
      </c>
      <c r="L69" s="912">
        <v>188.04000000000002</v>
      </c>
      <c r="M69" s="912">
        <v>63.417999999999999</v>
      </c>
      <c r="N69" s="912">
        <v>0</v>
      </c>
      <c r="O69" s="912">
        <v>547.55600000000004</v>
      </c>
      <c r="P69" s="912">
        <v>194.751</v>
      </c>
      <c r="Q69" s="912">
        <v>245.12899999999999</v>
      </c>
      <c r="R69" s="912">
        <v>327.04699999999997</v>
      </c>
      <c r="S69" s="912">
        <v>1449.558</v>
      </c>
      <c r="T69" s="912">
        <v>1050.0250000000001</v>
      </c>
      <c r="U69" s="912">
        <v>442.803</v>
      </c>
      <c r="V69" s="912">
        <v>38.46</v>
      </c>
      <c r="W69" s="912">
        <v>445.88899999999995</v>
      </c>
      <c r="X69" s="912">
        <v>141.49199999999999</v>
      </c>
      <c r="Y69" s="912">
        <v>1116.6990000000001</v>
      </c>
      <c r="Z69" s="912">
        <v>822.47899999999993</v>
      </c>
      <c r="AA69" s="912">
        <v>582.96900000000005</v>
      </c>
      <c r="AB69" s="912">
        <v>902.17200000000003</v>
      </c>
      <c r="AC69" s="912">
        <v>1094.415</v>
      </c>
      <c r="AD69" s="912">
        <v>179.101</v>
      </c>
      <c r="AE69" s="912">
        <v>268.57</v>
      </c>
      <c r="AF69" s="912">
        <v>7247.683</v>
      </c>
      <c r="AG69" s="912">
        <v>1484.5609999999999</v>
      </c>
      <c r="AH69" s="912">
        <v>35.401000000000003</v>
      </c>
      <c r="AI69" s="912">
        <v>517.60299999999995</v>
      </c>
      <c r="AJ69" s="912">
        <v>814.33100000000002</v>
      </c>
      <c r="AK69" s="912">
        <v>945.524</v>
      </c>
      <c r="AL69" s="912">
        <v>1285.6500000000001</v>
      </c>
      <c r="AM69" s="912">
        <v>5755.692</v>
      </c>
      <c r="AN69" s="912">
        <v>5632.7189999999991</v>
      </c>
      <c r="AO69" s="912">
        <v>2132.0029999999997</v>
      </c>
      <c r="AP69" s="912">
        <v>894.85699999999997</v>
      </c>
      <c r="AQ69" s="912">
        <v>650.19199999999989</v>
      </c>
      <c r="AR69" s="912">
        <v>2335.558</v>
      </c>
      <c r="AS69" s="912">
        <v>1158.2090000000001</v>
      </c>
      <c r="AT69" s="912">
        <v>4261.24</v>
      </c>
      <c r="AU69" s="912">
        <v>1993.26</v>
      </c>
      <c r="AV69" s="912">
        <v>3359.0940000000001</v>
      </c>
      <c r="AW69" s="912">
        <v>1131.8129999999999</v>
      </c>
      <c r="AX69" s="912">
        <v>509.36799999999994</v>
      </c>
      <c r="AY69" s="912">
        <v>1126.03</v>
      </c>
      <c r="AZ69" s="912">
        <v>6554.6660000000002</v>
      </c>
      <c r="BA69" s="912">
        <v>329.65499999999997</v>
      </c>
      <c r="BB69" s="912">
        <v>142.08799999999999</v>
      </c>
      <c r="BC69" s="912">
        <v>270.005</v>
      </c>
      <c r="BD69" s="912">
        <v>102.056</v>
      </c>
      <c r="BE69" s="912">
        <v>182.279</v>
      </c>
      <c r="BF69" s="912">
        <v>2138.8599999999997</v>
      </c>
      <c r="BG69" s="912">
        <v>231.63399999999999</v>
      </c>
      <c r="BH69" s="912">
        <v>6564.0560000000005</v>
      </c>
      <c r="BI69" s="912">
        <v>42.826999999999998</v>
      </c>
      <c r="BJ69" s="912">
        <v>1785.146</v>
      </c>
      <c r="BK69" s="912">
        <v>607.82799999999997</v>
      </c>
      <c r="BL69" s="912">
        <v>13.859</v>
      </c>
      <c r="BM69" s="912">
        <v>1603.394</v>
      </c>
      <c r="BN69" s="912">
        <v>1304.28</v>
      </c>
      <c r="BO69" s="912">
        <v>267.90799999999996</v>
      </c>
      <c r="BP69" s="912">
        <v>183.20400000000001</v>
      </c>
      <c r="BQ69" s="912">
        <v>21948.23</v>
      </c>
      <c r="BR69" s="912">
        <v>18150.825000000001</v>
      </c>
      <c r="BS69" s="912">
        <v>12450.403</v>
      </c>
      <c r="BT69" s="912">
        <v>1196.3209999999999</v>
      </c>
      <c r="BU69" s="912">
        <v>27731.968000000001</v>
      </c>
      <c r="BV69" s="912">
        <v>7109.7649999999994</v>
      </c>
      <c r="BW69" s="912">
        <v>6640.5</v>
      </c>
      <c r="BX69" s="912">
        <v>14175.493</v>
      </c>
      <c r="BY69" s="912">
        <v>49965.277000000002</v>
      </c>
      <c r="BZ69" s="912">
        <v>11897.157999999999</v>
      </c>
      <c r="CA69" s="912">
        <v>872.57500000000005</v>
      </c>
      <c r="CB69" s="912">
        <v>12065.120999999999</v>
      </c>
      <c r="CC69" s="912">
        <v>1043.596</v>
      </c>
      <c r="CD69" s="912">
        <v>3.7919999999999998</v>
      </c>
      <c r="CE69" s="912">
        <v>222.137</v>
      </c>
      <c r="CF69" s="912">
        <v>2561.2809999999999</v>
      </c>
      <c r="CG69" s="912">
        <v>8914.1450000000004</v>
      </c>
      <c r="CH69" s="912">
        <v>202.77500000000001</v>
      </c>
      <c r="CI69" s="912">
        <v>4589.5219999999999</v>
      </c>
      <c r="CJ69" s="912">
        <v>1842.962</v>
      </c>
      <c r="CK69" s="912">
        <v>1180.9839999999999</v>
      </c>
      <c r="CL69" s="912">
        <v>2416.6579999999999</v>
      </c>
      <c r="CM69" s="912">
        <v>282.44600000000003</v>
      </c>
      <c r="CN69" s="912">
        <v>13901.416999999999</v>
      </c>
      <c r="CO69" s="912">
        <v>15721.113000000001</v>
      </c>
      <c r="CP69" s="912">
        <v>9516.7720000000008</v>
      </c>
      <c r="CQ69" s="912">
        <v>6730.5490000000009</v>
      </c>
      <c r="CR69" s="912">
        <v>390.17099999999999</v>
      </c>
      <c r="CS69" s="912">
        <v>2641.4690000000001</v>
      </c>
      <c r="CT69" s="912">
        <v>1474.7</v>
      </c>
      <c r="CU69" s="912">
        <v>347.51900000000001</v>
      </c>
      <c r="CV69" s="912">
        <v>1416.7059999999999</v>
      </c>
      <c r="CW69" s="912">
        <v>74.790999999999997</v>
      </c>
      <c r="CX69" s="912">
        <v>530.32099999999991</v>
      </c>
      <c r="CY69" s="912">
        <v>5390.1489999999994</v>
      </c>
      <c r="CZ69" s="912">
        <v>305.642</v>
      </c>
      <c r="DA69" s="912">
        <v>2346.0920000000001</v>
      </c>
      <c r="DB69" s="912">
        <v>1032.296</v>
      </c>
      <c r="DC69" s="912">
        <v>2085.098</v>
      </c>
      <c r="DD69" s="912">
        <v>29.416</v>
      </c>
      <c r="DE69" s="912">
        <v>1326.518</v>
      </c>
      <c r="DF69" s="912">
        <v>0</v>
      </c>
      <c r="DG69" s="912">
        <v>6620.8209999999999</v>
      </c>
      <c r="DH69" s="913">
        <f t="shared" si="0"/>
        <v>357642.95299999998</v>
      </c>
      <c r="DI69" s="912">
        <v>0</v>
      </c>
      <c r="DJ69" s="912">
        <v>0</v>
      </c>
      <c r="DK69" s="912">
        <v>0</v>
      </c>
      <c r="DL69" s="912">
        <v>101687.63800000001</v>
      </c>
      <c r="DM69" s="912">
        <v>421114.99699999997</v>
      </c>
      <c r="DN69" s="912">
        <v>0</v>
      </c>
      <c r="DO69" s="914">
        <f t="shared" si="1"/>
        <v>522802.63500000001</v>
      </c>
      <c r="DP69" s="915">
        <f t="shared" si="2"/>
        <v>880445.58799999999</v>
      </c>
      <c r="DQ69" s="912">
        <v>0</v>
      </c>
      <c r="DR69" s="912">
        <v>0</v>
      </c>
      <c r="DS69" s="914">
        <f t="shared" si="3"/>
        <v>0</v>
      </c>
      <c r="DT69" s="915">
        <f t="shared" si="4"/>
        <v>522802.63500000001</v>
      </c>
      <c r="DU69" s="915">
        <f t="shared" si="5"/>
        <v>880445.58799999999</v>
      </c>
      <c r="DV69" s="912">
        <v>0</v>
      </c>
      <c r="DW69" s="912">
        <v>0</v>
      </c>
      <c r="DX69" s="913">
        <f t="shared" si="6"/>
        <v>0</v>
      </c>
      <c r="DY69" s="917">
        <f t="shared" si="7"/>
        <v>522802.63500000001</v>
      </c>
      <c r="DZ69" s="913">
        <f t="shared" si="8"/>
        <v>880445.58799999999</v>
      </c>
      <c r="EA69" s="918"/>
      <c r="EB69" s="918">
        <f t="shared" si="9"/>
        <v>-88044.558799999999</v>
      </c>
    </row>
    <row r="70" spans="1:132" ht="15" customHeight="1">
      <c r="A70" s="883">
        <v>64</v>
      </c>
      <c r="B70" s="919" t="s">
        <v>255</v>
      </c>
      <c r="C70" s="911" t="s">
        <v>256</v>
      </c>
      <c r="D70" s="912">
        <v>0</v>
      </c>
      <c r="E70" s="912">
        <v>0</v>
      </c>
      <c r="F70" s="912">
        <v>0</v>
      </c>
      <c r="G70" s="912">
        <v>0</v>
      </c>
      <c r="H70" s="912">
        <v>0</v>
      </c>
      <c r="I70" s="912">
        <v>0</v>
      </c>
      <c r="J70" s="912">
        <v>0</v>
      </c>
      <c r="K70" s="912">
        <v>0</v>
      </c>
      <c r="L70" s="912">
        <v>0</v>
      </c>
      <c r="M70" s="912">
        <v>0</v>
      </c>
      <c r="N70" s="912">
        <v>0</v>
      </c>
      <c r="O70" s="912">
        <v>0</v>
      </c>
      <c r="P70" s="912">
        <v>0</v>
      </c>
      <c r="Q70" s="912">
        <v>0</v>
      </c>
      <c r="R70" s="912">
        <v>0</v>
      </c>
      <c r="S70" s="912">
        <v>0</v>
      </c>
      <c r="T70" s="912">
        <v>0</v>
      </c>
      <c r="U70" s="912">
        <v>0</v>
      </c>
      <c r="V70" s="912">
        <v>0</v>
      </c>
      <c r="W70" s="912">
        <v>0</v>
      </c>
      <c r="X70" s="912">
        <v>0</v>
      </c>
      <c r="Y70" s="912">
        <v>0</v>
      </c>
      <c r="Z70" s="912">
        <v>0</v>
      </c>
      <c r="AA70" s="912">
        <v>0</v>
      </c>
      <c r="AB70" s="912">
        <v>0</v>
      </c>
      <c r="AC70" s="912">
        <v>0</v>
      </c>
      <c r="AD70" s="912">
        <v>0</v>
      </c>
      <c r="AE70" s="912">
        <v>0</v>
      </c>
      <c r="AF70" s="912">
        <v>0</v>
      </c>
      <c r="AG70" s="912">
        <v>0</v>
      </c>
      <c r="AH70" s="912">
        <v>0</v>
      </c>
      <c r="AI70" s="912">
        <v>0</v>
      </c>
      <c r="AJ70" s="912">
        <v>0</v>
      </c>
      <c r="AK70" s="912">
        <v>0</v>
      </c>
      <c r="AL70" s="912">
        <v>0</v>
      </c>
      <c r="AM70" s="912">
        <v>0</v>
      </c>
      <c r="AN70" s="912">
        <v>0</v>
      </c>
      <c r="AO70" s="912">
        <v>0</v>
      </c>
      <c r="AP70" s="912">
        <v>0</v>
      </c>
      <c r="AQ70" s="912">
        <v>0</v>
      </c>
      <c r="AR70" s="912">
        <v>0</v>
      </c>
      <c r="AS70" s="912">
        <v>0</v>
      </c>
      <c r="AT70" s="912">
        <v>0</v>
      </c>
      <c r="AU70" s="912">
        <v>0</v>
      </c>
      <c r="AV70" s="912">
        <v>0</v>
      </c>
      <c r="AW70" s="912">
        <v>0</v>
      </c>
      <c r="AX70" s="912">
        <v>0</v>
      </c>
      <c r="AY70" s="912">
        <v>0</v>
      </c>
      <c r="AZ70" s="912">
        <v>0</v>
      </c>
      <c r="BA70" s="912">
        <v>0</v>
      </c>
      <c r="BB70" s="912">
        <v>0</v>
      </c>
      <c r="BC70" s="912">
        <v>0</v>
      </c>
      <c r="BD70" s="912">
        <v>0</v>
      </c>
      <c r="BE70" s="912">
        <v>0</v>
      </c>
      <c r="BF70" s="912">
        <v>0</v>
      </c>
      <c r="BG70" s="912">
        <v>0</v>
      </c>
      <c r="BH70" s="912">
        <v>0</v>
      </c>
      <c r="BI70" s="912">
        <v>0</v>
      </c>
      <c r="BJ70" s="912">
        <v>0</v>
      </c>
      <c r="BK70" s="912">
        <v>0</v>
      </c>
      <c r="BL70" s="912">
        <v>0</v>
      </c>
      <c r="BM70" s="912">
        <v>0</v>
      </c>
      <c r="BN70" s="912">
        <v>0</v>
      </c>
      <c r="BO70" s="912">
        <v>0</v>
      </c>
      <c r="BP70" s="912">
        <v>0</v>
      </c>
      <c r="BQ70" s="912">
        <v>0</v>
      </c>
      <c r="BR70" s="912">
        <v>0</v>
      </c>
      <c r="BS70" s="912">
        <v>0</v>
      </c>
      <c r="BT70" s="912">
        <v>0</v>
      </c>
      <c r="BU70" s="912">
        <v>0</v>
      </c>
      <c r="BV70" s="912">
        <v>0</v>
      </c>
      <c r="BW70" s="912">
        <v>0</v>
      </c>
      <c r="BX70" s="912">
        <v>0</v>
      </c>
      <c r="BY70" s="912">
        <v>0</v>
      </c>
      <c r="BZ70" s="912">
        <v>0</v>
      </c>
      <c r="CA70" s="912">
        <v>0</v>
      </c>
      <c r="CB70" s="912">
        <v>0</v>
      </c>
      <c r="CC70" s="912">
        <v>0</v>
      </c>
      <c r="CD70" s="912">
        <v>0</v>
      </c>
      <c r="CE70" s="912">
        <v>0</v>
      </c>
      <c r="CF70" s="912">
        <v>0</v>
      </c>
      <c r="CG70" s="912">
        <v>0</v>
      </c>
      <c r="CH70" s="912">
        <v>0</v>
      </c>
      <c r="CI70" s="912">
        <v>0</v>
      </c>
      <c r="CJ70" s="912">
        <v>0</v>
      </c>
      <c r="CK70" s="912">
        <v>0</v>
      </c>
      <c r="CL70" s="912">
        <v>0</v>
      </c>
      <c r="CM70" s="912">
        <v>0</v>
      </c>
      <c r="CN70" s="912">
        <v>0</v>
      </c>
      <c r="CO70" s="912">
        <v>0</v>
      </c>
      <c r="CP70" s="912">
        <v>0</v>
      </c>
      <c r="CQ70" s="912">
        <v>0</v>
      </c>
      <c r="CR70" s="912">
        <v>0</v>
      </c>
      <c r="CS70" s="912">
        <v>0</v>
      </c>
      <c r="CT70" s="912">
        <v>0</v>
      </c>
      <c r="CU70" s="912">
        <v>0</v>
      </c>
      <c r="CV70" s="912">
        <v>0</v>
      </c>
      <c r="CW70" s="912">
        <v>0</v>
      </c>
      <c r="CX70" s="912">
        <v>0</v>
      </c>
      <c r="CY70" s="912">
        <v>0</v>
      </c>
      <c r="CZ70" s="912">
        <v>0</v>
      </c>
      <c r="DA70" s="912">
        <v>0</v>
      </c>
      <c r="DB70" s="912">
        <v>0</v>
      </c>
      <c r="DC70" s="912">
        <v>0</v>
      </c>
      <c r="DD70" s="912">
        <v>0</v>
      </c>
      <c r="DE70" s="912">
        <v>0</v>
      </c>
      <c r="DF70" s="912">
        <v>0</v>
      </c>
      <c r="DG70" s="912">
        <v>0</v>
      </c>
      <c r="DH70" s="913">
        <f t="shared" si="0"/>
        <v>0</v>
      </c>
      <c r="DI70" s="912">
        <v>0</v>
      </c>
      <c r="DJ70" s="912">
        <v>0</v>
      </c>
      <c r="DK70" s="912">
        <v>0</v>
      </c>
      <c r="DL70" s="912">
        <v>526146.67299999995</v>
      </c>
      <c r="DM70" s="912">
        <v>169.863</v>
      </c>
      <c r="DN70" s="912">
        <v>0</v>
      </c>
      <c r="DO70" s="914">
        <f t="shared" si="1"/>
        <v>526316.53599999996</v>
      </c>
      <c r="DP70" s="915">
        <f t="shared" si="2"/>
        <v>526316.53599999996</v>
      </c>
      <c r="DQ70" s="912">
        <v>0</v>
      </c>
      <c r="DR70" s="912">
        <v>0</v>
      </c>
      <c r="DS70" s="914">
        <f t="shared" si="3"/>
        <v>0</v>
      </c>
      <c r="DT70" s="915">
        <f t="shared" si="4"/>
        <v>526316.53599999996</v>
      </c>
      <c r="DU70" s="915">
        <f t="shared" si="5"/>
        <v>526316.53599999996</v>
      </c>
      <c r="DV70" s="912">
        <v>0</v>
      </c>
      <c r="DW70" s="912">
        <v>0</v>
      </c>
      <c r="DX70" s="913">
        <f t="shared" si="6"/>
        <v>0</v>
      </c>
      <c r="DY70" s="917">
        <f t="shared" si="7"/>
        <v>526316.53599999996</v>
      </c>
      <c r="DZ70" s="913">
        <f t="shared" si="8"/>
        <v>526316.53599999996</v>
      </c>
      <c r="EA70" s="918"/>
      <c r="EB70" s="918">
        <f t="shared" si="9"/>
        <v>-52631.653599999998</v>
      </c>
    </row>
    <row r="71" spans="1:132" ht="15" customHeight="1">
      <c r="A71" s="883">
        <v>65</v>
      </c>
      <c r="B71" s="919" t="s">
        <v>257</v>
      </c>
      <c r="C71" s="911" t="s">
        <v>258</v>
      </c>
      <c r="D71" s="912">
        <v>0</v>
      </c>
      <c r="E71" s="912">
        <v>0</v>
      </c>
      <c r="F71" s="912">
        <v>0</v>
      </c>
      <c r="G71" s="912">
        <v>0</v>
      </c>
      <c r="H71" s="912">
        <v>0</v>
      </c>
      <c r="I71" s="912">
        <v>0</v>
      </c>
      <c r="J71" s="912">
        <v>0</v>
      </c>
      <c r="K71" s="912">
        <v>0</v>
      </c>
      <c r="L71" s="912">
        <v>0</v>
      </c>
      <c r="M71" s="912">
        <v>0</v>
      </c>
      <c r="N71" s="912">
        <v>0</v>
      </c>
      <c r="O71" s="912">
        <v>0</v>
      </c>
      <c r="P71" s="912">
        <v>0</v>
      </c>
      <c r="Q71" s="912">
        <v>0</v>
      </c>
      <c r="R71" s="912">
        <v>0</v>
      </c>
      <c r="S71" s="912">
        <v>0</v>
      </c>
      <c r="T71" s="912">
        <v>0</v>
      </c>
      <c r="U71" s="912">
        <v>0</v>
      </c>
      <c r="V71" s="912">
        <v>0</v>
      </c>
      <c r="W71" s="912">
        <v>0</v>
      </c>
      <c r="X71" s="912">
        <v>0</v>
      </c>
      <c r="Y71" s="912">
        <v>0</v>
      </c>
      <c r="Z71" s="912">
        <v>0</v>
      </c>
      <c r="AA71" s="912">
        <v>0</v>
      </c>
      <c r="AB71" s="912">
        <v>0</v>
      </c>
      <c r="AC71" s="912">
        <v>0</v>
      </c>
      <c r="AD71" s="912">
        <v>0</v>
      </c>
      <c r="AE71" s="912">
        <v>0</v>
      </c>
      <c r="AF71" s="912">
        <v>0</v>
      </c>
      <c r="AG71" s="912">
        <v>0</v>
      </c>
      <c r="AH71" s="912">
        <v>0</v>
      </c>
      <c r="AI71" s="912">
        <v>0</v>
      </c>
      <c r="AJ71" s="912">
        <v>0</v>
      </c>
      <c r="AK71" s="912">
        <v>0</v>
      </c>
      <c r="AL71" s="912">
        <v>0</v>
      </c>
      <c r="AM71" s="912">
        <v>0</v>
      </c>
      <c r="AN71" s="912">
        <v>0</v>
      </c>
      <c r="AO71" s="912">
        <v>0</v>
      </c>
      <c r="AP71" s="912">
        <v>0</v>
      </c>
      <c r="AQ71" s="912">
        <v>0</v>
      </c>
      <c r="AR71" s="912">
        <v>0</v>
      </c>
      <c r="AS71" s="912">
        <v>0</v>
      </c>
      <c r="AT71" s="912">
        <v>0</v>
      </c>
      <c r="AU71" s="912">
        <v>0</v>
      </c>
      <c r="AV71" s="912">
        <v>0</v>
      </c>
      <c r="AW71" s="912">
        <v>0</v>
      </c>
      <c r="AX71" s="912">
        <v>0</v>
      </c>
      <c r="AY71" s="912">
        <v>0</v>
      </c>
      <c r="AZ71" s="912">
        <v>0</v>
      </c>
      <c r="BA71" s="912">
        <v>0</v>
      </c>
      <c r="BB71" s="912">
        <v>0</v>
      </c>
      <c r="BC71" s="912">
        <v>0</v>
      </c>
      <c r="BD71" s="912">
        <v>0</v>
      </c>
      <c r="BE71" s="912">
        <v>0</v>
      </c>
      <c r="BF71" s="912">
        <v>0</v>
      </c>
      <c r="BG71" s="912">
        <v>0</v>
      </c>
      <c r="BH71" s="912">
        <v>0</v>
      </c>
      <c r="BI71" s="912">
        <v>0</v>
      </c>
      <c r="BJ71" s="912">
        <v>0</v>
      </c>
      <c r="BK71" s="912">
        <v>0</v>
      </c>
      <c r="BL71" s="912">
        <v>0</v>
      </c>
      <c r="BM71" s="912">
        <v>0</v>
      </c>
      <c r="BN71" s="912">
        <v>0</v>
      </c>
      <c r="BO71" s="912">
        <v>0</v>
      </c>
      <c r="BP71" s="912">
        <v>0</v>
      </c>
      <c r="BQ71" s="912">
        <v>0</v>
      </c>
      <c r="BR71" s="912">
        <v>0</v>
      </c>
      <c r="BS71" s="912">
        <v>0</v>
      </c>
      <c r="BT71" s="912">
        <v>0</v>
      </c>
      <c r="BU71" s="912">
        <v>0</v>
      </c>
      <c r="BV71" s="912">
        <v>0</v>
      </c>
      <c r="BW71" s="912">
        <v>0</v>
      </c>
      <c r="BX71" s="912">
        <v>0</v>
      </c>
      <c r="BY71" s="912">
        <v>0</v>
      </c>
      <c r="BZ71" s="912">
        <v>0</v>
      </c>
      <c r="CA71" s="912">
        <v>0</v>
      </c>
      <c r="CB71" s="912">
        <v>0</v>
      </c>
      <c r="CC71" s="912">
        <v>0</v>
      </c>
      <c r="CD71" s="912">
        <v>0</v>
      </c>
      <c r="CE71" s="912">
        <v>0</v>
      </c>
      <c r="CF71" s="912">
        <v>0</v>
      </c>
      <c r="CG71" s="912">
        <v>0</v>
      </c>
      <c r="CH71" s="912">
        <v>0</v>
      </c>
      <c r="CI71" s="912">
        <v>0</v>
      </c>
      <c r="CJ71" s="912">
        <v>0</v>
      </c>
      <c r="CK71" s="912">
        <v>0</v>
      </c>
      <c r="CL71" s="912">
        <v>0</v>
      </c>
      <c r="CM71" s="912">
        <v>0</v>
      </c>
      <c r="CN71" s="912">
        <v>0</v>
      </c>
      <c r="CO71" s="912">
        <v>0</v>
      </c>
      <c r="CP71" s="912">
        <v>0</v>
      </c>
      <c r="CQ71" s="912">
        <v>0</v>
      </c>
      <c r="CR71" s="912">
        <v>0</v>
      </c>
      <c r="CS71" s="912">
        <v>0</v>
      </c>
      <c r="CT71" s="912">
        <v>0</v>
      </c>
      <c r="CU71" s="912">
        <v>0</v>
      </c>
      <c r="CV71" s="912">
        <v>0</v>
      </c>
      <c r="CW71" s="912">
        <v>0</v>
      </c>
      <c r="CX71" s="912">
        <v>0</v>
      </c>
      <c r="CY71" s="912">
        <v>0</v>
      </c>
      <c r="CZ71" s="912">
        <v>0</v>
      </c>
      <c r="DA71" s="912">
        <v>0</v>
      </c>
      <c r="DB71" s="912">
        <v>0</v>
      </c>
      <c r="DC71" s="912">
        <v>0</v>
      </c>
      <c r="DD71" s="912">
        <v>0</v>
      </c>
      <c r="DE71" s="912">
        <v>0</v>
      </c>
      <c r="DF71" s="912">
        <v>0</v>
      </c>
      <c r="DG71" s="912">
        <v>0</v>
      </c>
      <c r="DH71" s="913">
        <f t="shared" si="0"/>
        <v>0</v>
      </c>
      <c r="DI71" s="912">
        <v>0</v>
      </c>
      <c r="DJ71" s="912">
        <v>0</v>
      </c>
      <c r="DK71" s="912">
        <v>0</v>
      </c>
      <c r="DL71" s="912">
        <v>129752.61500000001</v>
      </c>
      <c r="DM71" s="912">
        <v>375758.29699999996</v>
      </c>
      <c r="DN71" s="912">
        <v>0</v>
      </c>
      <c r="DO71" s="914">
        <f t="shared" si="1"/>
        <v>505510.91199999995</v>
      </c>
      <c r="DP71" s="915">
        <f t="shared" si="2"/>
        <v>505510.91199999995</v>
      </c>
      <c r="DQ71" s="912">
        <v>0</v>
      </c>
      <c r="DR71" s="912">
        <v>0</v>
      </c>
      <c r="DS71" s="914">
        <f t="shared" si="3"/>
        <v>0</v>
      </c>
      <c r="DT71" s="915">
        <f t="shared" si="4"/>
        <v>505510.91199999995</v>
      </c>
      <c r="DU71" s="915">
        <f t="shared" si="5"/>
        <v>505510.91199999995</v>
      </c>
      <c r="DV71" s="912">
        <v>0</v>
      </c>
      <c r="DW71" s="912">
        <v>0</v>
      </c>
      <c r="DX71" s="913">
        <f t="shared" si="6"/>
        <v>0</v>
      </c>
      <c r="DY71" s="917">
        <f t="shared" si="7"/>
        <v>505510.91199999995</v>
      </c>
      <c r="DZ71" s="913">
        <f t="shared" si="8"/>
        <v>505510.91199999995</v>
      </c>
      <c r="EA71" s="918"/>
      <c r="EB71" s="918">
        <f t="shared" si="9"/>
        <v>-50551.091199999995</v>
      </c>
    </row>
    <row r="72" spans="1:132" ht="15" customHeight="1">
      <c r="A72" s="883">
        <v>66</v>
      </c>
      <c r="B72" s="919" t="s">
        <v>259</v>
      </c>
      <c r="C72" s="911" t="s">
        <v>260</v>
      </c>
      <c r="D72" s="912">
        <v>3599.143</v>
      </c>
      <c r="E72" s="912">
        <v>1332.7019999999998</v>
      </c>
      <c r="F72" s="912">
        <v>642.005</v>
      </c>
      <c r="G72" s="912">
        <v>35.195</v>
      </c>
      <c r="H72" s="912">
        <v>1120.5780000000002</v>
      </c>
      <c r="I72" s="912">
        <v>0</v>
      </c>
      <c r="J72" s="912">
        <v>201.59699999999998</v>
      </c>
      <c r="K72" s="912">
        <v>19210.626999999997</v>
      </c>
      <c r="L72" s="912">
        <v>2858.3459999999995</v>
      </c>
      <c r="M72" s="912">
        <v>545.10599999999999</v>
      </c>
      <c r="N72" s="912">
        <v>0</v>
      </c>
      <c r="O72" s="912">
        <v>3874.9110000000001</v>
      </c>
      <c r="P72" s="912">
        <v>1281.6990000000001</v>
      </c>
      <c r="Q72" s="912">
        <v>2434.2389999999996</v>
      </c>
      <c r="R72" s="912">
        <v>1132.6760000000002</v>
      </c>
      <c r="S72" s="912">
        <v>11775.086000000001</v>
      </c>
      <c r="T72" s="912">
        <v>3179.1880000000001</v>
      </c>
      <c r="U72" s="912">
        <v>4818.7690000000002</v>
      </c>
      <c r="V72" s="912">
        <v>626.226</v>
      </c>
      <c r="W72" s="912">
        <v>11351.813</v>
      </c>
      <c r="X72" s="912">
        <v>236.75200000000001</v>
      </c>
      <c r="Y72" s="912">
        <v>5544.2260000000006</v>
      </c>
      <c r="Z72" s="912">
        <v>1306.3029999999999</v>
      </c>
      <c r="AA72" s="912">
        <v>2721.1729999999998</v>
      </c>
      <c r="AB72" s="912">
        <v>5299.61</v>
      </c>
      <c r="AC72" s="912">
        <v>2921.1109999999999</v>
      </c>
      <c r="AD72" s="912">
        <v>3772.2049999999999</v>
      </c>
      <c r="AE72" s="912">
        <v>849.64600000000007</v>
      </c>
      <c r="AF72" s="912">
        <v>34270.182999999997</v>
      </c>
      <c r="AG72" s="912">
        <v>9843.360999999999</v>
      </c>
      <c r="AH72" s="912">
        <v>471.91899999999998</v>
      </c>
      <c r="AI72" s="912">
        <v>3073.174</v>
      </c>
      <c r="AJ72" s="912">
        <v>4636.7970000000005</v>
      </c>
      <c r="AK72" s="912">
        <v>5669.7489999999998</v>
      </c>
      <c r="AL72" s="912">
        <v>6219.1659999999993</v>
      </c>
      <c r="AM72" s="912">
        <v>51616.339</v>
      </c>
      <c r="AN72" s="912">
        <v>45098.468000000001</v>
      </c>
      <c r="AO72" s="912">
        <v>36412.226999999999</v>
      </c>
      <c r="AP72" s="912">
        <v>4475.4110000000001</v>
      </c>
      <c r="AQ72" s="912">
        <v>5337.5389999999998</v>
      </c>
      <c r="AR72" s="912">
        <v>12608.01</v>
      </c>
      <c r="AS72" s="912">
        <v>1640.799</v>
      </c>
      <c r="AT72" s="912">
        <v>18841.502999999997</v>
      </c>
      <c r="AU72" s="912">
        <v>9120.3359999999993</v>
      </c>
      <c r="AV72" s="912">
        <v>18036.050999999999</v>
      </c>
      <c r="AW72" s="912">
        <v>3591.22</v>
      </c>
      <c r="AX72" s="912">
        <v>8622.2569999999996</v>
      </c>
      <c r="AY72" s="912">
        <v>6588.6869999999999</v>
      </c>
      <c r="AZ72" s="912">
        <v>16251.387000000001</v>
      </c>
      <c r="BA72" s="912">
        <v>1087.7649999999999</v>
      </c>
      <c r="BB72" s="912">
        <v>284.80599999999998</v>
      </c>
      <c r="BC72" s="912">
        <v>988.92699999999991</v>
      </c>
      <c r="BD72" s="912">
        <v>236.82399999999998</v>
      </c>
      <c r="BE72" s="912">
        <v>463.90199999999999</v>
      </c>
      <c r="BF72" s="912">
        <v>37237.921999999999</v>
      </c>
      <c r="BG72" s="912">
        <v>925.58100000000002</v>
      </c>
      <c r="BH72" s="912">
        <v>92381.41</v>
      </c>
      <c r="BI72" s="912">
        <v>424.13300000000004</v>
      </c>
      <c r="BJ72" s="912">
        <v>10927.460999999999</v>
      </c>
      <c r="BK72" s="912">
        <v>3976.4920000000002</v>
      </c>
      <c r="BL72" s="912">
        <v>1339.874</v>
      </c>
      <c r="BM72" s="912">
        <v>5231.4949999999999</v>
      </c>
      <c r="BN72" s="912">
        <v>1354.8219999999999</v>
      </c>
      <c r="BO72" s="912">
        <v>804.75699999999995</v>
      </c>
      <c r="BP72" s="912">
        <v>1548.691</v>
      </c>
      <c r="BQ72" s="912">
        <v>122106.68400000001</v>
      </c>
      <c r="BR72" s="912">
        <v>7824.0630000000001</v>
      </c>
      <c r="BS72" s="912">
        <v>16302.313</v>
      </c>
      <c r="BT72" s="912">
        <v>25775.644</v>
      </c>
      <c r="BU72" s="912">
        <v>133282.622</v>
      </c>
      <c r="BV72" s="912">
        <v>8956.2039999999997</v>
      </c>
      <c r="BW72" s="912">
        <v>16389.637999999999</v>
      </c>
      <c r="BX72" s="912">
        <v>4462.1409999999996</v>
      </c>
      <c r="BY72" s="912">
        <v>0</v>
      </c>
      <c r="BZ72" s="912">
        <v>23795.492000000002</v>
      </c>
      <c r="CA72" s="912">
        <v>4984.0469999999996</v>
      </c>
      <c r="CB72" s="912">
        <v>1190.0619999999999</v>
      </c>
      <c r="CC72" s="912">
        <v>216.69399999999999</v>
      </c>
      <c r="CD72" s="912">
        <v>129.607</v>
      </c>
      <c r="CE72" s="912">
        <v>191.405</v>
      </c>
      <c r="CF72" s="912">
        <v>9634.2649999999994</v>
      </c>
      <c r="CG72" s="912">
        <v>5840.6949999999997</v>
      </c>
      <c r="CH72" s="912">
        <v>546.16700000000003</v>
      </c>
      <c r="CI72" s="912">
        <v>7601.8559999999998</v>
      </c>
      <c r="CJ72" s="912">
        <v>859.41199999999992</v>
      </c>
      <c r="CK72" s="912">
        <v>2923.7359999999999</v>
      </c>
      <c r="CL72" s="912">
        <v>1031.319</v>
      </c>
      <c r="CM72" s="912">
        <v>797.70700000000011</v>
      </c>
      <c r="CN72" s="912">
        <v>13116.029</v>
      </c>
      <c r="CO72" s="912">
        <v>19441.123</v>
      </c>
      <c r="CP72" s="912">
        <v>13422.849</v>
      </c>
      <c r="CQ72" s="912">
        <v>17528.965</v>
      </c>
      <c r="CR72" s="912">
        <v>2181.0060000000003</v>
      </c>
      <c r="CS72" s="912">
        <v>9094.9230000000007</v>
      </c>
      <c r="CT72" s="912">
        <v>6630.4359999999997</v>
      </c>
      <c r="CU72" s="912">
        <v>676.846</v>
      </c>
      <c r="CV72" s="912">
        <v>2809.4779999999996</v>
      </c>
      <c r="CW72" s="912">
        <v>1095.671</v>
      </c>
      <c r="CX72" s="912">
        <v>2096.4639999999999</v>
      </c>
      <c r="CY72" s="912">
        <v>12095.972999999998</v>
      </c>
      <c r="CZ72" s="912">
        <v>4667.4660000000003</v>
      </c>
      <c r="DA72" s="912">
        <v>23239.189000000002</v>
      </c>
      <c r="DB72" s="912">
        <v>5738.1350000000002</v>
      </c>
      <c r="DC72" s="912">
        <v>11668.504000000001</v>
      </c>
      <c r="DD72" s="912">
        <v>207.429</v>
      </c>
      <c r="DE72" s="912">
        <v>5899.4670000000006</v>
      </c>
      <c r="DF72" s="912">
        <v>0</v>
      </c>
      <c r="DG72" s="912">
        <v>1199.2850000000001</v>
      </c>
      <c r="DH72" s="913">
        <f t="shared" ref="DH72:DH122" si="10">SUM(D72:DG72)</f>
        <v>1101961.388</v>
      </c>
      <c r="DI72" s="912">
        <v>338.13200000000001</v>
      </c>
      <c r="DJ72" s="912">
        <v>331827.61200000002</v>
      </c>
      <c r="DK72" s="912">
        <v>0</v>
      </c>
      <c r="DL72" s="912">
        <v>0</v>
      </c>
      <c r="DM72" s="912">
        <v>0</v>
      </c>
      <c r="DN72" s="912">
        <v>0</v>
      </c>
      <c r="DO72" s="914">
        <f t="shared" ref="DO72:DO114" si="11">SUM(DI72:DN72)</f>
        <v>332165.74400000001</v>
      </c>
      <c r="DP72" s="915">
        <f t="shared" ref="DP72:DP114" si="12">+DO72+DH72</f>
        <v>1434127.132</v>
      </c>
      <c r="DQ72" s="912">
        <v>1357.1599999999999</v>
      </c>
      <c r="DR72" s="912">
        <v>188874.34</v>
      </c>
      <c r="DS72" s="914">
        <f t="shared" ref="DS72:DS114" si="13">SUM(DQ72:DR72)</f>
        <v>190231.5</v>
      </c>
      <c r="DT72" s="915">
        <f t="shared" ref="DT72:DT114" si="14">+DO72+DS72</f>
        <v>522397.24400000001</v>
      </c>
      <c r="DU72" s="915">
        <f t="shared" ref="DU72:DU114" si="15">+DS72+DP72</f>
        <v>1624358.632</v>
      </c>
      <c r="DV72" s="912">
        <v>-199.476</v>
      </c>
      <c r="DW72" s="912">
        <v>-353745.90600000002</v>
      </c>
      <c r="DX72" s="913">
        <f t="shared" ref="DX72:DX114" si="16">SUM(DV72:DW72)</f>
        <v>-353945.38200000004</v>
      </c>
      <c r="DY72" s="917">
        <f t="shared" ref="DY72:DY114" si="17">+DT72+DX72</f>
        <v>168451.86199999996</v>
      </c>
      <c r="DZ72" s="913">
        <f t="shared" ref="DZ72:DZ114" si="18">+DU72+DX72</f>
        <v>1270413.25</v>
      </c>
      <c r="EA72" s="918"/>
      <c r="EB72" s="918">
        <f t="shared" ref="EB72:EB114" si="19">+DZ72*-0.1</f>
        <v>-127041.32500000001</v>
      </c>
    </row>
    <row r="73" spans="1:132" ht="15" customHeight="1">
      <c r="A73" s="883">
        <v>67</v>
      </c>
      <c r="B73" s="919" t="s">
        <v>261</v>
      </c>
      <c r="C73" s="911" t="s">
        <v>262</v>
      </c>
      <c r="D73" s="912">
        <v>0.41800000000000004</v>
      </c>
      <c r="E73" s="912">
        <v>0</v>
      </c>
      <c r="F73" s="912">
        <v>0</v>
      </c>
      <c r="G73" s="912">
        <v>1.5510000000000002</v>
      </c>
      <c r="H73" s="912">
        <v>0.122</v>
      </c>
      <c r="I73" s="912">
        <v>0</v>
      </c>
      <c r="J73" s="912">
        <v>0</v>
      </c>
      <c r="K73" s="912">
        <v>6617.1149999999989</v>
      </c>
      <c r="L73" s="912">
        <v>1225.1959999999999</v>
      </c>
      <c r="M73" s="912">
        <v>57.448</v>
      </c>
      <c r="N73" s="912">
        <v>0</v>
      </c>
      <c r="O73" s="912">
        <v>1184.4119999999998</v>
      </c>
      <c r="P73" s="912">
        <v>231.15100000000001</v>
      </c>
      <c r="Q73" s="912">
        <v>21.842999999999996</v>
      </c>
      <c r="R73" s="912">
        <v>45.729000000000006</v>
      </c>
      <c r="S73" s="912">
        <v>355.19600000000003</v>
      </c>
      <c r="T73" s="912">
        <v>188.911</v>
      </c>
      <c r="U73" s="912">
        <v>131.49799999999999</v>
      </c>
      <c r="V73" s="912">
        <v>175.34</v>
      </c>
      <c r="W73" s="912">
        <v>173.38099999999997</v>
      </c>
      <c r="X73" s="912">
        <v>4.258</v>
      </c>
      <c r="Y73" s="912">
        <v>360.65300000000002</v>
      </c>
      <c r="Z73" s="912">
        <v>206.06899999999999</v>
      </c>
      <c r="AA73" s="912">
        <v>58.063000000000002</v>
      </c>
      <c r="AB73" s="912">
        <v>1467.7370000000001</v>
      </c>
      <c r="AC73" s="912">
        <v>713.38800000000003</v>
      </c>
      <c r="AD73" s="912">
        <v>52.842999999999996</v>
      </c>
      <c r="AE73" s="912">
        <v>55.322000000000003</v>
      </c>
      <c r="AF73" s="912">
        <v>3795.558</v>
      </c>
      <c r="AG73" s="912">
        <v>1500.453</v>
      </c>
      <c r="AH73" s="912">
        <v>8.7430000000000003</v>
      </c>
      <c r="AI73" s="912">
        <v>1234.5780000000002</v>
      </c>
      <c r="AJ73" s="912">
        <v>53.136000000000003</v>
      </c>
      <c r="AK73" s="912">
        <v>2697.4160000000002</v>
      </c>
      <c r="AL73" s="912">
        <v>1017.977</v>
      </c>
      <c r="AM73" s="912">
        <v>1302.19</v>
      </c>
      <c r="AN73" s="912">
        <v>6863.5119999999988</v>
      </c>
      <c r="AO73" s="912">
        <v>4679.3419999999996</v>
      </c>
      <c r="AP73" s="912">
        <v>414.10899999999998</v>
      </c>
      <c r="AQ73" s="912">
        <v>78.61</v>
      </c>
      <c r="AR73" s="912">
        <v>1676.5649999999998</v>
      </c>
      <c r="AS73" s="912">
        <v>412.91099999999994</v>
      </c>
      <c r="AT73" s="912">
        <v>2750.989</v>
      </c>
      <c r="AU73" s="912">
        <v>1203.9670000000001</v>
      </c>
      <c r="AV73" s="912">
        <v>1551.9929999999999</v>
      </c>
      <c r="AW73" s="912">
        <v>837.17399999999998</v>
      </c>
      <c r="AX73" s="912">
        <v>621.83399999999995</v>
      </c>
      <c r="AY73" s="912">
        <v>260.23700000000002</v>
      </c>
      <c r="AZ73" s="912">
        <v>2044.16</v>
      </c>
      <c r="BA73" s="912">
        <v>16.577999999999999</v>
      </c>
      <c r="BB73" s="912">
        <v>12.52</v>
      </c>
      <c r="BC73" s="912">
        <v>88.262</v>
      </c>
      <c r="BD73" s="912">
        <v>21.545000000000005</v>
      </c>
      <c r="BE73" s="912">
        <v>38.922000000000004</v>
      </c>
      <c r="BF73" s="912">
        <v>8705.005000000001</v>
      </c>
      <c r="BG73" s="912">
        <v>913.101</v>
      </c>
      <c r="BH73" s="912">
        <v>24098.344000000001</v>
      </c>
      <c r="BI73" s="912">
        <v>30.791</v>
      </c>
      <c r="BJ73" s="912">
        <v>2338.2349999999997</v>
      </c>
      <c r="BK73" s="912">
        <v>259.27600000000001</v>
      </c>
      <c r="BL73" s="912">
        <v>109.226</v>
      </c>
      <c r="BM73" s="912">
        <v>1369.5179999999998</v>
      </c>
      <c r="BN73" s="912">
        <v>714.90699999999993</v>
      </c>
      <c r="BO73" s="912">
        <v>208.43299999999999</v>
      </c>
      <c r="BP73" s="912">
        <v>287.07499999999999</v>
      </c>
      <c r="BQ73" s="912">
        <v>18962.966</v>
      </c>
      <c r="BR73" s="912">
        <v>3240.5479999999998</v>
      </c>
      <c r="BS73" s="912">
        <v>283.59500000000003</v>
      </c>
      <c r="BT73" s="912">
        <v>1109.8990000000001</v>
      </c>
      <c r="BU73" s="912">
        <v>20441.481</v>
      </c>
      <c r="BV73" s="912">
        <v>1530.047</v>
      </c>
      <c r="BW73" s="912">
        <v>1984.194</v>
      </c>
      <c r="BX73" s="912">
        <v>146.96100000000001</v>
      </c>
      <c r="BY73" s="912">
        <v>0</v>
      </c>
      <c r="BZ73" s="912">
        <v>343.72</v>
      </c>
      <c r="CA73" s="912">
        <v>584.74800000000005</v>
      </c>
      <c r="CB73" s="912">
        <v>152.38999999999999</v>
      </c>
      <c r="CC73" s="912">
        <v>82.549000000000007</v>
      </c>
      <c r="CD73" s="912">
        <v>19.434999999999999</v>
      </c>
      <c r="CE73" s="912">
        <v>17.747</v>
      </c>
      <c r="CF73" s="912">
        <v>52.653999999999996</v>
      </c>
      <c r="CG73" s="912">
        <v>363.34099999999995</v>
      </c>
      <c r="CH73" s="912">
        <v>80.825999999999993</v>
      </c>
      <c r="CI73" s="912">
        <v>638.245</v>
      </c>
      <c r="CJ73" s="912">
        <v>152.648</v>
      </c>
      <c r="CK73" s="912">
        <v>226.303</v>
      </c>
      <c r="CL73" s="912">
        <v>221.364</v>
      </c>
      <c r="CM73" s="912">
        <v>102.08499999999999</v>
      </c>
      <c r="CN73" s="912">
        <v>3830.3429999999998</v>
      </c>
      <c r="CO73" s="912">
        <v>3689.4520000000002</v>
      </c>
      <c r="CP73" s="912">
        <v>722.38799999999992</v>
      </c>
      <c r="CQ73" s="912">
        <v>3443.0930000000003</v>
      </c>
      <c r="CR73" s="912">
        <v>574.83400000000006</v>
      </c>
      <c r="CS73" s="912">
        <v>3048.6440000000002</v>
      </c>
      <c r="CT73" s="912">
        <v>2349.9670000000001</v>
      </c>
      <c r="CU73" s="912">
        <v>257.70400000000001</v>
      </c>
      <c r="CV73" s="912">
        <v>114.39299999999999</v>
      </c>
      <c r="CW73" s="912">
        <v>30.856999999999999</v>
      </c>
      <c r="CX73" s="912">
        <v>1276.8609999999999</v>
      </c>
      <c r="CY73" s="912">
        <v>3969.663</v>
      </c>
      <c r="CZ73" s="912">
        <v>1765.6959999999999</v>
      </c>
      <c r="DA73" s="912">
        <v>17490.984</v>
      </c>
      <c r="DB73" s="912">
        <v>1739.3530000000001</v>
      </c>
      <c r="DC73" s="912">
        <v>494.13099999999997</v>
      </c>
      <c r="DD73" s="912">
        <v>72.433000000000007</v>
      </c>
      <c r="DE73" s="912">
        <v>1077.146</v>
      </c>
      <c r="DF73" s="912">
        <v>0</v>
      </c>
      <c r="DG73" s="912">
        <v>48.215000000000003</v>
      </c>
      <c r="DH73" s="913">
        <f t="shared" si="10"/>
        <v>184278.73899999997</v>
      </c>
      <c r="DI73" s="912">
        <v>76.956999999999994</v>
      </c>
      <c r="DJ73" s="912">
        <v>118533.21800000001</v>
      </c>
      <c r="DK73" s="912">
        <v>0</v>
      </c>
      <c r="DL73" s="912">
        <v>0</v>
      </c>
      <c r="DM73" s="912">
        <v>0</v>
      </c>
      <c r="DN73" s="912">
        <v>0</v>
      </c>
      <c r="DO73" s="914">
        <f t="shared" si="11"/>
        <v>118610.175</v>
      </c>
      <c r="DP73" s="915">
        <f t="shared" si="12"/>
        <v>302888.91399999999</v>
      </c>
      <c r="DQ73" s="912">
        <v>30.565000000000001</v>
      </c>
      <c r="DR73" s="912">
        <v>87651.807000000001</v>
      </c>
      <c r="DS73" s="914">
        <f t="shared" si="13"/>
        <v>87682.372000000003</v>
      </c>
      <c r="DT73" s="915">
        <f t="shared" si="14"/>
        <v>206292.54700000002</v>
      </c>
      <c r="DU73" s="915">
        <f t="shared" si="15"/>
        <v>390571.28599999996</v>
      </c>
      <c r="DV73" s="912">
        <v>-19.512</v>
      </c>
      <c r="DW73" s="912">
        <v>-48898.347999999998</v>
      </c>
      <c r="DX73" s="913">
        <f t="shared" si="16"/>
        <v>-48917.86</v>
      </c>
      <c r="DY73" s="917">
        <f t="shared" si="17"/>
        <v>157374.68700000003</v>
      </c>
      <c r="DZ73" s="913">
        <f t="shared" si="18"/>
        <v>341653.42599999998</v>
      </c>
      <c r="EA73" s="918"/>
      <c r="EB73" s="918">
        <f t="shared" si="19"/>
        <v>-34165.342599999996</v>
      </c>
    </row>
    <row r="74" spans="1:132" ht="15" customHeight="1">
      <c r="A74" s="883">
        <v>68</v>
      </c>
      <c r="B74" s="919" t="s">
        <v>263</v>
      </c>
      <c r="C74" s="911" t="s">
        <v>4</v>
      </c>
      <c r="D74" s="912">
        <v>66.576999999999998</v>
      </c>
      <c r="E74" s="912">
        <v>123.401</v>
      </c>
      <c r="F74" s="912">
        <v>14.334</v>
      </c>
      <c r="G74" s="912">
        <v>1.6179999999999999</v>
      </c>
      <c r="H74" s="912">
        <v>61.182000000000002</v>
      </c>
      <c r="I74" s="912">
        <v>0</v>
      </c>
      <c r="J74" s="912">
        <v>10.382999999999999</v>
      </c>
      <c r="K74" s="912">
        <v>3456.6950000000006</v>
      </c>
      <c r="L74" s="912">
        <v>766.22</v>
      </c>
      <c r="M74" s="912">
        <v>10.287999999999998</v>
      </c>
      <c r="N74" s="912">
        <v>0</v>
      </c>
      <c r="O74" s="912">
        <v>348.73399999999998</v>
      </c>
      <c r="P74" s="912">
        <v>124.17400000000001</v>
      </c>
      <c r="Q74" s="912">
        <v>67.114999999999995</v>
      </c>
      <c r="R74" s="912">
        <v>54.583000000000006</v>
      </c>
      <c r="S74" s="912">
        <v>701.3420000000001</v>
      </c>
      <c r="T74" s="912">
        <v>308.202</v>
      </c>
      <c r="U74" s="912">
        <v>81.149000000000001</v>
      </c>
      <c r="V74" s="912">
        <v>56.146999999999998</v>
      </c>
      <c r="W74" s="912">
        <v>332.35199999999998</v>
      </c>
      <c r="X74" s="912">
        <v>58.601999999999997</v>
      </c>
      <c r="Y74" s="912">
        <v>564.46600000000001</v>
      </c>
      <c r="Z74" s="912">
        <v>287.13400000000001</v>
      </c>
      <c r="AA74" s="912">
        <v>219.24100000000001</v>
      </c>
      <c r="AB74" s="912">
        <v>2094.1930000000002</v>
      </c>
      <c r="AC74" s="912">
        <v>361.62400000000008</v>
      </c>
      <c r="AD74" s="912">
        <v>323.18299999999999</v>
      </c>
      <c r="AE74" s="912">
        <v>131.70099999999999</v>
      </c>
      <c r="AF74" s="912">
        <v>1100.288</v>
      </c>
      <c r="AG74" s="912">
        <v>206.87</v>
      </c>
      <c r="AH74" s="912">
        <v>11.121</v>
      </c>
      <c r="AI74" s="912">
        <v>140.714</v>
      </c>
      <c r="AJ74" s="912">
        <v>132.18099999999998</v>
      </c>
      <c r="AK74" s="912">
        <v>187.74600000000001</v>
      </c>
      <c r="AL74" s="912">
        <v>148.13</v>
      </c>
      <c r="AM74" s="912">
        <v>275.52199999999999</v>
      </c>
      <c r="AN74" s="912">
        <v>4112.5910000000003</v>
      </c>
      <c r="AO74" s="912">
        <v>383.54699999999997</v>
      </c>
      <c r="AP74" s="912">
        <v>127.25200000000001</v>
      </c>
      <c r="AQ74" s="912">
        <v>75.751999999999995</v>
      </c>
      <c r="AR74" s="912">
        <v>375.57600000000002</v>
      </c>
      <c r="AS74" s="912">
        <v>76.753999999999991</v>
      </c>
      <c r="AT74" s="912">
        <v>719.71600000000012</v>
      </c>
      <c r="AU74" s="912">
        <v>480.84</v>
      </c>
      <c r="AV74" s="912">
        <v>1039.0970000000002</v>
      </c>
      <c r="AW74" s="912">
        <v>636.97800000000007</v>
      </c>
      <c r="AX74" s="912">
        <v>247.59800000000001</v>
      </c>
      <c r="AY74" s="912">
        <v>443.62700000000001</v>
      </c>
      <c r="AZ74" s="912">
        <v>847.52300000000002</v>
      </c>
      <c r="BA74" s="912">
        <v>87.775000000000006</v>
      </c>
      <c r="BB74" s="912">
        <v>20.893000000000001</v>
      </c>
      <c r="BC74" s="912">
        <v>76.460999999999999</v>
      </c>
      <c r="BD74" s="912">
        <v>12.018000000000001</v>
      </c>
      <c r="BE74" s="912">
        <v>20.352</v>
      </c>
      <c r="BF74" s="912">
        <v>2274.9839999999999</v>
      </c>
      <c r="BG74" s="912">
        <v>76.495000000000005</v>
      </c>
      <c r="BH74" s="912">
        <v>2749.7129999999997</v>
      </c>
      <c r="BI74" s="912">
        <v>18.788</v>
      </c>
      <c r="BJ74" s="912">
        <v>532.57100000000003</v>
      </c>
      <c r="BK74" s="912">
        <v>178.89599999999999</v>
      </c>
      <c r="BL74" s="912">
        <v>64.544000000000011</v>
      </c>
      <c r="BM74" s="912">
        <v>1475.9929999999999</v>
      </c>
      <c r="BN74" s="912">
        <v>1379.7840000000001</v>
      </c>
      <c r="BO74" s="912">
        <v>388.55600000000004</v>
      </c>
      <c r="BP74" s="912">
        <v>574.69800000000009</v>
      </c>
      <c r="BQ74" s="912">
        <v>446.21300000000002</v>
      </c>
      <c r="BR74" s="912">
        <v>1270.037</v>
      </c>
      <c r="BS74" s="912">
        <v>17772.185000000001</v>
      </c>
      <c r="BT74" s="912">
        <v>4259.9439999999995</v>
      </c>
      <c r="BU74" s="912">
        <v>21438.087</v>
      </c>
      <c r="BV74" s="912">
        <v>2768.2860000000001</v>
      </c>
      <c r="BW74" s="912">
        <v>2451.569</v>
      </c>
      <c r="BX74" s="912">
        <v>238.654</v>
      </c>
      <c r="BY74" s="912">
        <v>0</v>
      </c>
      <c r="BZ74" s="912">
        <v>5832.3270000000002</v>
      </c>
      <c r="CA74" s="912">
        <v>1354.3920000000001</v>
      </c>
      <c r="CB74" s="912">
        <v>7343.68</v>
      </c>
      <c r="CC74" s="912">
        <v>155.84800000000001</v>
      </c>
      <c r="CD74" s="912">
        <v>11.231</v>
      </c>
      <c r="CE74" s="912">
        <v>51.842999999999996</v>
      </c>
      <c r="CF74" s="912">
        <v>391.85399999999998</v>
      </c>
      <c r="CG74" s="912">
        <v>2501.0960000000009</v>
      </c>
      <c r="CH74" s="912">
        <v>63.823</v>
      </c>
      <c r="CI74" s="912">
        <v>3912.1369999999997</v>
      </c>
      <c r="CJ74" s="912">
        <v>89.680999999999997</v>
      </c>
      <c r="CK74" s="912">
        <v>233.13100000000003</v>
      </c>
      <c r="CL74" s="912">
        <v>447.00700000000001</v>
      </c>
      <c r="CM74" s="912">
        <v>188.06800000000001</v>
      </c>
      <c r="CN74" s="912">
        <v>6319.902</v>
      </c>
      <c r="CO74" s="912">
        <v>10561.69</v>
      </c>
      <c r="CP74" s="912">
        <v>16938.456999999999</v>
      </c>
      <c r="CQ74" s="912">
        <v>10182.773999999999</v>
      </c>
      <c r="CR74" s="912">
        <v>516.221</v>
      </c>
      <c r="CS74" s="912">
        <v>2828.694</v>
      </c>
      <c r="CT74" s="912">
        <v>5072.1580000000004</v>
      </c>
      <c r="CU74" s="912">
        <v>596.8309999999999</v>
      </c>
      <c r="CV74" s="912">
        <v>355.35599999999999</v>
      </c>
      <c r="CW74" s="912">
        <v>52.149000000000001</v>
      </c>
      <c r="CX74" s="912">
        <v>715.74900000000002</v>
      </c>
      <c r="CY74" s="912">
        <v>3095.4110000000001</v>
      </c>
      <c r="CZ74" s="912">
        <v>1584.184</v>
      </c>
      <c r="DA74" s="912">
        <v>13218.369000000001</v>
      </c>
      <c r="DB74" s="912">
        <v>4551.1759999999995</v>
      </c>
      <c r="DC74" s="912">
        <v>2382.0349999999999</v>
      </c>
      <c r="DD74" s="912">
        <v>56.808999999999997</v>
      </c>
      <c r="DE74" s="912">
        <v>2422.616</v>
      </c>
      <c r="DF74" s="912">
        <v>0</v>
      </c>
      <c r="DG74" s="912">
        <v>363.84399999999999</v>
      </c>
      <c r="DH74" s="913">
        <f t="shared" si="10"/>
        <v>187362.10200000007</v>
      </c>
      <c r="DI74" s="912">
        <v>187.124</v>
      </c>
      <c r="DJ74" s="912">
        <v>134466.967</v>
      </c>
      <c r="DK74" s="912">
        <v>-11675.150000000001</v>
      </c>
      <c r="DL74" s="912">
        <v>0</v>
      </c>
      <c r="DM74" s="912">
        <v>0</v>
      </c>
      <c r="DN74" s="912">
        <v>0</v>
      </c>
      <c r="DO74" s="914">
        <f t="shared" si="11"/>
        <v>122978.94100000002</v>
      </c>
      <c r="DP74" s="915">
        <f t="shared" si="12"/>
        <v>310341.04300000006</v>
      </c>
      <c r="DQ74" s="912">
        <v>484.077</v>
      </c>
      <c r="DR74" s="912">
        <v>0</v>
      </c>
      <c r="DS74" s="914">
        <f t="shared" si="13"/>
        <v>484.077</v>
      </c>
      <c r="DT74" s="915">
        <f t="shared" si="14"/>
        <v>123463.01800000003</v>
      </c>
      <c r="DU74" s="915">
        <f t="shared" si="15"/>
        <v>310825.12000000005</v>
      </c>
      <c r="DV74" s="912">
        <v>-53.749000000000002</v>
      </c>
      <c r="DW74" s="912">
        <v>-34210.512000000002</v>
      </c>
      <c r="DX74" s="913">
        <f t="shared" si="16"/>
        <v>-34264.261000000006</v>
      </c>
      <c r="DY74" s="917">
        <f t="shared" si="17"/>
        <v>89198.757000000012</v>
      </c>
      <c r="DZ74" s="913">
        <f t="shared" si="18"/>
        <v>276560.85900000005</v>
      </c>
      <c r="EA74" s="918"/>
      <c r="EB74" s="918">
        <f t="shared" si="19"/>
        <v>-27656.085900000005</v>
      </c>
    </row>
    <row r="75" spans="1:132" ht="15" customHeight="1">
      <c r="A75" s="883">
        <v>69</v>
      </c>
      <c r="B75" s="919" t="s">
        <v>264</v>
      </c>
      <c r="C75" s="911" t="s">
        <v>5</v>
      </c>
      <c r="D75" s="912">
        <v>0.33799999999999997</v>
      </c>
      <c r="E75" s="912">
        <v>53.095000000000006</v>
      </c>
      <c r="F75" s="912">
        <v>9.1489999999999991</v>
      </c>
      <c r="G75" s="912">
        <v>0.83699999999999997</v>
      </c>
      <c r="H75" s="912">
        <v>7.6379999999999999</v>
      </c>
      <c r="I75" s="912">
        <v>0</v>
      </c>
      <c r="J75" s="912">
        <v>11.657</v>
      </c>
      <c r="K75" s="912">
        <v>2168.915</v>
      </c>
      <c r="L75" s="912">
        <v>334.14699999999993</v>
      </c>
      <c r="M75" s="912">
        <v>5.6749999999999998</v>
      </c>
      <c r="N75" s="912">
        <v>0</v>
      </c>
      <c r="O75" s="912">
        <v>30.128999999999998</v>
      </c>
      <c r="P75" s="912">
        <v>26.130000000000003</v>
      </c>
      <c r="Q75" s="912">
        <v>19.655999999999999</v>
      </c>
      <c r="R75" s="912">
        <v>44.347999999999999</v>
      </c>
      <c r="S75" s="912">
        <v>342.53800000000001</v>
      </c>
      <c r="T75" s="912">
        <v>180.35399999999998</v>
      </c>
      <c r="U75" s="912">
        <v>166.68700000000001</v>
      </c>
      <c r="V75" s="912">
        <v>124.69500000000001</v>
      </c>
      <c r="W75" s="912">
        <v>609.54099999999994</v>
      </c>
      <c r="X75" s="912">
        <v>177.625</v>
      </c>
      <c r="Y75" s="912">
        <v>173.56300000000002</v>
      </c>
      <c r="Z75" s="912">
        <v>129.01599999999999</v>
      </c>
      <c r="AA75" s="912">
        <v>339.54599999999999</v>
      </c>
      <c r="AB75" s="912">
        <v>1915.54</v>
      </c>
      <c r="AC75" s="912">
        <v>1371.4670000000001</v>
      </c>
      <c r="AD75" s="912">
        <v>0</v>
      </c>
      <c r="AE75" s="912">
        <v>11.719999999999999</v>
      </c>
      <c r="AF75" s="912">
        <v>98.123000000000005</v>
      </c>
      <c r="AG75" s="912">
        <v>95.694000000000003</v>
      </c>
      <c r="AH75" s="912">
        <v>9.3950000000000014</v>
      </c>
      <c r="AI75" s="912">
        <v>286.17399999999998</v>
      </c>
      <c r="AJ75" s="912">
        <v>540.60200000000009</v>
      </c>
      <c r="AK75" s="912">
        <v>84.567999999999998</v>
      </c>
      <c r="AL75" s="912">
        <v>557.82100000000003</v>
      </c>
      <c r="AM75" s="912">
        <v>317.62499999999994</v>
      </c>
      <c r="AN75" s="912">
        <v>30.731000000000002</v>
      </c>
      <c r="AO75" s="912">
        <v>23.567</v>
      </c>
      <c r="AP75" s="912">
        <v>0.13100000000000001</v>
      </c>
      <c r="AQ75" s="912">
        <v>0</v>
      </c>
      <c r="AR75" s="912">
        <v>48.902999999999999</v>
      </c>
      <c r="AS75" s="912">
        <v>30.571999999999999</v>
      </c>
      <c r="AT75" s="912">
        <v>94.713999999999999</v>
      </c>
      <c r="AU75" s="912">
        <v>375.14700000000005</v>
      </c>
      <c r="AV75" s="912">
        <v>64.465000000000003</v>
      </c>
      <c r="AW75" s="912">
        <v>953.19899999999996</v>
      </c>
      <c r="AX75" s="912">
        <v>382.51299999999998</v>
      </c>
      <c r="AY75" s="912">
        <v>191.38299999999998</v>
      </c>
      <c r="AZ75" s="912">
        <v>363.27600000000001</v>
      </c>
      <c r="BA75" s="912">
        <v>8.652000000000001</v>
      </c>
      <c r="BB75" s="912">
        <v>10.23</v>
      </c>
      <c r="BC75" s="912">
        <v>80.263999999999996</v>
      </c>
      <c r="BD75" s="912">
        <v>7.923</v>
      </c>
      <c r="BE75" s="912">
        <v>35.555999999999997</v>
      </c>
      <c r="BF75" s="912">
        <v>301.12900000000002</v>
      </c>
      <c r="BG75" s="912">
        <v>31.835999999999999</v>
      </c>
      <c r="BH75" s="912">
        <v>455.84499999999991</v>
      </c>
      <c r="BI75" s="912">
        <v>49.227000000000004</v>
      </c>
      <c r="BJ75" s="912">
        <v>1454.3549999999998</v>
      </c>
      <c r="BK75" s="912">
        <v>24.138999999999999</v>
      </c>
      <c r="BL75" s="912">
        <v>0</v>
      </c>
      <c r="BM75" s="912">
        <v>1658.5120000000002</v>
      </c>
      <c r="BN75" s="912">
        <v>630.32899999999995</v>
      </c>
      <c r="BO75" s="912">
        <v>2732.1130000000003</v>
      </c>
      <c r="BP75" s="912">
        <v>3406.973</v>
      </c>
      <c r="BQ75" s="912">
        <v>23685.713000000003</v>
      </c>
      <c r="BR75" s="912">
        <v>1080.875</v>
      </c>
      <c r="BS75" s="912">
        <v>604.81399999999996</v>
      </c>
      <c r="BT75" s="912">
        <v>0</v>
      </c>
      <c r="BU75" s="912">
        <v>11073.867</v>
      </c>
      <c r="BV75" s="912">
        <v>8612.6090000000004</v>
      </c>
      <c r="BW75" s="912">
        <v>84.501000000000005</v>
      </c>
      <c r="BX75" s="912">
        <v>31.088000000000001</v>
      </c>
      <c r="BY75" s="912">
        <v>0</v>
      </c>
      <c r="BZ75" s="912">
        <v>27076.898000000001</v>
      </c>
      <c r="CA75" s="912">
        <v>3465.9549999999999</v>
      </c>
      <c r="CB75" s="912">
        <v>0</v>
      </c>
      <c r="CC75" s="912">
        <v>1613.654</v>
      </c>
      <c r="CD75" s="912">
        <v>73.237000000000009</v>
      </c>
      <c r="CE75" s="912">
        <v>241.702</v>
      </c>
      <c r="CF75" s="912">
        <v>620.72500000000002</v>
      </c>
      <c r="CG75" s="912">
        <v>8008.759</v>
      </c>
      <c r="CH75" s="912">
        <v>215.89600000000002</v>
      </c>
      <c r="CI75" s="912">
        <v>10213.162</v>
      </c>
      <c r="CJ75" s="912">
        <v>869.19200000000001</v>
      </c>
      <c r="CK75" s="912">
        <v>285.60599999999999</v>
      </c>
      <c r="CL75" s="912">
        <v>1184.3329999999999</v>
      </c>
      <c r="CM75" s="912">
        <v>312.07800000000003</v>
      </c>
      <c r="CN75" s="912">
        <v>54457.567000000003</v>
      </c>
      <c r="CO75" s="912">
        <v>13073.071</v>
      </c>
      <c r="CP75" s="912">
        <v>9196.7780000000021</v>
      </c>
      <c r="CQ75" s="912">
        <v>11795.051000000001</v>
      </c>
      <c r="CR75" s="912">
        <v>1955.09</v>
      </c>
      <c r="CS75" s="912">
        <v>2749.261</v>
      </c>
      <c r="CT75" s="912">
        <v>2581.3500000000004</v>
      </c>
      <c r="CU75" s="912">
        <v>12.379000000000001</v>
      </c>
      <c r="CV75" s="912">
        <v>469.06600000000003</v>
      </c>
      <c r="CW75" s="912">
        <v>33.832000000000001</v>
      </c>
      <c r="CX75" s="912">
        <v>1751.6179999999999</v>
      </c>
      <c r="CY75" s="912">
        <v>5076.62</v>
      </c>
      <c r="CZ75" s="912">
        <v>6293.5729999999994</v>
      </c>
      <c r="DA75" s="912">
        <v>28090.271000000001</v>
      </c>
      <c r="DB75" s="912">
        <v>2848.6020000000003</v>
      </c>
      <c r="DC75" s="912">
        <v>6910.5810000000001</v>
      </c>
      <c r="DD75" s="912">
        <v>13.158000000000001</v>
      </c>
      <c r="DE75" s="912">
        <v>6294.9250000000002</v>
      </c>
      <c r="DF75" s="912">
        <v>0</v>
      </c>
      <c r="DG75" s="912">
        <v>5699.1559999999999</v>
      </c>
      <c r="DH75" s="913">
        <f t="shared" si="10"/>
        <v>282346.30499999999</v>
      </c>
      <c r="DI75" s="912">
        <v>0</v>
      </c>
      <c r="DJ75" s="912">
        <v>10853.504000000001</v>
      </c>
      <c r="DK75" s="912">
        <v>73681.737999999998</v>
      </c>
      <c r="DL75" s="912">
        <v>0</v>
      </c>
      <c r="DM75" s="912">
        <v>0</v>
      </c>
      <c r="DN75" s="912">
        <v>0</v>
      </c>
      <c r="DO75" s="914">
        <f t="shared" si="11"/>
        <v>84535.241999999998</v>
      </c>
      <c r="DP75" s="915">
        <f t="shared" si="12"/>
        <v>366881.54700000002</v>
      </c>
      <c r="DQ75" s="912">
        <v>254.93600000000001</v>
      </c>
      <c r="DR75" s="912">
        <v>287906.11600000004</v>
      </c>
      <c r="DS75" s="914">
        <f t="shared" si="13"/>
        <v>288161.05200000003</v>
      </c>
      <c r="DT75" s="915">
        <f t="shared" si="14"/>
        <v>372696.29399999999</v>
      </c>
      <c r="DU75" s="915">
        <f t="shared" si="15"/>
        <v>655042.59900000005</v>
      </c>
      <c r="DV75" s="912">
        <v>-19.818999999999999</v>
      </c>
      <c r="DW75" s="912">
        <v>-265288.43300000002</v>
      </c>
      <c r="DX75" s="913">
        <f t="shared" si="16"/>
        <v>-265308.25200000004</v>
      </c>
      <c r="DY75" s="917">
        <f t="shared" si="17"/>
        <v>107388.04199999996</v>
      </c>
      <c r="DZ75" s="913">
        <f t="shared" si="18"/>
        <v>389734.34700000001</v>
      </c>
      <c r="EA75" s="918"/>
      <c r="EB75" s="918">
        <f t="shared" si="19"/>
        <v>-38973.434700000005</v>
      </c>
    </row>
    <row r="76" spans="1:132" ht="15" customHeight="1">
      <c r="A76" s="883">
        <v>70</v>
      </c>
      <c r="B76" s="919" t="s">
        <v>265</v>
      </c>
      <c r="C76" s="911" t="s">
        <v>52</v>
      </c>
      <c r="D76" s="912">
        <v>16566.936999999998</v>
      </c>
      <c r="E76" s="912">
        <v>3683.1320000000001</v>
      </c>
      <c r="F76" s="912">
        <v>473.685</v>
      </c>
      <c r="G76" s="912">
        <v>95.12299999999999</v>
      </c>
      <c r="H76" s="912">
        <v>2118.567</v>
      </c>
      <c r="I76" s="912">
        <v>0</v>
      </c>
      <c r="J76" s="912">
        <v>90.085999999999999</v>
      </c>
      <c r="K76" s="912">
        <v>113649.973</v>
      </c>
      <c r="L76" s="912">
        <v>12557.644</v>
      </c>
      <c r="M76" s="912">
        <v>10341.851000000001</v>
      </c>
      <c r="N76" s="912">
        <v>0</v>
      </c>
      <c r="O76" s="912">
        <v>8219.5729999999985</v>
      </c>
      <c r="P76" s="912">
        <v>8928.5580000000009</v>
      </c>
      <c r="Q76" s="912">
        <v>6894.5640000000003</v>
      </c>
      <c r="R76" s="912">
        <v>7796.6750000000002</v>
      </c>
      <c r="S76" s="912">
        <v>14520.495999999999</v>
      </c>
      <c r="T76" s="912">
        <v>16360.244999999999</v>
      </c>
      <c r="U76" s="912">
        <v>10471.287</v>
      </c>
      <c r="V76" s="912">
        <v>283.346</v>
      </c>
      <c r="W76" s="912">
        <v>2441.8169999999996</v>
      </c>
      <c r="X76" s="912">
        <v>479.101</v>
      </c>
      <c r="Y76" s="912">
        <v>7409.1769999999997</v>
      </c>
      <c r="Z76" s="912">
        <v>3157.1690000000003</v>
      </c>
      <c r="AA76" s="912">
        <v>2641.2870000000003</v>
      </c>
      <c r="AB76" s="912">
        <v>28664.732</v>
      </c>
      <c r="AC76" s="912">
        <v>23011.133000000002</v>
      </c>
      <c r="AD76" s="912">
        <v>3967.7190000000001</v>
      </c>
      <c r="AE76" s="912">
        <v>1143.587</v>
      </c>
      <c r="AF76" s="912">
        <v>83538.262000000002</v>
      </c>
      <c r="AG76" s="912">
        <v>16347.74</v>
      </c>
      <c r="AH76" s="912">
        <v>1964.7330000000002</v>
      </c>
      <c r="AI76" s="912">
        <v>4048.8330000000005</v>
      </c>
      <c r="AJ76" s="912">
        <v>3691.1900000000005</v>
      </c>
      <c r="AK76" s="912">
        <v>6583.3130000000001</v>
      </c>
      <c r="AL76" s="912">
        <v>5926.21</v>
      </c>
      <c r="AM76" s="912">
        <v>12372.44</v>
      </c>
      <c r="AN76" s="912">
        <v>17850.784</v>
      </c>
      <c r="AO76" s="912">
        <v>10396.843999999999</v>
      </c>
      <c r="AP76" s="912">
        <v>14009.852999999999</v>
      </c>
      <c r="AQ76" s="912">
        <v>2949.3869999999997</v>
      </c>
      <c r="AR76" s="912">
        <v>20596.740999999998</v>
      </c>
      <c r="AS76" s="912">
        <v>6080.15</v>
      </c>
      <c r="AT76" s="912">
        <v>32137.970999999998</v>
      </c>
      <c r="AU76" s="912">
        <v>36371.182999999997</v>
      </c>
      <c r="AV76" s="912">
        <v>64264.036999999997</v>
      </c>
      <c r="AW76" s="912">
        <v>37504.701999999997</v>
      </c>
      <c r="AX76" s="912">
        <v>13456.718000000001</v>
      </c>
      <c r="AY76" s="912">
        <v>8985.1689999999999</v>
      </c>
      <c r="AZ76" s="912">
        <v>120020.93999999999</v>
      </c>
      <c r="BA76" s="912">
        <v>10903.066999999999</v>
      </c>
      <c r="BB76" s="912">
        <v>2993.0630000000001</v>
      </c>
      <c r="BC76" s="912">
        <v>5135.5410000000002</v>
      </c>
      <c r="BD76" s="912">
        <v>2167.7370000000001</v>
      </c>
      <c r="BE76" s="912">
        <v>3189.4460000000004</v>
      </c>
      <c r="BF76" s="912">
        <v>131594.745</v>
      </c>
      <c r="BG76" s="912">
        <v>2799.2179999999998</v>
      </c>
      <c r="BH76" s="912">
        <v>416414.75199999998</v>
      </c>
      <c r="BI76" s="912">
        <v>1615.2000000000003</v>
      </c>
      <c r="BJ76" s="912">
        <v>27160.54</v>
      </c>
      <c r="BK76" s="912">
        <v>22570.401000000002</v>
      </c>
      <c r="BL76" s="912">
        <v>263.61799999999999</v>
      </c>
      <c r="BM76" s="912">
        <v>103137.959</v>
      </c>
      <c r="BN76" s="912">
        <v>54215.018000000004</v>
      </c>
      <c r="BO76" s="912">
        <v>19960.346000000001</v>
      </c>
      <c r="BP76" s="912">
        <v>16715.774000000001</v>
      </c>
      <c r="BQ76" s="912">
        <v>6218.4489999999996</v>
      </c>
      <c r="BR76" s="912">
        <v>3169.444</v>
      </c>
      <c r="BS76" s="912">
        <v>6087.9919999999993</v>
      </c>
      <c r="BT76" s="912">
        <v>7203.0030000000006</v>
      </c>
      <c r="BU76" s="912">
        <v>71890.351999999999</v>
      </c>
      <c r="BV76" s="912">
        <v>10090.952000000001</v>
      </c>
      <c r="BW76" s="912">
        <v>1928.9929999999999</v>
      </c>
      <c r="BX76" s="912">
        <v>3646.5619999999999</v>
      </c>
      <c r="BY76" s="912">
        <v>2132.194</v>
      </c>
      <c r="BZ76" s="912">
        <v>1378.9259999999999</v>
      </c>
      <c r="CA76" s="912">
        <v>13135.753000000001</v>
      </c>
      <c r="CB76" s="912">
        <v>54792.025999999998</v>
      </c>
      <c r="CC76" s="912">
        <v>2269.8630000000003</v>
      </c>
      <c r="CD76" s="912">
        <v>147.423</v>
      </c>
      <c r="CE76" s="912">
        <v>553.17899999999997</v>
      </c>
      <c r="CF76" s="912">
        <v>1449.8679999999999</v>
      </c>
      <c r="CG76" s="912">
        <v>6835.3740000000007</v>
      </c>
      <c r="CH76" s="912">
        <v>380.25400000000002</v>
      </c>
      <c r="CI76" s="912">
        <v>3342.6790000000001</v>
      </c>
      <c r="CJ76" s="912">
        <v>714.3599999999999</v>
      </c>
      <c r="CK76" s="912">
        <v>13432.045</v>
      </c>
      <c r="CL76" s="912">
        <v>1425.7330000000002</v>
      </c>
      <c r="CM76" s="912">
        <v>4942.2059999999992</v>
      </c>
      <c r="CN76" s="912">
        <v>14150.570000000002</v>
      </c>
      <c r="CO76" s="912">
        <v>12788.135000000002</v>
      </c>
      <c r="CP76" s="912">
        <v>75485.661000000007</v>
      </c>
      <c r="CQ76" s="912">
        <v>131144.715</v>
      </c>
      <c r="CR76" s="912">
        <v>3276.913</v>
      </c>
      <c r="CS76" s="912">
        <v>14565.120999999999</v>
      </c>
      <c r="CT76" s="912">
        <v>10816.237000000001</v>
      </c>
      <c r="CU76" s="912">
        <v>8238.9390000000003</v>
      </c>
      <c r="CV76" s="912">
        <v>8201.8919999999998</v>
      </c>
      <c r="CW76" s="912">
        <v>1584.2349999999999</v>
      </c>
      <c r="CX76" s="912">
        <v>45753.344000000005</v>
      </c>
      <c r="CY76" s="912">
        <v>25797.874</v>
      </c>
      <c r="CZ76" s="912">
        <v>6673.277</v>
      </c>
      <c r="DA76" s="912">
        <v>139453.66099999999</v>
      </c>
      <c r="DB76" s="912">
        <v>13863.939</v>
      </c>
      <c r="DC76" s="912">
        <v>7842.9890000000005</v>
      </c>
      <c r="DD76" s="912">
        <v>1141.462</v>
      </c>
      <c r="DE76" s="912">
        <v>9577.0669999999991</v>
      </c>
      <c r="DF76" s="912">
        <v>23883.337</v>
      </c>
      <c r="DG76" s="912">
        <v>1845.2660000000001</v>
      </c>
      <c r="DH76" s="913">
        <f t="shared" si="10"/>
        <v>2419153.3529999983</v>
      </c>
      <c r="DI76" s="912">
        <v>119007.83</v>
      </c>
      <c r="DJ76" s="912">
        <v>3047847.84</v>
      </c>
      <c r="DK76" s="912">
        <v>761.428</v>
      </c>
      <c r="DL76" s="912">
        <v>16335.818000000001</v>
      </c>
      <c r="DM76" s="912">
        <v>441143.99800000002</v>
      </c>
      <c r="DN76" s="912">
        <v>12792.703000000001</v>
      </c>
      <c r="DO76" s="914">
        <f t="shared" si="11"/>
        <v>3637889.6170000001</v>
      </c>
      <c r="DP76" s="915">
        <f t="shared" si="12"/>
        <v>6057042.9699999988</v>
      </c>
      <c r="DQ76" s="912">
        <v>516721.39000000007</v>
      </c>
      <c r="DR76" s="912">
        <v>1828364.003</v>
      </c>
      <c r="DS76" s="914">
        <f t="shared" si="13"/>
        <v>2345085.3930000002</v>
      </c>
      <c r="DT76" s="915">
        <f t="shared" si="14"/>
        <v>5982975.0099999998</v>
      </c>
      <c r="DU76" s="915">
        <f t="shared" si="15"/>
        <v>8402128.362999998</v>
      </c>
      <c r="DV76" s="912">
        <v>-7155.9849999999997</v>
      </c>
      <c r="DW76" s="912">
        <v>-924632.98100000003</v>
      </c>
      <c r="DX76" s="913">
        <f t="shared" si="16"/>
        <v>-931788.96600000001</v>
      </c>
      <c r="DY76" s="917">
        <f t="shared" si="17"/>
        <v>5051186.0439999998</v>
      </c>
      <c r="DZ76" s="913">
        <f t="shared" si="18"/>
        <v>7470339.396999998</v>
      </c>
      <c r="EA76" s="918"/>
      <c r="EB76" s="918">
        <f t="shared" si="19"/>
        <v>-747033.93969999987</v>
      </c>
    </row>
    <row r="77" spans="1:132" ht="15" customHeight="1">
      <c r="A77" s="883">
        <v>71</v>
      </c>
      <c r="B77" s="919" t="s">
        <v>266</v>
      </c>
      <c r="C77" s="911" t="s">
        <v>6</v>
      </c>
      <c r="D77" s="912">
        <v>1141.2270000000001</v>
      </c>
      <c r="E77" s="912">
        <v>548.83500000000004</v>
      </c>
      <c r="F77" s="912">
        <v>147.554</v>
      </c>
      <c r="G77" s="912">
        <v>73.95</v>
      </c>
      <c r="H77" s="912">
        <v>488.68799999999999</v>
      </c>
      <c r="I77" s="912">
        <v>0</v>
      </c>
      <c r="J77" s="912">
        <v>376.68799999999999</v>
      </c>
      <c r="K77" s="912">
        <v>8889.614999999998</v>
      </c>
      <c r="L77" s="912">
        <v>4888.0779999999995</v>
      </c>
      <c r="M77" s="912">
        <v>635.80899999999997</v>
      </c>
      <c r="N77" s="912">
        <v>0</v>
      </c>
      <c r="O77" s="912">
        <v>2887.2380000000003</v>
      </c>
      <c r="P77" s="912">
        <v>1674.3239999999996</v>
      </c>
      <c r="Q77" s="912">
        <v>990.85199999999998</v>
      </c>
      <c r="R77" s="912">
        <v>1858.9</v>
      </c>
      <c r="S77" s="912">
        <v>1542.2849999999999</v>
      </c>
      <c r="T77" s="912">
        <v>2138.1570000000002</v>
      </c>
      <c r="U77" s="912">
        <v>2540.9089999999997</v>
      </c>
      <c r="V77" s="912">
        <v>154.578</v>
      </c>
      <c r="W77" s="912">
        <v>644.74199999999996</v>
      </c>
      <c r="X77" s="912">
        <v>247.76300000000001</v>
      </c>
      <c r="Y77" s="912">
        <v>1422.32</v>
      </c>
      <c r="Z77" s="912">
        <v>690.95500000000004</v>
      </c>
      <c r="AA77" s="912">
        <v>303.435</v>
      </c>
      <c r="AB77" s="912">
        <v>4761.3669999999993</v>
      </c>
      <c r="AC77" s="912">
        <v>2360.047</v>
      </c>
      <c r="AD77" s="912">
        <v>2590.5280000000002</v>
      </c>
      <c r="AE77" s="912">
        <v>251.10500000000002</v>
      </c>
      <c r="AF77" s="912">
        <v>6190.23</v>
      </c>
      <c r="AG77" s="912">
        <v>2590.0990000000002</v>
      </c>
      <c r="AH77" s="912">
        <v>156.80900000000003</v>
      </c>
      <c r="AI77" s="912">
        <v>948.87899999999991</v>
      </c>
      <c r="AJ77" s="912">
        <v>1227.5340000000001</v>
      </c>
      <c r="AK77" s="912">
        <v>3187.8549999999996</v>
      </c>
      <c r="AL77" s="912">
        <v>2156.9929999999999</v>
      </c>
      <c r="AM77" s="912">
        <v>3660.1270000000004</v>
      </c>
      <c r="AN77" s="912">
        <v>6341.9140000000007</v>
      </c>
      <c r="AO77" s="912">
        <v>2795.8819999999996</v>
      </c>
      <c r="AP77" s="912">
        <v>2510.8809999999999</v>
      </c>
      <c r="AQ77" s="912">
        <v>2311.4780000000001</v>
      </c>
      <c r="AR77" s="912">
        <v>3680.511</v>
      </c>
      <c r="AS77" s="912">
        <v>2887.6369999999997</v>
      </c>
      <c r="AT77" s="912">
        <v>13209.38</v>
      </c>
      <c r="AU77" s="912">
        <v>5464.2250000000004</v>
      </c>
      <c r="AV77" s="912">
        <v>13261.542000000001</v>
      </c>
      <c r="AW77" s="912">
        <v>7307.3940000000002</v>
      </c>
      <c r="AX77" s="912">
        <v>1896.7379999999998</v>
      </c>
      <c r="AY77" s="912">
        <v>1672.8709999999999</v>
      </c>
      <c r="AZ77" s="912">
        <v>14925.435999999998</v>
      </c>
      <c r="BA77" s="912">
        <v>1397.9180000000001</v>
      </c>
      <c r="BB77" s="912">
        <v>780.1389999999999</v>
      </c>
      <c r="BC77" s="912">
        <v>510.327</v>
      </c>
      <c r="BD77" s="912">
        <v>405.43099999999998</v>
      </c>
      <c r="BE77" s="912">
        <v>759.58400000000006</v>
      </c>
      <c r="BF77" s="912">
        <v>31790.489000000001</v>
      </c>
      <c r="BG77" s="912">
        <v>789.51599999999996</v>
      </c>
      <c r="BH77" s="912">
        <v>36201.819000000003</v>
      </c>
      <c r="BI77" s="912">
        <v>443.0139999999999</v>
      </c>
      <c r="BJ77" s="912">
        <v>7993.0049999999992</v>
      </c>
      <c r="BK77" s="912">
        <v>13113.985000000001</v>
      </c>
      <c r="BL77" s="912">
        <v>136.89299999999997</v>
      </c>
      <c r="BM77" s="912">
        <v>19237.044000000002</v>
      </c>
      <c r="BN77" s="912">
        <v>4736.4329999999991</v>
      </c>
      <c r="BO77" s="912">
        <v>8053.9939999999997</v>
      </c>
      <c r="BP77" s="912">
        <v>7474.0470000000005</v>
      </c>
      <c r="BQ77" s="912">
        <v>26432.3</v>
      </c>
      <c r="BR77" s="912">
        <v>2658.4850000000001</v>
      </c>
      <c r="BS77" s="912">
        <v>5808.3440000000001</v>
      </c>
      <c r="BT77" s="912">
        <v>13640.616999999998</v>
      </c>
      <c r="BU77" s="912">
        <v>146359.736</v>
      </c>
      <c r="BV77" s="912">
        <v>153724.15400000001</v>
      </c>
      <c r="BW77" s="912">
        <v>125140.02899999998</v>
      </c>
      <c r="BX77" s="912">
        <v>61326.504000000001</v>
      </c>
      <c r="BY77" s="912">
        <v>222775.66700000002</v>
      </c>
      <c r="BZ77" s="912">
        <v>38232.583999999995</v>
      </c>
      <c r="CA77" s="912">
        <v>17231.571000000004</v>
      </c>
      <c r="CB77" s="912">
        <v>31081.286999999997</v>
      </c>
      <c r="CC77" s="912">
        <v>14076.939999999999</v>
      </c>
      <c r="CD77" s="912">
        <v>1676.518</v>
      </c>
      <c r="CE77" s="912">
        <v>884.654</v>
      </c>
      <c r="CF77" s="912">
        <v>1464.067</v>
      </c>
      <c r="CG77" s="912">
        <v>5227.2249999999995</v>
      </c>
      <c r="CH77" s="912">
        <v>50.119</v>
      </c>
      <c r="CI77" s="912">
        <v>7070.625</v>
      </c>
      <c r="CJ77" s="912">
        <v>864.923</v>
      </c>
      <c r="CK77" s="912">
        <v>3836.4079999999999</v>
      </c>
      <c r="CL77" s="912">
        <v>1020.804</v>
      </c>
      <c r="CM77" s="912">
        <v>743.26199999999994</v>
      </c>
      <c r="CN77" s="912">
        <v>24372.251000000004</v>
      </c>
      <c r="CO77" s="912">
        <v>18245.871999999999</v>
      </c>
      <c r="CP77" s="912">
        <v>7176.0539999999992</v>
      </c>
      <c r="CQ77" s="912">
        <v>10787.151000000002</v>
      </c>
      <c r="CR77" s="912">
        <v>2585.0809999999997</v>
      </c>
      <c r="CS77" s="912">
        <v>9151.469000000001</v>
      </c>
      <c r="CT77" s="912">
        <v>5509.8220000000001</v>
      </c>
      <c r="CU77" s="912">
        <v>6028.3280000000004</v>
      </c>
      <c r="CV77" s="912">
        <v>29412.670000000002</v>
      </c>
      <c r="CW77" s="912">
        <v>732.37000000000012</v>
      </c>
      <c r="CX77" s="912">
        <v>5508.402</v>
      </c>
      <c r="CY77" s="912">
        <v>13228.331000000002</v>
      </c>
      <c r="CZ77" s="912">
        <v>3319.8910000000001</v>
      </c>
      <c r="DA77" s="912">
        <v>13948.053000000002</v>
      </c>
      <c r="DB77" s="912">
        <v>1369.5419999999999</v>
      </c>
      <c r="DC77" s="912">
        <v>6647.9279999999999</v>
      </c>
      <c r="DD77" s="912">
        <v>616.65800000000002</v>
      </c>
      <c r="DE77" s="912">
        <v>3515.623</v>
      </c>
      <c r="DF77" s="912">
        <v>0</v>
      </c>
      <c r="DG77" s="912">
        <v>15703.092000000001</v>
      </c>
      <c r="DH77" s="913">
        <f t="shared" si="10"/>
        <v>1335643.4130000002</v>
      </c>
      <c r="DI77" s="912">
        <v>20.13</v>
      </c>
      <c r="DJ77" s="912">
        <v>844396.804</v>
      </c>
      <c r="DK77" s="912">
        <v>0</v>
      </c>
      <c r="DL77" s="912">
        <v>0</v>
      </c>
      <c r="DM77" s="912">
        <v>0</v>
      </c>
      <c r="DN77" s="912">
        <v>0</v>
      </c>
      <c r="DO77" s="914">
        <f t="shared" si="11"/>
        <v>844416.93400000001</v>
      </c>
      <c r="DP77" s="915">
        <f t="shared" si="12"/>
        <v>2180060.3470000001</v>
      </c>
      <c r="DQ77" s="912">
        <v>63548.158000000003</v>
      </c>
      <c r="DR77" s="912">
        <v>151235.99099999998</v>
      </c>
      <c r="DS77" s="914">
        <f t="shared" si="13"/>
        <v>214784.14899999998</v>
      </c>
      <c r="DT77" s="915">
        <f t="shared" si="14"/>
        <v>1059201.0830000001</v>
      </c>
      <c r="DU77" s="915">
        <f t="shared" si="15"/>
        <v>2394844.4960000003</v>
      </c>
      <c r="DV77" s="912">
        <v>-148844.98799999998</v>
      </c>
      <c r="DW77" s="912">
        <v>-338278.364</v>
      </c>
      <c r="DX77" s="913">
        <f t="shared" si="16"/>
        <v>-487123.35199999996</v>
      </c>
      <c r="DY77" s="917">
        <f t="shared" si="17"/>
        <v>572077.73100000015</v>
      </c>
      <c r="DZ77" s="913">
        <f t="shared" si="18"/>
        <v>1907721.1440000003</v>
      </c>
      <c r="EA77" s="918"/>
      <c r="EB77" s="918">
        <f t="shared" si="19"/>
        <v>-190772.11440000005</v>
      </c>
    </row>
    <row r="78" spans="1:132" ht="15" customHeight="1">
      <c r="A78" s="883">
        <v>72</v>
      </c>
      <c r="B78" s="919" t="s">
        <v>267</v>
      </c>
      <c r="C78" s="911" t="s">
        <v>268</v>
      </c>
      <c r="D78" s="912">
        <v>213.30100000000002</v>
      </c>
      <c r="E78" s="912">
        <v>0</v>
      </c>
      <c r="F78" s="912">
        <v>35.073</v>
      </c>
      <c r="G78" s="912">
        <v>9.3970000000000002</v>
      </c>
      <c r="H78" s="912">
        <v>98.786000000000001</v>
      </c>
      <c r="I78" s="912">
        <v>0</v>
      </c>
      <c r="J78" s="912">
        <v>38.938000000000002</v>
      </c>
      <c r="K78" s="912">
        <v>6841.1930000000002</v>
      </c>
      <c r="L78" s="912">
        <v>673.27699999999993</v>
      </c>
      <c r="M78" s="912">
        <v>177.83600000000001</v>
      </c>
      <c r="N78" s="912">
        <v>0</v>
      </c>
      <c r="O78" s="912">
        <v>385.29599999999999</v>
      </c>
      <c r="P78" s="912">
        <v>513.55499999999995</v>
      </c>
      <c r="Q78" s="912">
        <v>340.07900000000001</v>
      </c>
      <c r="R78" s="912">
        <v>607.52499999999998</v>
      </c>
      <c r="S78" s="912">
        <v>279.34800000000001</v>
      </c>
      <c r="T78" s="912">
        <v>487.06600000000003</v>
      </c>
      <c r="U78" s="912">
        <v>1252.3710000000001</v>
      </c>
      <c r="V78" s="912">
        <v>22.122</v>
      </c>
      <c r="W78" s="912">
        <v>207.02100000000002</v>
      </c>
      <c r="X78" s="912">
        <v>122.755</v>
      </c>
      <c r="Y78" s="912">
        <v>373.83</v>
      </c>
      <c r="Z78" s="912">
        <v>312.61500000000001</v>
      </c>
      <c r="AA78" s="912">
        <v>155.35400000000001</v>
      </c>
      <c r="AB78" s="912">
        <v>3311.2109999999998</v>
      </c>
      <c r="AC78" s="912">
        <v>497.01800000000003</v>
      </c>
      <c r="AD78" s="912">
        <v>312.39999999999998</v>
      </c>
      <c r="AE78" s="912">
        <v>90.73599999999999</v>
      </c>
      <c r="AF78" s="912">
        <v>6185.3620000000001</v>
      </c>
      <c r="AG78" s="912">
        <v>1369.712</v>
      </c>
      <c r="AH78" s="912">
        <v>64.259</v>
      </c>
      <c r="AI78" s="912">
        <v>276.70700000000005</v>
      </c>
      <c r="AJ78" s="912">
        <v>705.09100000000001</v>
      </c>
      <c r="AK78" s="912">
        <v>661.83900000000006</v>
      </c>
      <c r="AL78" s="912">
        <v>626.92000000000007</v>
      </c>
      <c r="AM78" s="912">
        <v>617.86799999999994</v>
      </c>
      <c r="AN78" s="912">
        <v>2032.5599999999997</v>
      </c>
      <c r="AO78" s="912">
        <v>935</v>
      </c>
      <c r="AP78" s="912">
        <v>460.03799999999995</v>
      </c>
      <c r="AQ78" s="912">
        <v>188.55100000000002</v>
      </c>
      <c r="AR78" s="912">
        <v>1318.4469999999999</v>
      </c>
      <c r="AS78" s="912">
        <v>1347.3510000000001</v>
      </c>
      <c r="AT78" s="912">
        <v>3791.0790000000006</v>
      </c>
      <c r="AU78" s="912">
        <v>3576.7730000000001</v>
      </c>
      <c r="AV78" s="912">
        <v>5611.848</v>
      </c>
      <c r="AW78" s="912">
        <v>1596.1469999999999</v>
      </c>
      <c r="AX78" s="912">
        <v>384.339</v>
      </c>
      <c r="AY78" s="912">
        <v>439.39699999999999</v>
      </c>
      <c r="AZ78" s="912">
        <v>4403.8410000000003</v>
      </c>
      <c r="BA78" s="912">
        <v>807.29700000000003</v>
      </c>
      <c r="BB78" s="912">
        <v>119.303</v>
      </c>
      <c r="BC78" s="912">
        <v>78.837999999999994</v>
      </c>
      <c r="BD78" s="912">
        <v>132.30799999999999</v>
      </c>
      <c r="BE78" s="912">
        <v>199.45600000000002</v>
      </c>
      <c r="BF78" s="912">
        <v>7815.7999999999993</v>
      </c>
      <c r="BG78" s="912">
        <v>158.79500000000002</v>
      </c>
      <c r="BH78" s="912">
        <v>5645.7820000000002</v>
      </c>
      <c r="BI78" s="912">
        <v>56.092999999999996</v>
      </c>
      <c r="BJ78" s="912">
        <v>1725.5509999999999</v>
      </c>
      <c r="BK78" s="912">
        <v>641.0809999999999</v>
      </c>
      <c r="BL78" s="912">
        <v>8.6240000000000006</v>
      </c>
      <c r="BM78" s="912">
        <v>16208.308000000001</v>
      </c>
      <c r="BN78" s="912">
        <v>2850.72</v>
      </c>
      <c r="BO78" s="912">
        <v>1018.2819999999999</v>
      </c>
      <c r="BP78" s="912">
        <v>1253.4459999999999</v>
      </c>
      <c r="BQ78" s="912">
        <v>6883.0810000000001</v>
      </c>
      <c r="BR78" s="912">
        <v>5711.1009999999997</v>
      </c>
      <c r="BS78" s="912">
        <v>284.05500000000001</v>
      </c>
      <c r="BT78" s="912">
        <v>734.47499999999991</v>
      </c>
      <c r="BU78" s="912">
        <v>261417.63200000001</v>
      </c>
      <c r="BV78" s="912">
        <v>34205.891000000003</v>
      </c>
      <c r="BW78" s="912">
        <v>61151.48</v>
      </c>
      <c r="BX78" s="912">
        <v>148391.587</v>
      </c>
      <c r="BY78" s="912">
        <v>57477.773000000001</v>
      </c>
      <c r="BZ78" s="912">
        <v>1090.528</v>
      </c>
      <c r="CA78" s="912">
        <v>14613.893</v>
      </c>
      <c r="CB78" s="912">
        <v>15964.216</v>
      </c>
      <c r="CC78" s="912">
        <v>31192.51</v>
      </c>
      <c r="CD78" s="912">
        <v>244.24199999999999</v>
      </c>
      <c r="CE78" s="912">
        <v>5893.9139999999998</v>
      </c>
      <c r="CF78" s="912">
        <v>19723.692999999999</v>
      </c>
      <c r="CG78" s="912">
        <v>15524.271000000001</v>
      </c>
      <c r="CH78" s="912">
        <v>1769.1759999999999</v>
      </c>
      <c r="CI78" s="912">
        <v>10572.522000000001</v>
      </c>
      <c r="CJ78" s="912">
        <v>1927.3609999999999</v>
      </c>
      <c r="CK78" s="912">
        <v>40572.468000000001</v>
      </c>
      <c r="CL78" s="912">
        <v>17443.100000000002</v>
      </c>
      <c r="CM78" s="912">
        <v>4281.6810000000005</v>
      </c>
      <c r="CN78" s="912">
        <v>5329.5470000000005</v>
      </c>
      <c r="CO78" s="912">
        <v>2380.6109999999999</v>
      </c>
      <c r="CP78" s="912">
        <v>53067.601000000002</v>
      </c>
      <c r="CQ78" s="912">
        <v>64521.614999999998</v>
      </c>
      <c r="CR78" s="912">
        <v>1359.578</v>
      </c>
      <c r="CS78" s="912">
        <v>3317.306</v>
      </c>
      <c r="CT78" s="912">
        <v>4758.375</v>
      </c>
      <c r="CU78" s="912">
        <v>3961.2200000000003</v>
      </c>
      <c r="CV78" s="912">
        <v>15481.732</v>
      </c>
      <c r="CW78" s="912">
        <v>637.0809999999999</v>
      </c>
      <c r="CX78" s="912">
        <v>2173.3049999999998</v>
      </c>
      <c r="CY78" s="912">
        <v>39237.164999999986</v>
      </c>
      <c r="CZ78" s="912">
        <v>1616.1009999999999</v>
      </c>
      <c r="DA78" s="912">
        <v>80422.163</v>
      </c>
      <c r="DB78" s="912">
        <v>11001.479000000001</v>
      </c>
      <c r="DC78" s="912">
        <v>2779.8429999999998</v>
      </c>
      <c r="DD78" s="912">
        <v>911.00699999999995</v>
      </c>
      <c r="DE78" s="912">
        <v>7980.4539999999997</v>
      </c>
      <c r="DF78" s="912">
        <v>0</v>
      </c>
      <c r="DG78" s="912">
        <v>8669.9760000000006</v>
      </c>
      <c r="DH78" s="913">
        <f t="shared" si="10"/>
        <v>1159347.7250000001</v>
      </c>
      <c r="DI78" s="912">
        <v>0</v>
      </c>
      <c r="DJ78" s="912">
        <v>28433.182000000001</v>
      </c>
      <c r="DK78" s="912">
        <v>0</v>
      </c>
      <c r="DL78" s="912">
        <v>0</v>
      </c>
      <c r="DM78" s="912">
        <v>230987.74</v>
      </c>
      <c r="DN78" s="912">
        <v>0</v>
      </c>
      <c r="DO78" s="914">
        <f t="shared" si="11"/>
        <v>259420.92199999999</v>
      </c>
      <c r="DP78" s="915">
        <f t="shared" si="12"/>
        <v>1418768.6470000001</v>
      </c>
      <c r="DQ78" s="912">
        <v>94.94</v>
      </c>
      <c r="DR78" s="912">
        <v>226627.73499999999</v>
      </c>
      <c r="DS78" s="914">
        <f t="shared" si="13"/>
        <v>226722.67499999999</v>
      </c>
      <c r="DT78" s="915">
        <f t="shared" si="14"/>
        <v>486143.59699999995</v>
      </c>
      <c r="DU78" s="915">
        <f t="shared" si="15"/>
        <v>1645491.3220000002</v>
      </c>
      <c r="DV78" s="912">
        <v>0</v>
      </c>
      <c r="DW78" s="912">
        <v>-440288.21100000001</v>
      </c>
      <c r="DX78" s="913">
        <f t="shared" si="16"/>
        <v>-440288.21100000001</v>
      </c>
      <c r="DY78" s="917">
        <f t="shared" si="17"/>
        <v>45855.38599999994</v>
      </c>
      <c r="DZ78" s="913">
        <f t="shared" si="18"/>
        <v>1205203.111</v>
      </c>
      <c r="EA78" s="918"/>
      <c r="EB78" s="918">
        <f t="shared" si="19"/>
        <v>-120520.31110000001</v>
      </c>
    </row>
    <row r="79" spans="1:132" ht="15" customHeight="1">
      <c r="A79" s="883">
        <v>73</v>
      </c>
      <c r="B79" s="919" t="s">
        <v>269</v>
      </c>
      <c r="C79" s="911" t="s">
        <v>270</v>
      </c>
      <c r="D79" s="912">
        <v>0</v>
      </c>
      <c r="E79" s="912">
        <v>0</v>
      </c>
      <c r="F79" s="912">
        <v>0</v>
      </c>
      <c r="G79" s="912">
        <v>0</v>
      </c>
      <c r="H79" s="912">
        <v>0</v>
      </c>
      <c r="I79" s="912">
        <v>0</v>
      </c>
      <c r="J79" s="912">
        <v>0</v>
      </c>
      <c r="K79" s="912">
        <v>0</v>
      </c>
      <c r="L79" s="912">
        <v>0</v>
      </c>
      <c r="M79" s="912">
        <v>0</v>
      </c>
      <c r="N79" s="912">
        <v>0</v>
      </c>
      <c r="O79" s="912">
        <v>0</v>
      </c>
      <c r="P79" s="912">
        <v>0</v>
      </c>
      <c r="Q79" s="912">
        <v>0</v>
      </c>
      <c r="R79" s="912">
        <v>0</v>
      </c>
      <c r="S79" s="912">
        <v>0</v>
      </c>
      <c r="T79" s="912">
        <v>0</v>
      </c>
      <c r="U79" s="912">
        <v>0</v>
      </c>
      <c r="V79" s="912">
        <v>0</v>
      </c>
      <c r="W79" s="912">
        <v>0</v>
      </c>
      <c r="X79" s="912">
        <v>0</v>
      </c>
      <c r="Y79" s="912">
        <v>0</v>
      </c>
      <c r="Z79" s="912">
        <v>0</v>
      </c>
      <c r="AA79" s="912">
        <v>0</v>
      </c>
      <c r="AB79" s="912">
        <v>0</v>
      </c>
      <c r="AC79" s="912">
        <v>0</v>
      </c>
      <c r="AD79" s="912">
        <v>0</v>
      </c>
      <c r="AE79" s="912">
        <v>0</v>
      </c>
      <c r="AF79" s="912">
        <v>0</v>
      </c>
      <c r="AG79" s="912">
        <v>0</v>
      </c>
      <c r="AH79" s="912">
        <v>0</v>
      </c>
      <c r="AI79" s="912">
        <v>0</v>
      </c>
      <c r="AJ79" s="912">
        <v>0</v>
      </c>
      <c r="AK79" s="912">
        <v>0</v>
      </c>
      <c r="AL79" s="912">
        <v>0</v>
      </c>
      <c r="AM79" s="912">
        <v>0</v>
      </c>
      <c r="AN79" s="912">
        <v>0</v>
      </c>
      <c r="AO79" s="912">
        <v>0</v>
      </c>
      <c r="AP79" s="912">
        <v>0</v>
      </c>
      <c r="AQ79" s="912">
        <v>0</v>
      </c>
      <c r="AR79" s="912">
        <v>0</v>
      </c>
      <c r="AS79" s="912">
        <v>0</v>
      </c>
      <c r="AT79" s="912">
        <v>0</v>
      </c>
      <c r="AU79" s="912">
        <v>0</v>
      </c>
      <c r="AV79" s="912">
        <v>0</v>
      </c>
      <c r="AW79" s="912">
        <v>0</v>
      </c>
      <c r="AX79" s="912">
        <v>0</v>
      </c>
      <c r="AY79" s="912">
        <v>0</v>
      </c>
      <c r="AZ79" s="912">
        <v>0</v>
      </c>
      <c r="BA79" s="912">
        <v>0</v>
      </c>
      <c r="BB79" s="912">
        <v>0</v>
      </c>
      <c r="BC79" s="912">
        <v>0</v>
      </c>
      <c r="BD79" s="912">
        <v>0</v>
      </c>
      <c r="BE79" s="912">
        <v>0</v>
      </c>
      <c r="BF79" s="912">
        <v>0</v>
      </c>
      <c r="BG79" s="912">
        <v>0</v>
      </c>
      <c r="BH79" s="912">
        <v>0</v>
      </c>
      <c r="BI79" s="912">
        <v>0</v>
      </c>
      <c r="BJ79" s="912">
        <v>0</v>
      </c>
      <c r="BK79" s="912">
        <v>0</v>
      </c>
      <c r="BL79" s="912">
        <v>0</v>
      </c>
      <c r="BM79" s="912">
        <v>0</v>
      </c>
      <c r="BN79" s="912">
        <v>0</v>
      </c>
      <c r="BO79" s="912">
        <v>0</v>
      </c>
      <c r="BP79" s="912">
        <v>0</v>
      </c>
      <c r="BQ79" s="912">
        <v>0</v>
      </c>
      <c r="BR79" s="912">
        <v>0</v>
      </c>
      <c r="BS79" s="912">
        <v>0</v>
      </c>
      <c r="BT79" s="912">
        <v>0</v>
      </c>
      <c r="BU79" s="912">
        <v>0</v>
      </c>
      <c r="BV79" s="912">
        <v>0</v>
      </c>
      <c r="BW79" s="912">
        <v>0</v>
      </c>
      <c r="BX79" s="912">
        <v>0</v>
      </c>
      <c r="BY79" s="912">
        <v>0</v>
      </c>
      <c r="BZ79" s="912">
        <v>0</v>
      </c>
      <c r="CA79" s="912">
        <v>0</v>
      </c>
      <c r="CB79" s="912">
        <v>0</v>
      </c>
      <c r="CC79" s="912">
        <v>0</v>
      </c>
      <c r="CD79" s="912">
        <v>0</v>
      </c>
      <c r="CE79" s="912">
        <v>0</v>
      </c>
      <c r="CF79" s="912">
        <v>0</v>
      </c>
      <c r="CG79" s="912">
        <v>0</v>
      </c>
      <c r="CH79" s="912">
        <v>0</v>
      </c>
      <c r="CI79" s="912">
        <v>0</v>
      </c>
      <c r="CJ79" s="912">
        <v>0</v>
      </c>
      <c r="CK79" s="912">
        <v>0</v>
      </c>
      <c r="CL79" s="912">
        <v>0</v>
      </c>
      <c r="CM79" s="912">
        <v>0</v>
      </c>
      <c r="CN79" s="912">
        <v>0</v>
      </c>
      <c r="CO79" s="912">
        <v>0</v>
      </c>
      <c r="CP79" s="912">
        <v>0</v>
      </c>
      <c r="CQ79" s="912">
        <v>0</v>
      </c>
      <c r="CR79" s="912">
        <v>0</v>
      </c>
      <c r="CS79" s="912">
        <v>0</v>
      </c>
      <c r="CT79" s="912">
        <v>0</v>
      </c>
      <c r="CU79" s="912">
        <v>0</v>
      </c>
      <c r="CV79" s="912">
        <v>0</v>
      </c>
      <c r="CW79" s="912">
        <v>0</v>
      </c>
      <c r="CX79" s="912">
        <v>0</v>
      </c>
      <c r="CY79" s="912">
        <v>0</v>
      </c>
      <c r="CZ79" s="912">
        <v>0</v>
      </c>
      <c r="DA79" s="912">
        <v>0</v>
      </c>
      <c r="DB79" s="912">
        <v>0</v>
      </c>
      <c r="DC79" s="912">
        <v>0</v>
      </c>
      <c r="DD79" s="912">
        <v>0</v>
      </c>
      <c r="DE79" s="912">
        <v>0</v>
      </c>
      <c r="DF79" s="912">
        <v>0</v>
      </c>
      <c r="DG79" s="912">
        <v>0</v>
      </c>
      <c r="DH79" s="913">
        <f t="shared" si="10"/>
        <v>0</v>
      </c>
      <c r="DI79" s="912">
        <v>0</v>
      </c>
      <c r="DJ79" s="912">
        <v>843947.61699999997</v>
      </c>
      <c r="DK79" s="912">
        <v>234.51599999999999</v>
      </c>
      <c r="DL79" s="912">
        <v>0</v>
      </c>
      <c r="DM79" s="912">
        <v>0</v>
      </c>
      <c r="DN79" s="912">
        <v>0</v>
      </c>
      <c r="DO79" s="914">
        <f t="shared" si="11"/>
        <v>844182.13299999991</v>
      </c>
      <c r="DP79" s="915">
        <f t="shared" si="12"/>
        <v>844182.13299999991</v>
      </c>
      <c r="DQ79" s="912">
        <v>1101.8030000000001</v>
      </c>
      <c r="DR79" s="912">
        <v>0</v>
      </c>
      <c r="DS79" s="914">
        <f t="shared" si="13"/>
        <v>1101.8030000000001</v>
      </c>
      <c r="DT79" s="915">
        <f t="shared" si="14"/>
        <v>845283.93599999987</v>
      </c>
      <c r="DU79" s="915">
        <f t="shared" si="15"/>
        <v>845283.93599999987</v>
      </c>
      <c r="DV79" s="912">
        <v>-90.81</v>
      </c>
      <c r="DW79" s="912">
        <v>-1010.9930000000001</v>
      </c>
      <c r="DX79" s="913">
        <f t="shared" si="16"/>
        <v>-1101.8030000000001</v>
      </c>
      <c r="DY79" s="917">
        <f t="shared" si="17"/>
        <v>844182.13299999991</v>
      </c>
      <c r="DZ79" s="913">
        <f t="shared" si="18"/>
        <v>844182.13299999991</v>
      </c>
      <c r="EA79" s="918"/>
      <c r="EB79" s="918">
        <f t="shared" si="19"/>
        <v>-84418.213300000003</v>
      </c>
    </row>
    <row r="80" spans="1:132" ht="15" customHeight="1">
      <c r="A80" s="883">
        <v>74</v>
      </c>
      <c r="B80" s="919" t="s">
        <v>271</v>
      </c>
      <c r="C80" s="911" t="s">
        <v>272</v>
      </c>
      <c r="D80" s="912">
        <v>0</v>
      </c>
      <c r="E80" s="912">
        <v>0</v>
      </c>
      <c r="F80" s="912">
        <v>0</v>
      </c>
      <c r="G80" s="912">
        <v>0</v>
      </c>
      <c r="H80" s="912">
        <v>0</v>
      </c>
      <c r="I80" s="912">
        <v>0</v>
      </c>
      <c r="J80" s="912">
        <v>0</v>
      </c>
      <c r="K80" s="912">
        <v>0</v>
      </c>
      <c r="L80" s="912">
        <v>0</v>
      </c>
      <c r="M80" s="912">
        <v>0</v>
      </c>
      <c r="N80" s="912">
        <v>0</v>
      </c>
      <c r="O80" s="912">
        <v>0</v>
      </c>
      <c r="P80" s="912">
        <v>0</v>
      </c>
      <c r="Q80" s="912">
        <v>0</v>
      </c>
      <c r="R80" s="912">
        <v>0</v>
      </c>
      <c r="S80" s="912">
        <v>0</v>
      </c>
      <c r="T80" s="912">
        <v>0</v>
      </c>
      <c r="U80" s="912">
        <v>0</v>
      </c>
      <c r="V80" s="912">
        <v>0</v>
      </c>
      <c r="W80" s="912">
        <v>0</v>
      </c>
      <c r="X80" s="912">
        <v>0</v>
      </c>
      <c r="Y80" s="912">
        <v>0</v>
      </c>
      <c r="Z80" s="912">
        <v>0</v>
      </c>
      <c r="AA80" s="912">
        <v>0</v>
      </c>
      <c r="AB80" s="912">
        <v>0</v>
      </c>
      <c r="AC80" s="912">
        <v>0</v>
      </c>
      <c r="AD80" s="912">
        <v>0</v>
      </c>
      <c r="AE80" s="912">
        <v>0</v>
      </c>
      <c r="AF80" s="912">
        <v>0</v>
      </c>
      <c r="AG80" s="912">
        <v>0</v>
      </c>
      <c r="AH80" s="912">
        <v>0</v>
      </c>
      <c r="AI80" s="912">
        <v>0</v>
      </c>
      <c r="AJ80" s="912">
        <v>0</v>
      </c>
      <c r="AK80" s="912">
        <v>0</v>
      </c>
      <c r="AL80" s="912">
        <v>0</v>
      </c>
      <c r="AM80" s="912">
        <v>0</v>
      </c>
      <c r="AN80" s="912">
        <v>0</v>
      </c>
      <c r="AO80" s="912">
        <v>0</v>
      </c>
      <c r="AP80" s="912">
        <v>0</v>
      </c>
      <c r="AQ80" s="912">
        <v>0</v>
      </c>
      <c r="AR80" s="912">
        <v>0</v>
      </c>
      <c r="AS80" s="912">
        <v>0</v>
      </c>
      <c r="AT80" s="912">
        <v>0</v>
      </c>
      <c r="AU80" s="912">
        <v>0</v>
      </c>
      <c r="AV80" s="912">
        <v>0</v>
      </c>
      <c r="AW80" s="912">
        <v>0</v>
      </c>
      <c r="AX80" s="912">
        <v>0</v>
      </c>
      <c r="AY80" s="912">
        <v>0</v>
      </c>
      <c r="AZ80" s="912">
        <v>0</v>
      </c>
      <c r="BA80" s="912">
        <v>0</v>
      </c>
      <c r="BB80" s="912">
        <v>0</v>
      </c>
      <c r="BC80" s="912">
        <v>0</v>
      </c>
      <c r="BD80" s="912">
        <v>0</v>
      </c>
      <c r="BE80" s="912">
        <v>0</v>
      </c>
      <c r="BF80" s="912">
        <v>0</v>
      </c>
      <c r="BG80" s="912">
        <v>0</v>
      </c>
      <c r="BH80" s="912">
        <v>0</v>
      </c>
      <c r="BI80" s="912">
        <v>0</v>
      </c>
      <c r="BJ80" s="912">
        <v>0</v>
      </c>
      <c r="BK80" s="912">
        <v>0</v>
      </c>
      <c r="BL80" s="912">
        <v>0</v>
      </c>
      <c r="BM80" s="912">
        <v>0</v>
      </c>
      <c r="BN80" s="912">
        <v>0</v>
      </c>
      <c r="BO80" s="912">
        <v>0</v>
      </c>
      <c r="BP80" s="912">
        <v>0</v>
      </c>
      <c r="BQ80" s="912">
        <v>0</v>
      </c>
      <c r="BR80" s="912">
        <v>0</v>
      </c>
      <c r="BS80" s="912">
        <v>0</v>
      </c>
      <c r="BT80" s="912">
        <v>0</v>
      </c>
      <c r="BU80" s="912">
        <v>0</v>
      </c>
      <c r="BV80" s="912">
        <v>0</v>
      </c>
      <c r="BW80" s="912">
        <v>0</v>
      </c>
      <c r="BX80" s="912">
        <v>0</v>
      </c>
      <c r="BY80" s="912">
        <v>0</v>
      </c>
      <c r="BZ80" s="912">
        <v>0</v>
      </c>
      <c r="CA80" s="912">
        <v>0</v>
      </c>
      <c r="CB80" s="912">
        <v>0</v>
      </c>
      <c r="CC80" s="912">
        <v>0</v>
      </c>
      <c r="CD80" s="912">
        <v>0</v>
      </c>
      <c r="CE80" s="912">
        <v>0</v>
      </c>
      <c r="CF80" s="912">
        <v>0</v>
      </c>
      <c r="CG80" s="912">
        <v>0</v>
      </c>
      <c r="CH80" s="912">
        <v>0</v>
      </c>
      <c r="CI80" s="912">
        <v>0</v>
      </c>
      <c r="CJ80" s="912">
        <v>0</v>
      </c>
      <c r="CK80" s="912">
        <v>0</v>
      </c>
      <c r="CL80" s="912">
        <v>0</v>
      </c>
      <c r="CM80" s="912">
        <v>0</v>
      </c>
      <c r="CN80" s="912">
        <v>0</v>
      </c>
      <c r="CO80" s="912">
        <v>0</v>
      </c>
      <c r="CP80" s="912">
        <v>0</v>
      </c>
      <c r="CQ80" s="912">
        <v>0</v>
      </c>
      <c r="CR80" s="912">
        <v>0</v>
      </c>
      <c r="CS80" s="912">
        <v>0</v>
      </c>
      <c r="CT80" s="912">
        <v>0</v>
      </c>
      <c r="CU80" s="912">
        <v>0</v>
      </c>
      <c r="CV80" s="912">
        <v>0</v>
      </c>
      <c r="CW80" s="912">
        <v>0</v>
      </c>
      <c r="CX80" s="912">
        <v>0</v>
      </c>
      <c r="CY80" s="912">
        <v>0</v>
      </c>
      <c r="CZ80" s="912">
        <v>0</v>
      </c>
      <c r="DA80" s="912">
        <v>0</v>
      </c>
      <c r="DB80" s="912">
        <v>0</v>
      </c>
      <c r="DC80" s="912">
        <v>0</v>
      </c>
      <c r="DD80" s="912">
        <v>0</v>
      </c>
      <c r="DE80" s="912">
        <v>0</v>
      </c>
      <c r="DF80" s="912">
        <v>0</v>
      </c>
      <c r="DG80" s="912">
        <v>0</v>
      </c>
      <c r="DH80" s="913">
        <f t="shared" si="10"/>
        <v>0</v>
      </c>
      <c r="DI80" s="912">
        <v>0</v>
      </c>
      <c r="DJ80" s="912">
        <v>3156714.4939999999</v>
      </c>
      <c r="DK80" s="912">
        <v>0</v>
      </c>
      <c r="DL80" s="912">
        <v>0</v>
      </c>
      <c r="DM80" s="912">
        <v>0</v>
      </c>
      <c r="DN80" s="912">
        <v>0</v>
      </c>
      <c r="DO80" s="914">
        <f t="shared" si="11"/>
        <v>3156714.4939999999</v>
      </c>
      <c r="DP80" s="915">
        <f t="shared" si="12"/>
        <v>3156714.4939999999</v>
      </c>
      <c r="DQ80" s="912">
        <v>0</v>
      </c>
      <c r="DR80" s="912">
        <v>0</v>
      </c>
      <c r="DS80" s="914">
        <f t="shared" si="13"/>
        <v>0</v>
      </c>
      <c r="DT80" s="915">
        <f t="shared" si="14"/>
        <v>3156714.4939999999</v>
      </c>
      <c r="DU80" s="915">
        <f t="shared" si="15"/>
        <v>3156714.4939999999</v>
      </c>
      <c r="DV80" s="912">
        <v>0</v>
      </c>
      <c r="DW80" s="912">
        <v>-1E-3</v>
      </c>
      <c r="DX80" s="913">
        <f t="shared" si="16"/>
        <v>-1E-3</v>
      </c>
      <c r="DY80" s="917">
        <f t="shared" si="17"/>
        <v>3156714.4929999998</v>
      </c>
      <c r="DZ80" s="913">
        <f t="shared" si="18"/>
        <v>3156714.4929999998</v>
      </c>
      <c r="EA80" s="918"/>
      <c r="EB80" s="918">
        <f t="shared" si="19"/>
        <v>-315671.44929999998</v>
      </c>
    </row>
    <row r="81" spans="1:132" ht="15" customHeight="1">
      <c r="A81" s="883">
        <v>75</v>
      </c>
      <c r="B81" s="919" t="s">
        <v>273</v>
      </c>
      <c r="C81" s="911" t="s">
        <v>274</v>
      </c>
      <c r="D81" s="912">
        <v>24.478999999999999</v>
      </c>
      <c r="E81" s="912">
        <v>9.8870000000000022</v>
      </c>
      <c r="F81" s="912">
        <v>2.024</v>
      </c>
      <c r="G81" s="912">
        <v>4.5939999999999994</v>
      </c>
      <c r="H81" s="912">
        <v>9.5129999999999999</v>
      </c>
      <c r="I81" s="912">
        <v>0</v>
      </c>
      <c r="J81" s="912">
        <v>27.048999999999999</v>
      </c>
      <c r="K81" s="912">
        <v>1134.8820000000001</v>
      </c>
      <c r="L81" s="912">
        <v>99.911000000000001</v>
      </c>
      <c r="M81" s="912">
        <v>42.51</v>
      </c>
      <c r="N81" s="912">
        <v>0</v>
      </c>
      <c r="O81" s="912">
        <v>131.773</v>
      </c>
      <c r="P81" s="912">
        <v>119.16200000000001</v>
      </c>
      <c r="Q81" s="912">
        <v>75.614000000000004</v>
      </c>
      <c r="R81" s="912">
        <v>100.87799999999999</v>
      </c>
      <c r="S81" s="912">
        <v>330.60700000000003</v>
      </c>
      <c r="T81" s="912">
        <v>335.16800000000001</v>
      </c>
      <c r="U81" s="912">
        <v>335.79300000000001</v>
      </c>
      <c r="V81" s="912">
        <v>10.130000000000001</v>
      </c>
      <c r="W81" s="912">
        <v>91.759999999999991</v>
      </c>
      <c r="X81" s="912">
        <v>36.255000000000003</v>
      </c>
      <c r="Y81" s="912">
        <v>156.50600000000003</v>
      </c>
      <c r="Z81" s="912">
        <v>121.88</v>
      </c>
      <c r="AA81" s="912">
        <v>38.838000000000001</v>
      </c>
      <c r="AB81" s="912">
        <v>574.673</v>
      </c>
      <c r="AC81" s="912">
        <v>427.62400000000002</v>
      </c>
      <c r="AD81" s="912">
        <v>74.74499999999999</v>
      </c>
      <c r="AE81" s="912">
        <v>20.225999999999999</v>
      </c>
      <c r="AF81" s="912">
        <v>2505.2219999999998</v>
      </c>
      <c r="AG81" s="912">
        <v>306.846</v>
      </c>
      <c r="AH81" s="912">
        <v>23.102</v>
      </c>
      <c r="AI81" s="912">
        <v>94.358000000000004</v>
      </c>
      <c r="AJ81" s="912">
        <v>129.93299999999999</v>
      </c>
      <c r="AK81" s="912">
        <v>177.33799999999999</v>
      </c>
      <c r="AL81" s="912">
        <v>330.65099999999995</v>
      </c>
      <c r="AM81" s="912">
        <v>427.089</v>
      </c>
      <c r="AN81" s="912">
        <v>617.27600000000007</v>
      </c>
      <c r="AO81" s="912">
        <v>364.55599999999998</v>
      </c>
      <c r="AP81" s="912">
        <v>58.901000000000003</v>
      </c>
      <c r="AQ81" s="912">
        <v>157.077</v>
      </c>
      <c r="AR81" s="912">
        <v>380.54899999999998</v>
      </c>
      <c r="AS81" s="912">
        <v>442.73400000000004</v>
      </c>
      <c r="AT81" s="912">
        <v>863.71299999999997</v>
      </c>
      <c r="AU81" s="912">
        <v>854.20299999999997</v>
      </c>
      <c r="AV81" s="912">
        <v>1856.23</v>
      </c>
      <c r="AW81" s="912">
        <v>786.29499999999996</v>
      </c>
      <c r="AX81" s="912">
        <v>368.4</v>
      </c>
      <c r="AY81" s="912">
        <v>317.959</v>
      </c>
      <c r="AZ81" s="912">
        <v>2500.0320000000002</v>
      </c>
      <c r="BA81" s="912">
        <v>138.16300000000001</v>
      </c>
      <c r="BB81" s="912">
        <v>203.97199999999998</v>
      </c>
      <c r="BC81" s="912">
        <v>13.231000000000002</v>
      </c>
      <c r="BD81" s="912">
        <v>215.27499999999998</v>
      </c>
      <c r="BE81" s="912">
        <v>163.54500000000002</v>
      </c>
      <c r="BF81" s="912">
        <v>3671.7</v>
      </c>
      <c r="BG81" s="912">
        <v>60.487000000000002</v>
      </c>
      <c r="BH81" s="912">
        <v>3242.4940000000001</v>
      </c>
      <c r="BI81" s="912">
        <v>12.422999999999998</v>
      </c>
      <c r="BJ81" s="912">
        <v>728.15600000000006</v>
      </c>
      <c r="BK81" s="912">
        <v>451.78399999999999</v>
      </c>
      <c r="BL81" s="912">
        <v>96.364000000000004</v>
      </c>
      <c r="BM81" s="912">
        <v>3985.5450000000001</v>
      </c>
      <c r="BN81" s="912">
        <v>1426.8059999999998</v>
      </c>
      <c r="BO81" s="912">
        <v>511.23400000000004</v>
      </c>
      <c r="BP81" s="912">
        <v>446.32100000000003</v>
      </c>
      <c r="BQ81" s="912">
        <v>926.53599999999994</v>
      </c>
      <c r="BR81" s="912">
        <v>300.15699999999998</v>
      </c>
      <c r="BS81" s="912">
        <v>769.41099999999994</v>
      </c>
      <c r="BT81" s="912">
        <v>4932.5079999999998</v>
      </c>
      <c r="BU81" s="912">
        <v>39748.629000000001</v>
      </c>
      <c r="BV81" s="912">
        <v>17147.458000000002</v>
      </c>
      <c r="BW81" s="912">
        <v>955.09899999999993</v>
      </c>
      <c r="BX81" s="912">
        <v>117.682</v>
      </c>
      <c r="BY81" s="912">
        <v>3.2040000000000002</v>
      </c>
      <c r="BZ81" s="912">
        <v>156.27699999999999</v>
      </c>
      <c r="CA81" s="912">
        <v>1623.5880000000002</v>
      </c>
      <c r="CB81" s="912">
        <v>154.23700000000002</v>
      </c>
      <c r="CC81" s="912">
        <v>667.97</v>
      </c>
      <c r="CD81" s="912">
        <v>31.561999999999998</v>
      </c>
      <c r="CE81" s="912">
        <v>375.01900000000001</v>
      </c>
      <c r="CF81" s="912">
        <v>195.35499999999999</v>
      </c>
      <c r="CG81" s="912">
        <v>515.46499999999992</v>
      </c>
      <c r="CH81" s="912">
        <v>114.441</v>
      </c>
      <c r="CI81" s="912">
        <v>1051.126</v>
      </c>
      <c r="CJ81" s="912">
        <v>411.34100000000001</v>
      </c>
      <c r="CK81" s="912">
        <v>906.41899999999998</v>
      </c>
      <c r="CL81" s="912">
        <v>485.04400000000004</v>
      </c>
      <c r="CM81" s="912">
        <v>283.96700000000004</v>
      </c>
      <c r="CN81" s="912">
        <v>9569.7420000000002</v>
      </c>
      <c r="CO81" s="912">
        <v>4124.8639999999996</v>
      </c>
      <c r="CP81" s="912">
        <v>9506.9339999999993</v>
      </c>
      <c r="CQ81" s="912">
        <v>3890.6090000000004</v>
      </c>
      <c r="CR81" s="912">
        <v>558.71500000000003</v>
      </c>
      <c r="CS81" s="912">
        <v>685.89800000000002</v>
      </c>
      <c r="CT81" s="912">
        <v>226.31900000000002</v>
      </c>
      <c r="CU81" s="912">
        <v>1018.902</v>
      </c>
      <c r="CV81" s="912">
        <v>473.40200000000004</v>
      </c>
      <c r="CW81" s="912">
        <v>150.61000000000001</v>
      </c>
      <c r="CX81" s="912">
        <v>355.00299999999999</v>
      </c>
      <c r="CY81" s="912">
        <v>2691.9949999999999</v>
      </c>
      <c r="CZ81" s="912">
        <v>23.527000000000001</v>
      </c>
      <c r="DA81" s="912">
        <v>1167.432</v>
      </c>
      <c r="DB81" s="912">
        <v>250.06099999999998</v>
      </c>
      <c r="DC81" s="912">
        <v>466.01200000000006</v>
      </c>
      <c r="DD81" s="912">
        <v>9.4890000000000008</v>
      </c>
      <c r="DE81" s="912">
        <v>650.28</v>
      </c>
      <c r="DF81" s="912">
        <v>66.66</v>
      </c>
      <c r="DG81" s="912">
        <v>129.27799999999999</v>
      </c>
      <c r="DH81" s="913">
        <f t="shared" si="10"/>
        <v>141154.67199999993</v>
      </c>
      <c r="DI81" s="912">
        <v>1013.96</v>
      </c>
      <c r="DJ81" s="912">
        <v>185705.745</v>
      </c>
      <c r="DK81" s="912">
        <v>1.92</v>
      </c>
      <c r="DL81" s="912">
        <v>2.1269999999999998</v>
      </c>
      <c r="DM81" s="912">
        <v>49.945999999999998</v>
      </c>
      <c r="DN81" s="912">
        <v>49.858999999999995</v>
      </c>
      <c r="DO81" s="914">
        <f t="shared" si="11"/>
        <v>186823.557</v>
      </c>
      <c r="DP81" s="915">
        <f t="shared" si="12"/>
        <v>327978.22899999993</v>
      </c>
      <c r="DQ81" s="912">
        <v>3049.2979999999998</v>
      </c>
      <c r="DR81" s="912">
        <v>248578.75200000001</v>
      </c>
      <c r="DS81" s="914">
        <f t="shared" si="13"/>
        <v>251628.05000000002</v>
      </c>
      <c r="DT81" s="915">
        <f t="shared" si="14"/>
        <v>438451.60700000002</v>
      </c>
      <c r="DU81" s="915">
        <f t="shared" si="15"/>
        <v>579606.27899999998</v>
      </c>
      <c r="DV81" s="912">
        <v>-508.6</v>
      </c>
      <c r="DW81" s="912">
        <v>-3110.4870000000001</v>
      </c>
      <c r="DX81" s="913">
        <f t="shared" si="16"/>
        <v>-3619.087</v>
      </c>
      <c r="DY81" s="917">
        <f t="shared" si="17"/>
        <v>434832.52</v>
      </c>
      <c r="DZ81" s="913">
        <f t="shared" si="18"/>
        <v>575987.19199999992</v>
      </c>
      <c r="EA81" s="918"/>
      <c r="EB81" s="918">
        <f t="shared" si="19"/>
        <v>-57598.719199999992</v>
      </c>
    </row>
    <row r="82" spans="1:132" ht="15" customHeight="1">
      <c r="A82" s="883">
        <v>76</v>
      </c>
      <c r="B82" s="919" t="s">
        <v>275</v>
      </c>
      <c r="C82" s="911" t="s">
        <v>276</v>
      </c>
      <c r="D82" s="912">
        <v>2057.1880000000001</v>
      </c>
      <c r="E82" s="912">
        <v>3507.0799999999995</v>
      </c>
      <c r="F82" s="912">
        <v>96.15100000000001</v>
      </c>
      <c r="G82" s="912">
        <v>218.476</v>
      </c>
      <c r="H82" s="912">
        <v>517.03199999999993</v>
      </c>
      <c r="I82" s="912">
        <v>0</v>
      </c>
      <c r="J82" s="912">
        <v>98.162000000000006</v>
      </c>
      <c r="K82" s="912">
        <v>39205.311999999998</v>
      </c>
      <c r="L82" s="912">
        <v>3920.8519999999999</v>
      </c>
      <c r="M82" s="912">
        <v>4782.0450000000001</v>
      </c>
      <c r="N82" s="912">
        <v>0</v>
      </c>
      <c r="O82" s="912">
        <v>1370.2370000000001</v>
      </c>
      <c r="P82" s="912">
        <v>1076.9969999999998</v>
      </c>
      <c r="Q82" s="912">
        <v>2631.0680000000002</v>
      </c>
      <c r="R82" s="912">
        <v>2255.0969999999998</v>
      </c>
      <c r="S82" s="912">
        <v>5293.6409999999996</v>
      </c>
      <c r="T82" s="912">
        <v>5442.5280000000002</v>
      </c>
      <c r="U82" s="912">
        <v>2738.413</v>
      </c>
      <c r="V82" s="912">
        <v>118.21299999999999</v>
      </c>
      <c r="W82" s="912">
        <v>834.87400000000002</v>
      </c>
      <c r="X82" s="912">
        <v>679.59800000000007</v>
      </c>
      <c r="Y82" s="912">
        <v>2299.3109999999997</v>
      </c>
      <c r="Z82" s="912">
        <v>1274.912</v>
      </c>
      <c r="AA82" s="912">
        <v>804.05100000000004</v>
      </c>
      <c r="AB82" s="912">
        <v>7329.9459999999999</v>
      </c>
      <c r="AC82" s="912">
        <v>6364.0990000000002</v>
      </c>
      <c r="AD82" s="912">
        <v>1650.1109999999999</v>
      </c>
      <c r="AE82" s="912">
        <v>1727.2720000000002</v>
      </c>
      <c r="AF82" s="912">
        <v>13078.34</v>
      </c>
      <c r="AG82" s="912">
        <v>3325.2950000000001</v>
      </c>
      <c r="AH82" s="912">
        <v>281.90499999999997</v>
      </c>
      <c r="AI82" s="912">
        <v>1872.52</v>
      </c>
      <c r="AJ82" s="912">
        <v>4938.2339999999995</v>
      </c>
      <c r="AK82" s="912">
        <v>3592.5940000000001</v>
      </c>
      <c r="AL82" s="912">
        <v>3233.9470000000001</v>
      </c>
      <c r="AM82" s="912">
        <v>7790.1730000000007</v>
      </c>
      <c r="AN82" s="912">
        <v>7822.3919999999998</v>
      </c>
      <c r="AO82" s="912">
        <v>9750.4629999999997</v>
      </c>
      <c r="AP82" s="912">
        <v>5923.1769999999997</v>
      </c>
      <c r="AQ82" s="912">
        <v>1114.1260000000002</v>
      </c>
      <c r="AR82" s="912">
        <v>8260.7330000000002</v>
      </c>
      <c r="AS82" s="912">
        <v>2590.6239999999998</v>
      </c>
      <c r="AT82" s="912">
        <v>12130.519999999999</v>
      </c>
      <c r="AU82" s="912">
        <v>8012.7159999999994</v>
      </c>
      <c r="AV82" s="912">
        <v>13302.472</v>
      </c>
      <c r="AW82" s="912">
        <v>7023.9070000000002</v>
      </c>
      <c r="AX82" s="912">
        <v>2484.0520000000001</v>
      </c>
      <c r="AY82" s="912">
        <v>1949.7750000000001</v>
      </c>
      <c r="AZ82" s="912">
        <v>19821.932000000001</v>
      </c>
      <c r="BA82" s="912">
        <v>1841.741</v>
      </c>
      <c r="BB82" s="912">
        <v>485.44099999999997</v>
      </c>
      <c r="BC82" s="912">
        <v>806.77299999999991</v>
      </c>
      <c r="BD82" s="912">
        <v>354.15100000000007</v>
      </c>
      <c r="BE82" s="912">
        <v>995.44799999999998</v>
      </c>
      <c r="BF82" s="912">
        <v>93734.707999999999</v>
      </c>
      <c r="BG82" s="912">
        <v>2857.0940000000001</v>
      </c>
      <c r="BH82" s="912">
        <v>73932.005000000005</v>
      </c>
      <c r="BI82" s="912">
        <v>433.98</v>
      </c>
      <c r="BJ82" s="912">
        <v>6115.5209999999997</v>
      </c>
      <c r="BK82" s="912">
        <v>5228.1579999999994</v>
      </c>
      <c r="BL82" s="912">
        <v>23046.364999999998</v>
      </c>
      <c r="BM82" s="912">
        <v>37041.423000000003</v>
      </c>
      <c r="BN82" s="912">
        <v>17139.945</v>
      </c>
      <c r="BO82" s="912">
        <v>9428.5660000000007</v>
      </c>
      <c r="BP82" s="912">
        <v>9322.6380000000008</v>
      </c>
      <c r="BQ82" s="912">
        <v>10189.358000000002</v>
      </c>
      <c r="BR82" s="912">
        <v>7944.7640000000001</v>
      </c>
      <c r="BS82" s="912">
        <v>3422.009</v>
      </c>
      <c r="BT82" s="912">
        <v>13993.057999999999</v>
      </c>
      <c r="BU82" s="912">
        <v>36339.370999999999</v>
      </c>
      <c r="BV82" s="912">
        <v>16633.315999999999</v>
      </c>
      <c r="BW82" s="912">
        <v>1088.77</v>
      </c>
      <c r="BX82" s="912">
        <v>706.48799999999994</v>
      </c>
      <c r="BY82" s="912">
        <v>162.327</v>
      </c>
      <c r="BZ82" s="912">
        <v>650.96600000000001</v>
      </c>
      <c r="CA82" s="912">
        <v>3619.65</v>
      </c>
      <c r="CB82" s="912">
        <v>1997.6170000000002</v>
      </c>
      <c r="CC82" s="912">
        <v>1060.3389999999999</v>
      </c>
      <c r="CD82" s="912">
        <v>255.34299999999999</v>
      </c>
      <c r="CE82" s="912">
        <v>350.52</v>
      </c>
      <c r="CF82" s="912">
        <v>447.03099999999995</v>
      </c>
      <c r="CG82" s="912">
        <v>2926.6480000000001</v>
      </c>
      <c r="CH82" s="912">
        <v>8431.607</v>
      </c>
      <c r="CI82" s="912">
        <v>3943.8149999999996</v>
      </c>
      <c r="CJ82" s="912">
        <v>600.27199999999993</v>
      </c>
      <c r="CK82" s="912">
        <v>8460.6710000000003</v>
      </c>
      <c r="CL82" s="912">
        <v>1917.0279999999998</v>
      </c>
      <c r="CM82" s="912">
        <v>2797.0050000000001</v>
      </c>
      <c r="CN82" s="912">
        <v>9924.8819999999996</v>
      </c>
      <c r="CO82" s="912">
        <v>4433.6530000000002</v>
      </c>
      <c r="CP82" s="912">
        <v>22308.32</v>
      </c>
      <c r="CQ82" s="912">
        <v>21963.748</v>
      </c>
      <c r="CR82" s="912">
        <v>759.72099999999989</v>
      </c>
      <c r="CS82" s="912">
        <v>2530.5889999999999</v>
      </c>
      <c r="CT82" s="912">
        <v>1803.2239999999999</v>
      </c>
      <c r="CU82" s="912">
        <v>2763.0909999999999</v>
      </c>
      <c r="CV82" s="912">
        <v>1389.0050000000001</v>
      </c>
      <c r="CW82" s="912">
        <v>785.524</v>
      </c>
      <c r="CX82" s="912">
        <v>6295.0329999999994</v>
      </c>
      <c r="CY82" s="912">
        <v>8890.4249999999993</v>
      </c>
      <c r="CZ82" s="912">
        <v>800.077</v>
      </c>
      <c r="DA82" s="912">
        <v>17279.341999999997</v>
      </c>
      <c r="DB82" s="912">
        <v>1040.0079999999998</v>
      </c>
      <c r="DC82" s="912">
        <v>1347.2820000000002</v>
      </c>
      <c r="DD82" s="912">
        <v>187.12299999999999</v>
      </c>
      <c r="DE82" s="912">
        <v>5917.3289999999997</v>
      </c>
      <c r="DF82" s="912">
        <v>4712.3680000000004</v>
      </c>
      <c r="DG82" s="912">
        <v>11808.200999999999</v>
      </c>
      <c r="DH82" s="913">
        <f t="shared" si="10"/>
        <v>774233.4380000002</v>
      </c>
      <c r="DI82" s="912">
        <v>22667.134999999998</v>
      </c>
      <c r="DJ82" s="912">
        <v>249288.837</v>
      </c>
      <c r="DK82" s="912">
        <v>200.78200000000001</v>
      </c>
      <c r="DL82" s="912">
        <v>1697.481</v>
      </c>
      <c r="DM82" s="912">
        <v>38938.230000000003</v>
      </c>
      <c r="DN82" s="912">
        <v>3095.902</v>
      </c>
      <c r="DO82" s="914">
        <f t="shared" si="11"/>
        <v>315888.36700000003</v>
      </c>
      <c r="DP82" s="915">
        <f t="shared" si="12"/>
        <v>1090121.8050000002</v>
      </c>
      <c r="DQ82" s="912">
        <v>80396.655999999988</v>
      </c>
      <c r="DR82" s="912">
        <v>383753.69699999999</v>
      </c>
      <c r="DS82" s="914">
        <f t="shared" si="13"/>
        <v>464150.353</v>
      </c>
      <c r="DT82" s="915">
        <f t="shared" si="14"/>
        <v>780038.72</v>
      </c>
      <c r="DU82" s="915">
        <f t="shared" si="15"/>
        <v>1554272.1580000003</v>
      </c>
      <c r="DV82" s="912">
        <v>-1357.2470000000001</v>
      </c>
      <c r="DW82" s="912">
        <v>-438685.67599999998</v>
      </c>
      <c r="DX82" s="913">
        <f t="shared" si="16"/>
        <v>-440042.92299999995</v>
      </c>
      <c r="DY82" s="917">
        <f t="shared" si="17"/>
        <v>339995.79700000002</v>
      </c>
      <c r="DZ82" s="913">
        <f t="shared" si="18"/>
        <v>1114229.2350000003</v>
      </c>
      <c r="EA82" s="918"/>
      <c r="EB82" s="918">
        <f t="shared" si="19"/>
        <v>-111422.92350000003</v>
      </c>
    </row>
    <row r="83" spans="1:132" ht="15" customHeight="1">
      <c r="A83" s="883">
        <v>77</v>
      </c>
      <c r="B83" s="919" t="s">
        <v>277</v>
      </c>
      <c r="C83" s="911" t="s">
        <v>278</v>
      </c>
      <c r="D83" s="912">
        <v>11888.237999999999</v>
      </c>
      <c r="E83" s="912">
        <v>1354.3079999999998</v>
      </c>
      <c r="F83" s="912">
        <v>178.71699999999998</v>
      </c>
      <c r="G83" s="912">
        <v>172.41299999999998</v>
      </c>
      <c r="H83" s="912">
        <v>510.58799999999997</v>
      </c>
      <c r="I83" s="912">
        <v>0</v>
      </c>
      <c r="J83" s="912">
        <v>1556.3519999999999</v>
      </c>
      <c r="K83" s="912">
        <v>8214.0789999999997</v>
      </c>
      <c r="L83" s="912">
        <v>1975.9549999999999</v>
      </c>
      <c r="M83" s="912">
        <v>271.505</v>
      </c>
      <c r="N83" s="912">
        <v>0</v>
      </c>
      <c r="O83" s="912">
        <v>1581.0659999999998</v>
      </c>
      <c r="P83" s="912">
        <v>656.95100000000002</v>
      </c>
      <c r="Q83" s="912">
        <v>1988.6769999999999</v>
      </c>
      <c r="R83" s="912">
        <v>798.17699999999991</v>
      </c>
      <c r="S83" s="912">
        <v>730.73899999999992</v>
      </c>
      <c r="T83" s="912">
        <v>766.17399999999998</v>
      </c>
      <c r="U83" s="912">
        <v>2200.7420000000002</v>
      </c>
      <c r="V83" s="912">
        <v>42.147000000000006</v>
      </c>
      <c r="W83" s="912">
        <v>318.67500000000001</v>
      </c>
      <c r="X83" s="912">
        <v>123.24199999999999</v>
      </c>
      <c r="Y83" s="912">
        <v>617.57799999999997</v>
      </c>
      <c r="Z83" s="912">
        <v>214.85399999999998</v>
      </c>
      <c r="AA83" s="912">
        <v>203.80599999999998</v>
      </c>
      <c r="AB83" s="912">
        <v>932.30099999999993</v>
      </c>
      <c r="AC83" s="912">
        <v>682.62600000000009</v>
      </c>
      <c r="AD83" s="912">
        <v>319.60899999999998</v>
      </c>
      <c r="AE83" s="912">
        <v>22.981000000000002</v>
      </c>
      <c r="AF83" s="912">
        <v>1806.1880000000001</v>
      </c>
      <c r="AG83" s="912">
        <v>600.40800000000002</v>
      </c>
      <c r="AH83" s="912">
        <v>282.495</v>
      </c>
      <c r="AI83" s="912">
        <v>686.56799999999998</v>
      </c>
      <c r="AJ83" s="912">
        <v>3909.0539999999996</v>
      </c>
      <c r="AK83" s="912">
        <v>686.16300000000001</v>
      </c>
      <c r="AL83" s="912">
        <v>6008.7960000000003</v>
      </c>
      <c r="AM83" s="912">
        <v>2341.259</v>
      </c>
      <c r="AN83" s="912">
        <v>6985.5589999999993</v>
      </c>
      <c r="AO83" s="912">
        <v>1445.0509999999999</v>
      </c>
      <c r="AP83" s="912">
        <v>1196.5369999999998</v>
      </c>
      <c r="AQ83" s="912">
        <v>608.61400000000003</v>
      </c>
      <c r="AR83" s="912">
        <v>2378.777</v>
      </c>
      <c r="AS83" s="912">
        <v>1734.59</v>
      </c>
      <c r="AT83" s="912">
        <v>9016.3140000000003</v>
      </c>
      <c r="AU83" s="912">
        <v>4894.0859999999993</v>
      </c>
      <c r="AV83" s="912">
        <v>9235.2229999999981</v>
      </c>
      <c r="AW83" s="912">
        <v>7441.0919999999996</v>
      </c>
      <c r="AX83" s="912">
        <v>1076.9940000000001</v>
      </c>
      <c r="AY83" s="912">
        <v>127.23599999999999</v>
      </c>
      <c r="AZ83" s="912">
        <v>5025.2310000000007</v>
      </c>
      <c r="BA83" s="912">
        <v>572.87599999999998</v>
      </c>
      <c r="BB83" s="912">
        <v>222.75</v>
      </c>
      <c r="BC83" s="912">
        <v>173.25900000000001</v>
      </c>
      <c r="BD83" s="912">
        <v>5.8369999999999997</v>
      </c>
      <c r="BE83" s="912">
        <v>268.46199999999999</v>
      </c>
      <c r="BF83" s="912">
        <v>7370.8379999999997</v>
      </c>
      <c r="BG83" s="912">
        <v>188.083</v>
      </c>
      <c r="BH83" s="912">
        <v>9902.0989999999983</v>
      </c>
      <c r="BI83" s="912">
        <v>35.984000000000002</v>
      </c>
      <c r="BJ83" s="912">
        <v>481.19599999999997</v>
      </c>
      <c r="BK83" s="912">
        <v>11231.169</v>
      </c>
      <c r="BL83" s="912">
        <v>574.89400000000001</v>
      </c>
      <c r="BM83" s="912">
        <v>34402.187999999995</v>
      </c>
      <c r="BN83" s="912">
        <v>14797.594000000001</v>
      </c>
      <c r="BO83" s="912">
        <v>10410.231</v>
      </c>
      <c r="BP83" s="912">
        <v>5302.5220000000008</v>
      </c>
      <c r="BQ83" s="912">
        <v>4659.8559999999998</v>
      </c>
      <c r="BR83" s="912">
        <v>1877.8939999999998</v>
      </c>
      <c r="BS83" s="912">
        <v>2319.681</v>
      </c>
      <c r="BT83" s="912">
        <v>8361.1</v>
      </c>
      <c r="BU83" s="912">
        <v>237623.984</v>
      </c>
      <c r="BV83" s="912">
        <v>14739.167999999998</v>
      </c>
      <c r="BW83" s="912">
        <v>4008.0569999999998</v>
      </c>
      <c r="BX83" s="912">
        <v>2260.0390000000002</v>
      </c>
      <c r="BY83" s="912">
        <v>2241.8029999999999</v>
      </c>
      <c r="BZ83" s="912">
        <v>1760.6590000000001</v>
      </c>
      <c r="CA83" s="912">
        <v>2137.3789999999999</v>
      </c>
      <c r="CB83" s="912">
        <v>0</v>
      </c>
      <c r="CC83" s="912">
        <v>1700.633</v>
      </c>
      <c r="CD83" s="912">
        <v>159.511</v>
      </c>
      <c r="CE83" s="912">
        <v>188.11500000000001</v>
      </c>
      <c r="CF83" s="912">
        <v>1479.8620000000001</v>
      </c>
      <c r="CG83" s="912">
        <v>1963.4059999999999</v>
      </c>
      <c r="CH83" s="912">
        <v>789.66</v>
      </c>
      <c r="CI83" s="912">
        <v>4752.6959999999999</v>
      </c>
      <c r="CJ83" s="912">
        <v>1278.1759999999999</v>
      </c>
      <c r="CK83" s="912">
        <v>13096.235000000001</v>
      </c>
      <c r="CL83" s="912">
        <v>219.72800000000001</v>
      </c>
      <c r="CM83" s="912">
        <v>2231.6869999999999</v>
      </c>
      <c r="CN83" s="912">
        <v>18447.422999999999</v>
      </c>
      <c r="CO83" s="912">
        <v>17569.584999999999</v>
      </c>
      <c r="CP83" s="912">
        <v>12456.552</v>
      </c>
      <c r="CQ83" s="912">
        <v>10143.168</v>
      </c>
      <c r="CR83" s="912">
        <v>987.52</v>
      </c>
      <c r="CS83" s="912">
        <v>3104.9389999999999</v>
      </c>
      <c r="CT83" s="912">
        <v>3325.8869999999997</v>
      </c>
      <c r="CU83" s="912">
        <v>2575.9409999999998</v>
      </c>
      <c r="CV83" s="912">
        <v>4446.0690000000004</v>
      </c>
      <c r="CW83" s="912">
        <v>2324.2089999999998</v>
      </c>
      <c r="CX83" s="912">
        <v>3080.4830000000002</v>
      </c>
      <c r="CY83" s="912">
        <v>16496.359</v>
      </c>
      <c r="CZ83" s="912">
        <v>5180.58</v>
      </c>
      <c r="DA83" s="912">
        <v>6075.8109999999997</v>
      </c>
      <c r="DB83" s="912">
        <v>4677.9740000000002</v>
      </c>
      <c r="DC83" s="912">
        <v>12215.689</v>
      </c>
      <c r="DD83" s="912">
        <v>368.173</v>
      </c>
      <c r="DE83" s="912">
        <v>10445.763999999999</v>
      </c>
      <c r="DF83" s="912">
        <v>0</v>
      </c>
      <c r="DG83" s="912">
        <v>3087.7219999999998</v>
      </c>
      <c r="DH83" s="913">
        <f t="shared" si="10"/>
        <v>648607.89399999985</v>
      </c>
      <c r="DI83" s="912">
        <v>0</v>
      </c>
      <c r="DJ83" s="912">
        <v>0</v>
      </c>
      <c r="DK83" s="912">
        <v>0</v>
      </c>
      <c r="DL83" s="912">
        <v>0</v>
      </c>
      <c r="DM83" s="912">
        <v>0</v>
      </c>
      <c r="DN83" s="912">
        <v>0</v>
      </c>
      <c r="DO83" s="914">
        <f t="shared" si="11"/>
        <v>0</v>
      </c>
      <c r="DP83" s="915">
        <f t="shared" si="12"/>
        <v>648607.89399999985</v>
      </c>
      <c r="DQ83" s="912">
        <v>0</v>
      </c>
      <c r="DR83" s="912">
        <v>0</v>
      </c>
      <c r="DS83" s="914">
        <f t="shared" si="13"/>
        <v>0</v>
      </c>
      <c r="DT83" s="915">
        <f t="shared" si="14"/>
        <v>0</v>
      </c>
      <c r="DU83" s="915">
        <f t="shared" si="15"/>
        <v>648607.89399999985</v>
      </c>
      <c r="DV83" s="912">
        <v>0</v>
      </c>
      <c r="DW83" s="912">
        <v>0</v>
      </c>
      <c r="DX83" s="913">
        <f t="shared" si="16"/>
        <v>0</v>
      </c>
      <c r="DY83" s="917">
        <f t="shared" si="17"/>
        <v>0</v>
      </c>
      <c r="DZ83" s="913">
        <f t="shared" si="18"/>
        <v>648607.89399999985</v>
      </c>
      <c r="EA83" s="918"/>
      <c r="EB83" s="918">
        <f t="shared" si="19"/>
        <v>-64860.789399999987</v>
      </c>
    </row>
    <row r="84" spans="1:132" ht="15" customHeight="1">
      <c r="A84" s="883">
        <v>78</v>
      </c>
      <c r="B84" s="919" t="s">
        <v>279</v>
      </c>
      <c r="C84" s="911" t="s">
        <v>280</v>
      </c>
      <c r="D84" s="912">
        <v>364.17200000000008</v>
      </c>
      <c r="E84" s="912">
        <v>391.49900000000002</v>
      </c>
      <c r="F84" s="912">
        <v>7.7629999999999999</v>
      </c>
      <c r="G84" s="912">
        <v>4.0169999999999995</v>
      </c>
      <c r="H84" s="912">
        <v>80.893000000000001</v>
      </c>
      <c r="I84" s="912">
        <v>0</v>
      </c>
      <c r="J84" s="912">
        <v>4.3019999999999996</v>
      </c>
      <c r="K84" s="912">
        <v>2659.8909999999996</v>
      </c>
      <c r="L84" s="912">
        <v>231.44</v>
      </c>
      <c r="M84" s="912">
        <v>737.79899999999998</v>
      </c>
      <c r="N84" s="912">
        <v>0</v>
      </c>
      <c r="O84" s="912">
        <v>51.228000000000002</v>
      </c>
      <c r="P84" s="912">
        <v>23.132999999999999</v>
      </c>
      <c r="Q84" s="912">
        <v>229.69399999999999</v>
      </c>
      <c r="R84" s="912">
        <v>128.29</v>
      </c>
      <c r="S84" s="912">
        <v>495.01600000000002</v>
      </c>
      <c r="T84" s="912">
        <v>333.9</v>
      </c>
      <c r="U84" s="912">
        <v>141.58199999999999</v>
      </c>
      <c r="V84" s="912">
        <v>23.48</v>
      </c>
      <c r="W84" s="912">
        <v>310.82</v>
      </c>
      <c r="X84" s="912">
        <v>126.041</v>
      </c>
      <c r="Y84" s="912">
        <v>359.69299999999998</v>
      </c>
      <c r="Z84" s="912">
        <v>223.73399999999998</v>
      </c>
      <c r="AA84" s="912">
        <v>158.47199999999998</v>
      </c>
      <c r="AB84" s="912">
        <v>542.53199999999993</v>
      </c>
      <c r="AC84" s="912">
        <v>725.745</v>
      </c>
      <c r="AD84" s="912">
        <v>3171.0809999999992</v>
      </c>
      <c r="AE84" s="912">
        <v>1316.6260000000002</v>
      </c>
      <c r="AF84" s="912">
        <v>607.44299999999998</v>
      </c>
      <c r="AG84" s="912">
        <v>243.05799999999999</v>
      </c>
      <c r="AH84" s="912">
        <v>16.010999999999999</v>
      </c>
      <c r="AI84" s="912">
        <v>219.19500000000002</v>
      </c>
      <c r="AJ84" s="912">
        <v>1016.3830000000002</v>
      </c>
      <c r="AK84" s="912">
        <v>321.02</v>
      </c>
      <c r="AL84" s="912">
        <v>700.99</v>
      </c>
      <c r="AM84" s="912">
        <v>4576.71</v>
      </c>
      <c r="AN84" s="912">
        <v>1697.8799999999999</v>
      </c>
      <c r="AO84" s="912">
        <v>2248.4340000000002</v>
      </c>
      <c r="AP84" s="912">
        <v>1527.817</v>
      </c>
      <c r="AQ84" s="912">
        <v>487.98599999999999</v>
      </c>
      <c r="AR84" s="912">
        <v>418.31900000000002</v>
      </c>
      <c r="AS84" s="912">
        <v>469.04199999999997</v>
      </c>
      <c r="AT84" s="912">
        <v>1940.721</v>
      </c>
      <c r="AU84" s="912">
        <v>931.21500000000003</v>
      </c>
      <c r="AV84" s="912">
        <v>1712.7530000000002</v>
      </c>
      <c r="AW84" s="912">
        <v>476.72300000000007</v>
      </c>
      <c r="AX84" s="912">
        <v>125.354</v>
      </c>
      <c r="AY84" s="912">
        <v>120.91500000000001</v>
      </c>
      <c r="AZ84" s="912">
        <v>1816.7169999999999</v>
      </c>
      <c r="BA84" s="912">
        <v>147.559</v>
      </c>
      <c r="BB84" s="912">
        <v>23.849000000000004</v>
      </c>
      <c r="BC84" s="912">
        <v>60.364999999999995</v>
      </c>
      <c r="BD84" s="912">
        <v>21.881</v>
      </c>
      <c r="BE84" s="912">
        <v>29.289000000000001</v>
      </c>
      <c r="BF84" s="912">
        <v>19872.760000000002</v>
      </c>
      <c r="BG84" s="912">
        <v>643.58299999999997</v>
      </c>
      <c r="BH84" s="912">
        <v>11886.842000000001</v>
      </c>
      <c r="BI84" s="912">
        <v>62.562000000000005</v>
      </c>
      <c r="BJ84" s="912">
        <v>993.72399999999993</v>
      </c>
      <c r="BK84" s="912">
        <v>237.45099999999999</v>
      </c>
      <c r="BL84" s="912">
        <v>5435.4709999999995</v>
      </c>
      <c r="BM84" s="912">
        <v>1674.9690000000001</v>
      </c>
      <c r="BN84" s="912">
        <v>671.96600000000001</v>
      </c>
      <c r="BO84" s="912">
        <v>901.46199999999999</v>
      </c>
      <c r="BP84" s="912">
        <v>1076.232</v>
      </c>
      <c r="BQ84" s="912">
        <v>6312.8649999999998</v>
      </c>
      <c r="BR84" s="912">
        <v>1515.4969999999998</v>
      </c>
      <c r="BS84" s="912">
        <v>154.19</v>
      </c>
      <c r="BT84" s="912">
        <v>220.941</v>
      </c>
      <c r="BU84" s="912">
        <v>1388.2190000000001</v>
      </c>
      <c r="BV84" s="912">
        <v>473.94200000000001</v>
      </c>
      <c r="BW84" s="912">
        <v>155.13499999999999</v>
      </c>
      <c r="BX84" s="912">
        <v>74.384999999999991</v>
      </c>
      <c r="BY84" s="912">
        <v>39.537999999999997</v>
      </c>
      <c r="BZ84" s="912">
        <v>43.981000000000002</v>
      </c>
      <c r="CA84" s="912">
        <v>6829.0720000000001</v>
      </c>
      <c r="CB84" s="912">
        <v>4250.2509999999993</v>
      </c>
      <c r="CC84" s="912">
        <v>243241.94099999999</v>
      </c>
      <c r="CD84" s="912">
        <v>114.438</v>
      </c>
      <c r="CE84" s="912">
        <v>11.946999999999999</v>
      </c>
      <c r="CF84" s="912">
        <v>19.863</v>
      </c>
      <c r="CG84" s="912">
        <v>201.93299999999999</v>
      </c>
      <c r="CH84" s="912">
        <v>144.74199999999999</v>
      </c>
      <c r="CI84" s="912">
        <v>71.83</v>
      </c>
      <c r="CJ84" s="912">
        <v>15.367000000000001</v>
      </c>
      <c r="CK84" s="912">
        <v>479.86400000000003</v>
      </c>
      <c r="CL84" s="912">
        <v>38.47</v>
      </c>
      <c r="CM84" s="912">
        <v>84.981999999999999</v>
      </c>
      <c r="CN84" s="912">
        <v>285.24199999999996</v>
      </c>
      <c r="CO84" s="912">
        <v>281.98099999999999</v>
      </c>
      <c r="CP84" s="912">
        <v>796.51499999999999</v>
      </c>
      <c r="CQ84" s="912">
        <v>538.59899999999993</v>
      </c>
      <c r="CR84" s="912">
        <v>57.989000000000004</v>
      </c>
      <c r="CS84" s="912">
        <v>103.60599999999999</v>
      </c>
      <c r="CT84" s="912">
        <v>92.289000000000001</v>
      </c>
      <c r="CU84" s="912">
        <v>96.873000000000019</v>
      </c>
      <c r="CV84" s="912">
        <v>52.647999999999996</v>
      </c>
      <c r="CW84" s="912">
        <v>13.077</v>
      </c>
      <c r="CX84" s="912">
        <v>574.44600000000014</v>
      </c>
      <c r="CY84" s="912">
        <v>378.84899999999999</v>
      </c>
      <c r="CZ84" s="912">
        <v>49.683000000000007</v>
      </c>
      <c r="DA84" s="912">
        <v>491.952</v>
      </c>
      <c r="DB84" s="912">
        <v>73.655000000000001</v>
      </c>
      <c r="DC84" s="912">
        <v>91.014999999999986</v>
      </c>
      <c r="DD84" s="912">
        <v>8.4760000000000009</v>
      </c>
      <c r="DE84" s="912">
        <v>122.639</v>
      </c>
      <c r="DF84" s="912">
        <v>306.44899999999996</v>
      </c>
      <c r="DG84" s="912">
        <v>102.649</v>
      </c>
      <c r="DH84" s="913">
        <f t="shared" si="10"/>
        <v>348659.51900000026</v>
      </c>
      <c r="DI84" s="912">
        <v>160.673</v>
      </c>
      <c r="DJ84" s="912">
        <v>9294.9359999999997</v>
      </c>
      <c r="DK84" s="912">
        <v>0.35399999999999998</v>
      </c>
      <c r="DL84" s="912">
        <v>62.555999999999997</v>
      </c>
      <c r="DM84" s="912">
        <v>1685.058</v>
      </c>
      <c r="DN84" s="912">
        <v>726.81700000000001</v>
      </c>
      <c r="DO84" s="914">
        <f t="shared" si="11"/>
        <v>11930.394</v>
      </c>
      <c r="DP84" s="915">
        <f t="shared" si="12"/>
        <v>360589.91300000029</v>
      </c>
      <c r="DQ84" s="912">
        <v>120173.515</v>
      </c>
      <c r="DR84" s="912">
        <v>232427.55</v>
      </c>
      <c r="DS84" s="914">
        <f t="shared" si="13"/>
        <v>352601.065</v>
      </c>
      <c r="DT84" s="915">
        <f t="shared" si="14"/>
        <v>364531.45900000003</v>
      </c>
      <c r="DU84" s="915">
        <f t="shared" si="15"/>
        <v>713190.97800000035</v>
      </c>
      <c r="DV84" s="912">
        <v>-98847.646999999997</v>
      </c>
      <c r="DW84" s="912">
        <v>-50809.387000000002</v>
      </c>
      <c r="DX84" s="913">
        <f t="shared" si="16"/>
        <v>-149657.03399999999</v>
      </c>
      <c r="DY84" s="917">
        <f t="shared" si="17"/>
        <v>214874.42500000005</v>
      </c>
      <c r="DZ84" s="913">
        <f t="shared" si="18"/>
        <v>563533.94400000037</v>
      </c>
      <c r="EA84" s="918"/>
      <c r="EB84" s="918">
        <f t="shared" si="19"/>
        <v>-56353.394400000041</v>
      </c>
    </row>
    <row r="85" spans="1:132" ht="15" customHeight="1">
      <c r="A85" s="883">
        <v>79</v>
      </c>
      <c r="B85" s="919" t="s">
        <v>281</v>
      </c>
      <c r="C85" s="911" t="s">
        <v>282</v>
      </c>
      <c r="D85" s="912">
        <v>0.17699999999999999</v>
      </c>
      <c r="E85" s="912">
        <v>0</v>
      </c>
      <c r="F85" s="912">
        <v>3.41</v>
      </c>
      <c r="G85" s="912">
        <v>0.875</v>
      </c>
      <c r="H85" s="912">
        <v>1.5430000000000001</v>
      </c>
      <c r="I85" s="912">
        <v>0</v>
      </c>
      <c r="J85" s="912">
        <v>21.100999999999999</v>
      </c>
      <c r="K85" s="912">
        <v>174.45800000000003</v>
      </c>
      <c r="L85" s="912">
        <v>17.222999999999999</v>
      </c>
      <c r="M85" s="912">
        <v>2.5420000000000003</v>
      </c>
      <c r="N85" s="912">
        <v>0</v>
      </c>
      <c r="O85" s="912">
        <v>67.81</v>
      </c>
      <c r="P85" s="912">
        <v>54.274999999999999</v>
      </c>
      <c r="Q85" s="912">
        <v>35.128000000000007</v>
      </c>
      <c r="R85" s="912">
        <v>58.197000000000003</v>
      </c>
      <c r="S85" s="912">
        <v>25.006999999999998</v>
      </c>
      <c r="T85" s="912">
        <v>63.746000000000009</v>
      </c>
      <c r="U85" s="912">
        <v>135.048</v>
      </c>
      <c r="V85" s="912">
        <v>2.91</v>
      </c>
      <c r="W85" s="912">
        <v>27.158999999999999</v>
      </c>
      <c r="X85" s="912">
        <v>1.7029999999999998</v>
      </c>
      <c r="Y85" s="912">
        <v>19.933</v>
      </c>
      <c r="Z85" s="912">
        <v>134.50300000000001</v>
      </c>
      <c r="AA85" s="912">
        <v>2.468</v>
      </c>
      <c r="AB85" s="912">
        <v>1489.605</v>
      </c>
      <c r="AC85" s="912">
        <v>184.68700000000001</v>
      </c>
      <c r="AD85" s="912">
        <v>8.0400000000000009</v>
      </c>
      <c r="AE85" s="912">
        <v>5.9489999999999998</v>
      </c>
      <c r="AF85" s="912">
        <v>452.57100000000003</v>
      </c>
      <c r="AG85" s="912">
        <v>175.46899999999999</v>
      </c>
      <c r="AH85" s="912">
        <v>11.206</v>
      </c>
      <c r="AI85" s="912">
        <v>35.552999999999997</v>
      </c>
      <c r="AJ85" s="912">
        <v>36.205999999999996</v>
      </c>
      <c r="AK85" s="912">
        <v>72.971999999999994</v>
      </c>
      <c r="AL85" s="912">
        <v>70.85499999999999</v>
      </c>
      <c r="AM85" s="912">
        <v>53.652000000000008</v>
      </c>
      <c r="AN85" s="912">
        <v>625.28700000000003</v>
      </c>
      <c r="AO85" s="912">
        <v>105.54400000000001</v>
      </c>
      <c r="AP85" s="912">
        <v>70.52</v>
      </c>
      <c r="AQ85" s="912">
        <v>41.914000000000001</v>
      </c>
      <c r="AR85" s="912">
        <v>115.428</v>
      </c>
      <c r="AS85" s="912">
        <v>183.88800000000001</v>
      </c>
      <c r="AT85" s="912">
        <v>603.72299999999996</v>
      </c>
      <c r="AU85" s="912">
        <v>631.14100000000008</v>
      </c>
      <c r="AV85" s="912">
        <v>1154.1759999999999</v>
      </c>
      <c r="AW85" s="912">
        <v>362.38300000000004</v>
      </c>
      <c r="AX85" s="912">
        <v>50.582999999999998</v>
      </c>
      <c r="AY85" s="912">
        <v>105.23700000000001</v>
      </c>
      <c r="AZ85" s="912">
        <v>995.93299999999999</v>
      </c>
      <c r="BA85" s="912">
        <v>54.094999999999999</v>
      </c>
      <c r="BB85" s="912">
        <v>33.568999999999996</v>
      </c>
      <c r="BC85" s="912">
        <v>34.436999999999991</v>
      </c>
      <c r="BD85" s="912">
        <v>28.582000000000001</v>
      </c>
      <c r="BE85" s="912">
        <v>16.529</v>
      </c>
      <c r="BF85" s="912">
        <v>1356.1970000000001</v>
      </c>
      <c r="BG85" s="912">
        <v>31.580000000000002</v>
      </c>
      <c r="BH85" s="912">
        <v>2842.35</v>
      </c>
      <c r="BI85" s="912">
        <v>1.6460000000000001</v>
      </c>
      <c r="BJ85" s="912">
        <v>156.965</v>
      </c>
      <c r="BK85" s="912">
        <v>129.65800000000002</v>
      </c>
      <c r="BL85" s="912">
        <v>0.05</v>
      </c>
      <c r="BM85" s="912">
        <v>224.92000000000002</v>
      </c>
      <c r="BN85" s="912">
        <v>187.64599999999999</v>
      </c>
      <c r="BO85" s="912">
        <v>47.954999999999998</v>
      </c>
      <c r="BP85" s="912">
        <v>138.881</v>
      </c>
      <c r="BQ85" s="912">
        <v>183.00800000000001</v>
      </c>
      <c r="BR85" s="912">
        <v>45.181000000000004</v>
      </c>
      <c r="BS85" s="912">
        <v>336.471</v>
      </c>
      <c r="BT85" s="912">
        <v>1535.9010000000001</v>
      </c>
      <c r="BU85" s="912">
        <v>14345.989</v>
      </c>
      <c r="BV85" s="912">
        <v>1737.2110000000002</v>
      </c>
      <c r="BW85" s="912">
        <v>169.875</v>
      </c>
      <c r="BX85" s="912">
        <v>92.585999999999999</v>
      </c>
      <c r="BY85" s="912">
        <v>0</v>
      </c>
      <c r="BZ85" s="912">
        <v>4.2670000000000003</v>
      </c>
      <c r="CA85" s="912">
        <v>160.64999999999998</v>
      </c>
      <c r="CB85" s="912">
        <v>0.13100000000000001</v>
      </c>
      <c r="CC85" s="912">
        <v>110.523</v>
      </c>
      <c r="CD85" s="912">
        <v>193.483</v>
      </c>
      <c r="CE85" s="912">
        <v>66.13900000000001</v>
      </c>
      <c r="CF85" s="912">
        <v>34.326000000000001</v>
      </c>
      <c r="CG85" s="912">
        <v>116.32299999999999</v>
      </c>
      <c r="CH85" s="912">
        <v>2461.7780000000002</v>
      </c>
      <c r="CI85" s="912">
        <v>629.32400000000007</v>
      </c>
      <c r="CJ85" s="912">
        <v>419.13499999999993</v>
      </c>
      <c r="CK85" s="912">
        <v>2820.741</v>
      </c>
      <c r="CL85" s="912">
        <v>266.31</v>
      </c>
      <c r="CM85" s="912">
        <v>1385.8589999999999</v>
      </c>
      <c r="CN85" s="912">
        <v>1061.8340000000001</v>
      </c>
      <c r="CO85" s="912">
        <v>1948.624</v>
      </c>
      <c r="CP85" s="912">
        <v>3154.114</v>
      </c>
      <c r="CQ85" s="912">
        <v>1089.654</v>
      </c>
      <c r="CR85" s="912">
        <v>10.07</v>
      </c>
      <c r="CS85" s="912">
        <v>40.914000000000001</v>
      </c>
      <c r="CT85" s="912">
        <v>77.290000000000006</v>
      </c>
      <c r="CU85" s="912">
        <v>879.53100000000006</v>
      </c>
      <c r="CV85" s="912">
        <v>574.57600000000014</v>
      </c>
      <c r="CW85" s="912">
        <v>566.44200000000001</v>
      </c>
      <c r="CX85" s="912">
        <v>135.13499999999999</v>
      </c>
      <c r="CY85" s="912">
        <v>4623.0600000000004</v>
      </c>
      <c r="CZ85" s="912">
        <v>37.425000000000004</v>
      </c>
      <c r="DA85" s="912">
        <v>216.745</v>
      </c>
      <c r="DB85" s="912">
        <v>165.07400000000001</v>
      </c>
      <c r="DC85" s="912">
        <v>355.23399999999998</v>
      </c>
      <c r="DD85" s="912">
        <v>19.864000000000001</v>
      </c>
      <c r="DE85" s="912">
        <v>303.37800000000004</v>
      </c>
      <c r="DF85" s="912">
        <v>1.35</v>
      </c>
      <c r="DG85" s="912">
        <v>1158.7539999999999</v>
      </c>
      <c r="DH85" s="913">
        <f t="shared" si="10"/>
        <v>57311.077000000005</v>
      </c>
      <c r="DI85" s="912">
        <v>335.952</v>
      </c>
      <c r="DJ85" s="912">
        <v>16430.219000000001</v>
      </c>
      <c r="DK85" s="912">
        <v>4.8000000000000001E-2</v>
      </c>
      <c r="DL85" s="912">
        <v>1.3819999999999999</v>
      </c>
      <c r="DM85" s="912">
        <v>18.064</v>
      </c>
      <c r="DN85" s="912">
        <v>1.0429999999999999</v>
      </c>
      <c r="DO85" s="914">
        <f t="shared" si="11"/>
        <v>16786.708000000002</v>
      </c>
      <c r="DP85" s="915">
        <f t="shared" si="12"/>
        <v>74097.785000000003</v>
      </c>
      <c r="DQ85" s="912">
        <v>15964.560999999998</v>
      </c>
      <c r="DR85" s="912">
        <v>8516.8140000000003</v>
      </c>
      <c r="DS85" s="913">
        <f t="shared" si="13"/>
        <v>24481.375</v>
      </c>
      <c r="DT85" s="920">
        <f t="shared" si="14"/>
        <v>41268.082999999999</v>
      </c>
      <c r="DU85" s="920">
        <f t="shared" si="15"/>
        <v>98579.16</v>
      </c>
      <c r="DV85" s="912">
        <v>-12696.342000000001</v>
      </c>
      <c r="DW85" s="912">
        <v>-19964.955999999998</v>
      </c>
      <c r="DX85" s="913">
        <f t="shared" si="16"/>
        <v>-32661.297999999999</v>
      </c>
      <c r="DY85" s="917">
        <f t="shared" si="17"/>
        <v>8606.7849999999999</v>
      </c>
      <c r="DZ85" s="913">
        <f t="shared" si="18"/>
        <v>65917.862000000008</v>
      </c>
      <c r="EA85" s="918"/>
      <c r="EB85" s="918">
        <f t="shared" si="19"/>
        <v>-6591.7862000000014</v>
      </c>
    </row>
    <row r="86" spans="1:132" ht="15" customHeight="1">
      <c r="A86" s="883">
        <v>80</v>
      </c>
      <c r="B86" s="919" t="s">
        <v>283</v>
      </c>
      <c r="C86" s="911" t="s">
        <v>284</v>
      </c>
      <c r="D86" s="912">
        <v>145.4</v>
      </c>
      <c r="E86" s="912">
        <v>206.32900000000001</v>
      </c>
      <c r="F86" s="912">
        <v>5.4059999999999997</v>
      </c>
      <c r="G86" s="912">
        <v>1.3109999999999999</v>
      </c>
      <c r="H86" s="912">
        <v>39.102999999999994</v>
      </c>
      <c r="I86" s="912">
        <v>0</v>
      </c>
      <c r="J86" s="912">
        <v>1.8170000000000002</v>
      </c>
      <c r="K86" s="912">
        <v>2776.527</v>
      </c>
      <c r="L86" s="912">
        <v>254.54300000000001</v>
      </c>
      <c r="M86" s="912">
        <v>288.90100000000001</v>
      </c>
      <c r="N86" s="912">
        <v>0</v>
      </c>
      <c r="O86" s="912">
        <v>74.873999999999995</v>
      </c>
      <c r="P86" s="912">
        <v>59.718000000000004</v>
      </c>
      <c r="Q86" s="912">
        <v>143.114</v>
      </c>
      <c r="R86" s="912">
        <v>122.47499999999999</v>
      </c>
      <c r="S86" s="912">
        <v>490.51700000000005</v>
      </c>
      <c r="T86" s="912">
        <v>396.15000000000003</v>
      </c>
      <c r="U86" s="912">
        <v>251.369</v>
      </c>
      <c r="V86" s="912">
        <v>9.3140000000000001</v>
      </c>
      <c r="W86" s="912">
        <v>62.396999999999998</v>
      </c>
      <c r="X86" s="912">
        <v>59.066000000000003</v>
      </c>
      <c r="Y86" s="912">
        <v>173.83800000000002</v>
      </c>
      <c r="Z86" s="912">
        <v>99.552999999999997</v>
      </c>
      <c r="AA86" s="912">
        <v>61.7</v>
      </c>
      <c r="AB86" s="912">
        <v>417.88600000000002</v>
      </c>
      <c r="AC86" s="912">
        <v>444.47400000000005</v>
      </c>
      <c r="AD86" s="912">
        <v>344.22800000000001</v>
      </c>
      <c r="AE86" s="912">
        <v>101.875</v>
      </c>
      <c r="AF86" s="912">
        <v>719.78499999999997</v>
      </c>
      <c r="AG86" s="912">
        <v>190.506</v>
      </c>
      <c r="AH86" s="912">
        <v>15.561</v>
      </c>
      <c r="AI86" s="912">
        <v>129.93700000000001</v>
      </c>
      <c r="AJ86" s="912">
        <v>371.70699999999999</v>
      </c>
      <c r="AK86" s="912">
        <v>218.916</v>
      </c>
      <c r="AL86" s="912">
        <v>252.81799999999998</v>
      </c>
      <c r="AM86" s="912">
        <v>662.75599999999997</v>
      </c>
      <c r="AN86" s="912">
        <v>471.536</v>
      </c>
      <c r="AO86" s="912">
        <v>623.822</v>
      </c>
      <c r="AP86" s="912">
        <v>349.66300000000001</v>
      </c>
      <c r="AQ86" s="912">
        <v>69.078000000000003</v>
      </c>
      <c r="AR86" s="912">
        <v>449.13499999999999</v>
      </c>
      <c r="AS86" s="912">
        <v>140.62</v>
      </c>
      <c r="AT86" s="912">
        <v>686.31499999999994</v>
      </c>
      <c r="AU86" s="912">
        <v>444.95799999999997</v>
      </c>
      <c r="AV86" s="912">
        <v>727.40000000000009</v>
      </c>
      <c r="AW86" s="912">
        <v>390.39900000000006</v>
      </c>
      <c r="AX86" s="912">
        <v>122.809</v>
      </c>
      <c r="AY86" s="912">
        <v>102.07599999999999</v>
      </c>
      <c r="AZ86" s="912">
        <v>1060.182</v>
      </c>
      <c r="BA86" s="912">
        <v>108.959</v>
      </c>
      <c r="BB86" s="912">
        <v>32.879999999999995</v>
      </c>
      <c r="BC86" s="912">
        <v>48.292000000000002</v>
      </c>
      <c r="BD86" s="912">
        <v>22.716999999999999</v>
      </c>
      <c r="BE86" s="912">
        <v>36.227999999999994</v>
      </c>
      <c r="BF86" s="912">
        <v>6824.2269999999999</v>
      </c>
      <c r="BG86" s="912">
        <v>208.77600000000001</v>
      </c>
      <c r="BH86" s="912">
        <v>4725.1820000000007</v>
      </c>
      <c r="BI86" s="912">
        <v>24.061</v>
      </c>
      <c r="BJ86" s="912">
        <v>388.66999999999996</v>
      </c>
      <c r="BK86" s="912">
        <v>281.03199999999998</v>
      </c>
      <c r="BL86" s="912">
        <v>80.81</v>
      </c>
      <c r="BM86" s="912">
        <v>1743.8340000000003</v>
      </c>
      <c r="BN86" s="912">
        <v>838.56700000000001</v>
      </c>
      <c r="BO86" s="912">
        <v>473.702</v>
      </c>
      <c r="BP86" s="912">
        <v>482.178</v>
      </c>
      <c r="BQ86" s="912">
        <v>736.75599999999997</v>
      </c>
      <c r="BR86" s="912">
        <v>510.584</v>
      </c>
      <c r="BS86" s="912">
        <v>79.733000000000004</v>
      </c>
      <c r="BT86" s="912">
        <v>80.004000000000005</v>
      </c>
      <c r="BU86" s="912">
        <v>964.33300000000008</v>
      </c>
      <c r="BV86" s="912">
        <v>239.828</v>
      </c>
      <c r="BW86" s="912">
        <v>91.705000000000013</v>
      </c>
      <c r="BX86" s="912">
        <v>56.411000000000001</v>
      </c>
      <c r="BY86" s="912">
        <v>14.872</v>
      </c>
      <c r="BZ86" s="912">
        <v>363.673</v>
      </c>
      <c r="CA86" s="912">
        <v>1155.6509999999998</v>
      </c>
      <c r="CB86" s="912">
        <v>339.36400000000003</v>
      </c>
      <c r="CC86" s="912">
        <v>171.363</v>
      </c>
      <c r="CD86" s="912">
        <v>41.595999999999997</v>
      </c>
      <c r="CE86" s="912">
        <v>258.84300000000002</v>
      </c>
      <c r="CF86" s="912">
        <v>17.463000000000001</v>
      </c>
      <c r="CG86" s="912">
        <v>136.22</v>
      </c>
      <c r="CH86" s="912">
        <v>853.71199999999999</v>
      </c>
      <c r="CI86" s="912">
        <v>62.225000000000001</v>
      </c>
      <c r="CJ86" s="912">
        <v>13.677</v>
      </c>
      <c r="CK86" s="912">
        <v>480.51100000000002</v>
      </c>
      <c r="CL86" s="912">
        <v>31.065000000000001</v>
      </c>
      <c r="CM86" s="912">
        <v>154.76299999999998</v>
      </c>
      <c r="CN86" s="912">
        <v>156.94299999999998</v>
      </c>
      <c r="CO86" s="912">
        <v>213.55199999999999</v>
      </c>
      <c r="CP86" s="912">
        <v>850.12899999999991</v>
      </c>
      <c r="CQ86" s="912">
        <v>1450.096</v>
      </c>
      <c r="CR86" s="912">
        <v>50.692</v>
      </c>
      <c r="CS86" s="912">
        <v>152.61099999999999</v>
      </c>
      <c r="CT86" s="912">
        <v>117.70400000000001</v>
      </c>
      <c r="CU86" s="912">
        <v>96.11</v>
      </c>
      <c r="CV86" s="912">
        <v>50.53</v>
      </c>
      <c r="CW86" s="912">
        <v>196.381</v>
      </c>
      <c r="CX86" s="912">
        <v>384.44399999999996</v>
      </c>
      <c r="CY86" s="912">
        <v>322.40300000000002</v>
      </c>
      <c r="CZ86" s="912">
        <v>65.048000000000002</v>
      </c>
      <c r="DA86" s="912">
        <v>1093.1769999999999</v>
      </c>
      <c r="DB86" s="912">
        <v>76.494</v>
      </c>
      <c r="DC86" s="912">
        <v>56.680999999999997</v>
      </c>
      <c r="DD86" s="912">
        <v>12.272</v>
      </c>
      <c r="DE86" s="912">
        <v>74.181000000000012</v>
      </c>
      <c r="DF86" s="912">
        <v>312.58800000000002</v>
      </c>
      <c r="DG86" s="912">
        <v>36.484000000000002</v>
      </c>
      <c r="DH86" s="913">
        <f t="shared" si="10"/>
        <v>44174.85100000001</v>
      </c>
      <c r="DI86" s="912">
        <v>386.89299999999997</v>
      </c>
      <c r="DJ86" s="912">
        <v>10287.544</v>
      </c>
      <c r="DK86" s="912">
        <v>12.465999999999999</v>
      </c>
      <c r="DL86" s="912">
        <v>95.575999999999993</v>
      </c>
      <c r="DM86" s="912">
        <v>2119.2339999999999</v>
      </c>
      <c r="DN86" s="912">
        <v>243.363</v>
      </c>
      <c r="DO86" s="914">
        <f t="shared" si="11"/>
        <v>13145.075999999999</v>
      </c>
      <c r="DP86" s="915">
        <f t="shared" si="12"/>
        <v>57319.927000000011</v>
      </c>
      <c r="DQ86" s="912">
        <v>6230.4539999999997</v>
      </c>
      <c r="DR86" s="912">
        <v>21409.723000000002</v>
      </c>
      <c r="DS86" s="913">
        <f t="shared" si="13"/>
        <v>27640.177000000003</v>
      </c>
      <c r="DT86" s="920">
        <f t="shared" si="14"/>
        <v>40785.253000000004</v>
      </c>
      <c r="DU86" s="920">
        <f t="shared" si="15"/>
        <v>84960.104000000021</v>
      </c>
      <c r="DV86" s="912">
        <v>0</v>
      </c>
      <c r="DW86" s="912">
        <v>-14686.848</v>
      </c>
      <c r="DX86" s="913">
        <f t="shared" si="16"/>
        <v>-14686.848</v>
      </c>
      <c r="DY86" s="917">
        <f t="shared" si="17"/>
        <v>26098.405000000006</v>
      </c>
      <c r="DZ86" s="913">
        <f t="shared" si="18"/>
        <v>70273.256000000023</v>
      </c>
      <c r="EA86" s="918"/>
      <c r="EB86" s="918">
        <f t="shared" si="19"/>
        <v>-7027.3256000000029</v>
      </c>
    </row>
    <row r="87" spans="1:132" ht="15" customHeight="1">
      <c r="A87" s="883">
        <v>81</v>
      </c>
      <c r="B87" s="919" t="s">
        <v>285</v>
      </c>
      <c r="C87" s="911" t="s">
        <v>286</v>
      </c>
      <c r="D87" s="912">
        <v>680.00700000000006</v>
      </c>
      <c r="E87" s="912">
        <v>687.3069999999999</v>
      </c>
      <c r="F87" s="912">
        <v>20.544</v>
      </c>
      <c r="G87" s="912">
        <v>3.831</v>
      </c>
      <c r="H87" s="912">
        <v>144.55500000000001</v>
      </c>
      <c r="I87" s="912">
        <v>0</v>
      </c>
      <c r="J87" s="912">
        <v>7.3390000000000004</v>
      </c>
      <c r="K87" s="912">
        <v>20452.228999999999</v>
      </c>
      <c r="L87" s="912">
        <v>1208.4740000000002</v>
      </c>
      <c r="M87" s="912">
        <v>6188.6769999999997</v>
      </c>
      <c r="N87" s="912">
        <v>0</v>
      </c>
      <c r="O87" s="912">
        <v>434.05100000000004</v>
      </c>
      <c r="P87" s="912">
        <v>365.83100000000002</v>
      </c>
      <c r="Q87" s="912">
        <v>385.64600000000002</v>
      </c>
      <c r="R87" s="912">
        <v>360.97099999999995</v>
      </c>
      <c r="S87" s="912">
        <v>1509.3020000000001</v>
      </c>
      <c r="T87" s="912">
        <v>1245.251</v>
      </c>
      <c r="U87" s="912">
        <v>691.70299999999997</v>
      </c>
      <c r="V87" s="912">
        <v>76.92</v>
      </c>
      <c r="W87" s="912">
        <v>302.13499999999999</v>
      </c>
      <c r="X87" s="912">
        <v>91.063000000000002</v>
      </c>
      <c r="Y87" s="912">
        <v>434.428</v>
      </c>
      <c r="Z87" s="912">
        <v>233.41900000000001</v>
      </c>
      <c r="AA87" s="912">
        <v>292.78399999999999</v>
      </c>
      <c r="AB87" s="912">
        <v>1467.1010000000001</v>
      </c>
      <c r="AC87" s="912">
        <v>1431.605</v>
      </c>
      <c r="AD87" s="912">
        <v>6161.3980000000001</v>
      </c>
      <c r="AE87" s="912">
        <v>365.75399999999996</v>
      </c>
      <c r="AF87" s="912">
        <v>4241.0839999999998</v>
      </c>
      <c r="AG87" s="912">
        <v>803.98199999999997</v>
      </c>
      <c r="AH87" s="912">
        <v>120.664</v>
      </c>
      <c r="AI87" s="912">
        <v>870.95399999999995</v>
      </c>
      <c r="AJ87" s="912">
        <v>764.13299999999992</v>
      </c>
      <c r="AK87" s="912">
        <v>1376.002</v>
      </c>
      <c r="AL87" s="912">
        <v>1171.5999999999999</v>
      </c>
      <c r="AM87" s="912">
        <v>1831.846</v>
      </c>
      <c r="AN87" s="912">
        <v>2084.0919999999996</v>
      </c>
      <c r="AO87" s="912">
        <v>2194.069</v>
      </c>
      <c r="AP87" s="912">
        <v>1323.797</v>
      </c>
      <c r="AQ87" s="912">
        <v>561.928</v>
      </c>
      <c r="AR87" s="912">
        <v>4805.0770000000002</v>
      </c>
      <c r="AS87" s="912">
        <v>527.64499999999998</v>
      </c>
      <c r="AT87" s="912">
        <v>3404.2330000000002</v>
      </c>
      <c r="AU87" s="912">
        <v>1994.4559999999999</v>
      </c>
      <c r="AV87" s="912">
        <v>3323.7579999999998</v>
      </c>
      <c r="AW87" s="912">
        <v>1589.5940000000001</v>
      </c>
      <c r="AX87" s="912">
        <v>568.13800000000003</v>
      </c>
      <c r="AY87" s="912">
        <v>400.76800000000003</v>
      </c>
      <c r="AZ87" s="912">
        <v>5747.63</v>
      </c>
      <c r="BA87" s="912">
        <v>502.19400000000002</v>
      </c>
      <c r="BB87" s="912">
        <v>150.67500000000001</v>
      </c>
      <c r="BC87" s="912">
        <v>374.88199999999995</v>
      </c>
      <c r="BD87" s="912">
        <v>104.399</v>
      </c>
      <c r="BE87" s="912">
        <v>182.31699999999998</v>
      </c>
      <c r="BF87" s="912">
        <v>17684.114000000001</v>
      </c>
      <c r="BG87" s="912">
        <v>522.73599999999999</v>
      </c>
      <c r="BH87" s="912">
        <v>15933.377</v>
      </c>
      <c r="BI87" s="912">
        <v>84.699999999999989</v>
      </c>
      <c r="BJ87" s="912">
        <v>1529.0300000000002</v>
      </c>
      <c r="BK87" s="912">
        <v>1097.53</v>
      </c>
      <c r="BL87" s="912">
        <v>1256.97</v>
      </c>
      <c r="BM87" s="912">
        <v>4314.2650000000003</v>
      </c>
      <c r="BN87" s="912">
        <v>2194.6379999999999</v>
      </c>
      <c r="BO87" s="912">
        <v>1248.4850000000001</v>
      </c>
      <c r="BP87" s="912">
        <v>1309.2330000000002</v>
      </c>
      <c r="BQ87" s="912">
        <v>11111.127</v>
      </c>
      <c r="BR87" s="912">
        <v>9053.6459999999988</v>
      </c>
      <c r="BS87" s="912">
        <v>307.22899999999998</v>
      </c>
      <c r="BT87" s="912">
        <v>264.62700000000001</v>
      </c>
      <c r="BU87" s="912">
        <v>4203.3249999999998</v>
      </c>
      <c r="BV87" s="912">
        <v>1250.7719999999999</v>
      </c>
      <c r="BW87" s="912">
        <v>642.25900000000001</v>
      </c>
      <c r="BX87" s="912">
        <v>331.34100000000001</v>
      </c>
      <c r="BY87" s="912">
        <v>33.250999999999998</v>
      </c>
      <c r="BZ87" s="912">
        <v>203.96699999999998</v>
      </c>
      <c r="CA87" s="912">
        <v>250.78300000000002</v>
      </c>
      <c r="CB87" s="912">
        <v>797.18799999999999</v>
      </c>
      <c r="CC87" s="912">
        <v>417.43100000000004</v>
      </c>
      <c r="CD87" s="912">
        <v>84.021000000000001</v>
      </c>
      <c r="CE87" s="912">
        <v>32.030999999999999</v>
      </c>
      <c r="CF87" s="912">
        <v>68.784000000000006</v>
      </c>
      <c r="CG87" s="912">
        <v>540.32099999999991</v>
      </c>
      <c r="CH87" s="912">
        <v>21.035</v>
      </c>
      <c r="CI87" s="912">
        <v>421.99099999999999</v>
      </c>
      <c r="CJ87" s="912">
        <v>146.68299999999999</v>
      </c>
      <c r="CK87" s="912">
        <v>1536.461</v>
      </c>
      <c r="CL87" s="912">
        <v>225.62700000000001</v>
      </c>
      <c r="CM87" s="912">
        <v>537.28700000000003</v>
      </c>
      <c r="CN87" s="912">
        <v>4139.7060000000001</v>
      </c>
      <c r="CO87" s="912">
        <v>989.60599999999999</v>
      </c>
      <c r="CP87" s="912">
        <v>3161.94</v>
      </c>
      <c r="CQ87" s="912">
        <v>2762.5920000000001</v>
      </c>
      <c r="CR87" s="912">
        <v>210.399</v>
      </c>
      <c r="CS87" s="912">
        <v>574.09299999999996</v>
      </c>
      <c r="CT87" s="912">
        <v>398.44600000000003</v>
      </c>
      <c r="CU87" s="912">
        <v>403.31799999999998</v>
      </c>
      <c r="CV87" s="912">
        <v>171.67600000000002</v>
      </c>
      <c r="CW87" s="912">
        <v>133.63900000000001</v>
      </c>
      <c r="CX87" s="912">
        <v>1188.4470000000001</v>
      </c>
      <c r="CY87" s="912">
        <v>1203.3869999999999</v>
      </c>
      <c r="CZ87" s="912">
        <v>280.85199999999998</v>
      </c>
      <c r="DA87" s="912">
        <v>3836.76</v>
      </c>
      <c r="DB87" s="912">
        <v>274.36799999999999</v>
      </c>
      <c r="DC87" s="912">
        <v>183.27199999999999</v>
      </c>
      <c r="DD87" s="912">
        <v>28.657</v>
      </c>
      <c r="DE87" s="912">
        <v>262.38600000000002</v>
      </c>
      <c r="DF87" s="912">
        <v>754.98800000000006</v>
      </c>
      <c r="DG87" s="912">
        <v>103.822</v>
      </c>
      <c r="DH87" s="913">
        <f t="shared" si="10"/>
        <v>186980.86100000006</v>
      </c>
      <c r="DI87" s="912">
        <v>1076.8920000000001</v>
      </c>
      <c r="DJ87" s="912">
        <v>26720.186000000002</v>
      </c>
      <c r="DK87" s="912">
        <v>52.121000000000002</v>
      </c>
      <c r="DL87" s="912">
        <v>205.589</v>
      </c>
      <c r="DM87" s="912">
        <v>5220.99</v>
      </c>
      <c r="DN87" s="912">
        <v>1319.873</v>
      </c>
      <c r="DO87" s="914">
        <f t="shared" si="11"/>
        <v>34595.650999999998</v>
      </c>
      <c r="DP87" s="915">
        <f t="shared" si="12"/>
        <v>221576.51200000005</v>
      </c>
      <c r="DQ87" s="912">
        <v>13890.658999999998</v>
      </c>
      <c r="DR87" s="912">
        <v>61639.349000000002</v>
      </c>
      <c r="DS87" s="913">
        <f t="shared" si="13"/>
        <v>75530.008000000002</v>
      </c>
      <c r="DT87" s="920">
        <f t="shared" si="14"/>
        <v>110125.659</v>
      </c>
      <c r="DU87" s="920">
        <f t="shared" si="15"/>
        <v>297106.52</v>
      </c>
      <c r="DV87" s="912">
        <v>0</v>
      </c>
      <c r="DW87" s="912">
        <v>-94137.164000000004</v>
      </c>
      <c r="DX87" s="913">
        <f t="shared" si="16"/>
        <v>-94137.164000000004</v>
      </c>
      <c r="DY87" s="917">
        <f t="shared" si="17"/>
        <v>15988.494999999995</v>
      </c>
      <c r="DZ87" s="913">
        <f t="shared" si="18"/>
        <v>202969.35600000003</v>
      </c>
      <c r="EA87" s="918"/>
      <c r="EB87" s="918">
        <f t="shared" si="19"/>
        <v>-20296.935600000004</v>
      </c>
    </row>
    <row r="88" spans="1:132" ht="15" customHeight="1">
      <c r="A88" s="883">
        <v>82</v>
      </c>
      <c r="B88" s="919" t="s">
        <v>287</v>
      </c>
      <c r="C88" s="911" t="s">
        <v>288</v>
      </c>
      <c r="D88" s="912">
        <v>10.66</v>
      </c>
      <c r="E88" s="912">
        <v>0</v>
      </c>
      <c r="F88" s="912">
        <v>0.96199999999999997</v>
      </c>
      <c r="G88" s="912">
        <v>0</v>
      </c>
      <c r="H88" s="912">
        <v>57.917999999999999</v>
      </c>
      <c r="I88" s="912">
        <v>0</v>
      </c>
      <c r="J88" s="912">
        <v>5.1879999999999997</v>
      </c>
      <c r="K88" s="912">
        <v>1122.3250000000003</v>
      </c>
      <c r="L88" s="912">
        <v>243.48699999999997</v>
      </c>
      <c r="M88" s="912">
        <v>52.859000000000002</v>
      </c>
      <c r="N88" s="912">
        <v>0</v>
      </c>
      <c r="O88" s="912">
        <v>38.039000000000001</v>
      </c>
      <c r="P88" s="912">
        <v>78.293000000000006</v>
      </c>
      <c r="Q88" s="912">
        <v>92.899000000000001</v>
      </c>
      <c r="R88" s="912">
        <v>115.58199999999999</v>
      </c>
      <c r="S88" s="912">
        <v>493.91499999999996</v>
      </c>
      <c r="T88" s="912">
        <v>38.799999999999997</v>
      </c>
      <c r="U88" s="912">
        <v>432.53199999999998</v>
      </c>
      <c r="V88" s="912">
        <v>52.496000000000002</v>
      </c>
      <c r="W88" s="912">
        <v>133.24199999999999</v>
      </c>
      <c r="X88" s="912">
        <v>5.75</v>
      </c>
      <c r="Y88" s="912">
        <v>96.126000000000005</v>
      </c>
      <c r="Z88" s="912">
        <v>77.403999999999996</v>
      </c>
      <c r="AA88" s="912">
        <v>79.180000000000007</v>
      </c>
      <c r="AB88" s="912">
        <v>354.67899999999997</v>
      </c>
      <c r="AC88" s="912">
        <v>489.512</v>
      </c>
      <c r="AD88" s="912">
        <v>5.1929999999999996</v>
      </c>
      <c r="AE88" s="912">
        <v>11.585999999999999</v>
      </c>
      <c r="AF88" s="912">
        <v>2706.8609999999999</v>
      </c>
      <c r="AG88" s="912">
        <v>485.08799999999997</v>
      </c>
      <c r="AH88" s="912">
        <v>10.739000000000001</v>
      </c>
      <c r="AI88" s="912">
        <v>1144.7449999999999</v>
      </c>
      <c r="AJ88" s="912">
        <v>8.2379999999999995</v>
      </c>
      <c r="AK88" s="912">
        <v>865.47500000000002</v>
      </c>
      <c r="AL88" s="912">
        <v>92.501000000000005</v>
      </c>
      <c r="AM88" s="912">
        <v>0</v>
      </c>
      <c r="AN88" s="912">
        <v>4739.027</v>
      </c>
      <c r="AO88" s="912">
        <v>84.045999999999992</v>
      </c>
      <c r="AP88" s="912">
        <v>130.53200000000001</v>
      </c>
      <c r="AQ88" s="912">
        <v>324.53199999999998</v>
      </c>
      <c r="AR88" s="912">
        <v>1064.5460000000003</v>
      </c>
      <c r="AS88" s="912">
        <v>11.779</v>
      </c>
      <c r="AT88" s="912">
        <v>674.66700000000014</v>
      </c>
      <c r="AU88" s="912">
        <v>670.11500000000001</v>
      </c>
      <c r="AV88" s="912">
        <v>915.3649999999999</v>
      </c>
      <c r="AW88" s="912">
        <v>255.61200000000005</v>
      </c>
      <c r="AX88" s="912">
        <v>82.191000000000003</v>
      </c>
      <c r="AY88" s="912">
        <v>68.429000000000002</v>
      </c>
      <c r="AZ88" s="912">
        <v>14985.537</v>
      </c>
      <c r="BA88" s="912">
        <v>41.169000000000004</v>
      </c>
      <c r="BB88" s="912">
        <v>129.63900000000001</v>
      </c>
      <c r="BC88" s="912">
        <v>111.17899999999999</v>
      </c>
      <c r="BD88" s="912">
        <v>13.266999999999999</v>
      </c>
      <c r="BE88" s="912">
        <v>162.702</v>
      </c>
      <c r="BF88" s="912">
        <v>690.51900000000001</v>
      </c>
      <c r="BG88" s="912">
        <v>125.32299999999999</v>
      </c>
      <c r="BH88" s="912">
        <v>9969.9179999999997</v>
      </c>
      <c r="BI88" s="912">
        <v>3.3710000000000004</v>
      </c>
      <c r="BJ88" s="912">
        <v>316.245</v>
      </c>
      <c r="BK88" s="912">
        <v>535.50800000000004</v>
      </c>
      <c r="BL88" s="912">
        <v>17.896000000000001</v>
      </c>
      <c r="BM88" s="912">
        <v>0</v>
      </c>
      <c r="BN88" s="912">
        <v>0</v>
      </c>
      <c r="BO88" s="912">
        <v>10.801</v>
      </c>
      <c r="BP88" s="912">
        <v>0</v>
      </c>
      <c r="BQ88" s="912">
        <v>0</v>
      </c>
      <c r="BR88" s="912">
        <v>0</v>
      </c>
      <c r="BS88" s="912">
        <v>0</v>
      </c>
      <c r="BT88" s="912">
        <v>0</v>
      </c>
      <c r="BU88" s="912">
        <v>38168.241999999998</v>
      </c>
      <c r="BV88" s="912">
        <v>21.76</v>
      </c>
      <c r="BW88" s="912">
        <v>0</v>
      </c>
      <c r="BX88" s="912">
        <v>0</v>
      </c>
      <c r="BY88" s="912">
        <v>0</v>
      </c>
      <c r="BZ88" s="912">
        <v>1802.777</v>
      </c>
      <c r="CA88" s="912">
        <v>27923.09</v>
      </c>
      <c r="CB88" s="912">
        <v>82894.850000000006</v>
      </c>
      <c r="CC88" s="912">
        <v>34374.631000000001</v>
      </c>
      <c r="CD88" s="912">
        <v>19091.944</v>
      </c>
      <c r="CE88" s="912">
        <v>3044.4939999999997</v>
      </c>
      <c r="CF88" s="912">
        <v>2729.9140000000002</v>
      </c>
      <c r="CG88" s="912">
        <v>5302.1710000000003</v>
      </c>
      <c r="CH88" s="912">
        <v>0</v>
      </c>
      <c r="CI88" s="912">
        <v>0</v>
      </c>
      <c r="CJ88" s="912">
        <v>0</v>
      </c>
      <c r="CK88" s="912">
        <v>0</v>
      </c>
      <c r="CL88" s="912">
        <v>0</v>
      </c>
      <c r="CM88" s="912">
        <v>383.00700000000001</v>
      </c>
      <c r="CN88" s="912">
        <v>190.649</v>
      </c>
      <c r="CO88" s="912">
        <v>0.92899999999999994</v>
      </c>
      <c r="CP88" s="912">
        <v>78.662000000000006</v>
      </c>
      <c r="CQ88" s="912">
        <v>0</v>
      </c>
      <c r="CR88" s="912">
        <v>0</v>
      </c>
      <c r="CS88" s="912">
        <v>0</v>
      </c>
      <c r="CT88" s="912">
        <v>0</v>
      </c>
      <c r="CU88" s="912">
        <v>0</v>
      </c>
      <c r="CV88" s="912">
        <v>2058.0349999999999</v>
      </c>
      <c r="CW88" s="912">
        <v>0</v>
      </c>
      <c r="CX88" s="912">
        <v>0.78300000000000003</v>
      </c>
      <c r="CY88" s="912">
        <v>0.11799999999999999</v>
      </c>
      <c r="CZ88" s="912">
        <v>2539.6509999999998</v>
      </c>
      <c r="DA88" s="912">
        <v>4277.34</v>
      </c>
      <c r="DB88" s="912">
        <v>0</v>
      </c>
      <c r="DC88" s="912">
        <v>689.553</v>
      </c>
      <c r="DD88" s="912">
        <v>5.5E-2</v>
      </c>
      <c r="DE88" s="912">
        <v>0</v>
      </c>
      <c r="DF88" s="912">
        <v>0</v>
      </c>
      <c r="DG88" s="912">
        <v>6601.7</v>
      </c>
      <c r="DH88" s="913">
        <f t="shared" si="10"/>
        <v>277710.54400000005</v>
      </c>
      <c r="DI88" s="912">
        <v>170.62799999999999</v>
      </c>
      <c r="DJ88" s="912">
        <v>199041.61900000001</v>
      </c>
      <c r="DK88" s="912">
        <v>3954.3360000000002</v>
      </c>
      <c r="DL88" s="912">
        <v>0</v>
      </c>
      <c r="DM88" s="912">
        <v>0</v>
      </c>
      <c r="DN88" s="912">
        <v>0</v>
      </c>
      <c r="DO88" s="914">
        <f t="shared" si="11"/>
        <v>203166.58300000001</v>
      </c>
      <c r="DP88" s="915">
        <f t="shared" si="12"/>
        <v>480877.12700000009</v>
      </c>
      <c r="DQ88" s="912">
        <v>8541.5740000000005</v>
      </c>
      <c r="DR88" s="912">
        <v>79289.872000000003</v>
      </c>
      <c r="DS88" s="913">
        <f t="shared" si="13"/>
        <v>87831.445999999996</v>
      </c>
      <c r="DT88" s="920">
        <f t="shared" si="14"/>
        <v>290998.02899999998</v>
      </c>
      <c r="DU88" s="920">
        <f t="shared" si="15"/>
        <v>568708.57300000009</v>
      </c>
      <c r="DV88" s="912">
        <v>-8227.3019999999997</v>
      </c>
      <c r="DW88" s="912">
        <v>-65550.864000000001</v>
      </c>
      <c r="DX88" s="913">
        <f t="shared" si="16"/>
        <v>-73778.165999999997</v>
      </c>
      <c r="DY88" s="917">
        <f t="shared" si="17"/>
        <v>217219.86299999998</v>
      </c>
      <c r="DZ88" s="913">
        <f t="shared" si="18"/>
        <v>494930.40700000012</v>
      </c>
      <c r="EA88" s="918"/>
      <c r="EB88" s="918">
        <f t="shared" si="19"/>
        <v>-49493.040700000012</v>
      </c>
    </row>
    <row r="89" spans="1:132" ht="15" customHeight="1">
      <c r="A89" s="883">
        <v>83</v>
      </c>
      <c r="B89" s="919" t="s">
        <v>289</v>
      </c>
      <c r="C89" s="911" t="s">
        <v>290</v>
      </c>
      <c r="D89" s="912">
        <v>24.142000000000003</v>
      </c>
      <c r="E89" s="912">
        <v>14.606999999999998</v>
      </c>
      <c r="F89" s="912">
        <v>1.968</v>
      </c>
      <c r="G89" s="912">
        <v>1.2329999999999999</v>
      </c>
      <c r="H89" s="912">
        <v>6.1939999999999991</v>
      </c>
      <c r="I89" s="912">
        <v>0</v>
      </c>
      <c r="J89" s="912">
        <v>6.7550000000000008</v>
      </c>
      <c r="K89" s="912">
        <v>119.70599999999999</v>
      </c>
      <c r="L89" s="912">
        <v>56.588000000000001</v>
      </c>
      <c r="M89" s="912">
        <v>0.878</v>
      </c>
      <c r="N89" s="912">
        <v>0</v>
      </c>
      <c r="O89" s="912">
        <v>22.71</v>
      </c>
      <c r="P89" s="912">
        <v>22.984000000000002</v>
      </c>
      <c r="Q89" s="912">
        <v>18.593999999999998</v>
      </c>
      <c r="R89" s="912">
        <v>35.834000000000003</v>
      </c>
      <c r="S89" s="912">
        <v>19.170999999999999</v>
      </c>
      <c r="T89" s="912">
        <v>44.533000000000001</v>
      </c>
      <c r="U89" s="912">
        <v>60.192999999999998</v>
      </c>
      <c r="V89" s="912">
        <v>1.552</v>
      </c>
      <c r="W89" s="912">
        <v>10.029</v>
      </c>
      <c r="X89" s="912">
        <v>0.97299999999999998</v>
      </c>
      <c r="Y89" s="912">
        <v>16.655000000000001</v>
      </c>
      <c r="Z89" s="912">
        <v>11.522</v>
      </c>
      <c r="AA89" s="912">
        <v>8.7029999999999994</v>
      </c>
      <c r="AB89" s="912">
        <v>118.133</v>
      </c>
      <c r="AC89" s="912">
        <v>101.70100000000001</v>
      </c>
      <c r="AD89" s="912">
        <v>10.813000000000001</v>
      </c>
      <c r="AE89" s="912">
        <v>10.92</v>
      </c>
      <c r="AF89" s="912">
        <v>264.267</v>
      </c>
      <c r="AG89" s="912">
        <v>72.203999999999994</v>
      </c>
      <c r="AH89" s="912">
        <v>2.7829999999999999</v>
      </c>
      <c r="AI89" s="912">
        <v>14.776</v>
      </c>
      <c r="AJ89" s="912">
        <v>25.220999999999997</v>
      </c>
      <c r="AK89" s="912">
        <v>24.041</v>
      </c>
      <c r="AL89" s="912">
        <v>29.561999999999998</v>
      </c>
      <c r="AM89" s="912">
        <v>24.027000000000001</v>
      </c>
      <c r="AN89" s="912">
        <v>85.625</v>
      </c>
      <c r="AO89" s="912">
        <v>34.201999999999998</v>
      </c>
      <c r="AP89" s="912">
        <v>41.53</v>
      </c>
      <c r="AQ89" s="912">
        <v>3.4739999999999998</v>
      </c>
      <c r="AR89" s="912">
        <v>29.103000000000002</v>
      </c>
      <c r="AS89" s="912">
        <v>32.523000000000003</v>
      </c>
      <c r="AT89" s="912">
        <v>300.08099999999996</v>
      </c>
      <c r="AU89" s="912">
        <v>162.49700000000001</v>
      </c>
      <c r="AV89" s="912">
        <v>445.34199999999998</v>
      </c>
      <c r="AW89" s="912">
        <v>240.48200000000003</v>
      </c>
      <c r="AX89" s="912">
        <v>11.216000000000001</v>
      </c>
      <c r="AY89" s="912">
        <v>26.585999999999999</v>
      </c>
      <c r="AZ89" s="912">
        <v>372.995</v>
      </c>
      <c r="BA89" s="912">
        <v>57.204000000000001</v>
      </c>
      <c r="BB89" s="912">
        <v>3.8259999999999996</v>
      </c>
      <c r="BC89" s="912">
        <v>6.2930000000000001</v>
      </c>
      <c r="BD89" s="912">
        <v>9.2330000000000005</v>
      </c>
      <c r="BE89" s="912">
        <v>5.7240000000000002</v>
      </c>
      <c r="BF89" s="912">
        <v>651.52800000000002</v>
      </c>
      <c r="BG89" s="912">
        <v>11.843</v>
      </c>
      <c r="BH89" s="912">
        <v>861.89</v>
      </c>
      <c r="BI89" s="912">
        <v>1.639</v>
      </c>
      <c r="BJ89" s="912">
        <v>221.25899999999999</v>
      </c>
      <c r="BK89" s="912">
        <v>62.022999999999996</v>
      </c>
      <c r="BL89" s="912">
        <v>44.069000000000003</v>
      </c>
      <c r="BM89" s="912">
        <v>516.03100000000006</v>
      </c>
      <c r="BN89" s="912">
        <v>808.673</v>
      </c>
      <c r="BO89" s="912">
        <v>257.61600000000004</v>
      </c>
      <c r="BP89" s="912">
        <v>251.45999999999998</v>
      </c>
      <c r="BQ89" s="912">
        <v>1424.0239999999999</v>
      </c>
      <c r="BR89" s="912">
        <v>1341.126</v>
      </c>
      <c r="BS89" s="912">
        <v>154.005</v>
      </c>
      <c r="BT89" s="912">
        <v>541.79700000000003</v>
      </c>
      <c r="BU89" s="912">
        <v>10117.415000000001</v>
      </c>
      <c r="BV89" s="912">
        <v>13987.238000000001</v>
      </c>
      <c r="BW89" s="912">
        <v>517.15099999999995</v>
      </c>
      <c r="BX89" s="912">
        <v>362.03399999999999</v>
      </c>
      <c r="BY89" s="912">
        <v>0</v>
      </c>
      <c r="BZ89" s="912">
        <v>505.77500000000003</v>
      </c>
      <c r="CA89" s="912">
        <v>386.28800000000001</v>
      </c>
      <c r="CB89" s="912">
        <v>0</v>
      </c>
      <c r="CC89" s="912">
        <v>339.61699999999996</v>
      </c>
      <c r="CD89" s="912">
        <v>38.08</v>
      </c>
      <c r="CE89" s="912">
        <v>217.982</v>
      </c>
      <c r="CF89" s="912">
        <v>168.96100000000001</v>
      </c>
      <c r="CG89" s="912">
        <v>419.47800000000007</v>
      </c>
      <c r="CH89" s="912">
        <v>1712.2260000000001</v>
      </c>
      <c r="CI89" s="912">
        <v>2238.393</v>
      </c>
      <c r="CJ89" s="912">
        <v>415.71100000000001</v>
      </c>
      <c r="CK89" s="912">
        <v>1138.8889999999999</v>
      </c>
      <c r="CL89" s="912">
        <v>545.31299999999999</v>
      </c>
      <c r="CM89" s="912">
        <v>637.34</v>
      </c>
      <c r="CN89" s="912">
        <v>6270.7819999999992</v>
      </c>
      <c r="CO89" s="912">
        <v>1684.104</v>
      </c>
      <c r="CP89" s="912">
        <v>18487.241000000002</v>
      </c>
      <c r="CQ89" s="912">
        <v>943.01700000000005</v>
      </c>
      <c r="CR89" s="912">
        <v>663.22800000000007</v>
      </c>
      <c r="CS89" s="912">
        <v>2159.3340000000003</v>
      </c>
      <c r="CT89" s="912">
        <v>952.23500000000001</v>
      </c>
      <c r="CU89" s="912">
        <v>1352.4459999999999</v>
      </c>
      <c r="CV89" s="912">
        <v>817.70500000000004</v>
      </c>
      <c r="CW89" s="912">
        <v>59.987000000000002</v>
      </c>
      <c r="CX89" s="912">
        <v>653.36400000000003</v>
      </c>
      <c r="CY89" s="912">
        <v>4285.1080000000002</v>
      </c>
      <c r="CZ89" s="912">
        <v>156.49199999999999</v>
      </c>
      <c r="DA89" s="912">
        <v>883.47900000000004</v>
      </c>
      <c r="DB89" s="912">
        <v>589.58699999999999</v>
      </c>
      <c r="DC89" s="912">
        <v>256.88599999999997</v>
      </c>
      <c r="DD89" s="912">
        <v>61.362000000000002</v>
      </c>
      <c r="DE89" s="912">
        <v>870.08799999999997</v>
      </c>
      <c r="DF89" s="912">
        <v>0</v>
      </c>
      <c r="DG89" s="912">
        <v>100.24299999999999</v>
      </c>
      <c r="DH89" s="913">
        <f t="shared" si="10"/>
        <v>85215.470000000016</v>
      </c>
      <c r="DI89" s="912">
        <v>905.61</v>
      </c>
      <c r="DJ89" s="912">
        <v>9242.9570000000003</v>
      </c>
      <c r="DK89" s="912">
        <v>0</v>
      </c>
      <c r="DL89" s="912">
        <v>0</v>
      </c>
      <c r="DM89" s="912">
        <v>0</v>
      </c>
      <c r="DN89" s="912">
        <v>0</v>
      </c>
      <c r="DO89" s="914">
        <f t="shared" si="11"/>
        <v>10148.567000000001</v>
      </c>
      <c r="DP89" s="915">
        <f t="shared" si="12"/>
        <v>95364.037000000011</v>
      </c>
      <c r="DQ89" s="912">
        <v>100.196</v>
      </c>
      <c r="DR89" s="912">
        <v>14757.593000000001</v>
      </c>
      <c r="DS89" s="913">
        <f t="shared" si="13"/>
        <v>14857.789000000001</v>
      </c>
      <c r="DT89" s="920">
        <f t="shared" si="14"/>
        <v>25006.356</v>
      </c>
      <c r="DU89" s="920">
        <f t="shared" si="15"/>
        <v>110221.82600000002</v>
      </c>
      <c r="DV89" s="912">
        <v>-85.349000000000004</v>
      </c>
      <c r="DW89" s="912">
        <v>-6466.54</v>
      </c>
      <c r="DX89" s="913">
        <f t="shared" si="16"/>
        <v>-6551.8890000000001</v>
      </c>
      <c r="DY89" s="917">
        <f t="shared" si="17"/>
        <v>18454.467000000001</v>
      </c>
      <c r="DZ89" s="913">
        <f t="shared" si="18"/>
        <v>103669.93700000002</v>
      </c>
      <c r="EA89" s="918"/>
      <c r="EB89" s="918">
        <f t="shared" si="19"/>
        <v>-10366.993700000003</v>
      </c>
    </row>
    <row r="90" spans="1:132" ht="15" customHeight="1">
      <c r="A90" s="883">
        <v>84</v>
      </c>
      <c r="B90" s="919" t="s">
        <v>291</v>
      </c>
      <c r="C90" s="911" t="s">
        <v>292</v>
      </c>
      <c r="D90" s="912">
        <v>90.194000000000003</v>
      </c>
      <c r="E90" s="912">
        <v>21.236000000000001</v>
      </c>
      <c r="F90" s="912">
        <v>13.724</v>
      </c>
      <c r="G90" s="912">
        <v>11.442</v>
      </c>
      <c r="H90" s="912">
        <v>78.628</v>
      </c>
      <c r="I90" s="912">
        <v>0</v>
      </c>
      <c r="J90" s="912">
        <v>17.042999999999999</v>
      </c>
      <c r="K90" s="912">
        <v>1389.346</v>
      </c>
      <c r="L90" s="912">
        <v>123.869</v>
      </c>
      <c r="M90" s="912">
        <v>42.441000000000003</v>
      </c>
      <c r="N90" s="912">
        <v>0</v>
      </c>
      <c r="O90" s="912">
        <v>124.093</v>
      </c>
      <c r="P90" s="912">
        <v>121.083</v>
      </c>
      <c r="Q90" s="912">
        <v>102.82899999999999</v>
      </c>
      <c r="R90" s="912">
        <v>163.63200000000001</v>
      </c>
      <c r="S90" s="912">
        <v>108.274</v>
      </c>
      <c r="T90" s="912">
        <v>230.02100000000002</v>
      </c>
      <c r="U90" s="912">
        <v>358.48099999999999</v>
      </c>
      <c r="V90" s="912">
        <v>7.5289999999999999</v>
      </c>
      <c r="W90" s="912">
        <v>49.456000000000003</v>
      </c>
      <c r="X90" s="912">
        <v>4.7439999999999998</v>
      </c>
      <c r="Y90" s="912">
        <v>85.278000000000006</v>
      </c>
      <c r="Z90" s="912">
        <v>56.855000000000004</v>
      </c>
      <c r="AA90" s="912">
        <v>39.618000000000002</v>
      </c>
      <c r="AB90" s="912">
        <v>3719.3530000000001</v>
      </c>
      <c r="AC90" s="912">
        <v>523.96299999999997</v>
      </c>
      <c r="AD90" s="912">
        <v>59.774000000000001</v>
      </c>
      <c r="AE90" s="912">
        <v>56.941000000000003</v>
      </c>
      <c r="AF90" s="912">
        <v>1305.836</v>
      </c>
      <c r="AG90" s="912">
        <v>435.26100000000002</v>
      </c>
      <c r="AH90" s="912">
        <v>16.053000000000001</v>
      </c>
      <c r="AI90" s="912">
        <v>170.964</v>
      </c>
      <c r="AJ90" s="912">
        <v>165.87199999999999</v>
      </c>
      <c r="AK90" s="912">
        <v>135.47899999999998</v>
      </c>
      <c r="AL90" s="912">
        <v>167.40200000000002</v>
      </c>
      <c r="AM90" s="912">
        <v>112.34700000000001</v>
      </c>
      <c r="AN90" s="912">
        <v>475.685</v>
      </c>
      <c r="AO90" s="912">
        <v>168.08100000000002</v>
      </c>
      <c r="AP90" s="912">
        <v>224.45400000000001</v>
      </c>
      <c r="AQ90" s="912">
        <v>27.040000000000006</v>
      </c>
      <c r="AR90" s="912">
        <v>305.45800000000008</v>
      </c>
      <c r="AS90" s="912">
        <v>174.21100000000001</v>
      </c>
      <c r="AT90" s="912">
        <v>1662.2449999999999</v>
      </c>
      <c r="AU90" s="912">
        <v>959.08200000000011</v>
      </c>
      <c r="AV90" s="912">
        <v>2377.6019999999999</v>
      </c>
      <c r="AW90" s="912">
        <v>855.69500000000005</v>
      </c>
      <c r="AX90" s="912">
        <v>69.481999999999999</v>
      </c>
      <c r="AY90" s="912">
        <v>158.02199999999999</v>
      </c>
      <c r="AZ90" s="912">
        <v>2214.556</v>
      </c>
      <c r="BA90" s="912">
        <v>258.99399999999997</v>
      </c>
      <c r="BB90" s="912">
        <v>21.122</v>
      </c>
      <c r="BC90" s="912">
        <v>35.156999999999996</v>
      </c>
      <c r="BD90" s="912">
        <v>50.840999999999994</v>
      </c>
      <c r="BE90" s="912">
        <v>32.199999999999996</v>
      </c>
      <c r="BF90" s="912">
        <v>4049.3239999999996</v>
      </c>
      <c r="BG90" s="912">
        <v>110.087</v>
      </c>
      <c r="BH90" s="912">
        <v>5176.8159999999998</v>
      </c>
      <c r="BI90" s="912">
        <v>11.096</v>
      </c>
      <c r="BJ90" s="912">
        <v>617.25099999999998</v>
      </c>
      <c r="BK90" s="912">
        <v>393.59300000000002</v>
      </c>
      <c r="BL90" s="912">
        <v>11.317</v>
      </c>
      <c r="BM90" s="912">
        <v>9466.6889999999985</v>
      </c>
      <c r="BN90" s="912">
        <v>4321.0910000000003</v>
      </c>
      <c r="BO90" s="912">
        <v>2383.0669999999996</v>
      </c>
      <c r="BP90" s="912">
        <v>2481.451</v>
      </c>
      <c r="BQ90" s="912">
        <v>406.43799999999999</v>
      </c>
      <c r="BR90" s="912">
        <v>375.94300000000004</v>
      </c>
      <c r="BS90" s="912">
        <v>313.11900000000003</v>
      </c>
      <c r="BT90" s="912">
        <v>1967.34</v>
      </c>
      <c r="BU90" s="912">
        <v>86045.343999999997</v>
      </c>
      <c r="BV90" s="912">
        <v>21527.514999999999</v>
      </c>
      <c r="BW90" s="912">
        <v>5044.1550000000007</v>
      </c>
      <c r="BX90" s="912">
        <v>2138.5129999999999</v>
      </c>
      <c r="BY90" s="912">
        <v>0</v>
      </c>
      <c r="BZ90" s="912">
        <v>2071.5740000000001</v>
      </c>
      <c r="CA90" s="912">
        <v>2794.3440000000001</v>
      </c>
      <c r="CB90" s="912">
        <v>0</v>
      </c>
      <c r="CC90" s="912">
        <v>2595.3729999999996</v>
      </c>
      <c r="CD90" s="912">
        <v>172.26999999999998</v>
      </c>
      <c r="CE90" s="912">
        <v>383.85</v>
      </c>
      <c r="CF90" s="912">
        <v>317.99400000000003</v>
      </c>
      <c r="CG90" s="912">
        <v>1091.1399999999999</v>
      </c>
      <c r="CH90" s="912">
        <v>278.52799999999996</v>
      </c>
      <c r="CI90" s="912">
        <v>179450.288</v>
      </c>
      <c r="CJ90" s="912">
        <v>7317.4489999999996</v>
      </c>
      <c r="CK90" s="912">
        <v>16830.21</v>
      </c>
      <c r="CL90" s="912">
        <v>8451.5859999999993</v>
      </c>
      <c r="CM90" s="912">
        <v>1531.2150000000001</v>
      </c>
      <c r="CN90" s="912">
        <v>9795.92</v>
      </c>
      <c r="CO90" s="912">
        <v>891.029</v>
      </c>
      <c r="CP90" s="912">
        <v>40145.103000000003</v>
      </c>
      <c r="CQ90" s="912">
        <v>4948.6509999999998</v>
      </c>
      <c r="CR90" s="912">
        <v>693.51400000000001</v>
      </c>
      <c r="CS90" s="912">
        <v>4208.933</v>
      </c>
      <c r="CT90" s="912">
        <v>1446.771</v>
      </c>
      <c r="CU90" s="912">
        <v>2715.9250000000002</v>
      </c>
      <c r="CV90" s="912">
        <v>1904.2249999999999</v>
      </c>
      <c r="CW90" s="912">
        <v>1319.383</v>
      </c>
      <c r="CX90" s="912">
        <v>1717.9279999999999</v>
      </c>
      <c r="CY90" s="912">
        <v>10964.302</v>
      </c>
      <c r="CZ90" s="912">
        <v>639.04399999999998</v>
      </c>
      <c r="DA90" s="912">
        <v>7480.442</v>
      </c>
      <c r="DB90" s="912">
        <v>2593.2779999999998</v>
      </c>
      <c r="DC90" s="912">
        <v>750.21199999999999</v>
      </c>
      <c r="DD90" s="912">
        <v>194.08199999999999</v>
      </c>
      <c r="DE90" s="912">
        <v>1580.1410000000001</v>
      </c>
      <c r="DF90" s="912">
        <v>0</v>
      </c>
      <c r="DG90" s="912">
        <v>6013.201</v>
      </c>
      <c r="DH90" s="913">
        <f t="shared" si="10"/>
        <v>490307.04200000007</v>
      </c>
      <c r="DI90" s="912">
        <v>7244.951</v>
      </c>
      <c r="DJ90" s="912">
        <v>503934.21500000003</v>
      </c>
      <c r="DK90" s="912">
        <v>0</v>
      </c>
      <c r="DL90" s="912">
        <v>0</v>
      </c>
      <c r="DM90" s="912">
        <v>0</v>
      </c>
      <c r="DN90" s="912">
        <v>0</v>
      </c>
      <c r="DO90" s="914">
        <f t="shared" si="11"/>
        <v>511179.16600000003</v>
      </c>
      <c r="DP90" s="915">
        <f t="shared" si="12"/>
        <v>1001486.2080000001</v>
      </c>
      <c r="DQ90" s="912">
        <v>3078.2129999999997</v>
      </c>
      <c r="DR90" s="912">
        <v>3027.2809999999999</v>
      </c>
      <c r="DS90" s="913">
        <f t="shared" si="13"/>
        <v>6105.4939999999997</v>
      </c>
      <c r="DT90" s="920">
        <f t="shared" si="14"/>
        <v>517284.66000000003</v>
      </c>
      <c r="DU90" s="920">
        <f t="shared" si="15"/>
        <v>1007591.702</v>
      </c>
      <c r="DV90" s="912">
        <v>-7492.9040000000005</v>
      </c>
      <c r="DW90" s="912">
        <v>-227087.70800000001</v>
      </c>
      <c r="DX90" s="913">
        <f t="shared" si="16"/>
        <v>-234580.61200000002</v>
      </c>
      <c r="DY90" s="917">
        <f t="shared" si="17"/>
        <v>282704.04800000001</v>
      </c>
      <c r="DZ90" s="913">
        <f t="shared" si="18"/>
        <v>773011.09000000008</v>
      </c>
      <c r="EA90" s="918"/>
      <c r="EB90" s="918">
        <f t="shared" si="19"/>
        <v>-77301.109000000011</v>
      </c>
    </row>
    <row r="91" spans="1:132" ht="15" customHeight="1">
      <c r="A91" s="883">
        <v>85</v>
      </c>
      <c r="B91" s="919" t="s">
        <v>293</v>
      </c>
      <c r="C91" s="911" t="s">
        <v>294</v>
      </c>
      <c r="D91" s="912">
        <v>7.9069999999999991</v>
      </c>
      <c r="E91" s="912">
        <v>1.0629999999999997</v>
      </c>
      <c r="F91" s="912">
        <v>8.3000000000000004E-2</v>
      </c>
      <c r="G91" s="912">
        <v>0.11899999999999999</v>
      </c>
      <c r="H91" s="912">
        <v>1.7000000000000001E-2</v>
      </c>
      <c r="I91" s="912">
        <v>0</v>
      </c>
      <c r="J91" s="912">
        <v>0.52</v>
      </c>
      <c r="K91" s="912">
        <v>15.167999999999999</v>
      </c>
      <c r="L91" s="912">
        <v>1.5329999999999999</v>
      </c>
      <c r="M91" s="912">
        <v>0.13600000000000001</v>
      </c>
      <c r="N91" s="912">
        <v>0</v>
      </c>
      <c r="O91" s="912">
        <v>3.363</v>
      </c>
      <c r="P91" s="912">
        <v>2.8260000000000001</v>
      </c>
      <c r="Q91" s="912">
        <v>1.4500000000000002</v>
      </c>
      <c r="R91" s="912">
        <v>1.92</v>
      </c>
      <c r="S91" s="912">
        <v>1.5569999999999999</v>
      </c>
      <c r="T91" s="912">
        <v>2.2520000000000002</v>
      </c>
      <c r="U91" s="912">
        <v>5.093</v>
      </c>
      <c r="V91" s="912">
        <v>7.8E-2</v>
      </c>
      <c r="W91" s="912">
        <v>0.498</v>
      </c>
      <c r="X91" s="912">
        <v>0.24299999999999999</v>
      </c>
      <c r="Y91" s="912">
        <v>1.022</v>
      </c>
      <c r="Z91" s="912">
        <v>0.623</v>
      </c>
      <c r="AA91" s="912">
        <v>1.2989999999999999</v>
      </c>
      <c r="AB91" s="912">
        <v>3.0710000000000002</v>
      </c>
      <c r="AC91" s="912">
        <v>2.121</v>
      </c>
      <c r="AD91" s="912">
        <v>0.61</v>
      </c>
      <c r="AE91" s="912">
        <v>0.72599999999999998</v>
      </c>
      <c r="AF91" s="912">
        <v>21.649000000000001</v>
      </c>
      <c r="AG91" s="912">
        <v>6.4560000000000004</v>
      </c>
      <c r="AH91" s="912">
        <v>0.56800000000000006</v>
      </c>
      <c r="AI91" s="912">
        <v>0.752</v>
      </c>
      <c r="AJ91" s="912">
        <v>1.325</v>
      </c>
      <c r="AK91" s="912">
        <v>2.8279999999999998</v>
      </c>
      <c r="AL91" s="912">
        <v>2.0170000000000003</v>
      </c>
      <c r="AM91" s="912">
        <v>3.3319999999999999</v>
      </c>
      <c r="AN91" s="912">
        <v>5.7039999999999997</v>
      </c>
      <c r="AO91" s="912">
        <v>1.38</v>
      </c>
      <c r="AP91" s="912">
        <v>1.367</v>
      </c>
      <c r="AQ91" s="912">
        <v>0.73499999999999988</v>
      </c>
      <c r="AR91" s="912">
        <v>3.593</v>
      </c>
      <c r="AS91" s="912">
        <v>3.7230000000000003</v>
      </c>
      <c r="AT91" s="912">
        <v>18.632000000000001</v>
      </c>
      <c r="AU91" s="912">
        <v>10.898</v>
      </c>
      <c r="AV91" s="912">
        <v>22.986000000000001</v>
      </c>
      <c r="AW91" s="912">
        <v>4.1040000000000001</v>
      </c>
      <c r="AX91" s="912">
        <v>1.381</v>
      </c>
      <c r="AY91" s="912">
        <v>0.23099999999999998</v>
      </c>
      <c r="AZ91" s="912">
        <v>4.3969999999999994</v>
      </c>
      <c r="BA91" s="912">
        <v>7.63</v>
      </c>
      <c r="BB91" s="912">
        <v>0.14200000000000002</v>
      </c>
      <c r="BC91" s="912">
        <v>0.26500000000000001</v>
      </c>
      <c r="BD91" s="912">
        <v>0.24400000000000002</v>
      </c>
      <c r="BE91" s="912">
        <v>1.042</v>
      </c>
      <c r="BF91" s="912">
        <v>21.176000000000002</v>
      </c>
      <c r="BG91" s="912">
        <v>2.3559999999999999</v>
      </c>
      <c r="BH91" s="912">
        <v>7.1160000000000005</v>
      </c>
      <c r="BI91" s="912">
        <v>0.33100000000000002</v>
      </c>
      <c r="BJ91" s="912">
        <v>9.8509999999999991</v>
      </c>
      <c r="BK91" s="912">
        <v>5.9790000000000001</v>
      </c>
      <c r="BL91" s="912">
        <v>2.3929999999999998</v>
      </c>
      <c r="BM91" s="912">
        <v>14.734</v>
      </c>
      <c r="BN91" s="912">
        <v>6.92</v>
      </c>
      <c r="BO91" s="912">
        <v>3.7350000000000003</v>
      </c>
      <c r="BP91" s="912">
        <v>22.573999999999998</v>
      </c>
      <c r="BQ91" s="912">
        <v>2.536</v>
      </c>
      <c r="BR91" s="912">
        <v>1.353</v>
      </c>
      <c r="BS91" s="912">
        <v>0.91500000000000004</v>
      </c>
      <c r="BT91" s="912">
        <v>81.179000000000002</v>
      </c>
      <c r="BU91" s="912">
        <v>595.274</v>
      </c>
      <c r="BV91" s="912">
        <v>557.08600000000001</v>
      </c>
      <c r="BW91" s="912">
        <v>68.305000000000007</v>
      </c>
      <c r="BX91" s="912">
        <v>3.448</v>
      </c>
      <c r="BY91" s="912">
        <v>0</v>
      </c>
      <c r="BZ91" s="912">
        <v>197.49800000000002</v>
      </c>
      <c r="CA91" s="912">
        <v>16.734999999999999</v>
      </c>
      <c r="CB91" s="912">
        <v>0</v>
      </c>
      <c r="CC91" s="912">
        <v>37.621000000000002</v>
      </c>
      <c r="CD91" s="912">
        <v>0.71099999999999997</v>
      </c>
      <c r="CE91" s="912">
        <v>3.03</v>
      </c>
      <c r="CF91" s="912">
        <v>4.1319999999999997</v>
      </c>
      <c r="CG91" s="912">
        <v>300.52800000000002</v>
      </c>
      <c r="CH91" s="912">
        <v>7.5750000000000002</v>
      </c>
      <c r="CI91" s="912">
        <v>2.4570000000000003</v>
      </c>
      <c r="CJ91" s="912">
        <v>7481.183</v>
      </c>
      <c r="CK91" s="912">
        <v>20.184999999999999</v>
      </c>
      <c r="CL91" s="912">
        <v>2.2440000000000002</v>
      </c>
      <c r="CM91" s="912">
        <v>1.9849999999999999</v>
      </c>
      <c r="CN91" s="912">
        <v>10.14</v>
      </c>
      <c r="CO91" s="912">
        <v>142.99299999999999</v>
      </c>
      <c r="CP91" s="912">
        <v>20.046999999999997</v>
      </c>
      <c r="CQ91" s="912">
        <v>67.506999999999991</v>
      </c>
      <c r="CR91" s="912">
        <v>4.0009999999999994</v>
      </c>
      <c r="CS91" s="912">
        <v>34.429000000000002</v>
      </c>
      <c r="CT91" s="912">
        <v>41.639000000000003</v>
      </c>
      <c r="CU91" s="912">
        <v>74.421000000000006</v>
      </c>
      <c r="CV91" s="912">
        <v>409.33799999999997</v>
      </c>
      <c r="CW91" s="912">
        <v>82909.744000000006</v>
      </c>
      <c r="CX91" s="912">
        <v>18.655000000000001</v>
      </c>
      <c r="CY91" s="912">
        <v>74.454000000000008</v>
      </c>
      <c r="CZ91" s="912">
        <v>409.48099999999999</v>
      </c>
      <c r="DA91" s="912">
        <v>4045.279</v>
      </c>
      <c r="DB91" s="912">
        <v>1452.1189999999999</v>
      </c>
      <c r="DC91" s="912">
        <v>526.44399999999996</v>
      </c>
      <c r="DD91" s="912">
        <v>5.5040000000000004</v>
      </c>
      <c r="DE91" s="912">
        <v>48.802999999999997</v>
      </c>
      <c r="DF91" s="912">
        <v>0</v>
      </c>
      <c r="DG91" s="912">
        <v>2426.96</v>
      </c>
      <c r="DH91" s="913">
        <f t="shared" si="10"/>
        <v>102387.78200000002</v>
      </c>
      <c r="DI91" s="912">
        <v>524.89400000000001</v>
      </c>
      <c r="DJ91" s="912">
        <v>85357.377000000008</v>
      </c>
      <c r="DK91" s="912">
        <v>0</v>
      </c>
      <c r="DL91" s="912">
        <v>3005.027</v>
      </c>
      <c r="DM91" s="912">
        <v>2689.2860000000001</v>
      </c>
      <c r="DN91" s="912">
        <v>0</v>
      </c>
      <c r="DO91" s="914">
        <f t="shared" si="11"/>
        <v>91576.584000000003</v>
      </c>
      <c r="DP91" s="915">
        <f t="shared" si="12"/>
        <v>193964.36600000004</v>
      </c>
      <c r="DQ91" s="912">
        <v>0.87599999999999989</v>
      </c>
      <c r="DR91" s="912">
        <v>28125.938999999998</v>
      </c>
      <c r="DS91" s="913">
        <f t="shared" si="13"/>
        <v>28126.814999999999</v>
      </c>
      <c r="DT91" s="920">
        <f t="shared" si="14"/>
        <v>119703.399</v>
      </c>
      <c r="DU91" s="920">
        <f t="shared" si="15"/>
        <v>222091.18100000004</v>
      </c>
      <c r="DV91" s="912">
        <v>0</v>
      </c>
      <c r="DW91" s="912">
        <v>-27250.507000000001</v>
      </c>
      <c r="DX91" s="913">
        <f t="shared" si="16"/>
        <v>-27250.507000000001</v>
      </c>
      <c r="DY91" s="917">
        <f t="shared" si="17"/>
        <v>92452.892000000007</v>
      </c>
      <c r="DZ91" s="913">
        <f t="shared" si="18"/>
        <v>194840.67400000003</v>
      </c>
      <c r="EA91" s="918"/>
      <c r="EB91" s="918">
        <f t="shared" si="19"/>
        <v>-19484.067400000004</v>
      </c>
    </row>
    <row r="92" spans="1:132" ht="15" customHeight="1">
      <c r="A92" s="883">
        <v>86</v>
      </c>
      <c r="B92" s="919" t="s">
        <v>295</v>
      </c>
      <c r="C92" s="911" t="s">
        <v>296</v>
      </c>
      <c r="D92" s="912">
        <v>626.71899999999994</v>
      </c>
      <c r="E92" s="912">
        <v>235.99300000000002</v>
      </c>
      <c r="F92" s="912">
        <v>93.573000000000008</v>
      </c>
      <c r="G92" s="912">
        <v>0.46500000000000002</v>
      </c>
      <c r="H92" s="912">
        <v>14.732000000000001</v>
      </c>
      <c r="I92" s="912">
        <v>0</v>
      </c>
      <c r="J92" s="912">
        <v>14.799999999999999</v>
      </c>
      <c r="K92" s="912">
        <v>3575.3440000000001</v>
      </c>
      <c r="L92" s="912">
        <v>1199.521</v>
      </c>
      <c r="M92" s="912">
        <v>112.155</v>
      </c>
      <c r="N92" s="912">
        <v>0</v>
      </c>
      <c r="O92" s="912">
        <v>157.93</v>
      </c>
      <c r="P92" s="912">
        <v>182.11</v>
      </c>
      <c r="Q92" s="912">
        <v>163.505</v>
      </c>
      <c r="R92" s="912">
        <v>139.92699999999999</v>
      </c>
      <c r="S92" s="912">
        <v>487.66800000000006</v>
      </c>
      <c r="T92" s="912">
        <v>316.30799999999999</v>
      </c>
      <c r="U92" s="912">
        <v>348.08900000000006</v>
      </c>
      <c r="V92" s="912">
        <v>53.905999999999999</v>
      </c>
      <c r="W92" s="912">
        <v>284.96100000000001</v>
      </c>
      <c r="X92" s="912">
        <v>70.076999999999998</v>
      </c>
      <c r="Y92" s="912">
        <v>1213.7930000000001</v>
      </c>
      <c r="Z92" s="912">
        <v>177.52600000000001</v>
      </c>
      <c r="AA92" s="912">
        <v>26.499000000000002</v>
      </c>
      <c r="AB92" s="912">
        <v>4428.7849999999999</v>
      </c>
      <c r="AC92" s="912">
        <v>1510.5410000000002</v>
      </c>
      <c r="AD92" s="912">
        <v>249.077</v>
      </c>
      <c r="AE92" s="912">
        <v>35.012999999999998</v>
      </c>
      <c r="AF92" s="912">
        <v>2774.357</v>
      </c>
      <c r="AG92" s="912">
        <v>467.68400000000003</v>
      </c>
      <c r="AH92" s="912">
        <v>177.309</v>
      </c>
      <c r="AI92" s="912">
        <v>381.51100000000002</v>
      </c>
      <c r="AJ92" s="912">
        <v>267.30100000000004</v>
      </c>
      <c r="AK92" s="912">
        <v>1080.154</v>
      </c>
      <c r="AL92" s="912">
        <v>567.51499999999999</v>
      </c>
      <c r="AM92" s="912">
        <v>1251.4470000000001</v>
      </c>
      <c r="AN92" s="912">
        <v>1922.184</v>
      </c>
      <c r="AO92" s="912">
        <v>1335.6510000000001</v>
      </c>
      <c r="AP92" s="912">
        <v>1163.5500000000002</v>
      </c>
      <c r="AQ92" s="912">
        <v>218.89100000000002</v>
      </c>
      <c r="AR92" s="912">
        <v>932.90600000000006</v>
      </c>
      <c r="AS92" s="912">
        <v>2089.989</v>
      </c>
      <c r="AT92" s="912">
        <v>2317.3970000000004</v>
      </c>
      <c r="AU92" s="912">
        <v>4320.1400000000003</v>
      </c>
      <c r="AV92" s="912">
        <v>8133.6569999999992</v>
      </c>
      <c r="AW92" s="912">
        <v>4055.826</v>
      </c>
      <c r="AX92" s="912">
        <v>1294.2159999999999</v>
      </c>
      <c r="AY92" s="912">
        <v>943.88700000000006</v>
      </c>
      <c r="AZ92" s="912">
        <v>20292.818999999996</v>
      </c>
      <c r="BA92" s="912">
        <v>77.39800000000001</v>
      </c>
      <c r="BB92" s="912">
        <v>426.05799999999999</v>
      </c>
      <c r="BC92" s="912">
        <v>231.02</v>
      </c>
      <c r="BD92" s="912">
        <v>431.81200000000007</v>
      </c>
      <c r="BE92" s="912">
        <v>2816.0940000000001</v>
      </c>
      <c r="BF92" s="912">
        <v>10081.069</v>
      </c>
      <c r="BG92" s="912">
        <v>211.32299999999998</v>
      </c>
      <c r="BH92" s="912">
        <v>12123.114</v>
      </c>
      <c r="BI92" s="912">
        <v>65.716000000000008</v>
      </c>
      <c r="BJ92" s="912">
        <v>2270.3849999999998</v>
      </c>
      <c r="BK92" s="912">
        <v>1050.0320000000002</v>
      </c>
      <c r="BL92" s="912">
        <v>3.1909999999999998</v>
      </c>
      <c r="BM92" s="912">
        <v>3087.4079999999999</v>
      </c>
      <c r="BN92" s="912">
        <v>1800.9079999999999</v>
      </c>
      <c r="BO92" s="912">
        <v>1070.8660000000002</v>
      </c>
      <c r="BP92" s="912">
        <v>1446.1469999999999</v>
      </c>
      <c r="BQ92" s="912">
        <v>13583.618999999999</v>
      </c>
      <c r="BR92" s="912">
        <v>4391.7790000000005</v>
      </c>
      <c r="BS92" s="912">
        <v>10938.301000000001</v>
      </c>
      <c r="BT92" s="912">
        <v>1141.3790000000001</v>
      </c>
      <c r="BU92" s="912">
        <v>102020.524</v>
      </c>
      <c r="BV92" s="912">
        <v>73637.372000000003</v>
      </c>
      <c r="BW92" s="912">
        <v>4200.28</v>
      </c>
      <c r="BX92" s="912">
        <v>2566.8490000000002</v>
      </c>
      <c r="BY92" s="912">
        <v>0</v>
      </c>
      <c r="BZ92" s="912">
        <v>278.983</v>
      </c>
      <c r="CA92" s="912">
        <v>3228.5219999999999</v>
      </c>
      <c r="CB92" s="912">
        <v>0</v>
      </c>
      <c r="CC92" s="912">
        <v>1551.4459999999999</v>
      </c>
      <c r="CD92" s="912">
        <v>275.48899999999998</v>
      </c>
      <c r="CE92" s="912">
        <v>262.65199999999999</v>
      </c>
      <c r="CF92" s="912">
        <v>1922.0940000000001</v>
      </c>
      <c r="CG92" s="912">
        <v>9219.0540000000001</v>
      </c>
      <c r="CH92" s="912">
        <v>226.44799999999998</v>
      </c>
      <c r="CI92" s="912">
        <v>17071.312999999998</v>
      </c>
      <c r="CJ92" s="912">
        <v>938.33199999999999</v>
      </c>
      <c r="CK92" s="912">
        <v>33014.591999999997</v>
      </c>
      <c r="CL92" s="912">
        <v>14686.976000000001</v>
      </c>
      <c r="CM92" s="912">
        <v>3526.2340000000004</v>
      </c>
      <c r="CN92" s="912">
        <v>20672.819</v>
      </c>
      <c r="CO92" s="912">
        <v>7668</v>
      </c>
      <c r="CP92" s="912">
        <v>74966.034</v>
      </c>
      <c r="CQ92" s="912">
        <v>15489.690999999999</v>
      </c>
      <c r="CR92" s="912">
        <v>1482.8589999999999</v>
      </c>
      <c r="CS92" s="912">
        <v>2984.9970000000003</v>
      </c>
      <c r="CT92" s="912">
        <v>530.08199999999999</v>
      </c>
      <c r="CU92" s="912">
        <v>6896.2559999999994</v>
      </c>
      <c r="CV92" s="912">
        <v>6168.6539999999995</v>
      </c>
      <c r="CW92" s="912">
        <v>1030.174</v>
      </c>
      <c r="CX92" s="912">
        <v>1357.367</v>
      </c>
      <c r="CY92" s="912">
        <v>40562.71</v>
      </c>
      <c r="CZ92" s="912">
        <v>1582.57</v>
      </c>
      <c r="DA92" s="912">
        <v>1060.393</v>
      </c>
      <c r="DB92" s="912">
        <v>121.36800000000001</v>
      </c>
      <c r="DC92" s="912">
        <v>3415.02</v>
      </c>
      <c r="DD92" s="912">
        <v>23.658999999999999</v>
      </c>
      <c r="DE92" s="912">
        <v>2089.558</v>
      </c>
      <c r="DF92" s="912">
        <v>0</v>
      </c>
      <c r="DG92" s="912">
        <v>1319.5889999999999</v>
      </c>
      <c r="DH92" s="913">
        <f t="shared" si="10"/>
        <v>597003.98700000008</v>
      </c>
      <c r="DI92" s="912">
        <v>192.93799999999999</v>
      </c>
      <c r="DJ92" s="912">
        <v>245363.84599999999</v>
      </c>
      <c r="DK92" s="912">
        <v>0</v>
      </c>
      <c r="DL92" s="912">
        <v>37938.934000000001</v>
      </c>
      <c r="DM92" s="912">
        <v>782094.38899999997</v>
      </c>
      <c r="DN92" s="912">
        <v>-889.26300000000003</v>
      </c>
      <c r="DO92" s="914">
        <f t="shared" si="11"/>
        <v>1064700.8439999998</v>
      </c>
      <c r="DP92" s="915">
        <f t="shared" si="12"/>
        <v>1661704.8309999998</v>
      </c>
      <c r="DQ92" s="912">
        <v>34617.442000000003</v>
      </c>
      <c r="DR92" s="912">
        <v>455048.70999999996</v>
      </c>
      <c r="DS92" s="913">
        <f t="shared" si="13"/>
        <v>489666.15199999994</v>
      </c>
      <c r="DT92" s="920">
        <f t="shared" si="14"/>
        <v>1554366.9959999998</v>
      </c>
      <c r="DU92" s="920">
        <f t="shared" si="15"/>
        <v>2151370.9829999995</v>
      </c>
      <c r="DV92" s="912">
        <v>-200824.69400000002</v>
      </c>
      <c r="DW92" s="912">
        <v>-774070.31499999994</v>
      </c>
      <c r="DX92" s="913">
        <f t="shared" si="16"/>
        <v>-974895.00899999996</v>
      </c>
      <c r="DY92" s="917">
        <f t="shared" si="17"/>
        <v>579471.98699999985</v>
      </c>
      <c r="DZ92" s="913">
        <f t="shared" si="18"/>
        <v>1176475.9739999995</v>
      </c>
      <c r="EA92" s="918"/>
      <c r="EB92" s="918">
        <f t="shared" si="19"/>
        <v>-117647.59739999996</v>
      </c>
    </row>
    <row r="93" spans="1:132" ht="15" customHeight="1">
      <c r="A93" s="883">
        <v>87</v>
      </c>
      <c r="B93" s="919" t="s">
        <v>297</v>
      </c>
      <c r="C93" s="911" t="s">
        <v>298</v>
      </c>
      <c r="D93" s="912">
        <v>21.415000000000003</v>
      </c>
      <c r="E93" s="912">
        <v>5.5330000000000004</v>
      </c>
      <c r="F93" s="912">
        <v>2.6339999999999999</v>
      </c>
      <c r="G93" s="912">
        <v>0.35799999999999998</v>
      </c>
      <c r="H93" s="912">
        <v>2.5990000000000002</v>
      </c>
      <c r="I93" s="912">
        <v>0</v>
      </c>
      <c r="J93" s="912">
        <v>0.92199999999999993</v>
      </c>
      <c r="K93" s="912">
        <v>1293.617</v>
      </c>
      <c r="L93" s="912">
        <v>69.432999999999993</v>
      </c>
      <c r="M93" s="912">
        <v>12.115</v>
      </c>
      <c r="N93" s="912">
        <v>0</v>
      </c>
      <c r="O93" s="912">
        <v>12.193</v>
      </c>
      <c r="P93" s="912">
        <v>10.93</v>
      </c>
      <c r="Q93" s="912">
        <v>22.143999999999998</v>
      </c>
      <c r="R93" s="912">
        <v>34.396999999999998</v>
      </c>
      <c r="S93" s="912">
        <v>128.27799999999999</v>
      </c>
      <c r="T93" s="912">
        <v>47.105999999999995</v>
      </c>
      <c r="U93" s="912">
        <v>64.873999999999995</v>
      </c>
      <c r="V93" s="912">
        <v>5.0839999999999996</v>
      </c>
      <c r="W93" s="912">
        <v>30.931999999999995</v>
      </c>
      <c r="X93" s="912">
        <v>10.585000000000001</v>
      </c>
      <c r="Y93" s="912">
        <v>128.72399999999999</v>
      </c>
      <c r="Z93" s="912">
        <v>124.52699999999999</v>
      </c>
      <c r="AA93" s="912">
        <v>6.2350000000000003</v>
      </c>
      <c r="AB93" s="912">
        <v>1333.9829999999999</v>
      </c>
      <c r="AC93" s="912">
        <v>135.92000000000002</v>
      </c>
      <c r="AD93" s="912">
        <v>73.581000000000003</v>
      </c>
      <c r="AE93" s="912">
        <v>10.071999999999999</v>
      </c>
      <c r="AF93" s="912">
        <v>556.71600000000001</v>
      </c>
      <c r="AG93" s="912">
        <v>183.059</v>
      </c>
      <c r="AH93" s="912">
        <v>0.32600000000000001</v>
      </c>
      <c r="AI93" s="912">
        <v>43.224999999999994</v>
      </c>
      <c r="AJ93" s="912">
        <v>26.27</v>
      </c>
      <c r="AK93" s="912">
        <v>397.38600000000002</v>
      </c>
      <c r="AL93" s="912">
        <v>70.733999999999995</v>
      </c>
      <c r="AM93" s="912">
        <v>49.85</v>
      </c>
      <c r="AN93" s="912">
        <v>169.89400000000001</v>
      </c>
      <c r="AO93" s="912">
        <v>31.048999999999999</v>
      </c>
      <c r="AP93" s="912">
        <v>28.265999999999998</v>
      </c>
      <c r="AQ93" s="912">
        <v>0.80799999999999994</v>
      </c>
      <c r="AR93" s="912">
        <v>12.103999999999999</v>
      </c>
      <c r="AS93" s="912">
        <v>44.542000000000002</v>
      </c>
      <c r="AT93" s="912">
        <v>232.44200000000001</v>
      </c>
      <c r="AU93" s="912">
        <v>1523.52</v>
      </c>
      <c r="AV93" s="912">
        <v>947.86500000000001</v>
      </c>
      <c r="AW93" s="912">
        <v>130.80799999999999</v>
      </c>
      <c r="AX93" s="912">
        <v>34.404000000000003</v>
      </c>
      <c r="AY93" s="912">
        <v>59.911999999999999</v>
      </c>
      <c r="AZ93" s="912">
        <v>426.423</v>
      </c>
      <c r="BA93" s="912">
        <v>96.171000000000006</v>
      </c>
      <c r="BB93" s="912">
        <v>3.1269999999999998</v>
      </c>
      <c r="BC93" s="912">
        <v>5.54</v>
      </c>
      <c r="BD93" s="912">
        <v>5.4419999999999993</v>
      </c>
      <c r="BE93" s="912">
        <v>8.3550000000000004</v>
      </c>
      <c r="BF93" s="912">
        <v>997.18100000000004</v>
      </c>
      <c r="BG93" s="912">
        <v>103.01900000000001</v>
      </c>
      <c r="BH93" s="912">
        <v>895.33500000000004</v>
      </c>
      <c r="BI93" s="912">
        <v>20.890999999999998</v>
      </c>
      <c r="BJ93" s="912">
        <v>125.90899999999999</v>
      </c>
      <c r="BK93" s="912">
        <v>224.684</v>
      </c>
      <c r="BL93" s="912">
        <v>2.1930000000000001</v>
      </c>
      <c r="BM93" s="912">
        <v>249.69099999999997</v>
      </c>
      <c r="BN93" s="912">
        <v>112.202</v>
      </c>
      <c r="BO93" s="912">
        <v>61.645000000000003</v>
      </c>
      <c r="BP93" s="912">
        <v>64.343999999999994</v>
      </c>
      <c r="BQ93" s="912">
        <v>24.395</v>
      </c>
      <c r="BR93" s="912">
        <v>19.042000000000002</v>
      </c>
      <c r="BS93" s="912">
        <v>99.861000000000004</v>
      </c>
      <c r="BT93" s="912">
        <v>172.01300000000001</v>
      </c>
      <c r="BU93" s="912">
        <v>84839.402000000002</v>
      </c>
      <c r="BV93" s="912">
        <v>6440.098</v>
      </c>
      <c r="BW93" s="912">
        <v>123.86699999999999</v>
      </c>
      <c r="BX93" s="912">
        <v>554.44000000000005</v>
      </c>
      <c r="BY93" s="912">
        <v>0</v>
      </c>
      <c r="BZ93" s="912">
        <v>912.06299999999999</v>
      </c>
      <c r="CA93" s="912">
        <v>1085.384</v>
      </c>
      <c r="CB93" s="912">
        <v>0</v>
      </c>
      <c r="CC93" s="912">
        <v>203.69</v>
      </c>
      <c r="CD93" s="912">
        <v>14.734</v>
      </c>
      <c r="CE93" s="912">
        <v>177.381</v>
      </c>
      <c r="CF93" s="912">
        <v>151.69900000000001</v>
      </c>
      <c r="CG93" s="912">
        <v>418.66500000000002</v>
      </c>
      <c r="CH93" s="912">
        <v>202.91</v>
      </c>
      <c r="CI93" s="912">
        <v>18946.099999999999</v>
      </c>
      <c r="CJ93" s="912">
        <v>2475.962</v>
      </c>
      <c r="CK93" s="912">
        <v>23165.309000000001</v>
      </c>
      <c r="CL93" s="912">
        <v>32472.395</v>
      </c>
      <c r="CM93" s="912">
        <v>1652.788</v>
      </c>
      <c r="CN93" s="912">
        <v>4106.6750000000002</v>
      </c>
      <c r="CO93" s="912">
        <v>232.04400000000001</v>
      </c>
      <c r="CP93" s="912">
        <v>3697.2069999999999</v>
      </c>
      <c r="CQ93" s="912">
        <v>142.49799999999999</v>
      </c>
      <c r="CR93" s="912">
        <v>105.46199999999999</v>
      </c>
      <c r="CS93" s="912">
        <v>457.41899999999998</v>
      </c>
      <c r="CT93" s="912">
        <v>20.658000000000001</v>
      </c>
      <c r="CU93" s="912">
        <v>124.181</v>
      </c>
      <c r="CV93" s="912">
        <v>2981.6860000000001</v>
      </c>
      <c r="CW93" s="912">
        <v>68229.142999999996</v>
      </c>
      <c r="CX93" s="912">
        <v>1712.027</v>
      </c>
      <c r="CY93" s="912">
        <v>29887.281999999999</v>
      </c>
      <c r="CZ93" s="912">
        <v>705.56100000000004</v>
      </c>
      <c r="DA93" s="912">
        <v>11614.663</v>
      </c>
      <c r="DB93" s="912">
        <v>1336.309</v>
      </c>
      <c r="DC93" s="912">
        <v>506.06</v>
      </c>
      <c r="DD93" s="912">
        <v>126.773</v>
      </c>
      <c r="DE93" s="912">
        <v>390.22299999999996</v>
      </c>
      <c r="DF93" s="912">
        <v>0</v>
      </c>
      <c r="DG93" s="912">
        <v>9882.5169999999998</v>
      </c>
      <c r="DH93" s="913">
        <f t="shared" si="10"/>
        <v>321944.10899999994</v>
      </c>
      <c r="DI93" s="912">
        <v>2171.08</v>
      </c>
      <c r="DJ93" s="912">
        <v>116707.859</v>
      </c>
      <c r="DK93" s="912">
        <v>0</v>
      </c>
      <c r="DL93" s="912">
        <v>0</v>
      </c>
      <c r="DM93" s="912">
        <v>0</v>
      </c>
      <c r="DN93" s="912">
        <v>0</v>
      </c>
      <c r="DO93" s="914">
        <f t="shared" si="11"/>
        <v>118878.939</v>
      </c>
      <c r="DP93" s="915">
        <f t="shared" si="12"/>
        <v>440823.04799999995</v>
      </c>
      <c r="DQ93" s="912">
        <v>1464.2360000000001</v>
      </c>
      <c r="DR93" s="912">
        <v>254665.24600000001</v>
      </c>
      <c r="DS93" s="913">
        <f t="shared" si="13"/>
        <v>256129.48200000002</v>
      </c>
      <c r="DT93" s="920">
        <f t="shared" si="14"/>
        <v>375008.42100000003</v>
      </c>
      <c r="DU93" s="920">
        <f t="shared" si="15"/>
        <v>696952.53</v>
      </c>
      <c r="DV93" s="912">
        <v>-3888.9569999999999</v>
      </c>
      <c r="DW93" s="912">
        <v>-422985.20299999998</v>
      </c>
      <c r="DX93" s="913">
        <f t="shared" si="16"/>
        <v>-426874.16</v>
      </c>
      <c r="DY93" s="917">
        <f t="shared" si="17"/>
        <v>-51865.738999999943</v>
      </c>
      <c r="DZ93" s="913">
        <f t="shared" si="18"/>
        <v>270078.37000000005</v>
      </c>
      <c r="EA93" s="918"/>
      <c r="EB93" s="918">
        <f t="shared" si="19"/>
        <v>-27007.837000000007</v>
      </c>
    </row>
    <row r="94" spans="1:132" ht="15" customHeight="1">
      <c r="A94" s="883">
        <v>88</v>
      </c>
      <c r="B94" s="919" t="s">
        <v>299</v>
      </c>
      <c r="C94" s="911" t="s">
        <v>300</v>
      </c>
      <c r="D94" s="912">
        <v>131.72899999999998</v>
      </c>
      <c r="E94" s="912">
        <v>51.811000000000007</v>
      </c>
      <c r="F94" s="912">
        <v>28.030999999999999</v>
      </c>
      <c r="G94" s="912">
        <v>5.5350000000000001</v>
      </c>
      <c r="H94" s="912">
        <v>29.588000000000001</v>
      </c>
      <c r="I94" s="912">
        <v>0</v>
      </c>
      <c r="J94" s="912">
        <v>10.321000000000002</v>
      </c>
      <c r="K94" s="912">
        <v>1336.462</v>
      </c>
      <c r="L94" s="912">
        <v>159.34800000000001</v>
      </c>
      <c r="M94" s="912">
        <v>42.668999999999997</v>
      </c>
      <c r="N94" s="912">
        <v>0</v>
      </c>
      <c r="O94" s="912">
        <v>151.47400000000002</v>
      </c>
      <c r="P94" s="912">
        <v>188.88300000000001</v>
      </c>
      <c r="Q94" s="912">
        <v>93.631</v>
      </c>
      <c r="R94" s="912">
        <v>121.372</v>
      </c>
      <c r="S94" s="912">
        <v>42.003999999999998</v>
      </c>
      <c r="T94" s="912">
        <v>176.45600000000002</v>
      </c>
      <c r="U94" s="912">
        <v>318.30100000000004</v>
      </c>
      <c r="V94" s="912">
        <v>59.960999999999999</v>
      </c>
      <c r="W94" s="912">
        <v>88.509</v>
      </c>
      <c r="X94" s="912">
        <v>4.9270000000000005</v>
      </c>
      <c r="Y94" s="912">
        <v>43.424999999999997</v>
      </c>
      <c r="Z94" s="912">
        <v>34.997999999999998</v>
      </c>
      <c r="AA94" s="912">
        <v>28.058</v>
      </c>
      <c r="AB94" s="912">
        <v>877.65499999999997</v>
      </c>
      <c r="AC94" s="912">
        <v>307.36199999999997</v>
      </c>
      <c r="AD94" s="912">
        <v>70.974000000000004</v>
      </c>
      <c r="AE94" s="912">
        <v>31.483000000000001</v>
      </c>
      <c r="AF94" s="912">
        <v>462.69200000000001</v>
      </c>
      <c r="AG94" s="912">
        <v>408.577</v>
      </c>
      <c r="AH94" s="912">
        <v>25.378</v>
      </c>
      <c r="AI94" s="912">
        <v>34.808999999999997</v>
      </c>
      <c r="AJ94" s="912">
        <v>50.025999999999996</v>
      </c>
      <c r="AK94" s="912">
        <v>265.86699999999996</v>
      </c>
      <c r="AL94" s="912">
        <v>101.40299999999999</v>
      </c>
      <c r="AM94" s="912">
        <v>235.959</v>
      </c>
      <c r="AN94" s="912">
        <v>125.678</v>
      </c>
      <c r="AO94" s="912">
        <v>74.786999999999992</v>
      </c>
      <c r="AP94" s="912">
        <v>112.15299999999999</v>
      </c>
      <c r="AQ94" s="912">
        <v>54.119</v>
      </c>
      <c r="AR94" s="912">
        <v>254.37100000000001</v>
      </c>
      <c r="AS94" s="912">
        <v>120.925</v>
      </c>
      <c r="AT94" s="912">
        <v>621.08900000000006</v>
      </c>
      <c r="AU94" s="912">
        <v>550.71699999999998</v>
      </c>
      <c r="AV94" s="912">
        <v>1135.721</v>
      </c>
      <c r="AW94" s="912">
        <v>511.911</v>
      </c>
      <c r="AX94" s="912">
        <v>143.166</v>
      </c>
      <c r="AY94" s="912">
        <v>260.01599999999996</v>
      </c>
      <c r="AZ94" s="912">
        <v>1859.2889999999998</v>
      </c>
      <c r="BA94" s="912">
        <v>174.38400000000001</v>
      </c>
      <c r="BB94" s="912">
        <v>63.585000000000001</v>
      </c>
      <c r="BC94" s="912">
        <v>69.618999999999986</v>
      </c>
      <c r="BD94" s="912">
        <v>48.835000000000001</v>
      </c>
      <c r="BE94" s="912">
        <v>150.696</v>
      </c>
      <c r="BF94" s="912">
        <v>1331.326</v>
      </c>
      <c r="BG94" s="912">
        <v>48.707000000000001</v>
      </c>
      <c r="BH94" s="912">
        <v>1814.8159999999998</v>
      </c>
      <c r="BI94" s="912">
        <v>21.059000000000001</v>
      </c>
      <c r="BJ94" s="912">
        <v>593.90199999999993</v>
      </c>
      <c r="BK94" s="912">
        <v>615.77699999999993</v>
      </c>
      <c r="BL94" s="912">
        <v>65.905000000000001</v>
      </c>
      <c r="BM94" s="912">
        <v>2869.866</v>
      </c>
      <c r="BN94" s="912">
        <v>1194.347</v>
      </c>
      <c r="BO94" s="912">
        <v>766.57</v>
      </c>
      <c r="BP94" s="912">
        <v>615.85799999999995</v>
      </c>
      <c r="BQ94" s="912">
        <v>275.73399999999998</v>
      </c>
      <c r="BR94" s="912">
        <v>86.904000000000011</v>
      </c>
      <c r="BS94" s="912">
        <v>438.49800000000005</v>
      </c>
      <c r="BT94" s="912">
        <v>446.88299999999998</v>
      </c>
      <c r="BU94" s="912">
        <v>15557.858</v>
      </c>
      <c r="BV94" s="912">
        <v>5827.6640000000007</v>
      </c>
      <c r="BW94" s="912">
        <v>1154.0309999999999</v>
      </c>
      <c r="BX94" s="912">
        <v>501.19499999999999</v>
      </c>
      <c r="BY94" s="912">
        <v>0</v>
      </c>
      <c r="BZ94" s="912">
        <v>1286.31</v>
      </c>
      <c r="CA94" s="912">
        <v>1362.8339999999998</v>
      </c>
      <c r="CB94" s="912">
        <v>0</v>
      </c>
      <c r="CC94" s="912">
        <v>280.23699999999997</v>
      </c>
      <c r="CD94" s="912">
        <v>106.182</v>
      </c>
      <c r="CE94" s="912">
        <v>217.11600000000001</v>
      </c>
      <c r="CF94" s="912">
        <v>482.69</v>
      </c>
      <c r="CG94" s="912">
        <v>558.07799999999997</v>
      </c>
      <c r="CH94" s="912">
        <v>313.90200000000004</v>
      </c>
      <c r="CI94" s="912">
        <v>2810.904</v>
      </c>
      <c r="CJ94" s="912">
        <v>38180.58</v>
      </c>
      <c r="CK94" s="912">
        <v>5981.6059999999998</v>
      </c>
      <c r="CL94" s="912">
        <v>1691.337</v>
      </c>
      <c r="CM94" s="912">
        <v>10975.816999999999</v>
      </c>
      <c r="CN94" s="912">
        <v>9087.5049999999992</v>
      </c>
      <c r="CO94" s="912">
        <v>4452.9229999999998</v>
      </c>
      <c r="CP94" s="912">
        <v>35657.887999999999</v>
      </c>
      <c r="CQ94" s="912">
        <v>7034.2190000000001</v>
      </c>
      <c r="CR94" s="912">
        <v>494.92500000000001</v>
      </c>
      <c r="CS94" s="912">
        <v>5555.0039999999999</v>
      </c>
      <c r="CT94" s="912">
        <v>1004.173</v>
      </c>
      <c r="CU94" s="912">
        <v>4952.6219999999994</v>
      </c>
      <c r="CV94" s="912">
        <v>636.94899999999996</v>
      </c>
      <c r="CW94" s="912">
        <v>57042.993000000002</v>
      </c>
      <c r="CX94" s="912">
        <v>269.173</v>
      </c>
      <c r="CY94" s="912">
        <v>11707.359</v>
      </c>
      <c r="CZ94" s="912">
        <v>455.27</v>
      </c>
      <c r="DA94" s="912">
        <v>3025.134</v>
      </c>
      <c r="DB94" s="912">
        <v>1847.0910000000001</v>
      </c>
      <c r="DC94" s="912">
        <v>7198.9599999999991</v>
      </c>
      <c r="DD94" s="912">
        <v>107.479</v>
      </c>
      <c r="DE94" s="912">
        <v>887.66</v>
      </c>
      <c r="DF94" s="912">
        <v>0</v>
      </c>
      <c r="DG94" s="912">
        <v>72.322999999999993</v>
      </c>
      <c r="DH94" s="913">
        <f t="shared" si="10"/>
        <v>262314.88199999993</v>
      </c>
      <c r="DI94" s="912">
        <v>3039.12</v>
      </c>
      <c r="DJ94" s="912">
        <v>68802.494999999995</v>
      </c>
      <c r="DK94" s="912">
        <v>808.93499999999995</v>
      </c>
      <c r="DL94" s="912">
        <v>0</v>
      </c>
      <c r="DM94" s="912">
        <v>24466.843000000001</v>
      </c>
      <c r="DN94" s="912">
        <v>-1237.201</v>
      </c>
      <c r="DO94" s="914">
        <f t="shared" si="11"/>
        <v>95880.191999999981</v>
      </c>
      <c r="DP94" s="915">
        <f t="shared" si="12"/>
        <v>358195.07399999991</v>
      </c>
      <c r="DQ94" s="912">
        <v>5346.41</v>
      </c>
      <c r="DR94" s="912">
        <v>148179.05600000001</v>
      </c>
      <c r="DS94" s="913">
        <f t="shared" si="13"/>
        <v>153525.46600000001</v>
      </c>
      <c r="DT94" s="920">
        <f t="shared" si="14"/>
        <v>249405.658</v>
      </c>
      <c r="DU94" s="920">
        <f t="shared" si="15"/>
        <v>511720.53999999992</v>
      </c>
      <c r="DV94" s="912">
        <v>-15401.266</v>
      </c>
      <c r="DW94" s="912">
        <v>-312879.97499999998</v>
      </c>
      <c r="DX94" s="913">
        <f t="shared" si="16"/>
        <v>-328281.24099999998</v>
      </c>
      <c r="DY94" s="917">
        <f t="shared" si="17"/>
        <v>-78875.582999999984</v>
      </c>
      <c r="DZ94" s="913">
        <f t="shared" si="18"/>
        <v>183439.29899999994</v>
      </c>
      <c r="EA94" s="918"/>
      <c r="EB94" s="918">
        <f t="shared" si="19"/>
        <v>-18343.929899999996</v>
      </c>
    </row>
    <row r="95" spans="1:132" ht="15" customHeight="1">
      <c r="A95" s="883">
        <v>89</v>
      </c>
      <c r="B95" s="919" t="s">
        <v>301</v>
      </c>
      <c r="C95" s="911" t="s">
        <v>7</v>
      </c>
      <c r="D95" s="912">
        <v>0</v>
      </c>
      <c r="E95" s="912">
        <v>0</v>
      </c>
      <c r="F95" s="912">
        <v>0</v>
      </c>
      <c r="G95" s="912">
        <v>0</v>
      </c>
      <c r="H95" s="912">
        <v>0</v>
      </c>
      <c r="I95" s="912">
        <v>0</v>
      </c>
      <c r="J95" s="912">
        <v>0</v>
      </c>
      <c r="K95" s="912">
        <v>0</v>
      </c>
      <c r="L95" s="912">
        <v>0</v>
      </c>
      <c r="M95" s="912">
        <v>0</v>
      </c>
      <c r="N95" s="912">
        <v>0</v>
      </c>
      <c r="O95" s="912">
        <v>0</v>
      </c>
      <c r="P95" s="912">
        <v>0</v>
      </c>
      <c r="Q95" s="912">
        <v>0</v>
      </c>
      <c r="R95" s="912">
        <v>0</v>
      </c>
      <c r="S95" s="912">
        <v>0</v>
      </c>
      <c r="T95" s="912">
        <v>0</v>
      </c>
      <c r="U95" s="912">
        <v>0</v>
      </c>
      <c r="V95" s="912">
        <v>0</v>
      </c>
      <c r="W95" s="912">
        <v>0</v>
      </c>
      <c r="X95" s="912">
        <v>0</v>
      </c>
      <c r="Y95" s="912">
        <v>0</v>
      </c>
      <c r="Z95" s="912">
        <v>0</v>
      </c>
      <c r="AA95" s="912">
        <v>0</v>
      </c>
      <c r="AB95" s="912">
        <v>0</v>
      </c>
      <c r="AC95" s="912">
        <v>0</v>
      </c>
      <c r="AD95" s="912">
        <v>0</v>
      </c>
      <c r="AE95" s="912">
        <v>0</v>
      </c>
      <c r="AF95" s="912">
        <v>0</v>
      </c>
      <c r="AG95" s="912">
        <v>0</v>
      </c>
      <c r="AH95" s="912">
        <v>0</v>
      </c>
      <c r="AI95" s="912">
        <v>0</v>
      </c>
      <c r="AJ95" s="912">
        <v>0</v>
      </c>
      <c r="AK95" s="912">
        <v>0</v>
      </c>
      <c r="AL95" s="912">
        <v>0</v>
      </c>
      <c r="AM95" s="912">
        <v>0</v>
      </c>
      <c r="AN95" s="912">
        <v>0</v>
      </c>
      <c r="AO95" s="912">
        <v>0</v>
      </c>
      <c r="AP95" s="912">
        <v>0</v>
      </c>
      <c r="AQ95" s="912">
        <v>0</v>
      </c>
      <c r="AR95" s="912">
        <v>0</v>
      </c>
      <c r="AS95" s="912">
        <v>0</v>
      </c>
      <c r="AT95" s="912">
        <v>0</v>
      </c>
      <c r="AU95" s="912">
        <v>0</v>
      </c>
      <c r="AV95" s="912">
        <v>0</v>
      </c>
      <c r="AW95" s="912">
        <v>0</v>
      </c>
      <c r="AX95" s="912">
        <v>0</v>
      </c>
      <c r="AY95" s="912">
        <v>0</v>
      </c>
      <c r="AZ95" s="912">
        <v>0</v>
      </c>
      <c r="BA95" s="912">
        <v>0</v>
      </c>
      <c r="BB95" s="912">
        <v>0</v>
      </c>
      <c r="BC95" s="912">
        <v>0</v>
      </c>
      <c r="BD95" s="912">
        <v>0</v>
      </c>
      <c r="BE95" s="912">
        <v>0</v>
      </c>
      <c r="BF95" s="912">
        <v>0</v>
      </c>
      <c r="BG95" s="912">
        <v>0</v>
      </c>
      <c r="BH95" s="912">
        <v>0</v>
      </c>
      <c r="BI95" s="912">
        <v>0</v>
      </c>
      <c r="BJ95" s="912">
        <v>0</v>
      </c>
      <c r="BK95" s="912">
        <v>0</v>
      </c>
      <c r="BL95" s="912">
        <v>0</v>
      </c>
      <c r="BM95" s="912">
        <v>0</v>
      </c>
      <c r="BN95" s="912">
        <v>0</v>
      </c>
      <c r="BO95" s="912">
        <v>0</v>
      </c>
      <c r="BP95" s="912">
        <v>0</v>
      </c>
      <c r="BQ95" s="912">
        <v>0</v>
      </c>
      <c r="BR95" s="912">
        <v>0</v>
      </c>
      <c r="BS95" s="912">
        <v>0</v>
      </c>
      <c r="BT95" s="912">
        <v>0</v>
      </c>
      <c r="BU95" s="912">
        <v>0</v>
      </c>
      <c r="BV95" s="912">
        <v>0</v>
      </c>
      <c r="BW95" s="912">
        <v>0</v>
      </c>
      <c r="BX95" s="912">
        <v>0</v>
      </c>
      <c r="BY95" s="912">
        <v>0</v>
      </c>
      <c r="BZ95" s="912">
        <v>0</v>
      </c>
      <c r="CA95" s="912">
        <v>0</v>
      </c>
      <c r="CB95" s="912">
        <v>0</v>
      </c>
      <c r="CC95" s="912">
        <v>0</v>
      </c>
      <c r="CD95" s="912">
        <v>0</v>
      </c>
      <c r="CE95" s="912">
        <v>0</v>
      </c>
      <c r="CF95" s="912">
        <v>0</v>
      </c>
      <c r="CG95" s="912">
        <v>0</v>
      </c>
      <c r="CH95" s="912">
        <v>0</v>
      </c>
      <c r="CI95" s="912">
        <v>0</v>
      </c>
      <c r="CJ95" s="912">
        <v>0</v>
      </c>
      <c r="CK95" s="912">
        <v>0</v>
      </c>
      <c r="CL95" s="912">
        <v>0</v>
      </c>
      <c r="CM95" s="912">
        <v>0</v>
      </c>
      <c r="CN95" s="912">
        <v>0</v>
      </c>
      <c r="CO95" s="912">
        <v>0</v>
      </c>
      <c r="CP95" s="912">
        <v>0</v>
      </c>
      <c r="CQ95" s="912">
        <v>0</v>
      </c>
      <c r="CR95" s="912">
        <v>0</v>
      </c>
      <c r="CS95" s="912">
        <v>0</v>
      </c>
      <c r="CT95" s="912">
        <v>0</v>
      </c>
      <c r="CU95" s="912">
        <v>0</v>
      </c>
      <c r="CV95" s="912">
        <v>0</v>
      </c>
      <c r="CW95" s="912">
        <v>0</v>
      </c>
      <c r="CX95" s="912">
        <v>0</v>
      </c>
      <c r="CY95" s="912">
        <v>0</v>
      </c>
      <c r="CZ95" s="912">
        <v>0</v>
      </c>
      <c r="DA95" s="912">
        <v>0</v>
      </c>
      <c r="DB95" s="912">
        <v>0</v>
      </c>
      <c r="DC95" s="912">
        <v>0</v>
      </c>
      <c r="DD95" s="912">
        <v>0</v>
      </c>
      <c r="DE95" s="912">
        <v>0</v>
      </c>
      <c r="DF95" s="912">
        <v>0</v>
      </c>
      <c r="DG95" s="912">
        <v>46049.885000000002</v>
      </c>
      <c r="DH95" s="913">
        <f t="shared" si="10"/>
        <v>46049.885000000002</v>
      </c>
      <c r="DI95" s="912">
        <v>0</v>
      </c>
      <c r="DJ95" s="912">
        <v>71588.978498503187</v>
      </c>
      <c r="DK95" s="912">
        <v>1457779.8045014967</v>
      </c>
      <c r="DL95" s="912">
        <v>0</v>
      </c>
      <c r="DM95" s="912">
        <v>0</v>
      </c>
      <c r="DN95" s="912">
        <v>0</v>
      </c>
      <c r="DO95" s="914">
        <f t="shared" si="11"/>
        <v>1529368.7829999998</v>
      </c>
      <c r="DP95" s="915">
        <f t="shared" si="12"/>
        <v>1575418.6679999998</v>
      </c>
      <c r="DQ95" s="912">
        <v>0</v>
      </c>
      <c r="DR95" s="912">
        <v>0</v>
      </c>
      <c r="DS95" s="913">
        <f t="shared" si="13"/>
        <v>0</v>
      </c>
      <c r="DT95" s="920">
        <f t="shared" si="14"/>
        <v>1529368.7829999998</v>
      </c>
      <c r="DU95" s="920">
        <f t="shared" si="15"/>
        <v>1575418.6679999998</v>
      </c>
      <c r="DV95" s="912">
        <v>0</v>
      </c>
      <c r="DW95" s="912">
        <v>0</v>
      </c>
      <c r="DX95" s="913">
        <f t="shared" si="16"/>
        <v>0</v>
      </c>
      <c r="DY95" s="917">
        <f t="shared" si="17"/>
        <v>1529368.7829999998</v>
      </c>
      <c r="DZ95" s="913">
        <f t="shared" si="18"/>
        <v>1575418.6679999998</v>
      </c>
      <c r="EA95" s="918"/>
      <c r="EB95" s="918">
        <f t="shared" si="19"/>
        <v>-157541.86679999999</v>
      </c>
    </row>
    <row r="96" spans="1:132" ht="15" customHeight="1">
      <c r="A96" s="883">
        <v>90</v>
      </c>
      <c r="B96" s="919" t="s">
        <v>302</v>
      </c>
      <c r="C96" s="911" t="s">
        <v>303</v>
      </c>
      <c r="D96" s="912">
        <v>0.14299999999999999</v>
      </c>
      <c r="E96" s="912">
        <v>0</v>
      </c>
      <c r="F96" s="912">
        <v>0</v>
      </c>
      <c r="G96" s="912">
        <v>4.524</v>
      </c>
      <c r="H96" s="912">
        <v>0.63700000000000001</v>
      </c>
      <c r="I96" s="912">
        <v>0</v>
      </c>
      <c r="J96" s="912">
        <v>3.6859999999999999</v>
      </c>
      <c r="K96" s="912">
        <v>382.113</v>
      </c>
      <c r="L96" s="912">
        <v>21.988000000000003</v>
      </c>
      <c r="M96" s="912">
        <v>55.780999999999999</v>
      </c>
      <c r="N96" s="912">
        <v>0</v>
      </c>
      <c r="O96" s="912">
        <v>0.61199999999999999</v>
      </c>
      <c r="P96" s="912">
        <v>1.9370000000000001</v>
      </c>
      <c r="Q96" s="912">
        <v>11.131</v>
      </c>
      <c r="R96" s="912">
        <v>40.808</v>
      </c>
      <c r="S96" s="912">
        <v>24.634999999999998</v>
      </c>
      <c r="T96" s="912">
        <v>21.811</v>
      </c>
      <c r="U96" s="912">
        <v>4.2190000000000003</v>
      </c>
      <c r="V96" s="912">
        <v>1.4359999999999999</v>
      </c>
      <c r="W96" s="912">
        <v>16.238</v>
      </c>
      <c r="X96" s="912">
        <v>3.589</v>
      </c>
      <c r="Y96" s="912">
        <v>21.34</v>
      </c>
      <c r="Z96" s="912">
        <v>42.171999999999997</v>
      </c>
      <c r="AA96" s="912">
        <v>18.315000000000001</v>
      </c>
      <c r="AB96" s="912">
        <v>130.417</v>
      </c>
      <c r="AC96" s="912">
        <v>173.3</v>
      </c>
      <c r="AD96" s="912">
        <v>4.8239999999999998</v>
      </c>
      <c r="AE96" s="912">
        <v>3.2509999999999999</v>
      </c>
      <c r="AF96" s="912">
        <v>261.19299999999998</v>
      </c>
      <c r="AG96" s="912">
        <v>24.896999999999998</v>
      </c>
      <c r="AH96" s="912">
        <v>0</v>
      </c>
      <c r="AI96" s="912">
        <v>4.05</v>
      </c>
      <c r="AJ96" s="912">
        <v>35.027000000000001</v>
      </c>
      <c r="AK96" s="912">
        <v>295.565</v>
      </c>
      <c r="AL96" s="912">
        <v>36.478999999999999</v>
      </c>
      <c r="AM96" s="912">
        <v>10.941000000000001</v>
      </c>
      <c r="AN96" s="912">
        <v>89.58</v>
      </c>
      <c r="AO96" s="912">
        <v>192.69499999999999</v>
      </c>
      <c r="AP96" s="912">
        <v>0</v>
      </c>
      <c r="AQ96" s="912">
        <v>0</v>
      </c>
      <c r="AR96" s="912">
        <v>42.722000000000001</v>
      </c>
      <c r="AS96" s="912">
        <v>179.441</v>
      </c>
      <c r="AT96" s="912">
        <v>217.547</v>
      </c>
      <c r="AU96" s="912">
        <v>842.99</v>
      </c>
      <c r="AV96" s="912">
        <v>583.74299999999994</v>
      </c>
      <c r="AW96" s="912">
        <v>275.43099999999998</v>
      </c>
      <c r="AX96" s="912">
        <v>270.77199999999999</v>
      </c>
      <c r="AY96" s="912">
        <v>398.298</v>
      </c>
      <c r="AZ96" s="912">
        <v>2321.9369999999999</v>
      </c>
      <c r="BA96" s="912">
        <v>444.38600000000002</v>
      </c>
      <c r="BB96" s="912">
        <v>66.079000000000008</v>
      </c>
      <c r="BC96" s="912">
        <v>34.42</v>
      </c>
      <c r="BD96" s="912">
        <v>105.41300000000001</v>
      </c>
      <c r="BE96" s="912">
        <v>31.768999999999998</v>
      </c>
      <c r="BF96" s="912">
        <v>811.92699999999991</v>
      </c>
      <c r="BG96" s="912">
        <v>40.430999999999997</v>
      </c>
      <c r="BH96" s="912">
        <v>2027.4589999999998</v>
      </c>
      <c r="BI96" s="912">
        <v>16.396999999999998</v>
      </c>
      <c r="BJ96" s="912">
        <v>83.286999999999992</v>
      </c>
      <c r="BK96" s="912">
        <v>30.827000000000002</v>
      </c>
      <c r="BL96" s="912">
        <v>1.595</v>
      </c>
      <c r="BM96" s="912">
        <v>455.98</v>
      </c>
      <c r="BN96" s="912">
        <v>25.867000000000001</v>
      </c>
      <c r="BO96" s="912">
        <v>69.566999999999993</v>
      </c>
      <c r="BP96" s="912">
        <v>88.856999999999999</v>
      </c>
      <c r="BQ96" s="912">
        <v>768.41599999999994</v>
      </c>
      <c r="BR96" s="912">
        <v>234.31800000000001</v>
      </c>
      <c r="BS96" s="912">
        <v>24.218</v>
      </c>
      <c r="BT96" s="912">
        <v>92.262</v>
      </c>
      <c r="BU96" s="912">
        <v>1592.9389999999999</v>
      </c>
      <c r="BV96" s="912">
        <v>394.55200000000002</v>
      </c>
      <c r="BW96" s="912">
        <v>7.1760000000000002</v>
      </c>
      <c r="BX96" s="912">
        <v>0.67800000000000005</v>
      </c>
      <c r="BY96" s="912">
        <v>0</v>
      </c>
      <c r="BZ96" s="912">
        <v>3733.105</v>
      </c>
      <c r="CA96" s="912">
        <v>236.43799999999999</v>
      </c>
      <c r="CB96" s="912">
        <v>304.96699999999998</v>
      </c>
      <c r="CC96" s="912">
        <v>53.607999999999997</v>
      </c>
      <c r="CD96" s="912">
        <v>3.476</v>
      </c>
      <c r="CE96" s="912">
        <v>41.9</v>
      </c>
      <c r="CF96" s="912">
        <v>71.584000000000003</v>
      </c>
      <c r="CG96" s="912">
        <v>157.18800000000002</v>
      </c>
      <c r="CH96" s="912">
        <v>27.731000000000002</v>
      </c>
      <c r="CI96" s="912">
        <v>5255.1689999999999</v>
      </c>
      <c r="CJ96" s="912">
        <v>162.06</v>
      </c>
      <c r="CK96" s="912">
        <v>5414.8779999999997</v>
      </c>
      <c r="CL96" s="912">
        <v>2224.9810000000002</v>
      </c>
      <c r="CM96" s="912">
        <v>227.91499999999999</v>
      </c>
      <c r="CN96" s="912">
        <v>156.01100000000002</v>
      </c>
      <c r="CO96" s="912">
        <v>4.0940000000000003</v>
      </c>
      <c r="CP96" s="912">
        <v>0.624</v>
      </c>
      <c r="CQ96" s="912">
        <v>335.65000000000003</v>
      </c>
      <c r="CR96" s="912">
        <v>0</v>
      </c>
      <c r="CS96" s="912">
        <v>31.667000000000002</v>
      </c>
      <c r="CT96" s="912">
        <v>9.5780000000000012</v>
      </c>
      <c r="CU96" s="912">
        <v>0</v>
      </c>
      <c r="CV96" s="912">
        <v>402.66099999999994</v>
      </c>
      <c r="CW96" s="912">
        <v>42.207999999999998</v>
      </c>
      <c r="CX96" s="912">
        <v>1.0659999999999998</v>
      </c>
      <c r="CY96" s="912">
        <v>2058.5160000000001</v>
      </c>
      <c r="CZ96" s="912">
        <v>28</v>
      </c>
      <c r="DA96" s="912">
        <v>871.80499999999995</v>
      </c>
      <c r="DB96" s="912">
        <v>421.44200000000001</v>
      </c>
      <c r="DC96" s="912">
        <v>63.819000000000003</v>
      </c>
      <c r="DD96" s="912">
        <v>25.556999999999999</v>
      </c>
      <c r="DE96" s="912">
        <v>182.643</v>
      </c>
      <c r="DF96" s="912">
        <v>0</v>
      </c>
      <c r="DG96" s="912">
        <v>1115.6410000000001</v>
      </c>
      <c r="DH96" s="913">
        <f t="shared" si="10"/>
        <v>38187.017000000007</v>
      </c>
      <c r="DI96" s="912">
        <v>3.415</v>
      </c>
      <c r="DJ96" s="912">
        <v>601035.04200000013</v>
      </c>
      <c r="DK96" s="912">
        <v>840395.18099999998</v>
      </c>
      <c r="DL96" s="912">
        <v>0</v>
      </c>
      <c r="DM96" s="912">
        <v>0</v>
      </c>
      <c r="DN96" s="912">
        <v>0</v>
      </c>
      <c r="DO96" s="914">
        <f t="shared" si="11"/>
        <v>1441433.6380000003</v>
      </c>
      <c r="DP96" s="915">
        <f t="shared" si="12"/>
        <v>1479620.6550000003</v>
      </c>
      <c r="DQ96" s="912">
        <v>774.83399999999995</v>
      </c>
      <c r="DR96" s="912">
        <v>14262.852999999999</v>
      </c>
      <c r="DS96" s="913">
        <f t="shared" si="13"/>
        <v>15037.687</v>
      </c>
      <c r="DT96" s="920">
        <f t="shared" si="14"/>
        <v>1456471.3250000002</v>
      </c>
      <c r="DU96" s="920">
        <f t="shared" si="15"/>
        <v>1494658.3420000002</v>
      </c>
      <c r="DV96" s="912">
        <v>-1405.66</v>
      </c>
      <c r="DW96" s="912">
        <v>-43495.851999999999</v>
      </c>
      <c r="DX96" s="913">
        <f t="shared" si="16"/>
        <v>-44901.512000000002</v>
      </c>
      <c r="DY96" s="917">
        <f t="shared" si="17"/>
        <v>1411569.8130000001</v>
      </c>
      <c r="DZ96" s="913">
        <f t="shared" si="18"/>
        <v>1449756.83</v>
      </c>
      <c r="EA96" s="918"/>
      <c r="EB96" s="918">
        <f t="shared" si="19"/>
        <v>-144975.68300000002</v>
      </c>
    </row>
    <row r="97" spans="1:132" ht="15" customHeight="1">
      <c r="A97" s="883">
        <v>91</v>
      </c>
      <c r="B97" s="919" t="s">
        <v>304</v>
      </c>
      <c r="C97" s="911" t="s">
        <v>305</v>
      </c>
      <c r="D97" s="912">
        <v>0</v>
      </c>
      <c r="E97" s="912">
        <v>0</v>
      </c>
      <c r="F97" s="912">
        <v>0</v>
      </c>
      <c r="G97" s="912">
        <v>0</v>
      </c>
      <c r="H97" s="912">
        <v>0</v>
      </c>
      <c r="I97" s="912">
        <v>0</v>
      </c>
      <c r="J97" s="912">
        <v>0</v>
      </c>
      <c r="K97" s="912">
        <v>0</v>
      </c>
      <c r="L97" s="912">
        <v>0</v>
      </c>
      <c r="M97" s="912">
        <v>0</v>
      </c>
      <c r="N97" s="912">
        <v>0</v>
      </c>
      <c r="O97" s="912">
        <v>0</v>
      </c>
      <c r="P97" s="912">
        <v>0</v>
      </c>
      <c r="Q97" s="912">
        <v>0</v>
      </c>
      <c r="R97" s="912">
        <v>0</v>
      </c>
      <c r="S97" s="912">
        <v>0</v>
      </c>
      <c r="T97" s="912">
        <v>0</v>
      </c>
      <c r="U97" s="912">
        <v>0</v>
      </c>
      <c r="V97" s="912">
        <v>0</v>
      </c>
      <c r="W97" s="912">
        <v>0</v>
      </c>
      <c r="X97" s="912">
        <v>0</v>
      </c>
      <c r="Y97" s="912">
        <v>0</v>
      </c>
      <c r="Z97" s="912">
        <v>0</v>
      </c>
      <c r="AA97" s="912">
        <v>0</v>
      </c>
      <c r="AB97" s="912">
        <v>0</v>
      </c>
      <c r="AC97" s="912">
        <v>0</v>
      </c>
      <c r="AD97" s="912">
        <v>0</v>
      </c>
      <c r="AE97" s="912">
        <v>0</v>
      </c>
      <c r="AF97" s="912">
        <v>0</v>
      </c>
      <c r="AG97" s="912">
        <v>0</v>
      </c>
      <c r="AH97" s="912">
        <v>0</v>
      </c>
      <c r="AI97" s="912">
        <v>0</v>
      </c>
      <c r="AJ97" s="912">
        <v>0</v>
      </c>
      <c r="AK97" s="912">
        <v>0</v>
      </c>
      <c r="AL97" s="912">
        <v>0</v>
      </c>
      <c r="AM97" s="912">
        <v>0</v>
      </c>
      <c r="AN97" s="912">
        <v>0</v>
      </c>
      <c r="AO97" s="912">
        <v>0</v>
      </c>
      <c r="AP97" s="912">
        <v>0</v>
      </c>
      <c r="AQ97" s="912">
        <v>0</v>
      </c>
      <c r="AR97" s="912">
        <v>0</v>
      </c>
      <c r="AS97" s="912">
        <v>0</v>
      </c>
      <c r="AT97" s="912">
        <v>0</v>
      </c>
      <c r="AU97" s="912">
        <v>0</v>
      </c>
      <c r="AV97" s="912">
        <v>0</v>
      </c>
      <c r="AW97" s="912">
        <v>0</v>
      </c>
      <c r="AX97" s="912">
        <v>0</v>
      </c>
      <c r="AY97" s="912">
        <v>0</v>
      </c>
      <c r="AZ97" s="912">
        <v>0</v>
      </c>
      <c r="BA97" s="912">
        <v>0</v>
      </c>
      <c r="BB97" s="912">
        <v>0</v>
      </c>
      <c r="BC97" s="912">
        <v>0</v>
      </c>
      <c r="BD97" s="912">
        <v>0</v>
      </c>
      <c r="BE97" s="912">
        <v>0</v>
      </c>
      <c r="BF97" s="912">
        <v>0</v>
      </c>
      <c r="BG97" s="912">
        <v>0</v>
      </c>
      <c r="BH97" s="912">
        <v>0</v>
      </c>
      <c r="BI97" s="912">
        <v>0</v>
      </c>
      <c r="BJ97" s="912">
        <v>0</v>
      </c>
      <c r="BK97" s="912">
        <v>0</v>
      </c>
      <c r="BL97" s="912">
        <v>0</v>
      </c>
      <c r="BM97" s="912">
        <v>0</v>
      </c>
      <c r="BN97" s="912">
        <v>0</v>
      </c>
      <c r="BO97" s="912">
        <v>0</v>
      </c>
      <c r="BP97" s="912">
        <v>0</v>
      </c>
      <c r="BQ97" s="912">
        <v>0</v>
      </c>
      <c r="BR97" s="912">
        <v>0</v>
      </c>
      <c r="BS97" s="912">
        <v>0</v>
      </c>
      <c r="BT97" s="912">
        <v>0</v>
      </c>
      <c r="BU97" s="912">
        <v>0</v>
      </c>
      <c r="BV97" s="912">
        <v>0</v>
      </c>
      <c r="BW97" s="912">
        <v>0</v>
      </c>
      <c r="BX97" s="912">
        <v>0</v>
      </c>
      <c r="BY97" s="912">
        <v>0</v>
      </c>
      <c r="BZ97" s="912">
        <v>0</v>
      </c>
      <c r="CA97" s="912">
        <v>0</v>
      </c>
      <c r="CB97" s="912">
        <v>0</v>
      </c>
      <c r="CC97" s="912">
        <v>0</v>
      </c>
      <c r="CD97" s="912">
        <v>0</v>
      </c>
      <c r="CE97" s="912">
        <v>0</v>
      </c>
      <c r="CF97" s="912">
        <v>0</v>
      </c>
      <c r="CG97" s="912">
        <v>0</v>
      </c>
      <c r="CH97" s="912">
        <v>0</v>
      </c>
      <c r="CI97" s="912">
        <v>0</v>
      </c>
      <c r="CJ97" s="912">
        <v>0</v>
      </c>
      <c r="CK97" s="912">
        <v>0</v>
      </c>
      <c r="CL97" s="912">
        <v>0</v>
      </c>
      <c r="CM97" s="912">
        <v>0</v>
      </c>
      <c r="CN97" s="912">
        <v>0</v>
      </c>
      <c r="CO97" s="912">
        <v>0</v>
      </c>
      <c r="CP97" s="912">
        <v>0</v>
      </c>
      <c r="CQ97" s="912">
        <v>0</v>
      </c>
      <c r="CR97" s="912">
        <v>0</v>
      </c>
      <c r="CS97" s="912">
        <v>0</v>
      </c>
      <c r="CT97" s="912">
        <v>0</v>
      </c>
      <c r="CU97" s="912">
        <v>0</v>
      </c>
      <c r="CV97" s="912">
        <v>0</v>
      </c>
      <c r="CW97" s="912">
        <v>0</v>
      </c>
      <c r="CX97" s="912">
        <v>0</v>
      </c>
      <c r="CY97" s="912">
        <v>0</v>
      </c>
      <c r="CZ97" s="912">
        <v>0</v>
      </c>
      <c r="DA97" s="912">
        <v>0</v>
      </c>
      <c r="DB97" s="912">
        <v>0</v>
      </c>
      <c r="DC97" s="912">
        <v>0</v>
      </c>
      <c r="DD97" s="912">
        <v>0</v>
      </c>
      <c r="DE97" s="912">
        <v>0</v>
      </c>
      <c r="DF97" s="912">
        <v>0</v>
      </c>
      <c r="DG97" s="912">
        <v>0</v>
      </c>
      <c r="DH97" s="913">
        <f t="shared" si="10"/>
        <v>0</v>
      </c>
      <c r="DI97" s="912">
        <v>0</v>
      </c>
      <c r="DJ97" s="912">
        <v>13882.982</v>
      </c>
      <c r="DK97" s="912">
        <v>39254.048000000003</v>
      </c>
      <c r="DL97" s="912">
        <v>71162.547000000006</v>
      </c>
      <c r="DM97" s="912">
        <v>1774727.2249999999</v>
      </c>
      <c r="DN97" s="912">
        <v>0</v>
      </c>
      <c r="DO97" s="914">
        <f t="shared" si="11"/>
        <v>1899026.8019999999</v>
      </c>
      <c r="DP97" s="915">
        <f t="shared" si="12"/>
        <v>1899026.8019999999</v>
      </c>
      <c r="DQ97" s="912">
        <v>25031.036999999997</v>
      </c>
      <c r="DR97" s="912">
        <v>346493.02600000001</v>
      </c>
      <c r="DS97" s="913">
        <f t="shared" si="13"/>
        <v>371524.06300000002</v>
      </c>
      <c r="DT97" s="920">
        <f t="shared" si="14"/>
        <v>2270550.8649999998</v>
      </c>
      <c r="DU97" s="920">
        <f t="shared" si="15"/>
        <v>2270550.8649999998</v>
      </c>
      <c r="DV97" s="912">
        <v>-123347.872</v>
      </c>
      <c r="DW97" s="912">
        <v>-33402.870000000003</v>
      </c>
      <c r="DX97" s="913">
        <f t="shared" si="16"/>
        <v>-156750.742</v>
      </c>
      <c r="DY97" s="917">
        <f t="shared" si="17"/>
        <v>2113800.1229999997</v>
      </c>
      <c r="DZ97" s="913">
        <f t="shared" si="18"/>
        <v>2113800.1229999997</v>
      </c>
      <c r="EA97" s="918"/>
      <c r="EB97" s="918">
        <f t="shared" si="19"/>
        <v>-211380.01229999997</v>
      </c>
    </row>
    <row r="98" spans="1:132" ht="15" customHeight="1">
      <c r="A98" s="883">
        <v>92</v>
      </c>
      <c r="B98" s="919" t="s">
        <v>306</v>
      </c>
      <c r="C98" s="911" t="s">
        <v>307</v>
      </c>
      <c r="D98" s="912">
        <v>0</v>
      </c>
      <c r="E98" s="912">
        <v>0</v>
      </c>
      <c r="F98" s="912">
        <v>0</v>
      </c>
      <c r="G98" s="912">
        <v>0</v>
      </c>
      <c r="H98" s="912">
        <v>0</v>
      </c>
      <c r="I98" s="912">
        <v>0</v>
      </c>
      <c r="J98" s="912">
        <v>0</v>
      </c>
      <c r="K98" s="912">
        <v>0</v>
      </c>
      <c r="L98" s="912">
        <v>0</v>
      </c>
      <c r="M98" s="912">
        <v>0</v>
      </c>
      <c r="N98" s="912">
        <v>0</v>
      </c>
      <c r="O98" s="912">
        <v>0</v>
      </c>
      <c r="P98" s="912">
        <v>0</v>
      </c>
      <c r="Q98" s="912">
        <v>0</v>
      </c>
      <c r="R98" s="912">
        <v>0</v>
      </c>
      <c r="S98" s="912">
        <v>0</v>
      </c>
      <c r="T98" s="912">
        <v>0</v>
      </c>
      <c r="U98" s="912">
        <v>0</v>
      </c>
      <c r="V98" s="912">
        <v>0</v>
      </c>
      <c r="W98" s="912">
        <v>0</v>
      </c>
      <c r="X98" s="912">
        <v>0</v>
      </c>
      <c r="Y98" s="912">
        <v>0</v>
      </c>
      <c r="Z98" s="912">
        <v>0</v>
      </c>
      <c r="AA98" s="912">
        <v>0</v>
      </c>
      <c r="AB98" s="912">
        <v>0</v>
      </c>
      <c r="AC98" s="912">
        <v>0</v>
      </c>
      <c r="AD98" s="912">
        <v>0</v>
      </c>
      <c r="AE98" s="912">
        <v>0</v>
      </c>
      <c r="AF98" s="912">
        <v>0</v>
      </c>
      <c r="AG98" s="912">
        <v>0</v>
      </c>
      <c r="AH98" s="912">
        <v>0</v>
      </c>
      <c r="AI98" s="912">
        <v>0</v>
      </c>
      <c r="AJ98" s="912">
        <v>0</v>
      </c>
      <c r="AK98" s="912">
        <v>0</v>
      </c>
      <c r="AL98" s="912">
        <v>0</v>
      </c>
      <c r="AM98" s="912">
        <v>0</v>
      </c>
      <c r="AN98" s="912">
        <v>0</v>
      </c>
      <c r="AO98" s="912">
        <v>0</v>
      </c>
      <c r="AP98" s="912">
        <v>0</v>
      </c>
      <c r="AQ98" s="912">
        <v>0</v>
      </c>
      <c r="AR98" s="912">
        <v>0</v>
      </c>
      <c r="AS98" s="912">
        <v>0</v>
      </c>
      <c r="AT98" s="912">
        <v>0</v>
      </c>
      <c r="AU98" s="912">
        <v>0</v>
      </c>
      <c r="AV98" s="912">
        <v>0</v>
      </c>
      <c r="AW98" s="912">
        <v>0</v>
      </c>
      <c r="AX98" s="912">
        <v>0</v>
      </c>
      <c r="AY98" s="912">
        <v>0</v>
      </c>
      <c r="AZ98" s="912">
        <v>0</v>
      </c>
      <c r="BA98" s="912">
        <v>0</v>
      </c>
      <c r="BB98" s="912">
        <v>0</v>
      </c>
      <c r="BC98" s="912">
        <v>0</v>
      </c>
      <c r="BD98" s="912">
        <v>0</v>
      </c>
      <c r="BE98" s="912">
        <v>0</v>
      </c>
      <c r="BF98" s="912">
        <v>0</v>
      </c>
      <c r="BG98" s="912">
        <v>0</v>
      </c>
      <c r="BH98" s="912">
        <v>0</v>
      </c>
      <c r="BI98" s="912">
        <v>0</v>
      </c>
      <c r="BJ98" s="912">
        <v>0</v>
      </c>
      <c r="BK98" s="912">
        <v>0</v>
      </c>
      <c r="BL98" s="912">
        <v>0</v>
      </c>
      <c r="BM98" s="912">
        <v>0</v>
      </c>
      <c r="BN98" s="912">
        <v>0</v>
      </c>
      <c r="BO98" s="912">
        <v>0</v>
      </c>
      <c r="BP98" s="912">
        <v>0</v>
      </c>
      <c r="BQ98" s="912">
        <v>0</v>
      </c>
      <c r="BR98" s="912">
        <v>0</v>
      </c>
      <c r="BS98" s="912">
        <v>0</v>
      </c>
      <c r="BT98" s="912">
        <v>0</v>
      </c>
      <c r="BU98" s="912">
        <v>0</v>
      </c>
      <c r="BV98" s="912">
        <v>0</v>
      </c>
      <c r="BW98" s="912">
        <v>0</v>
      </c>
      <c r="BX98" s="912">
        <v>0</v>
      </c>
      <c r="BY98" s="912">
        <v>0</v>
      </c>
      <c r="BZ98" s="912">
        <v>0</v>
      </c>
      <c r="CA98" s="912">
        <v>0</v>
      </c>
      <c r="CB98" s="912">
        <v>0</v>
      </c>
      <c r="CC98" s="912">
        <v>0</v>
      </c>
      <c r="CD98" s="912">
        <v>0</v>
      </c>
      <c r="CE98" s="912">
        <v>0</v>
      </c>
      <c r="CF98" s="912">
        <v>0</v>
      </c>
      <c r="CG98" s="912">
        <v>0</v>
      </c>
      <c r="CH98" s="912">
        <v>0</v>
      </c>
      <c r="CI98" s="912">
        <v>0</v>
      </c>
      <c r="CJ98" s="912">
        <v>0</v>
      </c>
      <c r="CK98" s="912">
        <v>0</v>
      </c>
      <c r="CL98" s="912">
        <v>0</v>
      </c>
      <c r="CM98" s="912">
        <v>0</v>
      </c>
      <c r="CN98" s="912">
        <v>0</v>
      </c>
      <c r="CO98" s="912">
        <v>0</v>
      </c>
      <c r="CP98" s="912">
        <v>0</v>
      </c>
      <c r="CQ98" s="912">
        <v>29399.098000000002</v>
      </c>
      <c r="CR98" s="912">
        <v>0</v>
      </c>
      <c r="CS98" s="912">
        <v>0</v>
      </c>
      <c r="CT98" s="912">
        <v>263.50200000000001</v>
      </c>
      <c r="CU98" s="912">
        <v>0</v>
      </c>
      <c r="CV98" s="912">
        <v>0</v>
      </c>
      <c r="CW98" s="912">
        <v>0</v>
      </c>
      <c r="CX98" s="912">
        <v>0</v>
      </c>
      <c r="CY98" s="912">
        <v>0</v>
      </c>
      <c r="CZ98" s="912">
        <v>0</v>
      </c>
      <c r="DA98" s="912">
        <v>0</v>
      </c>
      <c r="DB98" s="912">
        <v>0</v>
      </c>
      <c r="DC98" s="912">
        <v>0</v>
      </c>
      <c r="DD98" s="912">
        <v>0</v>
      </c>
      <c r="DE98" s="912">
        <v>0</v>
      </c>
      <c r="DF98" s="912">
        <v>0</v>
      </c>
      <c r="DG98" s="912">
        <v>0</v>
      </c>
      <c r="DH98" s="913">
        <f t="shared" si="10"/>
        <v>29662.600000000002</v>
      </c>
      <c r="DI98" s="912">
        <v>15161.442999999999</v>
      </c>
      <c r="DJ98" s="912">
        <v>543004.098</v>
      </c>
      <c r="DK98" s="912">
        <v>2083938.635</v>
      </c>
      <c r="DL98" s="912">
        <v>0</v>
      </c>
      <c r="DM98" s="912">
        <v>0</v>
      </c>
      <c r="DN98" s="912">
        <v>0</v>
      </c>
      <c r="DO98" s="914">
        <f t="shared" si="11"/>
        <v>2642104.176</v>
      </c>
      <c r="DP98" s="915">
        <f t="shared" si="12"/>
        <v>2671766.7760000001</v>
      </c>
      <c r="DQ98" s="912">
        <v>31.765000000000001</v>
      </c>
      <c r="DR98" s="912">
        <v>10074.710999999999</v>
      </c>
      <c r="DS98" s="913">
        <f t="shared" si="13"/>
        <v>10106.475999999999</v>
      </c>
      <c r="DT98" s="920">
        <f t="shared" si="14"/>
        <v>2652210.6519999998</v>
      </c>
      <c r="DU98" s="920">
        <f t="shared" si="15"/>
        <v>2681873.2519999999</v>
      </c>
      <c r="DV98" s="912">
        <v>-305.625</v>
      </c>
      <c r="DW98" s="912">
        <v>-125260.47500000001</v>
      </c>
      <c r="DX98" s="913">
        <f t="shared" si="16"/>
        <v>-125566.1</v>
      </c>
      <c r="DY98" s="917">
        <f t="shared" si="17"/>
        <v>2526644.5519999997</v>
      </c>
      <c r="DZ98" s="913">
        <f t="shared" si="18"/>
        <v>2556307.1519999998</v>
      </c>
      <c r="EA98" s="918"/>
      <c r="EB98" s="918">
        <f t="shared" si="19"/>
        <v>-255630.71519999998</v>
      </c>
    </row>
    <row r="99" spans="1:132" ht="15" customHeight="1">
      <c r="A99" s="883">
        <v>93</v>
      </c>
      <c r="B99" s="919" t="s">
        <v>308</v>
      </c>
      <c r="C99" s="911" t="s">
        <v>309</v>
      </c>
      <c r="D99" s="912">
        <v>0</v>
      </c>
      <c r="E99" s="912">
        <v>0</v>
      </c>
      <c r="F99" s="912">
        <v>0</v>
      </c>
      <c r="G99" s="912">
        <v>0</v>
      </c>
      <c r="H99" s="912">
        <v>0</v>
      </c>
      <c r="I99" s="912">
        <v>0</v>
      </c>
      <c r="J99" s="912">
        <v>0</v>
      </c>
      <c r="K99" s="912">
        <v>0</v>
      </c>
      <c r="L99" s="912">
        <v>0</v>
      </c>
      <c r="M99" s="912">
        <v>0</v>
      </c>
      <c r="N99" s="912">
        <v>0</v>
      </c>
      <c r="O99" s="912">
        <v>0</v>
      </c>
      <c r="P99" s="912">
        <v>0</v>
      </c>
      <c r="Q99" s="912">
        <v>0</v>
      </c>
      <c r="R99" s="912">
        <v>0</v>
      </c>
      <c r="S99" s="912">
        <v>0.42500000000000004</v>
      </c>
      <c r="T99" s="912">
        <v>0.373</v>
      </c>
      <c r="U99" s="912">
        <v>2.0059999999999998</v>
      </c>
      <c r="V99" s="912">
        <v>0</v>
      </c>
      <c r="W99" s="912">
        <v>0</v>
      </c>
      <c r="X99" s="912">
        <v>0</v>
      </c>
      <c r="Y99" s="912">
        <v>5.2999999999999999E-2</v>
      </c>
      <c r="Z99" s="912">
        <v>0</v>
      </c>
      <c r="AA99" s="912">
        <v>0</v>
      </c>
      <c r="AB99" s="912">
        <v>7.7309999999999999</v>
      </c>
      <c r="AC99" s="912">
        <v>0</v>
      </c>
      <c r="AD99" s="912">
        <v>0</v>
      </c>
      <c r="AE99" s="912">
        <v>0</v>
      </c>
      <c r="AF99" s="912">
        <v>0.76900000000000002</v>
      </c>
      <c r="AG99" s="912">
        <v>0.14499999999999999</v>
      </c>
      <c r="AH99" s="912">
        <v>0</v>
      </c>
      <c r="AI99" s="912">
        <v>0</v>
      </c>
      <c r="AJ99" s="912">
        <v>0</v>
      </c>
      <c r="AK99" s="912">
        <v>0</v>
      </c>
      <c r="AL99" s="912">
        <v>0</v>
      </c>
      <c r="AM99" s="912">
        <v>0</v>
      </c>
      <c r="AN99" s="912">
        <v>4.38</v>
      </c>
      <c r="AO99" s="912">
        <v>0</v>
      </c>
      <c r="AP99" s="912">
        <v>0</v>
      </c>
      <c r="AQ99" s="912">
        <v>0</v>
      </c>
      <c r="AR99" s="912">
        <v>0</v>
      </c>
      <c r="AS99" s="912">
        <v>0</v>
      </c>
      <c r="AT99" s="912">
        <v>0</v>
      </c>
      <c r="AU99" s="912">
        <v>0</v>
      </c>
      <c r="AV99" s="912">
        <v>0</v>
      </c>
      <c r="AW99" s="912">
        <v>0</v>
      </c>
      <c r="AX99" s="912">
        <v>0</v>
      </c>
      <c r="AY99" s="912">
        <v>0</v>
      </c>
      <c r="AZ99" s="912">
        <v>0</v>
      </c>
      <c r="BA99" s="912">
        <v>0</v>
      </c>
      <c r="BB99" s="912">
        <v>0</v>
      </c>
      <c r="BC99" s="912">
        <v>0</v>
      </c>
      <c r="BD99" s="912">
        <v>0</v>
      </c>
      <c r="BE99" s="912">
        <v>0</v>
      </c>
      <c r="BF99" s="912">
        <v>0</v>
      </c>
      <c r="BG99" s="912">
        <v>0</v>
      </c>
      <c r="BH99" s="912">
        <v>0</v>
      </c>
      <c r="BI99" s="912">
        <v>0</v>
      </c>
      <c r="BJ99" s="912">
        <v>0</v>
      </c>
      <c r="BK99" s="912">
        <v>0</v>
      </c>
      <c r="BL99" s="912">
        <v>0</v>
      </c>
      <c r="BM99" s="912">
        <v>1.3149999999999999</v>
      </c>
      <c r="BN99" s="912">
        <v>1.4179999999999999</v>
      </c>
      <c r="BO99" s="912">
        <v>0.69</v>
      </c>
      <c r="BP99" s="912">
        <v>1.2529999999999999</v>
      </c>
      <c r="BQ99" s="912">
        <v>0</v>
      </c>
      <c r="BR99" s="912">
        <v>1.397</v>
      </c>
      <c r="BS99" s="912">
        <v>25.128</v>
      </c>
      <c r="BT99" s="912">
        <v>0</v>
      </c>
      <c r="BU99" s="912">
        <v>141.08799999999999</v>
      </c>
      <c r="BV99" s="912">
        <v>203.08600000000001</v>
      </c>
      <c r="BW99" s="912">
        <v>31.381</v>
      </c>
      <c r="BX99" s="912">
        <v>24.530999999999999</v>
      </c>
      <c r="BY99" s="912">
        <v>0</v>
      </c>
      <c r="BZ99" s="912">
        <v>24.454000000000001</v>
      </c>
      <c r="CA99" s="912">
        <v>2.4380000000000002</v>
      </c>
      <c r="CB99" s="912">
        <v>0</v>
      </c>
      <c r="CC99" s="912">
        <v>20.869</v>
      </c>
      <c r="CD99" s="912">
        <v>0</v>
      </c>
      <c r="CE99" s="912">
        <v>0</v>
      </c>
      <c r="CF99" s="912">
        <v>2197.431</v>
      </c>
      <c r="CG99" s="912">
        <v>209.84700000000001</v>
      </c>
      <c r="CH99" s="912">
        <v>4.4640000000000004</v>
      </c>
      <c r="CI99" s="912">
        <v>475.43099999999998</v>
      </c>
      <c r="CJ99" s="912">
        <v>62.747999999999998</v>
      </c>
      <c r="CK99" s="912">
        <v>118.004</v>
      </c>
      <c r="CL99" s="912">
        <v>50.075000000000003</v>
      </c>
      <c r="CM99" s="912">
        <v>20.094000000000001</v>
      </c>
      <c r="CN99" s="912">
        <v>24.801000000000002</v>
      </c>
      <c r="CO99" s="912">
        <v>7.782</v>
      </c>
      <c r="CP99" s="912">
        <v>52.085000000000001</v>
      </c>
      <c r="CQ99" s="912">
        <v>23031.82</v>
      </c>
      <c r="CR99" s="912">
        <v>5326.8469999999998</v>
      </c>
      <c r="CS99" s="912">
        <v>977.48599999999988</v>
      </c>
      <c r="CT99" s="912">
        <v>521.56600000000003</v>
      </c>
      <c r="CU99" s="912">
        <v>1.3279999999999998</v>
      </c>
      <c r="CV99" s="912">
        <v>0</v>
      </c>
      <c r="CW99" s="912">
        <v>4.2240000000000002</v>
      </c>
      <c r="CX99" s="912">
        <v>0</v>
      </c>
      <c r="CY99" s="912">
        <v>99.213999999999999</v>
      </c>
      <c r="CZ99" s="912">
        <v>0.20499999999999999</v>
      </c>
      <c r="DA99" s="912">
        <v>622.13900000000001</v>
      </c>
      <c r="DB99" s="912">
        <v>0.14399999999999999</v>
      </c>
      <c r="DC99" s="912">
        <v>35.965000000000003</v>
      </c>
      <c r="DD99" s="912">
        <v>121.08</v>
      </c>
      <c r="DE99" s="912">
        <v>36.024000000000001</v>
      </c>
      <c r="DF99" s="912">
        <v>0</v>
      </c>
      <c r="DG99" s="912">
        <v>58.597999999999999</v>
      </c>
      <c r="DH99" s="913">
        <f t="shared" si="10"/>
        <v>34554.331999999995</v>
      </c>
      <c r="DI99" s="912">
        <v>13743.367</v>
      </c>
      <c r="DJ99" s="912">
        <v>3510.8339999999998</v>
      </c>
      <c r="DK99" s="912">
        <v>62917.207000000002</v>
      </c>
      <c r="DL99" s="912">
        <v>0</v>
      </c>
      <c r="DM99" s="912">
        <v>0</v>
      </c>
      <c r="DN99" s="912">
        <v>0</v>
      </c>
      <c r="DO99" s="914">
        <f t="shared" si="11"/>
        <v>80171.407999999996</v>
      </c>
      <c r="DP99" s="915">
        <f t="shared" si="12"/>
        <v>114725.73999999999</v>
      </c>
      <c r="DQ99" s="912">
        <v>0</v>
      </c>
      <c r="DR99" s="912">
        <v>2636.7490000000003</v>
      </c>
      <c r="DS99" s="913">
        <f t="shared" si="13"/>
        <v>2636.7490000000003</v>
      </c>
      <c r="DT99" s="920">
        <f t="shared" si="14"/>
        <v>82808.156999999992</v>
      </c>
      <c r="DU99" s="920">
        <f t="shared" si="15"/>
        <v>117362.48899999999</v>
      </c>
      <c r="DV99" s="912">
        <v>0</v>
      </c>
      <c r="DW99" s="912">
        <v>0</v>
      </c>
      <c r="DX99" s="913">
        <f t="shared" si="16"/>
        <v>0</v>
      </c>
      <c r="DY99" s="917">
        <f t="shared" si="17"/>
        <v>82808.156999999992</v>
      </c>
      <c r="DZ99" s="913">
        <f t="shared" si="18"/>
        <v>117362.48899999999</v>
      </c>
      <c r="EA99" s="918"/>
      <c r="EB99" s="918">
        <f t="shared" si="19"/>
        <v>-11736.248899999999</v>
      </c>
    </row>
    <row r="100" spans="1:132" ht="15" customHeight="1">
      <c r="A100" s="883">
        <v>94</v>
      </c>
      <c r="B100" s="919" t="s">
        <v>310</v>
      </c>
      <c r="C100" s="911" t="s">
        <v>311</v>
      </c>
      <c r="D100" s="912">
        <v>0</v>
      </c>
      <c r="E100" s="912">
        <v>0</v>
      </c>
      <c r="F100" s="912">
        <v>0</v>
      </c>
      <c r="G100" s="912">
        <v>0</v>
      </c>
      <c r="H100" s="912">
        <v>0</v>
      </c>
      <c r="I100" s="912">
        <v>0</v>
      </c>
      <c r="J100" s="912">
        <v>0</v>
      </c>
      <c r="K100" s="912">
        <v>0</v>
      </c>
      <c r="L100" s="912">
        <v>0</v>
      </c>
      <c r="M100" s="912">
        <v>0</v>
      </c>
      <c r="N100" s="912">
        <v>0</v>
      </c>
      <c r="O100" s="912">
        <v>0</v>
      </c>
      <c r="P100" s="912">
        <v>0</v>
      </c>
      <c r="Q100" s="912">
        <v>0</v>
      </c>
      <c r="R100" s="912">
        <v>0</v>
      </c>
      <c r="S100" s="912">
        <v>0</v>
      </c>
      <c r="T100" s="912">
        <v>0</v>
      </c>
      <c r="U100" s="912">
        <v>0</v>
      </c>
      <c r="V100" s="912">
        <v>0</v>
      </c>
      <c r="W100" s="912">
        <v>0</v>
      </c>
      <c r="X100" s="912">
        <v>0</v>
      </c>
      <c r="Y100" s="912">
        <v>0</v>
      </c>
      <c r="Z100" s="912">
        <v>0</v>
      </c>
      <c r="AA100" s="912">
        <v>0</v>
      </c>
      <c r="AB100" s="912">
        <v>0</v>
      </c>
      <c r="AC100" s="912">
        <v>0</v>
      </c>
      <c r="AD100" s="912">
        <v>0</v>
      </c>
      <c r="AE100" s="912">
        <v>0</v>
      </c>
      <c r="AF100" s="912">
        <v>0</v>
      </c>
      <c r="AG100" s="912">
        <v>0</v>
      </c>
      <c r="AH100" s="912">
        <v>0</v>
      </c>
      <c r="AI100" s="912">
        <v>0</v>
      </c>
      <c r="AJ100" s="912">
        <v>0</v>
      </c>
      <c r="AK100" s="912">
        <v>0</v>
      </c>
      <c r="AL100" s="912">
        <v>0</v>
      </c>
      <c r="AM100" s="912">
        <v>0</v>
      </c>
      <c r="AN100" s="912">
        <v>0</v>
      </c>
      <c r="AO100" s="912">
        <v>0</v>
      </c>
      <c r="AP100" s="912">
        <v>0</v>
      </c>
      <c r="AQ100" s="912">
        <v>0</v>
      </c>
      <c r="AR100" s="912">
        <v>0</v>
      </c>
      <c r="AS100" s="912">
        <v>0</v>
      </c>
      <c r="AT100" s="912">
        <v>0</v>
      </c>
      <c r="AU100" s="912">
        <v>0</v>
      </c>
      <c r="AV100" s="912">
        <v>0</v>
      </c>
      <c r="AW100" s="912">
        <v>0</v>
      </c>
      <c r="AX100" s="912">
        <v>0</v>
      </c>
      <c r="AY100" s="912">
        <v>0</v>
      </c>
      <c r="AZ100" s="912">
        <v>0</v>
      </c>
      <c r="BA100" s="912">
        <v>0</v>
      </c>
      <c r="BB100" s="912">
        <v>0</v>
      </c>
      <c r="BC100" s="912">
        <v>0</v>
      </c>
      <c r="BD100" s="912">
        <v>0</v>
      </c>
      <c r="BE100" s="912">
        <v>0</v>
      </c>
      <c r="BF100" s="912">
        <v>0</v>
      </c>
      <c r="BG100" s="912">
        <v>0</v>
      </c>
      <c r="BH100" s="912">
        <v>0</v>
      </c>
      <c r="BI100" s="912">
        <v>0</v>
      </c>
      <c r="BJ100" s="912">
        <v>0</v>
      </c>
      <c r="BK100" s="912">
        <v>0</v>
      </c>
      <c r="BL100" s="912">
        <v>0</v>
      </c>
      <c r="BM100" s="912">
        <v>0</v>
      </c>
      <c r="BN100" s="912">
        <v>0</v>
      </c>
      <c r="BO100" s="912">
        <v>0</v>
      </c>
      <c r="BP100" s="912">
        <v>0</v>
      </c>
      <c r="BQ100" s="912">
        <v>0</v>
      </c>
      <c r="BR100" s="912">
        <v>0</v>
      </c>
      <c r="BS100" s="912">
        <v>0</v>
      </c>
      <c r="BT100" s="912">
        <v>0</v>
      </c>
      <c r="BU100" s="912">
        <v>0</v>
      </c>
      <c r="BV100" s="912">
        <v>0</v>
      </c>
      <c r="BW100" s="912">
        <v>0</v>
      </c>
      <c r="BX100" s="912">
        <v>0</v>
      </c>
      <c r="BY100" s="912">
        <v>0</v>
      </c>
      <c r="BZ100" s="912">
        <v>0</v>
      </c>
      <c r="CA100" s="912">
        <v>0</v>
      </c>
      <c r="CB100" s="912">
        <v>0</v>
      </c>
      <c r="CC100" s="912">
        <v>0</v>
      </c>
      <c r="CD100" s="912">
        <v>0</v>
      </c>
      <c r="CE100" s="912">
        <v>0</v>
      </c>
      <c r="CF100" s="912">
        <v>0</v>
      </c>
      <c r="CG100" s="912">
        <v>0</v>
      </c>
      <c r="CH100" s="912">
        <v>0</v>
      </c>
      <c r="CI100" s="912">
        <v>0</v>
      </c>
      <c r="CJ100" s="912">
        <v>0</v>
      </c>
      <c r="CK100" s="912">
        <v>0</v>
      </c>
      <c r="CL100" s="912">
        <v>0</v>
      </c>
      <c r="CM100" s="912">
        <v>0</v>
      </c>
      <c r="CN100" s="912">
        <v>0</v>
      </c>
      <c r="CO100" s="912">
        <v>0</v>
      </c>
      <c r="CP100" s="912">
        <v>0</v>
      </c>
      <c r="CQ100" s="912">
        <v>0</v>
      </c>
      <c r="CR100" s="912">
        <v>0</v>
      </c>
      <c r="CS100" s="912">
        <v>0</v>
      </c>
      <c r="CT100" s="912">
        <v>0</v>
      </c>
      <c r="CU100" s="912">
        <v>0</v>
      </c>
      <c r="CV100" s="912">
        <v>0</v>
      </c>
      <c r="CW100" s="912">
        <v>0</v>
      </c>
      <c r="CX100" s="912">
        <v>0</v>
      </c>
      <c r="CY100" s="912">
        <v>0</v>
      </c>
      <c r="CZ100" s="912">
        <v>0</v>
      </c>
      <c r="DA100" s="912">
        <v>0</v>
      </c>
      <c r="DB100" s="912">
        <v>0</v>
      </c>
      <c r="DC100" s="912">
        <v>0</v>
      </c>
      <c r="DD100" s="912">
        <v>0</v>
      </c>
      <c r="DE100" s="912">
        <v>0</v>
      </c>
      <c r="DF100" s="912">
        <v>0</v>
      </c>
      <c r="DG100" s="912">
        <v>0</v>
      </c>
      <c r="DH100" s="913">
        <f t="shared" si="10"/>
        <v>0</v>
      </c>
      <c r="DI100" s="912">
        <v>16836.553</v>
      </c>
      <c r="DJ100" s="912">
        <v>341243.67099999997</v>
      </c>
      <c r="DK100" s="912">
        <v>223448.30100000001</v>
      </c>
      <c r="DL100" s="912">
        <v>0</v>
      </c>
      <c r="DM100" s="912">
        <v>0</v>
      </c>
      <c r="DN100" s="912">
        <v>0</v>
      </c>
      <c r="DO100" s="914">
        <f t="shared" si="11"/>
        <v>581528.52500000002</v>
      </c>
      <c r="DP100" s="915">
        <f t="shared" si="12"/>
        <v>581528.52500000002</v>
      </c>
      <c r="DQ100" s="912">
        <v>0</v>
      </c>
      <c r="DR100" s="912">
        <v>1162.0429999999999</v>
      </c>
      <c r="DS100" s="913">
        <f t="shared" si="13"/>
        <v>1162.0429999999999</v>
      </c>
      <c r="DT100" s="920">
        <f t="shared" si="14"/>
        <v>582690.56799999997</v>
      </c>
      <c r="DU100" s="920">
        <f t="shared" si="15"/>
        <v>582690.56799999997</v>
      </c>
      <c r="DV100" s="912">
        <v>0</v>
      </c>
      <c r="DW100" s="912">
        <v>-3657.1120000000001</v>
      </c>
      <c r="DX100" s="913">
        <f t="shared" si="16"/>
        <v>-3657.1120000000001</v>
      </c>
      <c r="DY100" s="917">
        <f t="shared" si="17"/>
        <v>579033.45600000001</v>
      </c>
      <c r="DZ100" s="913">
        <f t="shared" si="18"/>
        <v>579033.45600000001</v>
      </c>
      <c r="EA100" s="918"/>
      <c r="EB100" s="918">
        <f t="shared" si="19"/>
        <v>-57903.345600000001</v>
      </c>
    </row>
    <row r="101" spans="1:132" ht="15" customHeight="1">
      <c r="A101" s="883">
        <v>95</v>
      </c>
      <c r="B101" s="919" t="s">
        <v>312</v>
      </c>
      <c r="C101" s="911" t="s">
        <v>313</v>
      </c>
      <c r="D101" s="912">
        <v>0</v>
      </c>
      <c r="E101" s="912">
        <v>0</v>
      </c>
      <c r="F101" s="912">
        <v>0</v>
      </c>
      <c r="G101" s="912">
        <v>0</v>
      </c>
      <c r="H101" s="912">
        <v>0</v>
      </c>
      <c r="I101" s="912">
        <v>0</v>
      </c>
      <c r="J101" s="912">
        <v>0</v>
      </c>
      <c r="K101" s="912">
        <v>0</v>
      </c>
      <c r="L101" s="912">
        <v>0</v>
      </c>
      <c r="M101" s="912">
        <v>0</v>
      </c>
      <c r="N101" s="912">
        <v>0</v>
      </c>
      <c r="O101" s="912">
        <v>0</v>
      </c>
      <c r="P101" s="912">
        <v>0</v>
      </c>
      <c r="Q101" s="912">
        <v>0</v>
      </c>
      <c r="R101" s="912">
        <v>0</v>
      </c>
      <c r="S101" s="912">
        <v>0</v>
      </c>
      <c r="T101" s="912">
        <v>0</v>
      </c>
      <c r="U101" s="912">
        <v>0</v>
      </c>
      <c r="V101" s="912">
        <v>0</v>
      </c>
      <c r="W101" s="912">
        <v>0</v>
      </c>
      <c r="X101" s="912">
        <v>0</v>
      </c>
      <c r="Y101" s="912">
        <v>0</v>
      </c>
      <c r="Z101" s="912">
        <v>0</v>
      </c>
      <c r="AA101" s="912">
        <v>0</v>
      </c>
      <c r="AB101" s="912">
        <v>0</v>
      </c>
      <c r="AC101" s="912">
        <v>0</v>
      </c>
      <c r="AD101" s="912">
        <v>0</v>
      </c>
      <c r="AE101" s="912">
        <v>0</v>
      </c>
      <c r="AF101" s="912">
        <v>0</v>
      </c>
      <c r="AG101" s="912">
        <v>0</v>
      </c>
      <c r="AH101" s="912">
        <v>0</v>
      </c>
      <c r="AI101" s="912">
        <v>0</v>
      </c>
      <c r="AJ101" s="912">
        <v>0</v>
      </c>
      <c r="AK101" s="912">
        <v>0</v>
      </c>
      <c r="AL101" s="912">
        <v>0</v>
      </c>
      <c r="AM101" s="912">
        <v>0</v>
      </c>
      <c r="AN101" s="912">
        <v>0</v>
      </c>
      <c r="AO101" s="912">
        <v>0</v>
      </c>
      <c r="AP101" s="912">
        <v>0</v>
      </c>
      <c r="AQ101" s="912">
        <v>0</v>
      </c>
      <c r="AR101" s="912">
        <v>0</v>
      </c>
      <c r="AS101" s="912">
        <v>0</v>
      </c>
      <c r="AT101" s="912">
        <v>0</v>
      </c>
      <c r="AU101" s="912">
        <v>0</v>
      </c>
      <c r="AV101" s="912">
        <v>0</v>
      </c>
      <c r="AW101" s="912">
        <v>0</v>
      </c>
      <c r="AX101" s="912">
        <v>0</v>
      </c>
      <c r="AY101" s="912">
        <v>0</v>
      </c>
      <c r="AZ101" s="912">
        <v>0</v>
      </c>
      <c r="BA101" s="912">
        <v>0</v>
      </c>
      <c r="BB101" s="912">
        <v>0</v>
      </c>
      <c r="BC101" s="912">
        <v>0</v>
      </c>
      <c r="BD101" s="912">
        <v>0</v>
      </c>
      <c r="BE101" s="912">
        <v>0</v>
      </c>
      <c r="BF101" s="912">
        <v>0</v>
      </c>
      <c r="BG101" s="912">
        <v>0</v>
      </c>
      <c r="BH101" s="912">
        <v>0</v>
      </c>
      <c r="BI101" s="912">
        <v>0</v>
      </c>
      <c r="BJ101" s="912">
        <v>0</v>
      </c>
      <c r="BK101" s="912">
        <v>0</v>
      </c>
      <c r="BL101" s="912">
        <v>0</v>
      </c>
      <c r="BM101" s="912">
        <v>0</v>
      </c>
      <c r="BN101" s="912">
        <v>0</v>
      </c>
      <c r="BO101" s="912">
        <v>0</v>
      </c>
      <c r="BP101" s="912">
        <v>0</v>
      </c>
      <c r="BQ101" s="912">
        <v>0</v>
      </c>
      <c r="BR101" s="912">
        <v>0</v>
      </c>
      <c r="BS101" s="912">
        <v>0</v>
      </c>
      <c r="BT101" s="912">
        <v>0</v>
      </c>
      <c r="BU101" s="912">
        <v>0</v>
      </c>
      <c r="BV101" s="912">
        <v>0</v>
      </c>
      <c r="BW101" s="912">
        <v>0</v>
      </c>
      <c r="BX101" s="912">
        <v>0</v>
      </c>
      <c r="BY101" s="912">
        <v>0</v>
      </c>
      <c r="BZ101" s="912">
        <v>0</v>
      </c>
      <c r="CA101" s="912">
        <v>0</v>
      </c>
      <c r="CB101" s="912">
        <v>0</v>
      </c>
      <c r="CC101" s="912">
        <v>0</v>
      </c>
      <c r="CD101" s="912">
        <v>0</v>
      </c>
      <c r="CE101" s="912">
        <v>0</v>
      </c>
      <c r="CF101" s="912">
        <v>0</v>
      </c>
      <c r="CG101" s="912">
        <v>0</v>
      </c>
      <c r="CH101" s="912">
        <v>0</v>
      </c>
      <c r="CI101" s="912">
        <v>0</v>
      </c>
      <c r="CJ101" s="912">
        <v>0</v>
      </c>
      <c r="CK101" s="912">
        <v>0</v>
      </c>
      <c r="CL101" s="912">
        <v>0</v>
      </c>
      <c r="CM101" s="912">
        <v>0</v>
      </c>
      <c r="CN101" s="912">
        <v>0</v>
      </c>
      <c r="CO101" s="912">
        <v>0</v>
      </c>
      <c r="CP101" s="912">
        <v>0</v>
      </c>
      <c r="CQ101" s="912">
        <v>0</v>
      </c>
      <c r="CR101" s="912">
        <v>0</v>
      </c>
      <c r="CS101" s="912">
        <v>0</v>
      </c>
      <c r="CT101" s="912">
        <v>0</v>
      </c>
      <c r="CU101" s="912">
        <v>0</v>
      </c>
      <c r="CV101" s="912">
        <v>0</v>
      </c>
      <c r="CW101" s="912">
        <v>0</v>
      </c>
      <c r="CX101" s="912">
        <v>0</v>
      </c>
      <c r="CY101" s="912">
        <v>0</v>
      </c>
      <c r="CZ101" s="912">
        <v>0</v>
      </c>
      <c r="DA101" s="912">
        <v>0</v>
      </c>
      <c r="DB101" s="912">
        <v>0</v>
      </c>
      <c r="DC101" s="912">
        <v>0</v>
      </c>
      <c r="DD101" s="912">
        <v>0</v>
      </c>
      <c r="DE101" s="912">
        <v>0</v>
      </c>
      <c r="DF101" s="912">
        <v>0</v>
      </c>
      <c r="DG101" s="912">
        <v>0</v>
      </c>
      <c r="DH101" s="913">
        <f t="shared" si="10"/>
        <v>0</v>
      </c>
      <c r="DI101" s="912">
        <v>0</v>
      </c>
      <c r="DJ101" s="912">
        <v>76027.644</v>
      </c>
      <c r="DK101" s="912">
        <v>504480.61699999997</v>
      </c>
      <c r="DL101" s="912">
        <v>0</v>
      </c>
      <c r="DM101" s="912">
        <v>0</v>
      </c>
      <c r="DN101" s="912">
        <v>0</v>
      </c>
      <c r="DO101" s="914">
        <f t="shared" si="11"/>
        <v>580508.26099999994</v>
      </c>
      <c r="DP101" s="915">
        <f t="shared" si="12"/>
        <v>580508.26099999994</v>
      </c>
      <c r="DQ101" s="912">
        <v>0</v>
      </c>
      <c r="DR101" s="912">
        <v>0</v>
      </c>
      <c r="DS101" s="913">
        <f t="shared" si="13"/>
        <v>0</v>
      </c>
      <c r="DT101" s="920">
        <f t="shared" si="14"/>
        <v>580508.26099999994</v>
      </c>
      <c r="DU101" s="920">
        <f t="shared" si="15"/>
        <v>580508.26099999994</v>
      </c>
      <c r="DV101" s="912">
        <v>0</v>
      </c>
      <c r="DW101" s="912">
        <v>-20336.98</v>
      </c>
      <c r="DX101" s="913">
        <f t="shared" si="16"/>
        <v>-20336.98</v>
      </c>
      <c r="DY101" s="917">
        <f t="shared" si="17"/>
        <v>560171.28099999996</v>
      </c>
      <c r="DZ101" s="913">
        <f t="shared" si="18"/>
        <v>560171.28099999996</v>
      </c>
      <c r="EA101" s="918"/>
      <c r="EB101" s="918">
        <f t="shared" si="19"/>
        <v>-56017.128100000002</v>
      </c>
    </row>
    <row r="102" spans="1:132" ht="15" customHeight="1">
      <c r="A102" s="883">
        <v>96</v>
      </c>
      <c r="B102" s="919" t="s">
        <v>314</v>
      </c>
      <c r="C102" s="911" t="s">
        <v>59</v>
      </c>
      <c r="D102" s="912">
        <v>534.24599999999998</v>
      </c>
      <c r="E102" s="912">
        <v>162.37800000000001</v>
      </c>
      <c r="F102" s="912">
        <v>1.996</v>
      </c>
      <c r="G102" s="912">
        <v>9.57</v>
      </c>
      <c r="H102" s="912">
        <v>213.81100000000001</v>
      </c>
      <c r="I102" s="912">
        <v>0</v>
      </c>
      <c r="J102" s="912">
        <v>15.827000000000002</v>
      </c>
      <c r="K102" s="912">
        <v>2125.2910000000002</v>
      </c>
      <c r="L102" s="912">
        <v>319.18000000000006</v>
      </c>
      <c r="M102" s="912">
        <v>132.92699999999999</v>
      </c>
      <c r="N102" s="912">
        <v>0</v>
      </c>
      <c r="O102" s="912">
        <v>39.75</v>
      </c>
      <c r="P102" s="912">
        <v>182.14400000000001</v>
      </c>
      <c r="Q102" s="912">
        <v>98.905000000000001</v>
      </c>
      <c r="R102" s="912">
        <v>58.97</v>
      </c>
      <c r="S102" s="912">
        <v>70.363</v>
      </c>
      <c r="T102" s="912">
        <v>75.953999999999994</v>
      </c>
      <c r="U102" s="912">
        <v>122.238</v>
      </c>
      <c r="V102" s="912">
        <v>13.661</v>
      </c>
      <c r="W102" s="912">
        <v>217.292</v>
      </c>
      <c r="X102" s="912">
        <v>8.2729999999999997</v>
      </c>
      <c r="Y102" s="912">
        <v>108.652</v>
      </c>
      <c r="Z102" s="912">
        <v>50.076000000000001</v>
      </c>
      <c r="AA102" s="912">
        <v>38.969000000000001</v>
      </c>
      <c r="AB102" s="912">
        <v>875.00800000000004</v>
      </c>
      <c r="AC102" s="912">
        <v>129.70600000000002</v>
      </c>
      <c r="AD102" s="912">
        <v>108.015</v>
      </c>
      <c r="AE102" s="912">
        <v>25.936</v>
      </c>
      <c r="AF102" s="912">
        <v>622.04600000000005</v>
      </c>
      <c r="AG102" s="912">
        <v>198.06299999999999</v>
      </c>
      <c r="AH102" s="912">
        <v>2.0469999999999997</v>
      </c>
      <c r="AI102" s="912">
        <v>21.106999999999999</v>
      </c>
      <c r="AJ102" s="912">
        <v>172.304</v>
      </c>
      <c r="AK102" s="912">
        <v>69.861000000000004</v>
      </c>
      <c r="AL102" s="912">
        <v>88.49199999999999</v>
      </c>
      <c r="AM102" s="912">
        <v>524.60699999999997</v>
      </c>
      <c r="AN102" s="912">
        <v>814.97500000000014</v>
      </c>
      <c r="AO102" s="912">
        <v>74.939000000000007</v>
      </c>
      <c r="AP102" s="912">
        <v>213.785</v>
      </c>
      <c r="AQ102" s="912">
        <v>63.972999999999999</v>
      </c>
      <c r="AR102" s="912">
        <v>633.07799999999997</v>
      </c>
      <c r="AS102" s="912">
        <v>69.724999999999994</v>
      </c>
      <c r="AT102" s="912">
        <v>246.46400000000003</v>
      </c>
      <c r="AU102" s="912">
        <v>1954.135</v>
      </c>
      <c r="AV102" s="912">
        <v>961.83800000000008</v>
      </c>
      <c r="AW102" s="912">
        <v>361.93599999999998</v>
      </c>
      <c r="AX102" s="912">
        <v>67.228000000000009</v>
      </c>
      <c r="AY102" s="912">
        <v>70.608000000000004</v>
      </c>
      <c r="AZ102" s="912">
        <v>598.34900000000005</v>
      </c>
      <c r="BA102" s="912">
        <v>25.166</v>
      </c>
      <c r="BB102" s="912">
        <v>12.597999999999999</v>
      </c>
      <c r="BC102" s="912">
        <v>70.596000000000004</v>
      </c>
      <c r="BD102" s="912">
        <v>6.7169999999999996</v>
      </c>
      <c r="BE102" s="912">
        <v>10.933</v>
      </c>
      <c r="BF102" s="912">
        <v>300.995</v>
      </c>
      <c r="BG102" s="912">
        <v>31.135000000000002</v>
      </c>
      <c r="BH102" s="912">
        <v>571.66800000000001</v>
      </c>
      <c r="BI102" s="912">
        <v>17.715</v>
      </c>
      <c r="BJ102" s="912">
        <v>206.39699999999999</v>
      </c>
      <c r="BK102" s="912">
        <v>318.02299999999997</v>
      </c>
      <c r="BL102" s="912">
        <v>88.238</v>
      </c>
      <c r="BM102" s="912">
        <v>1267.9359999999999</v>
      </c>
      <c r="BN102" s="912">
        <v>1329.0119999999999</v>
      </c>
      <c r="BO102" s="912">
        <v>403.65600000000001</v>
      </c>
      <c r="BP102" s="912">
        <v>444.113</v>
      </c>
      <c r="BQ102" s="912">
        <v>1346.643</v>
      </c>
      <c r="BR102" s="912">
        <v>1963.731</v>
      </c>
      <c r="BS102" s="912">
        <v>1770.9470000000001</v>
      </c>
      <c r="BT102" s="912">
        <v>758.447</v>
      </c>
      <c r="BU102" s="912">
        <v>4117.5950000000003</v>
      </c>
      <c r="BV102" s="912">
        <v>6425.9719999999998</v>
      </c>
      <c r="BW102" s="912">
        <v>657.005</v>
      </c>
      <c r="BX102" s="912">
        <v>525.16099999999994</v>
      </c>
      <c r="BY102" s="912">
        <v>0</v>
      </c>
      <c r="BZ102" s="912">
        <v>370.62</v>
      </c>
      <c r="CA102" s="912">
        <v>1669.306</v>
      </c>
      <c r="CB102" s="912">
        <v>0</v>
      </c>
      <c r="CC102" s="912">
        <v>597.01900000000001</v>
      </c>
      <c r="CD102" s="912">
        <v>5.4509999999999996</v>
      </c>
      <c r="CE102" s="912">
        <v>56.27</v>
      </c>
      <c r="CF102" s="912">
        <v>715.63599999999997</v>
      </c>
      <c r="CG102" s="912">
        <v>1253.644</v>
      </c>
      <c r="CH102" s="912">
        <v>8.0489999999999995</v>
      </c>
      <c r="CI102" s="912">
        <v>835.79300000000001</v>
      </c>
      <c r="CJ102" s="912">
        <v>622.42499999999995</v>
      </c>
      <c r="CK102" s="912">
        <v>260.93599999999998</v>
      </c>
      <c r="CL102" s="912">
        <v>172.41</v>
      </c>
      <c r="CM102" s="912">
        <v>522.21199999999999</v>
      </c>
      <c r="CN102" s="912">
        <v>2.5819999999999999</v>
      </c>
      <c r="CO102" s="912">
        <v>800.34900000000005</v>
      </c>
      <c r="CP102" s="912">
        <v>11881.315000000001</v>
      </c>
      <c r="CQ102" s="912">
        <v>3943.2939999999999</v>
      </c>
      <c r="CR102" s="912">
        <v>49.093000000000004</v>
      </c>
      <c r="CS102" s="912">
        <v>6.3280000000000003</v>
      </c>
      <c r="CT102" s="912">
        <v>168.601</v>
      </c>
      <c r="CU102" s="912">
        <v>0</v>
      </c>
      <c r="CV102" s="912">
        <v>917.46699999999998</v>
      </c>
      <c r="CW102" s="912">
        <v>75.783000000000001</v>
      </c>
      <c r="CX102" s="912">
        <v>1116.6020000000001</v>
      </c>
      <c r="CY102" s="912">
        <v>6620.6220000000012</v>
      </c>
      <c r="CZ102" s="912">
        <v>142.321</v>
      </c>
      <c r="DA102" s="912">
        <v>1422.3359999999998</v>
      </c>
      <c r="DB102" s="912">
        <v>394.72300000000001</v>
      </c>
      <c r="DC102" s="912">
        <v>2961.4140000000002</v>
      </c>
      <c r="DD102" s="912">
        <v>80.972999999999999</v>
      </c>
      <c r="DE102" s="912">
        <v>895.37900000000002</v>
      </c>
      <c r="DF102" s="912">
        <v>0</v>
      </c>
      <c r="DG102" s="912">
        <v>107.282</v>
      </c>
      <c r="DH102" s="913">
        <f t="shared" si="10"/>
        <v>74915.332000000009</v>
      </c>
      <c r="DI102" s="912">
        <v>0</v>
      </c>
      <c r="DJ102" s="912">
        <v>164749.12400000001</v>
      </c>
      <c r="DK102" s="912">
        <v>0</v>
      </c>
      <c r="DL102" s="912">
        <v>0</v>
      </c>
      <c r="DM102" s="912">
        <v>0</v>
      </c>
      <c r="DN102" s="912">
        <v>0</v>
      </c>
      <c r="DO102" s="914">
        <f t="shared" si="11"/>
        <v>164749.12400000001</v>
      </c>
      <c r="DP102" s="915">
        <f t="shared" si="12"/>
        <v>239664.45600000001</v>
      </c>
      <c r="DQ102" s="912">
        <v>612.85800000000006</v>
      </c>
      <c r="DR102" s="912">
        <v>20504.900000000001</v>
      </c>
      <c r="DS102" s="913">
        <f t="shared" si="13"/>
        <v>21117.758000000002</v>
      </c>
      <c r="DT102" s="920">
        <f t="shared" si="14"/>
        <v>185866.88200000001</v>
      </c>
      <c r="DU102" s="920">
        <f t="shared" si="15"/>
        <v>260782.21400000001</v>
      </c>
      <c r="DV102" s="912">
        <v>-6262.7289999999994</v>
      </c>
      <c r="DW102" s="912">
        <v>-19742.909</v>
      </c>
      <c r="DX102" s="913">
        <f t="shared" si="16"/>
        <v>-26005.637999999999</v>
      </c>
      <c r="DY102" s="917">
        <f t="shared" si="17"/>
        <v>159861.24400000001</v>
      </c>
      <c r="DZ102" s="913">
        <f t="shared" si="18"/>
        <v>234776.576</v>
      </c>
      <c r="EA102" s="918"/>
      <c r="EB102" s="918">
        <f t="shared" si="19"/>
        <v>-23477.657600000002</v>
      </c>
    </row>
    <row r="103" spans="1:132" ht="15" customHeight="1">
      <c r="A103" s="883">
        <v>97</v>
      </c>
      <c r="B103" s="919" t="s">
        <v>315</v>
      </c>
      <c r="C103" s="911" t="s">
        <v>316</v>
      </c>
      <c r="D103" s="912">
        <v>103.798</v>
      </c>
      <c r="E103" s="912">
        <v>234.88299999999998</v>
      </c>
      <c r="F103" s="912">
        <v>18.881</v>
      </c>
      <c r="G103" s="912">
        <v>48.936</v>
      </c>
      <c r="H103" s="912">
        <v>10.43</v>
      </c>
      <c r="I103" s="912">
        <v>0</v>
      </c>
      <c r="J103" s="912">
        <v>34.278000000000006</v>
      </c>
      <c r="K103" s="912">
        <v>3116.261</v>
      </c>
      <c r="L103" s="912">
        <v>824.495</v>
      </c>
      <c r="M103" s="912">
        <v>81.675000000000011</v>
      </c>
      <c r="N103" s="912">
        <v>0</v>
      </c>
      <c r="O103" s="912">
        <v>229.15100000000001</v>
      </c>
      <c r="P103" s="912">
        <v>140.14999999999998</v>
      </c>
      <c r="Q103" s="912">
        <v>762.34100000000001</v>
      </c>
      <c r="R103" s="912">
        <v>404.20499999999993</v>
      </c>
      <c r="S103" s="912">
        <v>171.01</v>
      </c>
      <c r="T103" s="912">
        <v>352.61699999999996</v>
      </c>
      <c r="U103" s="912">
        <v>1303.818</v>
      </c>
      <c r="V103" s="912">
        <v>7.0250000000000004</v>
      </c>
      <c r="W103" s="912">
        <v>363.09599999999995</v>
      </c>
      <c r="X103" s="912">
        <v>43.798000000000002</v>
      </c>
      <c r="Y103" s="912">
        <v>159.452</v>
      </c>
      <c r="Z103" s="912">
        <v>50.86</v>
      </c>
      <c r="AA103" s="912">
        <v>84.951999999999998</v>
      </c>
      <c r="AB103" s="912">
        <v>343.38499999999999</v>
      </c>
      <c r="AC103" s="912">
        <v>475.56700000000001</v>
      </c>
      <c r="AD103" s="912">
        <v>34.267000000000003</v>
      </c>
      <c r="AE103" s="912">
        <v>428.25399999999996</v>
      </c>
      <c r="AF103" s="912">
        <v>2804.9710000000005</v>
      </c>
      <c r="AG103" s="912">
        <v>1286.0159999999998</v>
      </c>
      <c r="AH103" s="912">
        <v>23.876999999999999</v>
      </c>
      <c r="AI103" s="912">
        <v>167.88</v>
      </c>
      <c r="AJ103" s="912">
        <v>343.48800000000006</v>
      </c>
      <c r="AK103" s="912">
        <v>173.096</v>
      </c>
      <c r="AL103" s="912">
        <v>868.44399999999996</v>
      </c>
      <c r="AM103" s="912">
        <v>462.58199999999988</v>
      </c>
      <c r="AN103" s="912">
        <v>1018.7529999999999</v>
      </c>
      <c r="AO103" s="912">
        <v>1001.5450000000001</v>
      </c>
      <c r="AP103" s="912">
        <v>781.08600000000001</v>
      </c>
      <c r="AQ103" s="912">
        <v>152.34199999999998</v>
      </c>
      <c r="AR103" s="912">
        <v>1098.9079999999999</v>
      </c>
      <c r="AS103" s="912">
        <v>256.33600000000001</v>
      </c>
      <c r="AT103" s="912">
        <v>2040.6789999999999</v>
      </c>
      <c r="AU103" s="912">
        <v>4152.2219999999998</v>
      </c>
      <c r="AV103" s="912">
        <v>9176.5820000000003</v>
      </c>
      <c r="AW103" s="912">
        <v>1190.961</v>
      </c>
      <c r="AX103" s="912">
        <v>1853.223</v>
      </c>
      <c r="AY103" s="912">
        <v>638.67900000000009</v>
      </c>
      <c r="AZ103" s="912">
        <v>13123.089999999998</v>
      </c>
      <c r="BA103" s="912">
        <v>379.92299999999994</v>
      </c>
      <c r="BB103" s="912">
        <v>113.99300000000001</v>
      </c>
      <c r="BC103" s="912">
        <v>1042.07</v>
      </c>
      <c r="BD103" s="912">
        <v>145.48999999999998</v>
      </c>
      <c r="BE103" s="912">
        <v>62.836999999999996</v>
      </c>
      <c r="BF103" s="912">
        <v>14255.401000000002</v>
      </c>
      <c r="BG103" s="912">
        <v>373.10999999999996</v>
      </c>
      <c r="BH103" s="912">
        <v>17145.918000000001</v>
      </c>
      <c r="BI103" s="912">
        <v>264.03699999999998</v>
      </c>
      <c r="BJ103" s="912">
        <v>12094.875</v>
      </c>
      <c r="BK103" s="912">
        <v>1359.02</v>
      </c>
      <c r="BL103" s="912">
        <v>2516.5830000000001</v>
      </c>
      <c r="BM103" s="912">
        <v>40106.550000000003</v>
      </c>
      <c r="BN103" s="912">
        <v>10928.375</v>
      </c>
      <c r="BO103" s="912">
        <v>19028.733999999997</v>
      </c>
      <c r="BP103" s="912">
        <v>26646.593000000001</v>
      </c>
      <c r="BQ103" s="912">
        <v>2532.21</v>
      </c>
      <c r="BR103" s="912">
        <v>1220.617</v>
      </c>
      <c r="BS103" s="912">
        <v>315.834</v>
      </c>
      <c r="BT103" s="912">
        <v>1255.6819999999998</v>
      </c>
      <c r="BU103" s="912">
        <v>35936.169000000002</v>
      </c>
      <c r="BV103" s="912">
        <v>5609.7939999999999</v>
      </c>
      <c r="BW103" s="912">
        <v>1482.1239999999998</v>
      </c>
      <c r="BX103" s="912">
        <v>452.01900000000001</v>
      </c>
      <c r="BY103" s="912">
        <v>0</v>
      </c>
      <c r="BZ103" s="912">
        <v>797.4670000000001</v>
      </c>
      <c r="CA103" s="912">
        <v>5579.8510000000006</v>
      </c>
      <c r="CB103" s="912">
        <v>118151.046</v>
      </c>
      <c r="CC103" s="912">
        <v>984.51900000000001</v>
      </c>
      <c r="CD103" s="912">
        <v>4053.8459999999995</v>
      </c>
      <c r="CE103" s="912">
        <v>416.83100000000002</v>
      </c>
      <c r="CF103" s="912">
        <v>825.27799999999991</v>
      </c>
      <c r="CG103" s="912">
        <v>1868.6590000000001</v>
      </c>
      <c r="CH103" s="912">
        <v>19.006</v>
      </c>
      <c r="CI103" s="912">
        <v>4576.945999999999</v>
      </c>
      <c r="CJ103" s="912">
        <v>1792.7009999999998</v>
      </c>
      <c r="CK103" s="912">
        <v>3875.27</v>
      </c>
      <c r="CL103" s="912">
        <v>9256.4130000000005</v>
      </c>
      <c r="CM103" s="912">
        <v>667.55900000000008</v>
      </c>
      <c r="CN103" s="912">
        <v>7727.0160000000005</v>
      </c>
      <c r="CO103" s="912">
        <v>1136.9639999999999</v>
      </c>
      <c r="CP103" s="912">
        <v>3305.4889999999996</v>
      </c>
      <c r="CQ103" s="912">
        <v>18376.423999999999</v>
      </c>
      <c r="CR103" s="912">
        <v>1076.297</v>
      </c>
      <c r="CS103" s="912">
        <v>2399.9279999999999</v>
      </c>
      <c r="CT103" s="912">
        <v>6602.1169999999993</v>
      </c>
      <c r="CU103" s="912">
        <v>430.71799999999996</v>
      </c>
      <c r="CV103" s="912">
        <v>1338.4010000000001</v>
      </c>
      <c r="CW103" s="912">
        <v>252.364</v>
      </c>
      <c r="CX103" s="912">
        <v>2947.9369999999999</v>
      </c>
      <c r="CY103" s="912">
        <v>18554.101999999995</v>
      </c>
      <c r="CZ103" s="912">
        <v>1014.72</v>
      </c>
      <c r="DA103" s="912">
        <v>1724.9759999999999</v>
      </c>
      <c r="DB103" s="912">
        <v>903.99700000000007</v>
      </c>
      <c r="DC103" s="912">
        <v>862.64599999999996</v>
      </c>
      <c r="DD103" s="912">
        <v>52.378999999999998</v>
      </c>
      <c r="DE103" s="912">
        <v>679.53700000000003</v>
      </c>
      <c r="DF103" s="912">
        <v>0</v>
      </c>
      <c r="DG103" s="912">
        <v>178.43299999999999</v>
      </c>
      <c r="DH103" s="913">
        <f t="shared" si="10"/>
        <v>470140.14000000007</v>
      </c>
      <c r="DI103" s="912">
        <v>2081.6959999999999</v>
      </c>
      <c r="DJ103" s="912">
        <v>47202.17</v>
      </c>
      <c r="DK103" s="912">
        <v>0</v>
      </c>
      <c r="DL103" s="912">
        <v>0</v>
      </c>
      <c r="DM103" s="912">
        <v>0</v>
      </c>
      <c r="DN103" s="912">
        <v>0</v>
      </c>
      <c r="DO103" s="914">
        <f t="shared" si="11"/>
        <v>49283.865999999995</v>
      </c>
      <c r="DP103" s="915">
        <f t="shared" si="12"/>
        <v>519424.00600000005</v>
      </c>
      <c r="DQ103" s="912">
        <v>41561.163999999997</v>
      </c>
      <c r="DR103" s="912">
        <v>41900.401999999995</v>
      </c>
      <c r="DS103" s="913">
        <f t="shared" si="13"/>
        <v>83461.565999999992</v>
      </c>
      <c r="DT103" s="920">
        <f t="shared" si="14"/>
        <v>132745.43199999997</v>
      </c>
      <c r="DU103" s="920">
        <f t="shared" si="15"/>
        <v>602885.57200000004</v>
      </c>
      <c r="DV103" s="912">
        <v>-5160.1179999999995</v>
      </c>
      <c r="DW103" s="912">
        <v>-89088.445000000007</v>
      </c>
      <c r="DX103" s="913">
        <f t="shared" si="16"/>
        <v>-94248.563000000009</v>
      </c>
      <c r="DY103" s="917">
        <f t="shared" si="17"/>
        <v>38496.868999999962</v>
      </c>
      <c r="DZ103" s="913">
        <f t="shared" si="18"/>
        <v>508637.00900000002</v>
      </c>
      <c r="EA103" s="918"/>
      <c r="EB103" s="918">
        <f t="shared" si="19"/>
        <v>-50863.700900000003</v>
      </c>
    </row>
    <row r="104" spans="1:132" ht="15" customHeight="1">
      <c r="A104" s="883">
        <v>98</v>
      </c>
      <c r="B104" s="919" t="s">
        <v>317</v>
      </c>
      <c r="C104" s="911" t="s">
        <v>318</v>
      </c>
      <c r="D104" s="912">
        <v>89.211000000000013</v>
      </c>
      <c r="E104" s="912">
        <v>0</v>
      </c>
      <c r="F104" s="912">
        <v>3.355</v>
      </c>
      <c r="G104" s="912">
        <v>8.9969999999999999</v>
      </c>
      <c r="H104" s="912">
        <v>43.590999999999994</v>
      </c>
      <c r="I104" s="912">
        <v>0</v>
      </c>
      <c r="J104" s="912">
        <v>7.673</v>
      </c>
      <c r="K104" s="912">
        <v>10502.888000000001</v>
      </c>
      <c r="L104" s="912">
        <v>15721.189</v>
      </c>
      <c r="M104" s="912">
        <v>9.6509999999999998</v>
      </c>
      <c r="N104" s="912">
        <v>0</v>
      </c>
      <c r="O104" s="912">
        <v>98.029000000000011</v>
      </c>
      <c r="P104" s="912">
        <v>754.3180000000001</v>
      </c>
      <c r="Q104" s="912">
        <v>205.46100000000001</v>
      </c>
      <c r="R104" s="912">
        <v>636.29099999999994</v>
      </c>
      <c r="S104" s="912">
        <v>173.38</v>
      </c>
      <c r="T104" s="912">
        <v>612.16499999999996</v>
      </c>
      <c r="U104" s="912">
        <v>213.505</v>
      </c>
      <c r="V104" s="912">
        <v>43.893999999999998</v>
      </c>
      <c r="W104" s="912">
        <v>284.59100000000001</v>
      </c>
      <c r="X104" s="912">
        <v>12.714</v>
      </c>
      <c r="Y104" s="912">
        <v>184.047</v>
      </c>
      <c r="Z104" s="912">
        <v>67.739999999999995</v>
      </c>
      <c r="AA104" s="912">
        <v>165.876</v>
      </c>
      <c r="AB104" s="912">
        <v>32744.466</v>
      </c>
      <c r="AC104" s="912">
        <v>13180.364999999998</v>
      </c>
      <c r="AD104" s="912">
        <v>145.166</v>
      </c>
      <c r="AE104" s="912">
        <v>12.779</v>
      </c>
      <c r="AF104" s="912">
        <v>8207.5249999999996</v>
      </c>
      <c r="AG104" s="912">
        <v>2374.3240000000001</v>
      </c>
      <c r="AH104" s="912">
        <v>66.751000000000005</v>
      </c>
      <c r="AI104" s="912">
        <v>328.31699999999995</v>
      </c>
      <c r="AJ104" s="912">
        <v>50.614999999999995</v>
      </c>
      <c r="AK104" s="912">
        <v>1248.7249999999999</v>
      </c>
      <c r="AL104" s="912">
        <v>363.779</v>
      </c>
      <c r="AM104" s="912">
        <v>266.10699999999997</v>
      </c>
      <c r="AN104" s="912">
        <v>916.68499999999995</v>
      </c>
      <c r="AO104" s="912">
        <v>205.26300000000001</v>
      </c>
      <c r="AP104" s="912">
        <v>175.417</v>
      </c>
      <c r="AQ104" s="912">
        <v>238.40299999999999</v>
      </c>
      <c r="AR104" s="912">
        <v>472.73200000000003</v>
      </c>
      <c r="AS104" s="912">
        <v>374.68899999999996</v>
      </c>
      <c r="AT104" s="912">
        <v>2410.0389999999998</v>
      </c>
      <c r="AU104" s="912">
        <v>3861.7609999999995</v>
      </c>
      <c r="AV104" s="912">
        <v>6449.4359999999997</v>
      </c>
      <c r="AW104" s="912">
        <v>3562.9779999999996</v>
      </c>
      <c r="AX104" s="912">
        <v>1354.7739999999999</v>
      </c>
      <c r="AY104" s="912">
        <v>536.82100000000003</v>
      </c>
      <c r="AZ104" s="912">
        <v>8593.348</v>
      </c>
      <c r="BA104" s="912">
        <v>1940.78</v>
      </c>
      <c r="BB104" s="912">
        <v>197.43799999999999</v>
      </c>
      <c r="BC104" s="912">
        <v>784.36699999999985</v>
      </c>
      <c r="BD104" s="912">
        <v>388.58799999999997</v>
      </c>
      <c r="BE104" s="912">
        <v>510.99</v>
      </c>
      <c r="BF104" s="912">
        <v>53411.388999999996</v>
      </c>
      <c r="BG104" s="912">
        <v>1775.1379999999999</v>
      </c>
      <c r="BH104" s="912">
        <v>37503.565000000002</v>
      </c>
      <c r="BI104" s="912">
        <v>39.736000000000004</v>
      </c>
      <c r="BJ104" s="912">
        <v>3892.0059999999999</v>
      </c>
      <c r="BK104" s="912">
        <v>3046.9650000000001</v>
      </c>
      <c r="BL104" s="912">
        <v>6.0819999999999999</v>
      </c>
      <c r="BM104" s="912">
        <v>5972.2759999999998</v>
      </c>
      <c r="BN104" s="912">
        <v>433.15300000000002</v>
      </c>
      <c r="BO104" s="912">
        <v>452.86599999999993</v>
      </c>
      <c r="BP104" s="912">
        <v>511.82900000000001</v>
      </c>
      <c r="BQ104" s="912">
        <v>3409.1279999999997</v>
      </c>
      <c r="BR104" s="912">
        <v>5024.1170000000002</v>
      </c>
      <c r="BS104" s="912">
        <v>3317.2219999999998</v>
      </c>
      <c r="BT104" s="912">
        <v>387.45400000000001</v>
      </c>
      <c r="BU104" s="912">
        <v>78941.315000000002</v>
      </c>
      <c r="BV104" s="912">
        <v>60521.652000000002</v>
      </c>
      <c r="BW104" s="912">
        <v>27431.324000000001</v>
      </c>
      <c r="BX104" s="912">
        <v>15393.972</v>
      </c>
      <c r="BY104" s="912">
        <v>0</v>
      </c>
      <c r="BZ104" s="912">
        <v>2804.1860000000001</v>
      </c>
      <c r="CA104" s="912">
        <v>4366.6900000000005</v>
      </c>
      <c r="CB104" s="912">
        <v>0</v>
      </c>
      <c r="CC104" s="912">
        <v>588.85100000000011</v>
      </c>
      <c r="CD104" s="912">
        <v>741.774</v>
      </c>
      <c r="CE104" s="912">
        <v>248.108</v>
      </c>
      <c r="CF104" s="912">
        <v>104.44300000000001</v>
      </c>
      <c r="CG104" s="912">
        <v>4679.7789999999995</v>
      </c>
      <c r="CH104" s="912">
        <v>93.135999999999996</v>
      </c>
      <c r="CI104" s="912">
        <v>18416.753000000001</v>
      </c>
      <c r="CJ104" s="912">
        <v>4001.3540000000003</v>
      </c>
      <c r="CK104" s="912">
        <v>18083.737999999998</v>
      </c>
      <c r="CL104" s="912">
        <v>8907.81</v>
      </c>
      <c r="CM104" s="912">
        <v>6768.366</v>
      </c>
      <c r="CN104" s="912">
        <v>2643.1869999999999</v>
      </c>
      <c r="CO104" s="912">
        <v>7411.0729999999994</v>
      </c>
      <c r="CP104" s="912">
        <v>5532.0729999999994</v>
      </c>
      <c r="CQ104" s="912">
        <v>4025.0780000000004</v>
      </c>
      <c r="CR104" s="912">
        <v>616.03600000000006</v>
      </c>
      <c r="CS104" s="912">
        <v>299.18200000000002</v>
      </c>
      <c r="CT104" s="912">
        <v>856.19299999999998</v>
      </c>
      <c r="CU104" s="912">
        <v>1137.1389999999999</v>
      </c>
      <c r="CV104" s="912">
        <v>6805.3920000000007</v>
      </c>
      <c r="CW104" s="912">
        <v>252.584</v>
      </c>
      <c r="CX104" s="912">
        <v>1358.5539999999999</v>
      </c>
      <c r="CY104" s="912">
        <v>52102.025999999998</v>
      </c>
      <c r="CZ104" s="912">
        <v>401.012</v>
      </c>
      <c r="DA104" s="912">
        <v>13895.305</v>
      </c>
      <c r="DB104" s="912">
        <v>6964.4840000000004</v>
      </c>
      <c r="DC104" s="912">
        <v>4112.0720000000001</v>
      </c>
      <c r="DD104" s="912">
        <v>132.529</v>
      </c>
      <c r="DE104" s="912">
        <v>4166.768</v>
      </c>
      <c r="DF104" s="912">
        <v>0</v>
      </c>
      <c r="DG104" s="912">
        <v>1535.2090000000001</v>
      </c>
      <c r="DH104" s="913">
        <f t="shared" si="10"/>
        <v>607324.06700000016</v>
      </c>
      <c r="DI104" s="912">
        <v>0</v>
      </c>
      <c r="DJ104" s="912">
        <v>263.61500000000001</v>
      </c>
      <c r="DK104" s="912">
        <v>0</v>
      </c>
      <c r="DL104" s="912">
        <v>0</v>
      </c>
      <c r="DM104" s="912">
        <v>0</v>
      </c>
      <c r="DN104" s="912">
        <v>0</v>
      </c>
      <c r="DO104" s="914">
        <f t="shared" si="11"/>
        <v>263.61500000000001</v>
      </c>
      <c r="DP104" s="915">
        <f t="shared" si="12"/>
        <v>607587.68200000015</v>
      </c>
      <c r="DQ104" s="912">
        <v>25585.657999999999</v>
      </c>
      <c r="DR104" s="912">
        <v>0</v>
      </c>
      <c r="DS104" s="913">
        <f t="shared" si="13"/>
        <v>25585.657999999999</v>
      </c>
      <c r="DT104" s="920">
        <f t="shared" si="14"/>
        <v>25849.273000000001</v>
      </c>
      <c r="DU104" s="920">
        <f t="shared" si="15"/>
        <v>633173.3400000002</v>
      </c>
      <c r="DV104" s="912">
        <v>-103461.921</v>
      </c>
      <c r="DW104" s="912">
        <v>-227728.25</v>
      </c>
      <c r="DX104" s="913">
        <f t="shared" si="16"/>
        <v>-331190.17099999997</v>
      </c>
      <c r="DY104" s="917">
        <f t="shared" si="17"/>
        <v>-305340.89799999999</v>
      </c>
      <c r="DZ104" s="913">
        <f t="shared" si="18"/>
        <v>301983.16900000023</v>
      </c>
      <c r="EA104" s="918"/>
      <c r="EB104" s="918">
        <f t="shared" si="19"/>
        <v>-30198.316900000023</v>
      </c>
    </row>
    <row r="105" spans="1:132" ht="15" customHeight="1">
      <c r="A105" s="883">
        <v>99</v>
      </c>
      <c r="B105" s="919" t="s">
        <v>319</v>
      </c>
      <c r="C105" s="911" t="s">
        <v>320</v>
      </c>
      <c r="D105" s="912">
        <v>4160.17</v>
      </c>
      <c r="E105" s="912">
        <v>680.67700000000002</v>
      </c>
      <c r="F105" s="912">
        <v>831.89499999999998</v>
      </c>
      <c r="G105" s="912">
        <v>54.884</v>
      </c>
      <c r="H105" s="912">
        <v>71.334000000000003</v>
      </c>
      <c r="I105" s="912">
        <v>0</v>
      </c>
      <c r="J105" s="912">
        <v>112.023</v>
      </c>
      <c r="K105" s="912">
        <v>9020.4009999999998</v>
      </c>
      <c r="L105" s="912">
        <v>2255.3220000000001</v>
      </c>
      <c r="M105" s="912">
        <v>332.49800000000005</v>
      </c>
      <c r="N105" s="912">
        <v>0</v>
      </c>
      <c r="O105" s="912">
        <v>1008.789</v>
      </c>
      <c r="P105" s="912">
        <v>453.70499999999998</v>
      </c>
      <c r="Q105" s="912">
        <v>1489.952</v>
      </c>
      <c r="R105" s="912">
        <v>293.71399999999994</v>
      </c>
      <c r="S105" s="912">
        <v>697.65599999999995</v>
      </c>
      <c r="T105" s="912">
        <v>659.73699999999997</v>
      </c>
      <c r="U105" s="912">
        <v>631.92200000000003</v>
      </c>
      <c r="V105" s="912">
        <v>154.69399999999999</v>
      </c>
      <c r="W105" s="912">
        <v>1664.279</v>
      </c>
      <c r="X105" s="912">
        <v>307.80200000000002</v>
      </c>
      <c r="Y105" s="912">
        <v>2017.3910000000001</v>
      </c>
      <c r="Z105" s="912">
        <v>559.75799999999992</v>
      </c>
      <c r="AA105" s="912">
        <v>272.91000000000003</v>
      </c>
      <c r="AB105" s="912">
        <v>4037.3209999999999</v>
      </c>
      <c r="AC105" s="912">
        <v>1377.5880000000002</v>
      </c>
      <c r="AD105" s="912">
        <v>1371.2570000000001</v>
      </c>
      <c r="AE105" s="912">
        <v>594.16399999999999</v>
      </c>
      <c r="AF105" s="912">
        <v>11445.342000000001</v>
      </c>
      <c r="AG105" s="912">
        <v>6600.9950000000008</v>
      </c>
      <c r="AH105" s="912">
        <v>113.616</v>
      </c>
      <c r="AI105" s="912">
        <v>749.351</v>
      </c>
      <c r="AJ105" s="912">
        <v>1614.5920000000003</v>
      </c>
      <c r="AK105" s="912">
        <v>1967.979</v>
      </c>
      <c r="AL105" s="912">
        <v>2524.7520000000004</v>
      </c>
      <c r="AM105" s="912">
        <v>4516.6289999999999</v>
      </c>
      <c r="AN105" s="912">
        <v>6139.9319999999998</v>
      </c>
      <c r="AO105" s="912">
        <v>3213.047</v>
      </c>
      <c r="AP105" s="912">
        <v>641.38300000000004</v>
      </c>
      <c r="AQ105" s="912">
        <v>1186.6120000000001</v>
      </c>
      <c r="AR105" s="912">
        <v>5762.0609999999997</v>
      </c>
      <c r="AS105" s="912">
        <v>1833.492</v>
      </c>
      <c r="AT105" s="912">
        <v>7711.8829999999998</v>
      </c>
      <c r="AU105" s="912">
        <v>10614.475999999999</v>
      </c>
      <c r="AV105" s="912">
        <v>10725.116</v>
      </c>
      <c r="AW105" s="912">
        <v>6544.6329999999998</v>
      </c>
      <c r="AX105" s="912">
        <v>2919.48</v>
      </c>
      <c r="AY105" s="912">
        <v>2218.2629999999999</v>
      </c>
      <c r="AZ105" s="912">
        <v>13894.507</v>
      </c>
      <c r="BA105" s="912">
        <v>574.995</v>
      </c>
      <c r="BB105" s="912">
        <v>249.27800000000002</v>
      </c>
      <c r="BC105" s="912">
        <v>418.541</v>
      </c>
      <c r="BD105" s="912">
        <v>169.65</v>
      </c>
      <c r="BE105" s="912">
        <v>389.23700000000002</v>
      </c>
      <c r="BF105" s="912">
        <v>19688.317999999999</v>
      </c>
      <c r="BG105" s="912">
        <v>748.00300000000004</v>
      </c>
      <c r="BH105" s="912">
        <v>42568.807999999997</v>
      </c>
      <c r="BI105" s="912">
        <v>42.143000000000001</v>
      </c>
      <c r="BJ105" s="912">
        <v>3558.1970000000001</v>
      </c>
      <c r="BK105" s="912">
        <v>780.01400000000001</v>
      </c>
      <c r="BL105" s="912">
        <v>158.18100000000001</v>
      </c>
      <c r="BM105" s="912">
        <v>6055.6549999999997</v>
      </c>
      <c r="BN105" s="912">
        <v>7314.8729999999996</v>
      </c>
      <c r="BO105" s="912">
        <v>4071.3899999999994</v>
      </c>
      <c r="BP105" s="912">
        <v>2854.511</v>
      </c>
      <c r="BQ105" s="912">
        <v>36275.233999999997</v>
      </c>
      <c r="BR105" s="912">
        <v>1237.7</v>
      </c>
      <c r="BS105" s="912">
        <v>8667.7360000000008</v>
      </c>
      <c r="BT105" s="912">
        <v>6952.9870000000001</v>
      </c>
      <c r="BU105" s="912">
        <v>6352.5990000000002</v>
      </c>
      <c r="BV105" s="912">
        <v>6141.0689999999995</v>
      </c>
      <c r="BW105" s="912">
        <v>2848.9859999999999</v>
      </c>
      <c r="BX105" s="912">
        <v>1224.81</v>
      </c>
      <c r="BY105" s="912">
        <v>0</v>
      </c>
      <c r="BZ105" s="912">
        <v>1187.58</v>
      </c>
      <c r="CA105" s="912">
        <v>34960.044000000002</v>
      </c>
      <c r="CB105" s="912">
        <v>125837.338</v>
      </c>
      <c r="CC105" s="912">
        <v>423.524</v>
      </c>
      <c r="CD105" s="912">
        <v>491.84300000000002</v>
      </c>
      <c r="CE105" s="912">
        <v>677.32</v>
      </c>
      <c r="CF105" s="912">
        <v>1454.934</v>
      </c>
      <c r="CG105" s="912">
        <v>5054.3019999999997</v>
      </c>
      <c r="CH105" s="912">
        <v>285.90100000000001</v>
      </c>
      <c r="CI105" s="912">
        <v>6991.1030000000001</v>
      </c>
      <c r="CJ105" s="912">
        <v>1779.9059999999999</v>
      </c>
      <c r="CK105" s="912">
        <v>21065.958999999999</v>
      </c>
      <c r="CL105" s="912">
        <v>1402.7470000000001</v>
      </c>
      <c r="CM105" s="912">
        <v>726.37700000000007</v>
      </c>
      <c r="CN105" s="912">
        <v>21201.368999999999</v>
      </c>
      <c r="CO105" s="912">
        <v>5013.9740000000002</v>
      </c>
      <c r="CP105" s="912">
        <v>36798.559999999998</v>
      </c>
      <c r="CQ105" s="912">
        <v>6542.8419999999996</v>
      </c>
      <c r="CR105" s="912">
        <v>1630.88</v>
      </c>
      <c r="CS105" s="912">
        <v>4351.996000000001</v>
      </c>
      <c r="CT105" s="912">
        <v>1473.4640000000002</v>
      </c>
      <c r="CU105" s="912">
        <v>1729.4290000000001</v>
      </c>
      <c r="CV105" s="912">
        <v>58741.320000000007</v>
      </c>
      <c r="CW105" s="912">
        <v>594.43299999999999</v>
      </c>
      <c r="CX105" s="912">
        <v>22575.724000000002</v>
      </c>
      <c r="CY105" s="912">
        <v>12607.946999999998</v>
      </c>
      <c r="CZ105" s="912">
        <v>409.173</v>
      </c>
      <c r="DA105" s="912">
        <v>2964.672</v>
      </c>
      <c r="DB105" s="912">
        <v>2170.846</v>
      </c>
      <c r="DC105" s="912">
        <v>2078.5429999999997</v>
      </c>
      <c r="DD105" s="912">
        <v>66.233000000000004</v>
      </c>
      <c r="DE105" s="912">
        <v>627.64599999999996</v>
      </c>
      <c r="DF105" s="912">
        <v>0</v>
      </c>
      <c r="DG105" s="912">
        <v>407.36699999999996</v>
      </c>
      <c r="DH105" s="913">
        <f t="shared" si="10"/>
        <v>681718.19499999995</v>
      </c>
      <c r="DI105" s="912">
        <v>412.61900000000003</v>
      </c>
      <c r="DJ105" s="912">
        <v>179304.12300000002</v>
      </c>
      <c r="DK105" s="912">
        <v>0</v>
      </c>
      <c r="DL105" s="912">
        <v>0</v>
      </c>
      <c r="DM105" s="912">
        <v>0</v>
      </c>
      <c r="DN105" s="912">
        <v>0</v>
      </c>
      <c r="DO105" s="914">
        <f t="shared" si="11"/>
        <v>179716.74200000003</v>
      </c>
      <c r="DP105" s="915">
        <f t="shared" si="12"/>
        <v>861434.93699999992</v>
      </c>
      <c r="DQ105" s="912">
        <v>90.364999999999995</v>
      </c>
      <c r="DR105" s="912">
        <v>59067.616999999998</v>
      </c>
      <c r="DS105" s="913">
        <f t="shared" si="13"/>
        <v>59157.981999999996</v>
      </c>
      <c r="DT105" s="920">
        <f t="shared" si="14"/>
        <v>238874.72400000002</v>
      </c>
      <c r="DU105" s="920">
        <f t="shared" si="15"/>
        <v>920592.91899999988</v>
      </c>
      <c r="DV105" s="912">
        <v>-76.146000000000001</v>
      </c>
      <c r="DW105" s="912">
        <v>-240859.31400000001</v>
      </c>
      <c r="DX105" s="913">
        <f t="shared" si="16"/>
        <v>-240935.46000000002</v>
      </c>
      <c r="DY105" s="917">
        <f t="shared" si="17"/>
        <v>-2060.7360000000044</v>
      </c>
      <c r="DZ105" s="913">
        <f t="shared" si="18"/>
        <v>679657.4589999998</v>
      </c>
      <c r="EA105" s="918"/>
      <c r="EB105" s="918">
        <f t="shared" si="19"/>
        <v>-67965.74589999998</v>
      </c>
    </row>
    <row r="106" spans="1:132" ht="15" customHeight="1">
      <c r="A106" s="883">
        <v>100</v>
      </c>
      <c r="B106" s="919" t="s">
        <v>321</v>
      </c>
      <c r="C106" s="911" t="s">
        <v>322</v>
      </c>
      <c r="D106" s="912">
        <v>107.167</v>
      </c>
      <c r="E106" s="912">
        <v>55.653999999999996</v>
      </c>
      <c r="F106" s="912">
        <v>221.49700000000001</v>
      </c>
      <c r="G106" s="912">
        <v>12.655000000000001</v>
      </c>
      <c r="H106" s="912">
        <v>169.001</v>
      </c>
      <c r="I106" s="912">
        <v>0</v>
      </c>
      <c r="J106" s="912">
        <v>92.486000000000004</v>
      </c>
      <c r="K106" s="912">
        <v>35187.724000000002</v>
      </c>
      <c r="L106" s="912">
        <v>3793.1110000000003</v>
      </c>
      <c r="M106" s="912">
        <v>377.23700000000002</v>
      </c>
      <c r="N106" s="912">
        <v>0</v>
      </c>
      <c r="O106" s="912">
        <v>979.88799999999992</v>
      </c>
      <c r="P106" s="912">
        <v>2979.71</v>
      </c>
      <c r="Q106" s="912">
        <v>1571.7789999999998</v>
      </c>
      <c r="R106" s="912">
        <v>3639.7629999999999</v>
      </c>
      <c r="S106" s="912">
        <v>1133.624</v>
      </c>
      <c r="T106" s="912">
        <v>2209.2640000000001</v>
      </c>
      <c r="U106" s="912">
        <v>6480.8639999999996</v>
      </c>
      <c r="V106" s="912">
        <v>140.994</v>
      </c>
      <c r="W106" s="912">
        <v>1678.8669999999997</v>
      </c>
      <c r="X106" s="912">
        <v>207.005</v>
      </c>
      <c r="Y106" s="912">
        <v>1550.701</v>
      </c>
      <c r="Z106" s="912">
        <v>777.26300000000003</v>
      </c>
      <c r="AA106" s="912">
        <v>567.25300000000004</v>
      </c>
      <c r="AB106" s="912">
        <v>9073.5550000000003</v>
      </c>
      <c r="AC106" s="912">
        <v>6101.8990000000013</v>
      </c>
      <c r="AD106" s="912">
        <v>1405.7459999999999</v>
      </c>
      <c r="AE106" s="912">
        <v>382.96500000000003</v>
      </c>
      <c r="AF106" s="912">
        <v>37512.739000000001</v>
      </c>
      <c r="AG106" s="912">
        <v>8059.3179999999993</v>
      </c>
      <c r="AH106" s="912">
        <v>443.13100000000003</v>
      </c>
      <c r="AI106" s="912">
        <v>6278.6790000000001</v>
      </c>
      <c r="AJ106" s="912">
        <v>6771.6629999999996</v>
      </c>
      <c r="AK106" s="912">
        <v>2682.9919999999997</v>
      </c>
      <c r="AL106" s="912">
        <v>6250.73</v>
      </c>
      <c r="AM106" s="912">
        <v>2249.5740000000001</v>
      </c>
      <c r="AN106" s="912">
        <v>4507.9679999999989</v>
      </c>
      <c r="AO106" s="912">
        <v>5461.5230000000001</v>
      </c>
      <c r="AP106" s="912">
        <v>2905.4</v>
      </c>
      <c r="AQ106" s="912">
        <v>738.02800000000002</v>
      </c>
      <c r="AR106" s="912">
        <v>6718.2929999999997</v>
      </c>
      <c r="AS106" s="912">
        <v>2909.8580000000002</v>
      </c>
      <c r="AT106" s="912">
        <v>19636.873</v>
      </c>
      <c r="AU106" s="912">
        <v>29870.7</v>
      </c>
      <c r="AV106" s="912">
        <v>34968.263999999996</v>
      </c>
      <c r="AW106" s="912">
        <v>15340.711000000001</v>
      </c>
      <c r="AX106" s="912">
        <v>7045.8940000000011</v>
      </c>
      <c r="AY106" s="912">
        <v>8411.3270000000011</v>
      </c>
      <c r="AZ106" s="912">
        <v>55092.222000000009</v>
      </c>
      <c r="BA106" s="912">
        <v>4496.6210000000001</v>
      </c>
      <c r="BB106" s="912">
        <v>2081.4989999999998</v>
      </c>
      <c r="BC106" s="912">
        <v>1609.5650000000007</v>
      </c>
      <c r="BD106" s="912">
        <v>1180.788</v>
      </c>
      <c r="BE106" s="912">
        <v>2040.61</v>
      </c>
      <c r="BF106" s="912">
        <v>101093.842</v>
      </c>
      <c r="BG106" s="912">
        <v>3063.8330000000001</v>
      </c>
      <c r="BH106" s="912">
        <v>162967.66700000002</v>
      </c>
      <c r="BI106" s="912">
        <v>303.94100000000003</v>
      </c>
      <c r="BJ106" s="912">
        <v>20949.921999999999</v>
      </c>
      <c r="BK106" s="912">
        <v>4818.509</v>
      </c>
      <c r="BL106" s="912">
        <v>1038.318</v>
      </c>
      <c r="BM106" s="912">
        <v>135601.94400000002</v>
      </c>
      <c r="BN106" s="912">
        <v>26653.197000000004</v>
      </c>
      <c r="BO106" s="912">
        <v>61062.354000000007</v>
      </c>
      <c r="BP106" s="912">
        <v>25824.473999999998</v>
      </c>
      <c r="BQ106" s="912">
        <v>42805.116999999998</v>
      </c>
      <c r="BR106" s="912">
        <v>11509.818000000001</v>
      </c>
      <c r="BS106" s="912">
        <v>37897.591</v>
      </c>
      <c r="BT106" s="912">
        <v>14933.078999999998</v>
      </c>
      <c r="BU106" s="912">
        <v>440292.96900000004</v>
      </c>
      <c r="BV106" s="912">
        <v>158759.28</v>
      </c>
      <c r="BW106" s="912">
        <v>54420.36</v>
      </c>
      <c r="BX106" s="912">
        <v>29893.909</v>
      </c>
      <c r="BY106" s="912">
        <v>4132.8339999999998</v>
      </c>
      <c r="BZ106" s="912">
        <v>16084.273999999999</v>
      </c>
      <c r="CA106" s="912">
        <v>21606.793000000001</v>
      </c>
      <c r="CB106" s="912">
        <v>397.80799999999999</v>
      </c>
      <c r="CC106" s="912">
        <v>3054.723</v>
      </c>
      <c r="CD106" s="912">
        <v>713.649</v>
      </c>
      <c r="CE106" s="912">
        <v>4200.3539999999994</v>
      </c>
      <c r="CF106" s="912">
        <v>25728.255000000001</v>
      </c>
      <c r="CG106" s="912">
        <v>67915.400999999998</v>
      </c>
      <c r="CH106" s="912">
        <v>1479.0140000000001</v>
      </c>
      <c r="CI106" s="912">
        <v>90010.821999999986</v>
      </c>
      <c r="CJ106" s="912">
        <v>18076.123</v>
      </c>
      <c r="CK106" s="912">
        <v>158979.217</v>
      </c>
      <c r="CL106" s="912">
        <v>44015.051999999996</v>
      </c>
      <c r="CM106" s="912">
        <v>7899.7290000000012</v>
      </c>
      <c r="CN106" s="912">
        <v>103785.50400000002</v>
      </c>
      <c r="CO106" s="912">
        <v>67127.672000000006</v>
      </c>
      <c r="CP106" s="912">
        <v>257627.821</v>
      </c>
      <c r="CQ106" s="912">
        <v>77026.401999999987</v>
      </c>
      <c r="CR106" s="912">
        <v>8449.6919999999991</v>
      </c>
      <c r="CS106" s="912">
        <v>27339.550000000003</v>
      </c>
      <c r="CT106" s="912">
        <v>14930.379000000001</v>
      </c>
      <c r="CU106" s="912">
        <v>14315.281999999999</v>
      </c>
      <c r="CV106" s="912">
        <v>42270.451999999997</v>
      </c>
      <c r="CW106" s="912">
        <v>14018.540999999999</v>
      </c>
      <c r="CX106" s="912">
        <v>27515.377999999997</v>
      </c>
      <c r="CY106" s="912">
        <v>427139.03700000001</v>
      </c>
      <c r="CZ106" s="912">
        <v>3179.38</v>
      </c>
      <c r="DA106" s="912">
        <v>18832.138000000003</v>
      </c>
      <c r="DB106" s="912">
        <v>10976.493</v>
      </c>
      <c r="DC106" s="912">
        <v>11075.299000000001</v>
      </c>
      <c r="DD106" s="912">
        <v>576.80399999999997</v>
      </c>
      <c r="DE106" s="912">
        <v>7907.7379999999994</v>
      </c>
      <c r="DF106" s="912">
        <v>0</v>
      </c>
      <c r="DG106" s="912">
        <v>10711.564</v>
      </c>
      <c r="DH106" s="913">
        <f t="shared" si="10"/>
        <v>3299151.9399999995</v>
      </c>
      <c r="DI106" s="912">
        <v>3232.348</v>
      </c>
      <c r="DJ106" s="912">
        <v>57032.506999999998</v>
      </c>
      <c r="DK106" s="912">
        <v>0</v>
      </c>
      <c r="DL106" s="912">
        <v>5390.55</v>
      </c>
      <c r="DM106" s="912">
        <v>102803.728</v>
      </c>
      <c r="DN106" s="912">
        <v>0</v>
      </c>
      <c r="DO106" s="914">
        <f t="shared" si="11"/>
        <v>168459.133</v>
      </c>
      <c r="DP106" s="915">
        <f t="shared" si="12"/>
        <v>3467611.0729999994</v>
      </c>
      <c r="DQ106" s="912">
        <v>53764.87</v>
      </c>
      <c r="DR106" s="912">
        <v>156977.50999999998</v>
      </c>
      <c r="DS106" s="913">
        <f t="shared" si="13"/>
        <v>210742.37999999998</v>
      </c>
      <c r="DT106" s="920">
        <f t="shared" si="14"/>
        <v>379201.51299999998</v>
      </c>
      <c r="DU106" s="920">
        <f t="shared" si="15"/>
        <v>3678353.4529999993</v>
      </c>
      <c r="DV106" s="912">
        <v>-142367.503</v>
      </c>
      <c r="DW106" s="912">
        <v>-303910.989</v>
      </c>
      <c r="DX106" s="913">
        <f t="shared" si="16"/>
        <v>-446278.49199999997</v>
      </c>
      <c r="DY106" s="917">
        <f t="shared" si="17"/>
        <v>-67076.978999999992</v>
      </c>
      <c r="DZ106" s="913">
        <f t="shared" si="18"/>
        <v>3232074.9609999992</v>
      </c>
      <c r="EA106" s="918"/>
      <c r="EB106" s="918">
        <f t="shared" si="19"/>
        <v>-323207.49609999993</v>
      </c>
    </row>
    <row r="107" spans="1:132" ht="15" customHeight="1">
      <c r="A107" s="883">
        <v>101</v>
      </c>
      <c r="B107" s="919" t="s">
        <v>323</v>
      </c>
      <c r="C107" s="911" t="s">
        <v>324</v>
      </c>
      <c r="D107" s="912">
        <v>0</v>
      </c>
      <c r="E107" s="912">
        <v>0</v>
      </c>
      <c r="F107" s="912">
        <v>0</v>
      </c>
      <c r="G107" s="912">
        <v>0</v>
      </c>
      <c r="H107" s="912">
        <v>0</v>
      </c>
      <c r="I107" s="912">
        <v>0</v>
      </c>
      <c r="J107" s="912">
        <v>0</v>
      </c>
      <c r="K107" s="912">
        <v>0</v>
      </c>
      <c r="L107" s="912">
        <v>0</v>
      </c>
      <c r="M107" s="912">
        <v>0</v>
      </c>
      <c r="N107" s="912">
        <v>0</v>
      </c>
      <c r="O107" s="912">
        <v>0</v>
      </c>
      <c r="P107" s="912">
        <v>0</v>
      </c>
      <c r="Q107" s="912">
        <v>0</v>
      </c>
      <c r="R107" s="912">
        <v>0</v>
      </c>
      <c r="S107" s="912">
        <v>0</v>
      </c>
      <c r="T107" s="912">
        <v>0</v>
      </c>
      <c r="U107" s="912">
        <v>0</v>
      </c>
      <c r="V107" s="912">
        <v>0</v>
      </c>
      <c r="W107" s="912">
        <v>0</v>
      </c>
      <c r="X107" s="912">
        <v>0</v>
      </c>
      <c r="Y107" s="912">
        <v>0</v>
      </c>
      <c r="Z107" s="912">
        <v>0</v>
      </c>
      <c r="AA107" s="912">
        <v>0</v>
      </c>
      <c r="AB107" s="912">
        <v>0</v>
      </c>
      <c r="AC107" s="912">
        <v>0</v>
      </c>
      <c r="AD107" s="912">
        <v>0</v>
      </c>
      <c r="AE107" s="912">
        <v>0</v>
      </c>
      <c r="AF107" s="912">
        <v>0</v>
      </c>
      <c r="AG107" s="912">
        <v>0</v>
      </c>
      <c r="AH107" s="912">
        <v>0</v>
      </c>
      <c r="AI107" s="912">
        <v>0</v>
      </c>
      <c r="AJ107" s="912">
        <v>0</v>
      </c>
      <c r="AK107" s="912">
        <v>0</v>
      </c>
      <c r="AL107" s="912">
        <v>0</v>
      </c>
      <c r="AM107" s="912">
        <v>0</v>
      </c>
      <c r="AN107" s="912">
        <v>0</v>
      </c>
      <c r="AO107" s="912">
        <v>0</v>
      </c>
      <c r="AP107" s="912">
        <v>0</v>
      </c>
      <c r="AQ107" s="912">
        <v>0</v>
      </c>
      <c r="AR107" s="912">
        <v>0</v>
      </c>
      <c r="AS107" s="912">
        <v>0</v>
      </c>
      <c r="AT107" s="912">
        <v>0</v>
      </c>
      <c r="AU107" s="912">
        <v>0</v>
      </c>
      <c r="AV107" s="912">
        <v>0</v>
      </c>
      <c r="AW107" s="912">
        <v>0</v>
      </c>
      <c r="AX107" s="912">
        <v>0</v>
      </c>
      <c r="AY107" s="912">
        <v>0</v>
      </c>
      <c r="AZ107" s="912">
        <v>0</v>
      </c>
      <c r="BA107" s="912">
        <v>0</v>
      </c>
      <c r="BB107" s="912">
        <v>0</v>
      </c>
      <c r="BC107" s="912">
        <v>0</v>
      </c>
      <c r="BD107" s="912">
        <v>0</v>
      </c>
      <c r="BE107" s="912">
        <v>0</v>
      </c>
      <c r="BF107" s="912">
        <v>0</v>
      </c>
      <c r="BG107" s="912">
        <v>0</v>
      </c>
      <c r="BH107" s="912">
        <v>0</v>
      </c>
      <c r="BI107" s="912">
        <v>0</v>
      </c>
      <c r="BJ107" s="912">
        <v>0</v>
      </c>
      <c r="BK107" s="912">
        <v>0</v>
      </c>
      <c r="BL107" s="912">
        <v>0</v>
      </c>
      <c r="BM107" s="912">
        <v>0</v>
      </c>
      <c r="BN107" s="912">
        <v>0</v>
      </c>
      <c r="BO107" s="912">
        <v>0</v>
      </c>
      <c r="BP107" s="912">
        <v>0</v>
      </c>
      <c r="BQ107" s="912">
        <v>0</v>
      </c>
      <c r="BR107" s="912">
        <v>0</v>
      </c>
      <c r="BS107" s="912">
        <v>0</v>
      </c>
      <c r="BT107" s="912">
        <v>0</v>
      </c>
      <c r="BU107" s="912">
        <v>0</v>
      </c>
      <c r="BV107" s="912">
        <v>0</v>
      </c>
      <c r="BW107" s="912">
        <v>0</v>
      </c>
      <c r="BX107" s="912">
        <v>0</v>
      </c>
      <c r="BY107" s="912">
        <v>0</v>
      </c>
      <c r="BZ107" s="912">
        <v>0</v>
      </c>
      <c r="CA107" s="912">
        <v>0</v>
      </c>
      <c r="CB107" s="912">
        <v>0</v>
      </c>
      <c r="CC107" s="912">
        <v>0</v>
      </c>
      <c r="CD107" s="912">
        <v>0</v>
      </c>
      <c r="CE107" s="912">
        <v>0</v>
      </c>
      <c r="CF107" s="912">
        <v>0</v>
      </c>
      <c r="CG107" s="912">
        <v>0</v>
      </c>
      <c r="CH107" s="912">
        <v>0</v>
      </c>
      <c r="CI107" s="912">
        <v>0</v>
      </c>
      <c r="CJ107" s="912">
        <v>0</v>
      </c>
      <c r="CK107" s="912">
        <v>0</v>
      </c>
      <c r="CL107" s="912">
        <v>0</v>
      </c>
      <c r="CM107" s="912">
        <v>0</v>
      </c>
      <c r="CN107" s="912">
        <v>0</v>
      </c>
      <c r="CO107" s="912">
        <v>0</v>
      </c>
      <c r="CP107" s="912">
        <v>0</v>
      </c>
      <c r="CQ107" s="912">
        <v>0</v>
      </c>
      <c r="CR107" s="912">
        <v>0</v>
      </c>
      <c r="CS107" s="912">
        <v>0</v>
      </c>
      <c r="CT107" s="912">
        <v>0</v>
      </c>
      <c r="CU107" s="912">
        <v>0</v>
      </c>
      <c r="CV107" s="912">
        <v>0</v>
      </c>
      <c r="CW107" s="912">
        <v>0</v>
      </c>
      <c r="CX107" s="912">
        <v>0</v>
      </c>
      <c r="CY107" s="912">
        <v>0</v>
      </c>
      <c r="CZ107" s="912">
        <v>135.52600000000001</v>
      </c>
      <c r="DA107" s="912">
        <v>0</v>
      </c>
      <c r="DB107" s="912">
        <v>0</v>
      </c>
      <c r="DC107" s="912">
        <v>0</v>
      </c>
      <c r="DD107" s="912">
        <v>0</v>
      </c>
      <c r="DE107" s="912">
        <v>0</v>
      </c>
      <c r="DF107" s="912">
        <v>0</v>
      </c>
      <c r="DG107" s="912">
        <v>0</v>
      </c>
      <c r="DH107" s="913">
        <f t="shared" si="10"/>
        <v>135.52600000000001</v>
      </c>
      <c r="DI107" s="912">
        <v>77675.337</v>
      </c>
      <c r="DJ107" s="912">
        <v>225663.06400000001</v>
      </c>
      <c r="DK107" s="912">
        <v>0</v>
      </c>
      <c r="DL107" s="912">
        <v>0</v>
      </c>
      <c r="DM107" s="912">
        <v>0</v>
      </c>
      <c r="DN107" s="912">
        <v>0</v>
      </c>
      <c r="DO107" s="914">
        <f t="shared" si="11"/>
        <v>303338.40100000001</v>
      </c>
      <c r="DP107" s="915">
        <f t="shared" si="12"/>
        <v>303473.92700000003</v>
      </c>
      <c r="DQ107" s="912">
        <v>10633.011</v>
      </c>
      <c r="DR107" s="912">
        <v>68532.123000000007</v>
      </c>
      <c r="DS107" s="913">
        <f t="shared" si="13"/>
        <v>79165.134000000005</v>
      </c>
      <c r="DT107" s="920">
        <f t="shared" si="14"/>
        <v>382503.53500000003</v>
      </c>
      <c r="DU107" s="920">
        <f t="shared" si="15"/>
        <v>382639.06100000005</v>
      </c>
      <c r="DV107" s="912">
        <v>-9809.5519999999997</v>
      </c>
      <c r="DW107" s="912">
        <v>-262472.13699999999</v>
      </c>
      <c r="DX107" s="913">
        <f t="shared" si="16"/>
        <v>-272281.68900000001</v>
      </c>
      <c r="DY107" s="917">
        <f t="shared" si="17"/>
        <v>110221.84600000002</v>
      </c>
      <c r="DZ107" s="913">
        <f t="shared" si="18"/>
        <v>110357.37200000003</v>
      </c>
      <c r="EA107" s="918"/>
      <c r="EB107" s="918">
        <f t="shared" si="19"/>
        <v>-11035.737200000003</v>
      </c>
    </row>
    <row r="108" spans="1:132" ht="15" customHeight="1">
      <c r="A108" s="883">
        <v>102</v>
      </c>
      <c r="B108" s="919" t="s">
        <v>325</v>
      </c>
      <c r="C108" s="911" t="s">
        <v>326</v>
      </c>
      <c r="D108" s="912">
        <v>0</v>
      </c>
      <c r="E108" s="912">
        <v>0</v>
      </c>
      <c r="F108" s="912">
        <v>0</v>
      </c>
      <c r="G108" s="912">
        <v>0</v>
      </c>
      <c r="H108" s="912">
        <v>0</v>
      </c>
      <c r="I108" s="912">
        <v>0</v>
      </c>
      <c r="J108" s="912">
        <v>0</v>
      </c>
      <c r="K108" s="912">
        <v>0</v>
      </c>
      <c r="L108" s="912">
        <v>0</v>
      </c>
      <c r="M108" s="912">
        <v>0</v>
      </c>
      <c r="N108" s="912">
        <v>0</v>
      </c>
      <c r="O108" s="912">
        <v>0</v>
      </c>
      <c r="P108" s="912">
        <v>0</v>
      </c>
      <c r="Q108" s="912">
        <v>0</v>
      </c>
      <c r="R108" s="912">
        <v>0</v>
      </c>
      <c r="S108" s="912">
        <v>0</v>
      </c>
      <c r="T108" s="912">
        <v>0</v>
      </c>
      <c r="U108" s="912">
        <v>0</v>
      </c>
      <c r="V108" s="912">
        <v>0</v>
      </c>
      <c r="W108" s="912">
        <v>0</v>
      </c>
      <c r="X108" s="912">
        <v>0</v>
      </c>
      <c r="Y108" s="912">
        <v>0</v>
      </c>
      <c r="Z108" s="912">
        <v>0</v>
      </c>
      <c r="AA108" s="912">
        <v>0</v>
      </c>
      <c r="AB108" s="912">
        <v>0</v>
      </c>
      <c r="AC108" s="912">
        <v>0</v>
      </c>
      <c r="AD108" s="912">
        <v>0</v>
      </c>
      <c r="AE108" s="912">
        <v>0</v>
      </c>
      <c r="AF108" s="912">
        <v>0</v>
      </c>
      <c r="AG108" s="912">
        <v>0</v>
      </c>
      <c r="AH108" s="912">
        <v>0</v>
      </c>
      <c r="AI108" s="912">
        <v>0</v>
      </c>
      <c r="AJ108" s="912">
        <v>0</v>
      </c>
      <c r="AK108" s="912">
        <v>0</v>
      </c>
      <c r="AL108" s="912">
        <v>0</v>
      </c>
      <c r="AM108" s="912">
        <v>0</v>
      </c>
      <c r="AN108" s="912">
        <v>0</v>
      </c>
      <c r="AO108" s="912">
        <v>0</v>
      </c>
      <c r="AP108" s="912">
        <v>0</v>
      </c>
      <c r="AQ108" s="912">
        <v>0</v>
      </c>
      <c r="AR108" s="912">
        <v>0</v>
      </c>
      <c r="AS108" s="912">
        <v>0</v>
      </c>
      <c r="AT108" s="912">
        <v>0</v>
      </c>
      <c r="AU108" s="912">
        <v>0</v>
      </c>
      <c r="AV108" s="912">
        <v>0</v>
      </c>
      <c r="AW108" s="912">
        <v>0</v>
      </c>
      <c r="AX108" s="912">
        <v>0</v>
      </c>
      <c r="AY108" s="912">
        <v>0</v>
      </c>
      <c r="AZ108" s="912">
        <v>0</v>
      </c>
      <c r="BA108" s="912">
        <v>0</v>
      </c>
      <c r="BB108" s="912">
        <v>0</v>
      </c>
      <c r="BC108" s="912">
        <v>0</v>
      </c>
      <c r="BD108" s="912">
        <v>0</v>
      </c>
      <c r="BE108" s="912">
        <v>0</v>
      </c>
      <c r="BF108" s="912">
        <v>0</v>
      </c>
      <c r="BG108" s="912">
        <v>0</v>
      </c>
      <c r="BH108" s="912">
        <v>0</v>
      </c>
      <c r="BI108" s="912">
        <v>0</v>
      </c>
      <c r="BJ108" s="912">
        <v>0</v>
      </c>
      <c r="BK108" s="912">
        <v>0</v>
      </c>
      <c r="BL108" s="912">
        <v>0</v>
      </c>
      <c r="BM108" s="912">
        <v>0</v>
      </c>
      <c r="BN108" s="912">
        <v>0</v>
      </c>
      <c r="BO108" s="912">
        <v>0</v>
      </c>
      <c r="BP108" s="912">
        <v>0</v>
      </c>
      <c r="BQ108" s="912">
        <v>0</v>
      </c>
      <c r="BR108" s="912">
        <v>0</v>
      </c>
      <c r="BS108" s="912">
        <v>0</v>
      </c>
      <c r="BT108" s="912">
        <v>0</v>
      </c>
      <c r="BU108" s="912">
        <v>0</v>
      </c>
      <c r="BV108" s="912">
        <v>0</v>
      </c>
      <c r="BW108" s="912">
        <v>0</v>
      </c>
      <c r="BX108" s="912">
        <v>0</v>
      </c>
      <c r="BY108" s="912">
        <v>0</v>
      </c>
      <c r="BZ108" s="912">
        <v>0</v>
      </c>
      <c r="CA108" s="912">
        <v>0</v>
      </c>
      <c r="CB108" s="912">
        <v>0</v>
      </c>
      <c r="CC108" s="912">
        <v>0</v>
      </c>
      <c r="CD108" s="912">
        <v>0</v>
      </c>
      <c r="CE108" s="912">
        <v>0</v>
      </c>
      <c r="CF108" s="912">
        <v>0</v>
      </c>
      <c r="CG108" s="912">
        <v>0</v>
      </c>
      <c r="CH108" s="912">
        <v>0</v>
      </c>
      <c r="CI108" s="912">
        <v>0</v>
      </c>
      <c r="CJ108" s="912">
        <v>0</v>
      </c>
      <c r="CK108" s="912">
        <v>0</v>
      </c>
      <c r="CL108" s="912">
        <v>0</v>
      </c>
      <c r="CM108" s="912">
        <v>0</v>
      </c>
      <c r="CN108" s="912">
        <v>0</v>
      </c>
      <c r="CO108" s="912">
        <v>17281.190999999999</v>
      </c>
      <c r="CP108" s="912">
        <v>0</v>
      </c>
      <c r="CQ108" s="912">
        <v>20064.433999999997</v>
      </c>
      <c r="CR108" s="912">
        <v>0</v>
      </c>
      <c r="CS108" s="912">
        <v>8650.3649999999998</v>
      </c>
      <c r="CT108" s="912">
        <v>14973.027000000002</v>
      </c>
      <c r="CU108" s="912">
        <v>0</v>
      </c>
      <c r="CV108" s="912">
        <v>0</v>
      </c>
      <c r="CW108" s="912">
        <v>0</v>
      </c>
      <c r="CX108" s="912">
        <v>0</v>
      </c>
      <c r="CY108" s="912">
        <v>0</v>
      </c>
      <c r="CZ108" s="912">
        <v>241.51499999999999</v>
      </c>
      <c r="DA108" s="912">
        <v>6435.4979999999996</v>
      </c>
      <c r="DB108" s="912">
        <v>0</v>
      </c>
      <c r="DC108" s="912">
        <v>0</v>
      </c>
      <c r="DD108" s="912">
        <v>0</v>
      </c>
      <c r="DE108" s="912">
        <v>0</v>
      </c>
      <c r="DF108" s="912">
        <v>0</v>
      </c>
      <c r="DG108" s="912">
        <v>0</v>
      </c>
      <c r="DH108" s="913">
        <f t="shared" si="10"/>
        <v>67646.03</v>
      </c>
      <c r="DI108" s="912">
        <v>215108.20600000001</v>
      </c>
      <c r="DJ108" s="912">
        <v>920093.69299999997</v>
      </c>
      <c r="DK108" s="912">
        <v>0</v>
      </c>
      <c r="DL108" s="912">
        <v>0</v>
      </c>
      <c r="DM108" s="912">
        <v>0</v>
      </c>
      <c r="DN108" s="912">
        <v>0</v>
      </c>
      <c r="DO108" s="914">
        <f t="shared" si="11"/>
        <v>1135201.899</v>
      </c>
      <c r="DP108" s="915">
        <f t="shared" si="12"/>
        <v>1202847.929</v>
      </c>
      <c r="DQ108" s="912">
        <v>8372.1059999999998</v>
      </c>
      <c r="DR108" s="912">
        <v>336038.72899999999</v>
      </c>
      <c r="DS108" s="913">
        <f t="shared" si="13"/>
        <v>344410.83499999996</v>
      </c>
      <c r="DT108" s="920">
        <f t="shared" si="14"/>
        <v>1479612.7339999999</v>
      </c>
      <c r="DU108" s="920">
        <f t="shared" si="15"/>
        <v>1547258.764</v>
      </c>
      <c r="DV108" s="912">
        <v>-7317.9709999999995</v>
      </c>
      <c r="DW108" s="912">
        <v>-177303.11299999998</v>
      </c>
      <c r="DX108" s="913">
        <f t="shared" si="16"/>
        <v>-184621.08399999997</v>
      </c>
      <c r="DY108" s="917">
        <f t="shared" si="17"/>
        <v>1294991.6499999999</v>
      </c>
      <c r="DZ108" s="913">
        <f t="shared" si="18"/>
        <v>1362637.68</v>
      </c>
      <c r="EA108" s="918"/>
      <c r="EB108" s="918">
        <f t="shared" si="19"/>
        <v>-136263.76800000001</v>
      </c>
    </row>
    <row r="109" spans="1:132" ht="15" customHeight="1">
      <c r="A109" s="883">
        <v>103</v>
      </c>
      <c r="B109" s="919" t="s">
        <v>327</v>
      </c>
      <c r="C109" s="911" t="s">
        <v>328</v>
      </c>
      <c r="D109" s="912">
        <v>0.11600000000000001</v>
      </c>
      <c r="E109" s="912">
        <v>0</v>
      </c>
      <c r="F109" s="912">
        <v>0</v>
      </c>
      <c r="G109" s="912">
        <v>8.9999999999999993E-3</v>
      </c>
      <c r="H109" s="912">
        <v>0.86999999999999988</v>
      </c>
      <c r="I109" s="912">
        <v>0</v>
      </c>
      <c r="J109" s="912">
        <v>0.27200000000000002</v>
      </c>
      <c r="K109" s="912">
        <v>182.17899999999997</v>
      </c>
      <c r="L109" s="912">
        <v>34.605999999999995</v>
      </c>
      <c r="M109" s="912">
        <v>2.9009999999999998</v>
      </c>
      <c r="N109" s="912">
        <v>0</v>
      </c>
      <c r="O109" s="912">
        <v>10.251000000000001</v>
      </c>
      <c r="P109" s="912">
        <v>9.1880000000000006</v>
      </c>
      <c r="Q109" s="912">
        <v>7.8780000000000001</v>
      </c>
      <c r="R109" s="912">
        <v>2.637</v>
      </c>
      <c r="S109" s="912">
        <v>9.8460000000000001</v>
      </c>
      <c r="T109" s="912">
        <v>11.275</v>
      </c>
      <c r="U109" s="912">
        <v>10.547000000000001</v>
      </c>
      <c r="V109" s="912">
        <v>0.42699999999999999</v>
      </c>
      <c r="W109" s="912">
        <v>4.9779999999999998</v>
      </c>
      <c r="X109" s="912">
        <v>0.122</v>
      </c>
      <c r="Y109" s="912">
        <v>5.3979999999999997</v>
      </c>
      <c r="Z109" s="912">
        <v>1.0249999999999999</v>
      </c>
      <c r="AA109" s="912">
        <v>3.117</v>
      </c>
      <c r="AB109" s="912">
        <v>48.396999999999998</v>
      </c>
      <c r="AC109" s="912">
        <v>2.589</v>
      </c>
      <c r="AD109" s="912">
        <v>3.2160000000000002</v>
      </c>
      <c r="AE109" s="912">
        <v>1.2330000000000001</v>
      </c>
      <c r="AF109" s="912">
        <v>71.606999999999999</v>
      </c>
      <c r="AG109" s="912">
        <v>17.881</v>
      </c>
      <c r="AH109" s="912">
        <v>1.2090000000000001</v>
      </c>
      <c r="AI109" s="912">
        <v>0.26</v>
      </c>
      <c r="AJ109" s="912">
        <v>0.28300000000000003</v>
      </c>
      <c r="AK109" s="912">
        <v>0</v>
      </c>
      <c r="AL109" s="912">
        <v>2.0059999999999998</v>
      </c>
      <c r="AM109" s="912">
        <v>16.027999999999999</v>
      </c>
      <c r="AN109" s="912">
        <v>26.462000000000003</v>
      </c>
      <c r="AO109" s="912">
        <v>1.9899999999999998</v>
      </c>
      <c r="AP109" s="912">
        <v>12.163</v>
      </c>
      <c r="AQ109" s="912">
        <v>10.084</v>
      </c>
      <c r="AR109" s="912">
        <v>4.6110000000000007</v>
      </c>
      <c r="AS109" s="912">
        <v>7.5069999999999997</v>
      </c>
      <c r="AT109" s="912">
        <v>45.423999999999999</v>
      </c>
      <c r="AU109" s="912">
        <v>40.354999999999997</v>
      </c>
      <c r="AV109" s="912">
        <v>21.155000000000001</v>
      </c>
      <c r="AW109" s="912">
        <v>8.15</v>
      </c>
      <c r="AX109" s="912">
        <v>42.484999999999999</v>
      </c>
      <c r="AY109" s="912">
        <v>19.944000000000003</v>
      </c>
      <c r="AZ109" s="912">
        <v>21.237000000000002</v>
      </c>
      <c r="BA109" s="912">
        <v>9.7140000000000004</v>
      </c>
      <c r="BB109" s="912">
        <v>1.9630000000000001</v>
      </c>
      <c r="BC109" s="912">
        <v>2.3439999999999999</v>
      </c>
      <c r="BD109" s="912">
        <v>0.67800000000000005</v>
      </c>
      <c r="BE109" s="912">
        <v>4.7270000000000003</v>
      </c>
      <c r="BF109" s="912">
        <v>242.684</v>
      </c>
      <c r="BG109" s="912">
        <v>1.21</v>
      </c>
      <c r="BH109" s="912">
        <v>394.85399999999998</v>
      </c>
      <c r="BI109" s="912">
        <v>2.4119999999999999</v>
      </c>
      <c r="BJ109" s="912">
        <v>38.295000000000002</v>
      </c>
      <c r="BK109" s="912">
        <v>15.22</v>
      </c>
      <c r="BL109" s="912">
        <v>0.15</v>
      </c>
      <c r="BM109" s="912">
        <v>18.819000000000003</v>
      </c>
      <c r="BN109" s="912">
        <v>17.300999999999998</v>
      </c>
      <c r="BO109" s="912">
        <v>40.14</v>
      </c>
      <c r="BP109" s="912">
        <v>15.64</v>
      </c>
      <c r="BQ109" s="912">
        <v>83.712999999999994</v>
      </c>
      <c r="BR109" s="912">
        <v>4.7650000000000006</v>
      </c>
      <c r="BS109" s="912">
        <v>12.097000000000001</v>
      </c>
      <c r="BT109" s="912">
        <v>27.565000000000001</v>
      </c>
      <c r="BU109" s="912">
        <v>519.42000000000007</v>
      </c>
      <c r="BV109" s="912">
        <v>130.65299999999999</v>
      </c>
      <c r="BW109" s="912">
        <v>68.718000000000004</v>
      </c>
      <c r="BX109" s="912">
        <v>30.353000000000002</v>
      </c>
      <c r="BY109" s="912">
        <v>0</v>
      </c>
      <c r="BZ109" s="912">
        <v>1278.502</v>
      </c>
      <c r="CA109" s="912">
        <v>72.192000000000007</v>
      </c>
      <c r="CB109" s="912">
        <v>8.7829999999999995</v>
      </c>
      <c r="CC109" s="912">
        <v>26.545999999999999</v>
      </c>
      <c r="CD109" s="912">
        <v>15.760999999999999</v>
      </c>
      <c r="CE109" s="912">
        <v>3.9820000000000002</v>
      </c>
      <c r="CF109" s="912">
        <v>8.2650000000000006</v>
      </c>
      <c r="CG109" s="912">
        <v>28.152999999999999</v>
      </c>
      <c r="CH109" s="912">
        <v>34.156999999999996</v>
      </c>
      <c r="CI109" s="912">
        <v>384.78399999999999</v>
      </c>
      <c r="CJ109" s="912">
        <v>178.52600000000001</v>
      </c>
      <c r="CK109" s="912">
        <v>52.747999999999998</v>
      </c>
      <c r="CL109" s="912">
        <v>143.87799999999999</v>
      </c>
      <c r="CM109" s="912">
        <v>229.2</v>
      </c>
      <c r="CN109" s="912">
        <v>177.494</v>
      </c>
      <c r="CO109" s="912">
        <v>337.07300000000004</v>
      </c>
      <c r="CP109" s="912">
        <v>66.844000000000008</v>
      </c>
      <c r="CQ109" s="912">
        <v>28421.338</v>
      </c>
      <c r="CR109" s="912">
        <v>1009.296</v>
      </c>
      <c r="CS109" s="912">
        <v>7671.9480000000003</v>
      </c>
      <c r="CT109" s="912">
        <v>5616.1190000000006</v>
      </c>
      <c r="CU109" s="912">
        <v>16.962</v>
      </c>
      <c r="CV109" s="912">
        <v>48.113</v>
      </c>
      <c r="CW109" s="912">
        <v>189.952</v>
      </c>
      <c r="CX109" s="912">
        <v>13.683</v>
      </c>
      <c r="CY109" s="912">
        <v>2995.1640000000002</v>
      </c>
      <c r="CZ109" s="912">
        <v>1205.904</v>
      </c>
      <c r="DA109" s="912">
        <v>2721.761</v>
      </c>
      <c r="DB109" s="912">
        <v>4843.0139999999992</v>
      </c>
      <c r="DC109" s="912">
        <v>56.822000000000003</v>
      </c>
      <c r="DD109" s="912">
        <v>12.779</v>
      </c>
      <c r="DE109" s="912">
        <v>1278.9780000000001</v>
      </c>
      <c r="DF109" s="912">
        <v>0</v>
      </c>
      <c r="DG109" s="912">
        <v>727.51300000000003</v>
      </c>
      <c r="DH109" s="913">
        <f t="shared" si="10"/>
        <v>62283.587</v>
      </c>
      <c r="DI109" s="912">
        <v>1629.8360000000002</v>
      </c>
      <c r="DJ109" s="912">
        <v>211088.033</v>
      </c>
      <c r="DK109" s="912">
        <v>0</v>
      </c>
      <c r="DL109" s="912">
        <v>0</v>
      </c>
      <c r="DM109" s="912">
        <v>0</v>
      </c>
      <c r="DN109" s="912">
        <v>0</v>
      </c>
      <c r="DO109" s="914">
        <f t="shared" si="11"/>
        <v>212717.86900000001</v>
      </c>
      <c r="DP109" s="915">
        <f t="shared" si="12"/>
        <v>275001.45600000001</v>
      </c>
      <c r="DQ109" s="912">
        <v>12.88</v>
      </c>
      <c r="DR109" s="912">
        <v>86865.831999999995</v>
      </c>
      <c r="DS109" s="913">
        <f t="shared" si="13"/>
        <v>86878.712</v>
      </c>
      <c r="DT109" s="920">
        <f t="shared" si="14"/>
        <v>299596.58100000001</v>
      </c>
      <c r="DU109" s="920">
        <f t="shared" si="15"/>
        <v>361880.16800000001</v>
      </c>
      <c r="DV109" s="912">
        <v>-77.740999999999985</v>
      </c>
      <c r="DW109" s="912">
        <v>-50597.901999999995</v>
      </c>
      <c r="DX109" s="913">
        <f t="shared" si="16"/>
        <v>-50675.642999999996</v>
      </c>
      <c r="DY109" s="917">
        <f t="shared" si="17"/>
        <v>248920.93800000002</v>
      </c>
      <c r="DZ109" s="913">
        <f t="shared" si="18"/>
        <v>311204.52500000002</v>
      </c>
      <c r="EA109" s="918"/>
      <c r="EB109" s="918">
        <f t="shared" si="19"/>
        <v>-31120.452500000003</v>
      </c>
    </row>
    <row r="110" spans="1:132" ht="15" customHeight="1">
      <c r="A110" s="883">
        <v>104</v>
      </c>
      <c r="B110" s="919" t="s">
        <v>329</v>
      </c>
      <c r="C110" s="911" t="s">
        <v>330</v>
      </c>
      <c r="D110" s="912">
        <v>0</v>
      </c>
      <c r="E110" s="912">
        <v>0</v>
      </c>
      <c r="F110" s="912">
        <v>0</v>
      </c>
      <c r="G110" s="912">
        <v>0</v>
      </c>
      <c r="H110" s="912">
        <v>0</v>
      </c>
      <c r="I110" s="912">
        <v>0</v>
      </c>
      <c r="J110" s="912">
        <v>0</v>
      </c>
      <c r="K110" s="912">
        <v>0</v>
      </c>
      <c r="L110" s="912">
        <v>0</v>
      </c>
      <c r="M110" s="912">
        <v>0</v>
      </c>
      <c r="N110" s="912">
        <v>0</v>
      </c>
      <c r="O110" s="912">
        <v>0</v>
      </c>
      <c r="P110" s="912">
        <v>0</v>
      </c>
      <c r="Q110" s="912">
        <v>0</v>
      </c>
      <c r="R110" s="912">
        <v>0</v>
      </c>
      <c r="S110" s="912">
        <v>0</v>
      </c>
      <c r="T110" s="912">
        <v>0</v>
      </c>
      <c r="U110" s="912">
        <v>0</v>
      </c>
      <c r="V110" s="912">
        <v>0</v>
      </c>
      <c r="W110" s="912">
        <v>0</v>
      </c>
      <c r="X110" s="912">
        <v>0</v>
      </c>
      <c r="Y110" s="912">
        <v>0</v>
      </c>
      <c r="Z110" s="912">
        <v>0</v>
      </c>
      <c r="AA110" s="912">
        <v>0</v>
      </c>
      <c r="AB110" s="912">
        <v>0</v>
      </c>
      <c r="AC110" s="912">
        <v>0</v>
      </c>
      <c r="AD110" s="912">
        <v>0</v>
      </c>
      <c r="AE110" s="912">
        <v>0</v>
      </c>
      <c r="AF110" s="912">
        <v>0</v>
      </c>
      <c r="AG110" s="912">
        <v>0</v>
      </c>
      <c r="AH110" s="912">
        <v>0</v>
      </c>
      <c r="AI110" s="912">
        <v>0</v>
      </c>
      <c r="AJ110" s="912">
        <v>0</v>
      </c>
      <c r="AK110" s="912">
        <v>0</v>
      </c>
      <c r="AL110" s="912">
        <v>0</v>
      </c>
      <c r="AM110" s="912">
        <v>0</v>
      </c>
      <c r="AN110" s="912">
        <v>0</v>
      </c>
      <c r="AO110" s="912">
        <v>0</v>
      </c>
      <c r="AP110" s="912">
        <v>0</v>
      </c>
      <c r="AQ110" s="912">
        <v>0</v>
      </c>
      <c r="AR110" s="912">
        <v>0</v>
      </c>
      <c r="AS110" s="912">
        <v>0</v>
      </c>
      <c r="AT110" s="912">
        <v>0</v>
      </c>
      <c r="AU110" s="912">
        <v>0</v>
      </c>
      <c r="AV110" s="912">
        <v>0</v>
      </c>
      <c r="AW110" s="912">
        <v>0</v>
      </c>
      <c r="AX110" s="912">
        <v>0</v>
      </c>
      <c r="AY110" s="912">
        <v>0</v>
      </c>
      <c r="AZ110" s="912">
        <v>0</v>
      </c>
      <c r="BA110" s="912">
        <v>0</v>
      </c>
      <c r="BB110" s="912">
        <v>0</v>
      </c>
      <c r="BC110" s="912">
        <v>0</v>
      </c>
      <c r="BD110" s="912">
        <v>0</v>
      </c>
      <c r="BE110" s="912">
        <v>0</v>
      </c>
      <c r="BF110" s="912">
        <v>0</v>
      </c>
      <c r="BG110" s="912">
        <v>0</v>
      </c>
      <c r="BH110" s="912">
        <v>0</v>
      </c>
      <c r="BI110" s="912">
        <v>0</v>
      </c>
      <c r="BJ110" s="912">
        <v>0</v>
      </c>
      <c r="BK110" s="912">
        <v>1.516</v>
      </c>
      <c r="BL110" s="912">
        <v>0</v>
      </c>
      <c r="BM110" s="912">
        <v>0</v>
      </c>
      <c r="BN110" s="912">
        <v>0</v>
      </c>
      <c r="BO110" s="912">
        <v>0</v>
      </c>
      <c r="BP110" s="912">
        <v>0</v>
      </c>
      <c r="BQ110" s="912">
        <v>0</v>
      </c>
      <c r="BR110" s="912">
        <v>0</v>
      </c>
      <c r="BS110" s="912">
        <v>0</v>
      </c>
      <c r="BT110" s="912">
        <v>0</v>
      </c>
      <c r="BU110" s="912">
        <v>115.202</v>
      </c>
      <c r="BV110" s="912">
        <v>0</v>
      </c>
      <c r="BW110" s="912">
        <v>0</v>
      </c>
      <c r="BX110" s="912">
        <v>0</v>
      </c>
      <c r="BY110" s="912">
        <v>0</v>
      </c>
      <c r="BZ110" s="912">
        <v>0</v>
      </c>
      <c r="CA110" s="912">
        <v>0</v>
      </c>
      <c r="CB110" s="912">
        <v>0</v>
      </c>
      <c r="CC110" s="912">
        <v>0</v>
      </c>
      <c r="CD110" s="912">
        <v>0</v>
      </c>
      <c r="CE110" s="912">
        <v>0</v>
      </c>
      <c r="CF110" s="912">
        <v>0</v>
      </c>
      <c r="CG110" s="912">
        <v>0</v>
      </c>
      <c r="CH110" s="912">
        <v>0</v>
      </c>
      <c r="CI110" s="912">
        <v>20.085000000000001</v>
      </c>
      <c r="CJ110" s="912">
        <v>8567.5659999999989</v>
      </c>
      <c r="CK110" s="912">
        <v>0</v>
      </c>
      <c r="CL110" s="912">
        <v>79.698000000000008</v>
      </c>
      <c r="CM110" s="912">
        <v>7010.9939999999997</v>
      </c>
      <c r="CN110" s="912">
        <v>0</v>
      </c>
      <c r="CO110" s="912">
        <v>155.798</v>
      </c>
      <c r="CP110" s="912">
        <v>2.6059999999999999</v>
      </c>
      <c r="CQ110" s="912">
        <v>0</v>
      </c>
      <c r="CR110" s="912">
        <v>0</v>
      </c>
      <c r="CS110" s="912">
        <v>0</v>
      </c>
      <c r="CT110" s="912">
        <v>0</v>
      </c>
      <c r="CU110" s="912">
        <v>0</v>
      </c>
      <c r="CV110" s="912">
        <v>0</v>
      </c>
      <c r="CW110" s="912">
        <v>4310.5380000000005</v>
      </c>
      <c r="CX110" s="912">
        <v>0</v>
      </c>
      <c r="CY110" s="912">
        <v>0</v>
      </c>
      <c r="CZ110" s="912">
        <v>183.672</v>
      </c>
      <c r="DA110" s="912">
        <v>215.39500000000001</v>
      </c>
      <c r="DB110" s="912">
        <v>0</v>
      </c>
      <c r="DC110" s="912">
        <v>9167.8060000000005</v>
      </c>
      <c r="DD110" s="912">
        <v>0</v>
      </c>
      <c r="DE110" s="912">
        <v>444.74699999999996</v>
      </c>
      <c r="DF110" s="912">
        <v>0</v>
      </c>
      <c r="DG110" s="912">
        <v>157.49200000000002</v>
      </c>
      <c r="DH110" s="913">
        <f t="shared" si="10"/>
        <v>30433.114999999994</v>
      </c>
      <c r="DI110" s="912">
        <v>34567.524999999994</v>
      </c>
      <c r="DJ110" s="912">
        <v>437718.56299999997</v>
      </c>
      <c r="DK110" s="912">
        <v>0</v>
      </c>
      <c r="DL110" s="912">
        <v>0</v>
      </c>
      <c r="DM110" s="912">
        <v>9385.0930000000008</v>
      </c>
      <c r="DN110" s="912">
        <v>0</v>
      </c>
      <c r="DO110" s="914">
        <f t="shared" si="11"/>
        <v>481671.18099999998</v>
      </c>
      <c r="DP110" s="915">
        <f t="shared" si="12"/>
        <v>512104.29599999997</v>
      </c>
      <c r="DQ110" s="912">
        <v>3842.308</v>
      </c>
      <c r="DR110" s="912">
        <v>38868.577999999994</v>
      </c>
      <c r="DS110" s="913">
        <f t="shared" si="13"/>
        <v>42710.885999999991</v>
      </c>
      <c r="DT110" s="920">
        <f t="shared" si="14"/>
        <v>524382.06699999992</v>
      </c>
      <c r="DU110" s="920">
        <f t="shared" si="15"/>
        <v>554815.18199999991</v>
      </c>
      <c r="DV110" s="912">
        <v>-6344.0910000000003</v>
      </c>
      <c r="DW110" s="912">
        <v>-171103.92499999999</v>
      </c>
      <c r="DX110" s="913">
        <f t="shared" si="16"/>
        <v>-177448.016</v>
      </c>
      <c r="DY110" s="917">
        <f t="shared" si="17"/>
        <v>346934.05099999992</v>
      </c>
      <c r="DZ110" s="913">
        <f t="shared" si="18"/>
        <v>377367.16599999991</v>
      </c>
      <c r="EA110" s="918"/>
      <c r="EB110" s="918">
        <f t="shared" si="19"/>
        <v>-37736.716599999992</v>
      </c>
    </row>
    <row r="111" spans="1:132" ht="15" customHeight="1">
      <c r="A111" s="883">
        <v>105</v>
      </c>
      <c r="B111" s="919" t="s">
        <v>331</v>
      </c>
      <c r="C111" s="911" t="s">
        <v>332</v>
      </c>
      <c r="D111" s="912">
        <v>0</v>
      </c>
      <c r="E111" s="912">
        <v>519.27600000000007</v>
      </c>
      <c r="F111" s="912">
        <v>0</v>
      </c>
      <c r="G111" s="912">
        <v>0</v>
      </c>
      <c r="H111" s="912">
        <v>0</v>
      </c>
      <c r="I111" s="912">
        <v>0</v>
      </c>
      <c r="J111" s="912">
        <v>0</v>
      </c>
      <c r="K111" s="912">
        <v>0</v>
      </c>
      <c r="L111" s="912">
        <v>0</v>
      </c>
      <c r="M111" s="912">
        <v>0</v>
      </c>
      <c r="N111" s="912">
        <v>0</v>
      </c>
      <c r="O111" s="912">
        <v>0</v>
      </c>
      <c r="P111" s="912">
        <v>0</v>
      </c>
      <c r="Q111" s="912">
        <v>0</v>
      </c>
      <c r="R111" s="912">
        <v>0</v>
      </c>
      <c r="S111" s="912">
        <v>0</v>
      </c>
      <c r="T111" s="912">
        <v>0</v>
      </c>
      <c r="U111" s="912">
        <v>0</v>
      </c>
      <c r="V111" s="912">
        <v>0</v>
      </c>
      <c r="W111" s="912">
        <v>0</v>
      </c>
      <c r="X111" s="912">
        <v>0</v>
      </c>
      <c r="Y111" s="912">
        <v>0</v>
      </c>
      <c r="Z111" s="912">
        <v>0</v>
      </c>
      <c r="AA111" s="912">
        <v>0</v>
      </c>
      <c r="AB111" s="912">
        <v>0</v>
      </c>
      <c r="AC111" s="912">
        <v>0</v>
      </c>
      <c r="AD111" s="912">
        <v>0</v>
      </c>
      <c r="AE111" s="912">
        <v>0</v>
      </c>
      <c r="AF111" s="912">
        <v>0</v>
      </c>
      <c r="AG111" s="912">
        <v>0</v>
      </c>
      <c r="AH111" s="912">
        <v>0</v>
      </c>
      <c r="AI111" s="912">
        <v>0</v>
      </c>
      <c r="AJ111" s="912">
        <v>0</v>
      </c>
      <c r="AK111" s="912">
        <v>0</v>
      </c>
      <c r="AL111" s="912">
        <v>0</v>
      </c>
      <c r="AM111" s="912">
        <v>0</v>
      </c>
      <c r="AN111" s="912">
        <v>0</v>
      </c>
      <c r="AO111" s="912">
        <v>0</v>
      </c>
      <c r="AP111" s="912">
        <v>0</v>
      </c>
      <c r="AQ111" s="912">
        <v>0</v>
      </c>
      <c r="AR111" s="912">
        <v>0</v>
      </c>
      <c r="AS111" s="912">
        <v>0</v>
      </c>
      <c r="AT111" s="912">
        <v>0</v>
      </c>
      <c r="AU111" s="912">
        <v>0</v>
      </c>
      <c r="AV111" s="912">
        <v>0</v>
      </c>
      <c r="AW111" s="912">
        <v>0</v>
      </c>
      <c r="AX111" s="912">
        <v>0</v>
      </c>
      <c r="AY111" s="912">
        <v>0</v>
      </c>
      <c r="AZ111" s="912">
        <v>0</v>
      </c>
      <c r="BA111" s="912">
        <v>0</v>
      </c>
      <c r="BB111" s="912">
        <v>0</v>
      </c>
      <c r="BC111" s="912">
        <v>0</v>
      </c>
      <c r="BD111" s="912">
        <v>0</v>
      </c>
      <c r="BE111" s="912">
        <v>0</v>
      </c>
      <c r="BF111" s="912">
        <v>0</v>
      </c>
      <c r="BG111" s="912">
        <v>0</v>
      </c>
      <c r="BH111" s="912">
        <v>0</v>
      </c>
      <c r="BI111" s="912">
        <v>0</v>
      </c>
      <c r="BJ111" s="912">
        <v>0</v>
      </c>
      <c r="BK111" s="912">
        <v>0</v>
      </c>
      <c r="BL111" s="912">
        <v>0</v>
      </c>
      <c r="BM111" s="912">
        <v>0</v>
      </c>
      <c r="BN111" s="912">
        <v>0</v>
      </c>
      <c r="BO111" s="912">
        <v>0</v>
      </c>
      <c r="BP111" s="912">
        <v>0</v>
      </c>
      <c r="BQ111" s="912">
        <v>0</v>
      </c>
      <c r="BR111" s="912">
        <v>0</v>
      </c>
      <c r="BS111" s="912">
        <v>0</v>
      </c>
      <c r="BT111" s="912">
        <v>0</v>
      </c>
      <c r="BU111" s="912">
        <v>0</v>
      </c>
      <c r="BV111" s="912">
        <v>0</v>
      </c>
      <c r="BW111" s="912">
        <v>0</v>
      </c>
      <c r="BX111" s="912">
        <v>0</v>
      </c>
      <c r="BY111" s="912">
        <v>0</v>
      </c>
      <c r="BZ111" s="912">
        <v>0</v>
      </c>
      <c r="CA111" s="912">
        <v>0</v>
      </c>
      <c r="CB111" s="912">
        <v>0</v>
      </c>
      <c r="CC111" s="912">
        <v>0</v>
      </c>
      <c r="CD111" s="912">
        <v>0</v>
      </c>
      <c r="CE111" s="912">
        <v>0</v>
      </c>
      <c r="CF111" s="912">
        <v>0</v>
      </c>
      <c r="CG111" s="912">
        <v>0</v>
      </c>
      <c r="CH111" s="912">
        <v>0</v>
      </c>
      <c r="CI111" s="912">
        <v>0</v>
      </c>
      <c r="CJ111" s="912">
        <v>0</v>
      </c>
      <c r="CK111" s="912">
        <v>0</v>
      </c>
      <c r="CL111" s="912">
        <v>0</v>
      </c>
      <c r="CM111" s="912">
        <v>0</v>
      </c>
      <c r="CN111" s="912">
        <v>0</v>
      </c>
      <c r="CO111" s="912">
        <v>354.38</v>
      </c>
      <c r="CP111" s="912">
        <v>0</v>
      </c>
      <c r="CQ111" s="912">
        <v>0</v>
      </c>
      <c r="CR111" s="912">
        <v>0</v>
      </c>
      <c r="CS111" s="912">
        <v>0</v>
      </c>
      <c r="CT111" s="912">
        <v>0</v>
      </c>
      <c r="CU111" s="912">
        <v>0</v>
      </c>
      <c r="CV111" s="912">
        <v>0</v>
      </c>
      <c r="CW111" s="912">
        <v>0</v>
      </c>
      <c r="CX111" s="912">
        <v>0</v>
      </c>
      <c r="CY111" s="912">
        <v>0</v>
      </c>
      <c r="CZ111" s="912">
        <v>0</v>
      </c>
      <c r="DA111" s="912">
        <v>0</v>
      </c>
      <c r="DB111" s="912">
        <v>0</v>
      </c>
      <c r="DC111" s="912">
        <v>212.57900000000001</v>
      </c>
      <c r="DD111" s="912">
        <v>78.694999999999993</v>
      </c>
      <c r="DE111" s="912">
        <v>0</v>
      </c>
      <c r="DF111" s="912">
        <v>0</v>
      </c>
      <c r="DG111" s="912">
        <v>0</v>
      </c>
      <c r="DH111" s="913">
        <f t="shared" si="10"/>
        <v>1164.93</v>
      </c>
      <c r="DI111" s="912">
        <v>0</v>
      </c>
      <c r="DJ111" s="912">
        <v>29699.547999999999</v>
      </c>
      <c r="DK111" s="912">
        <v>0</v>
      </c>
      <c r="DL111" s="912">
        <v>0</v>
      </c>
      <c r="DM111" s="912">
        <v>0</v>
      </c>
      <c r="DN111" s="912">
        <v>0</v>
      </c>
      <c r="DO111" s="914">
        <f t="shared" si="11"/>
        <v>29699.547999999999</v>
      </c>
      <c r="DP111" s="915">
        <f t="shared" si="12"/>
        <v>30864.477999999999</v>
      </c>
      <c r="DQ111" s="912">
        <v>0</v>
      </c>
      <c r="DR111" s="912">
        <v>3086.5059999999999</v>
      </c>
      <c r="DS111" s="913">
        <f t="shared" si="13"/>
        <v>3086.5059999999999</v>
      </c>
      <c r="DT111" s="920">
        <f t="shared" si="14"/>
        <v>32786.053999999996</v>
      </c>
      <c r="DU111" s="920">
        <f t="shared" si="15"/>
        <v>33950.983999999997</v>
      </c>
      <c r="DV111" s="912">
        <v>0</v>
      </c>
      <c r="DW111" s="912">
        <v>0</v>
      </c>
      <c r="DX111" s="913">
        <f t="shared" si="16"/>
        <v>0</v>
      </c>
      <c r="DY111" s="917">
        <f t="shared" si="17"/>
        <v>32786.053999999996</v>
      </c>
      <c r="DZ111" s="913">
        <f t="shared" si="18"/>
        <v>33950.983999999997</v>
      </c>
      <c r="EA111" s="918"/>
      <c r="EB111" s="918">
        <f t="shared" si="19"/>
        <v>-3395.0983999999999</v>
      </c>
    </row>
    <row r="112" spans="1:132" ht="15" customHeight="1">
      <c r="A112" s="883">
        <v>106</v>
      </c>
      <c r="B112" s="919" t="s">
        <v>333</v>
      </c>
      <c r="C112" s="911" t="s">
        <v>334</v>
      </c>
      <c r="D112" s="912">
        <v>0.873</v>
      </c>
      <c r="E112" s="912">
        <v>0</v>
      </c>
      <c r="F112" s="912">
        <v>29.998000000000001</v>
      </c>
      <c r="G112" s="912">
        <v>0.53200000000000003</v>
      </c>
      <c r="H112" s="912">
        <v>19.894000000000002</v>
      </c>
      <c r="I112" s="912">
        <v>0</v>
      </c>
      <c r="J112" s="912">
        <v>1.448</v>
      </c>
      <c r="K112" s="912">
        <v>338.95400000000001</v>
      </c>
      <c r="L112" s="912">
        <v>28.427</v>
      </c>
      <c r="M112" s="912">
        <v>5.8250000000000002</v>
      </c>
      <c r="N112" s="912">
        <v>0</v>
      </c>
      <c r="O112" s="912">
        <v>9.6530000000000005</v>
      </c>
      <c r="P112" s="912">
        <v>7.4219999999999997</v>
      </c>
      <c r="Q112" s="912">
        <v>6.6820000000000004</v>
      </c>
      <c r="R112" s="912">
        <v>14.187999999999999</v>
      </c>
      <c r="S112" s="912">
        <v>4.3120000000000003</v>
      </c>
      <c r="T112" s="912">
        <v>8.6310000000000002</v>
      </c>
      <c r="U112" s="912">
        <v>22.893999999999998</v>
      </c>
      <c r="V112" s="912">
        <v>3.8810000000000002</v>
      </c>
      <c r="W112" s="912">
        <v>22.456</v>
      </c>
      <c r="X112" s="912">
        <v>0.97299999999999998</v>
      </c>
      <c r="Y112" s="912">
        <v>11.128</v>
      </c>
      <c r="Z112" s="912">
        <v>4.9450000000000003</v>
      </c>
      <c r="AA112" s="912">
        <v>8.8339999999999996</v>
      </c>
      <c r="AB112" s="912">
        <v>37.965000000000003</v>
      </c>
      <c r="AC112" s="912">
        <v>109.431</v>
      </c>
      <c r="AD112" s="912">
        <v>28.555999999999997</v>
      </c>
      <c r="AE112" s="912">
        <v>3.1440000000000001</v>
      </c>
      <c r="AF112" s="912">
        <v>58.028999999999996</v>
      </c>
      <c r="AG112" s="912">
        <v>25.975000000000001</v>
      </c>
      <c r="AH112" s="912">
        <v>0.95499999999999996</v>
      </c>
      <c r="AI112" s="912">
        <v>24.555</v>
      </c>
      <c r="AJ112" s="912">
        <v>12.77</v>
      </c>
      <c r="AK112" s="912">
        <v>321.02000000000004</v>
      </c>
      <c r="AL112" s="912">
        <v>33.598999999999997</v>
      </c>
      <c r="AM112" s="912">
        <v>33.567999999999998</v>
      </c>
      <c r="AN112" s="912">
        <v>41.529000000000003</v>
      </c>
      <c r="AO112" s="912">
        <v>28.301000000000002</v>
      </c>
      <c r="AP112" s="912">
        <v>13.652000000000001</v>
      </c>
      <c r="AQ112" s="912">
        <v>14.655999999999999</v>
      </c>
      <c r="AR112" s="912">
        <v>18.407</v>
      </c>
      <c r="AS112" s="912">
        <v>12.489999999999998</v>
      </c>
      <c r="AT112" s="912">
        <v>73.137</v>
      </c>
      <c r="AU112" s="912">
        <v>97.563999999999993</v>
      </c>
      <c r="AV112" s="912">
        <v>158.221</v>
      </c>
      <c r="AW112" s="912">
        <v>74.668999999999997</v>
      </c>
      <c r="AX112" s="912">
        <v>23.950000000000003</v>
      </c>
      <c r="AY112" s="912">
        <v>54.998000000000005</v>
      </c>
      <c r="AZ112" s="912">
        <v>260.94900000000001</v>
      </c>
      <c r="BA112" s="912">
        <v>34.021000000000001</v>
      </c>
      <c r="BB112" s="912">
        <v>2.6429999999999998</v>
      </c>
      <c r="BC112" s="912">
        <v>6.7640000000000002</v>
      </c>
      <c r="BD112" s="912">
        <v>6.6870000000000003</v>
      </c>
      <c r="BE112" s="912">
        <v>3.6259999999999999</v>
      </c>
      <c r="BF112" s="912">
        <v>328.25300000000004</v>
      </c>
      <c r="BG112" s="912">
        <v>20.055999999999997</v>
      </c>
      <c r="BH112" s="912">
        <v>403.34399999999999</v>
      </c>
      <c r="BI112" s="912">
        <v>4.9830000000000005</v>
      </c>
      <c r="BJ112" s="912">
        <v>41.076999999999998</v>
      </c>
      <c r="BK112" s="912">
        <v>58.000999999999998</v>
      </c>
      <c r="BL112" s="912">
        <v>4.0880000000000001</v>
      </c>
      <c r="BM112" s="912">
        <v>476.00400000000002</v>
      </c>
      <c r="BN112" s="912">
        <v>113.11</v>
      </c>
      <c r="BO112" s="912">
        <v>228.89700000000002</v>
      </c>
      <c r="BP112" s="912">
        <v>217.98700000000002</v>
      </c>
      <c r="BQ112" s="912">
        <v>40.939</v>
      </c>
      <c r="BR112" s="912">
        <v>28.569000000000003</v>
      </c>
      <c r="BS112" s="912">
        <v>119.64399999999999</v>
      </c>
      <c r="BT112" s="912">
        <v>0</v>
      </c>
      <c r="BU112" s="912">
        <v>4486.674</v>
      </c>
      <c r="BV112" s="912">
        <v>391.80200000000002</v>
      </c>
      <c r="BW112" s="912">
        <v>1820.0659999999998</v>
      </c>
      <c r="BX112" s="912">
        <v>790.42599999999993</v>
      </c>
      <c r="BY112" s="912">
        <v>1366.4469999999999</v>
      </c>
      <c r="BZ112" s="912">
        <v>136.09799999999998</v>
      </c>
      <c r="CA112" s="912">
        <v>487.08</v>
      </c>
      <c r="CB112" s="912">
        <v>0</v>
      </c>
      <c r="CC112" s="912">
        <v>97.028000000000006</v>
      </c>
      <c r="CD112" s="912">
        <v>7.032</v>
      </c>
      <c r="CE112" s="912">
        <v>13.505000000000001</v>
      </c>
      <c r="CF112" s="912">
        <v>50.055</v>
      </c>
      <c r="CG112" s="912">
        <v>288.76800000000003</v>
      </c>
      <c r="CH112" s="912">
        <v>34.225000000000001</v>
      </c>
      <c r="CI112" s="912">
        <v>300.42399999999998</v>
      </c>
      <c r="CJ112" s="912">
        <v>246.22099999999998</v>
      </c>
      <c r="CK112" s="912">
        <v>1095.8890000000001</v>
      </c>
      <c r="CL112" s="912">
        <v>25.775000000000002</v>
      </c>
      <c r="CM112" s="912">
        <v>574.28300000000002</v>
      </c>
      <c r="CN112" s="912">
        <v>475.55500000000006</v>
      </c>
      <c r="CO112" s="912">
        <v>5595.4339999999993</v>
      </c>
      <c r="CP112" s="912">
        <v>6937.9540000000006</v>
      </c>
      <c r="CQ112" s="912">
        <v>680.31399999999985</v>
      </c>
      <c r="CR112" s="912">
        <v>29.153999999999996</v>
      </c>
      <c r="CS112" s="912">
        <v>117.66499999999999</v>
      </c>
      <c r="CT112" s="912">
        <v>139.88400000000001</v>
      </c>
      <c r="CU112" s="912">
        <v>541.06799999999998</v>
      </c>
      <c r="CV112" s="912">
        <v>465.75700000000001</v>
      </c>
      <c r="CW112" s="912">
        <v>453.81500000000005</v>
      </c>
      <c r="CX112" s="912">
        <v>359.96800000000002</v>
      </c>
      <c r="CY112" s="912">
        <v>2318.7960000000003</v>
      </c>
      <c r="CZ112" s="912">
        <v>191.86699999999999</v>
      </c>
      <c r="DA112" s="912">
        <v>636.24699999999996</v>
      </c>
      <c r="DB112" s="912">
        <v>504.54300000000001</v>
      </c>
      <c r="DC112" s="912">
        <v>979.74300000000005</v>
      </c>
      <c r="DD112" s="912">
        <v>48.393000000000001</v>
      </c>
      <c r="DE112" s="912">
        <v>1442.5510000000002</v>
      </c>
      <c r="DF112" s="912">
        <v>0</v>
      </c>
      <c r="DG112" s="912">
        <v>665.63099999999997</v>
      </c>
      <c r="DH112" s="913">
        <f t="shared" si="10"/>
        <v>39048.870000000003</v>
      </c>
      <c r="DI112" s="912">
        <v>15395.730000000001</v>
      </c>
      <c r="DJ112" s="912">
        <v>396283.37199999997</v>
      </c>
      <c r="DK112" s="912">
        <v>0</v>
      </c>
      <c r="DL112" s="912">
        <v>0</v>
      </c>
      <c r="DM112" s="912">
        <v>0</v>
      </c>
      <c r="DN112" s="912">
        <v>0</v>
      </c>
      <c r="DO112" s="914">
        <f t="shared" si="11"/>
        <v>411679.10199999996</v>
      </c>
      <c r="DP112" s="915">
        <f t="shared" si="12"/>
        <v>450727.97199999995</v>
      </c>
      <c r="DQ112" s="912">
        <v>3067.1309999999999</v>
      </c>
      <c r="DR112" s="912">
        <v>83727.97</v>
      </c>
      <c r="DS112" s="913">
        <f t="shared" si="13"/>
        <v>86795.100999999995</v>
      </c>
      <c r="DT112" s="920">
        <f t="shared" si="14"/>
        <v>498474.20299999998</v>
      </c>
      <c r="DU112" s="920">
        <f t="shared" si="15"/>
        <v>537523.07299999997</v>
      </c>
      <c r="DV112" s="912">
        <v>-3404.5209999999997</v>
      </c>
      <c r="DW112" s="912">
        <v>-148689.71500000003</v>
      </c>
      <c r="DX112" s="913">
        <f t="shared" si="16"/>
        <v>-152094.23600000003</v>
      </c>
      <c r="DY112" s="917">
        <f t="shared" si="17"/>
        <v>346379.96699999995</v>
      </c>
      <c r="DZ112" s="913">
        <f t="shared" si="18"/>
        <v>385428.83699999994</v>
      </c>
      <c r="EA112" s="918"/>
      <c r="EB112" s="918">
        <f t="shared" si="19"/>
        <v>-38542.883699999998</v>
      </c>
    </row>
    <row r="113" spans="1:132" ht="15" customHeight="1">
      <c r="A113" s="883">
        <v>107</v>
      </c>
      <c r="B113" s="919" t="s">
        <v>335</v>
      </c>
      <c r="C113" s="911" t="s">
        <v>336</v>
      </c>
      <c r="D113" s="912">
        <v>50.555999999999997</v>
      </c>
      <c r="E113" s="912">
        <v>31.62</v>
      </c>
      <c r="F113" s="912">
        <v>10.009</v>
      </c>
      <c r="G113" s="912">
        <v>25.338000000000001</v>
      </c>
      <c r="H113" s="912">
        <v>18.798000000000002</v>
      </c>
      <c r="I113" s="912">
        <v>0</v>
      </c>
      <c r="J113" s="912">
        <v>8.0830000000000002</v>
      </c>
      <c r="K113" s="912">
        <v>1568.8489999999997</v>
      </c>
      <c r="L113" s="912">
        <v>90.538999999999987</v>
      </c>
      <c r="M113" s="912">
        <v>0.439</v>
      </c>
      <c r="N113" s="912">
        <v>0</v>
      </c>
      <c r="O113" s="912">
        <v>116.059</v>
      </c>
      <c r="P113" s="912">
        <v>118.669</v>
      </c>
      <c r="Q113" s="912">
        <v>124.57</v>
      </c>
      <c r="R113" s="912">
        <v>114.79899999999999</v>
      </c>
      <c r="S113" s="912">
        <v>74.282000000000011</v>
      </c>
      <c r="T113" s="912">
        <v>137.291</v>
      </c>
      <c r="U113" s="912">
        <v>187.369</v>
      </c>
      <c r="V113" s="912">
        <v>11.992000000000001</v>
      </c>
      <c r="W113" s="912">
        <v>73.319999999999993</v>
      </c>
      <c r="X113" s="912">
        <v>7.4820000000000002</v>
      </c>
      <c r="Y113" s="912">
        <v>39.572000000000003</v>
      </c>
      <c r="Z113" s="912">
        <v>51.297999999999995</v>
      </c>
      <c r="AA113" s="912">
        <v>26.888000000000002</v>
      </c>
      <c r="AB113" s="912">
        <v>431.91800000000001</v>
      </c>
      <c r="AC113" s="912">
        <v>268.779</v>
      </c>
      <c r="AD113" s="912">
        <v>9.7040000000000006</v>
      </c>
      <c r="AE113" s="912">
        <v>9.379999999999999</v>
      </c>
      <c r="AF113" s="912">
        <v>182.15600000000001</v>
      </c>
      <c r="AG113" s="912">
        <v>122.12799999999999</v>
      </c>
      <c r="AH113" s="912">
        <v>35.363</v>
      </c>
      <c r="AI113" s="912">
        <v>131.76</v>
      </c>
      <c r="AJ113" s="912">
        <v>85.718000000000004</v>
      </c>
      <c r="AK113" s="912">
        <v>212.976</v>
      </c>
      <c r="AL113" s="912">
        <v>187.81200000000001</v>
      </c>
      <c r="AM113" s="912">
        <v>73.484999999999999</v>
      </c>
      <c r="AN113" s="912">
        <v>107.813</v>
      </c>
      <c r="AO113" s="912">
        <v>69.924999999999997</v>
      </c>
      <c r="AP113" s="912">
        <v>207.57600000000002</v>
      </c>
      <c r="AQ113" s="912">
        <v>47.739000000000004</v>
      </c>
      <c r="AR113" s="912">
        <v>163.06899999999999</v>
      </c>
      <c r="AS113" s="912">
        <v>186.8</v>
      </c>
      <c r="AT113" s="912">
        <v>369.44400000000007</v>
      </c>
      <c r="AU113" s="912">
        <v>1005.663</v>
      </c>
      <c r="AV113" s="912">
        <v>1907.8040000000001</v>
      </c>
      <c r="AW113" s="912">
        <v>339.4</v>
      </c>
      <c r="AX113" s="912">
        <v>164.37400000000002</v>
      </c>
      <c r="AY113" s="912">
        <v>709.70100000000002</v>
      </c>
      <c r="AZ113" s="912">
        <v>2273.4879999999998</v>
      </c>
      <c r="BA113" s="912">
        <v>95.634</v>
      </c>
      <c r="BB113" s="912">
        <v>24.282</v>
      </c>
      <c r="BC113" s="912">
        <v>69.841000000000008</v>
      </c>
      <c r="BD113" s="912">
        <v>33.423999999999999</v>
      </c>
      <c r="BE113" s="912">
        <v>67.018000000000001</v>
      </c>
      <c r="BF113" s="912">
        <v>812.88299999999992</v>
      </c>
      <c r="BG113" s="912">
        <v>24.704000000000001</v>
      </c>
      <c r="BH113" s="912">
        <v>2721.4139999999998</v>
      </c>
      <c r="BI113" s="912">
        <v>14.842000000000001</v>
      </c>
      <c r="BJ113" s="912">
        <v>939.21500000000003</v>
      </c>
      <c r="BK113" s="912">
        <v>347.553</v>
      </c>
      <c r="BL113" s="912">
        <v>11.765000000000001</v>
      </c>
      <c r="BM113" s="912">
        <v>1089.194</v>
      </c>
      <c r="BN113" s="912">
        <v>20.137</v>
      </c>
      <c r="BO113" s="912">
        <v>1134.424</v>
      </c>
      <c r="BP113" s="912">
        <v>226.30600000000001</v>
      </c>
      <c r="BQ113" s="912">
        <v>32.899000000000001</v>
      </c>
      <c r="BR113" s="912">
        <v>46.153999999999996</v>
      </c>
      <c r="BS113" s="912">
        <v>324.12599999999998</v>
      </c>
      <c r="BT113" s="912">
        <v>1108.106</v>
      </c>
      <c r="BU113" s="912">
        <v>14351.737999999999</v>
      </c>
      <c r="BV113" s="912">
        <v>6244.35</v>
      </c>
      <c r="BW113" s="912">
        <v>1382.9680000000001</v>
      </c>
      <c r="BX113" s="912">
        <v>416.29599999999999</v>
      </c>
      <c r="BY113" s="912">
        <v>0</v>
      </c>
      <c r="BZ113" s="912">
        <v>1680.6670000000001</v>
      </c>
      <c r="CA113" s="912">
        <v>1986.855</v>
      </c>
      <c r="CB113" s="912">
        <v>605.46</v>
      </c>
      <c r="CC113" s="912">
        <v>580.75299999999993</v>
      </c>
      <c r="CD113" s="912">
        <v>89.156999999999996</v>
      </c>
      <c r="CE113" s="912">
        <v>339.87200000000001</v>
      </c>
      <c r="CF113" s="912">
        <v>647.71900000000005</v>
      </c>
      <c r="CG113" s="912">
        <v>1716.8130000000001</v>
      </c>
      <c r="CH113" s="912">
        <v>340.75400000000002</v>
      </c>
      <c r="CI113" s="912">
        <v>2057.924</v>
      </c>
      <c r="CJ113" s="912">
        <v>402.41899999999998</v>
      </c>
      <c r="CK113" s="912">
        <v>735.96900000000005</v>
      </c>
      <c r="CL113" s="912">
        <v>491.93599999999998</v>
      </c>
      <c r="CM113" s="912">
        <v>397.22400000000005</v>
      </c>
      <c r="CN113" s="912">
        <v>4417.6499999999996</v>
      </c>
      <c r="CO113" s="912">
        <v>2546.6379999999999</v>
      </c>
      <c r="CP113" s="912">
        <v>15301.201000000001</v>
      </c>
      <c r="CQ113" s="912">
        <v>3243.4109999999996</v>
      </c>
      <c r="CR113" s="912">
        <v>594.13499999999999</v>
      </c>
      <c r="CS113" s="912">
        <v>2458.4360000000001</v>
      </c>
      <c r="CT113" s="912">
        <v>2803.6620000000003</v>
      </c>
      <c r="CU113" s="912">
        <v>1050.3229999999999</v>
      </c>
      <c r="CV113" s="912">
        <v>792.16300000000001</v>
      </c>
      <c r="CW113" s="912">
        <v>330.57100000000003</v>
      </c>
      <c r="CX113" s="912">
        <v>746.64599999999996</v>
      </c>
      <c r="CY113" s="912">
        <v>5543.2890000000007</v>
      </c>
      <c r="CZ113" s="912">
        <v>253.364</v>
      </c>
      <c r="DA113" s="912">
        <v>857.44600000000003</v>
      </c>
      <c r="DB113" s="912">
        <v>1303.5830000000001</v>
      </c>
      <c r="DC113" s="912">
        <v>780.15000000000009</v>
      </c>
      <c r="DD113" s="912">
        <v>100.45699999999999</v>
      </c>
      <c r="DE113" s="912">
        <v>1015.808</v>
      </c>
      <c r="DF113" s="912">
        <v>0</v>
      </c>
      <c r="DG113" s="912">
        <v>52.555999999999997</v>
      </c>
      <c r="DH113" s="913">
        <f t="shared" si="10"/>
        <v>99996.080999999976</v>
      </c>
      <c r="DI113" s="912">
        <v>0</v>
      </c>
      <c r="DJ113" s="912">
        <v>0</v>
      </c>
      <c r="DK113" s="912">
        <v>0</v>
      </c>
      <c r="DL113" s="912">
        <v>0</v>
      </c>
      <c r="DM113" s="912">
        <v>0</v>
      </c>
      <c r="DN113" s="912">
        <v>0</v>
      </c>
      <c r="DO113" s="914">
        <f t="shared" si="11"/>
        <v>0</v>
      </c>
      <c r="DP113" s="915">
        <f t="shared" si="12"/>
        <v>99996.080999999976</v>
      </c>
      <c r="DQ113" s="912">
        <v>0</v>
      </c>
      <c r="DR113" s="912">
        <v>0</v>
      </c>
      <c r="DS113" s="913">
        <f t="shared" si="13"/>
        <v>0</v>
      </c>
      <c r="DT113" s="920">
        <f t="shared" si="14"/>
        <v>0</v>
      </c>
      <c r="DU113" s="920">
        <f t="shared" si="15"/>
        <v>99996.080999999976</v>
      </c>
      <c r="DV113" s="912">
        <v>0</v>
      </c>
      <c r="DW113" s="912">
        <v>0</v>
      </c>
      <c r="DX113" s="913">
        <f t="shared" si="16"/>
        <v>0</v>
      </c>
      <c r="DY113" s="917">
        <f t="shared" si="17"/>
        <v>0</v>
      </c>
      <c r="DZ113" s="913">
        <f t="shared" si="18"/>
        <v>99996.080999999976</v>
      </c>
      <c r="EA113" s="918"/>
      <c r="EB113" s="918">
        <f t="shared" si="19"/>
        <v>-9999.6080999999976</v>
      </c>
    </row>
    <row r="114" spans="1:132" ht="15" customHeight="1" thickBot="1">
      <c r="A114" s="883">
        <v>108</v>
      </c>
      <c r="B114" s="919" t="s">
        <v>337</v>
      </c>
      <c r="C114" s="911" t="s">
        <v>338</v>
      </c>
      <c r="D114" s="912">
        <v>1929.2230000000002</v>
      </c>
      <c r="E114" s="912">
        <v>12.956</v>
      </c>
      <c r="F114" s="912">
        <v>12.734</v>
      </c>
      <c r="G114" s="912">
        <v>5.6789999999999994</v>
      </c>
      <c r="H114" s="912">
        <v>462.24799999999999</v>
      </c>
      <c r="I114" s="912">
        <v>0</v>
      </c>
      <c r="J114" s="912">
        <v>54.7</v>
      </c>
      <c r="K114" s="912">
        <v>5894.2149999999992</v>
      </c>
      <c r="L114" s="912">
        <v>1742.213</v>
      </c>
      <c r="M114" s="912">
        <v>393.85699999999997</v>
      </c>
      <c r="N114" s="912">
        <v>0</v>
      </c>
      <c r="O114" s="912">
        <v>258.79700000000003</v>
      </c>
      <c r="P114" s="912">
        <v>249.57900000000001</v>
      </c>
      <c r="Q114" s="912">
        <v>735.53899999999999</v>
      </c>
      <c r="R114" s="912">
        <v>228.61799999999997</v>
      </c>
      <c r="S114" s="912">
        <v>297.24</v>
      </c>
      <c r="T114" s="912">
        <v>487.35</v>
      </c>
      <c r="U114" s="912">
        <v>502.70299999999997</v>
      </c>
      <c r="V114" s="912">
        <v>11.006</v>
      </c>
      <c r="W114" s="912">
        <v>196.58300000000003</v>
      </c>
      <c r="X114" s="912">
        <v>3.657</v>
      </c>
      <c r="Y114" s="912">
        <v>50.356000000000009</v>
      </c>
      <c r="Z114" s="912">
        <v>129.333</v>
      </c>
      <c r="AA114" s="912">
        <v>377.42399999999998</v>
      </c>
      <c r="AB114" s="912">
        <v>189.655</v>
      </c>
      <c r="AC114" s="912">
        <v>441.30400000000003</v>
      </c>
      <c r="AD114" s="912">
        <v>160.02000000000001</v>
      </c>
      <c r="AE114" s="912">
        <v>587.31299999999999</v>
      </c>
      <c r="AF114" s="912">
        <v>2297.2550000000001</v>
      </c>
      <c r="AG114" s="912">
        <v>2098.4380000000001</v>
      </c>
      <c r="AH114" s="912">
        <v>98.471000000000004</v>
      </c>
      <c r="AI114" s="912">
        <v>2114.8719999999998</v>
      </c>
      <c r="AJ114" s="912">
        <v>1191.9739999999999</v>
      </c>
      <c r="AK114" s="912">
        <v>314.29599999999999</v>
      </c>
      <c r="AL114" s="912">
        <v>2022.424</v>
      </c>
      <c r="AM114" s="912">
        <v>4742.08</v>
      </c>
      <c r="AN114" s="912">
        <v>6575.3670000000002</v>
      </c>
      <c r="AO114" s="912">
        <v>4901.8119999999999</v>
      </c>
      <c r="AP114" s="912">
        <v>2696.36</v>
      </c>
      <c r="AQ114" s="912">
        <v>612.43000000000006</v>
      </c>
      <c r="AR114" s="912">
        <v>1582.6600000000003</v>
      </c>
      <c r="AS114" s="912">
        <v>649.3610000000001</v>
      </c>
      <c r="AT114" s="912">
        <v>6731.1979999999994</v>
      </c>
      <c r="AU114" s="912">
        <v>7338.695999999999</v>
      </c>
      <c r="AV114" s="912">
        <v>8638.366</v>
      </c>
      <c r="AW114" s="912">
        <v>1626.1220000000003</v>
      </c>
      <c r="AX114" s="912">
        <v>133.05700000000002</v>
      </c>
      <c r="AY114" s="912">
        <v>78.599999999999994</v>
      </c>
      <c r="AZ114" s="912">
        <v>11359.969000000001</v>
      </c>
      <c r="BA114" s="912">
        <v>66.698999999999998</v>
      </c>
      <c r="BB114" s="912">
        <v>110.727</v>
      </c>
      <c r="BC114" s="912">
        <v>656.84800000000007</v>
      </c>
      <c r="BD114" s="912">
        <v>229.52900000000002</v>
      </c>
      <c r="BE114" s="912">
        <v>121.977</v>
      </c>
      <c r="BF114" s="912">
        <v>2514.386</v>
      </c>
      <c r="BG114" s="912">
        <v>169.50899999999999</v>
      </c>
      <c r="BH114" s="912">
        <v>4685.2809999999999</v>
      </c>
      <c r="BI114" s="912">
        <v>89.405000000000001</v>
      </c>
      <c r="BJ114" s="912">
        <v>4928.7909999999993</v>
      </c>
      <c r="BK114" s="912">
        <v>373.92100000000005</v>
      </c>
      <c r="BL114" s="912">
        <v>83.218000000000004</v>
      </c>
      <c r="BM114" s="912">
        <v>27094.808000000001</v>
      </c>
      <c r="BN114" s="912">
        <v>15240.048000000001</v>
      </c>
      <c r="BO114" s="912">
        <v>6354.491</v>
      </c>
      <c r="BP114" s="912">
        <v>7155.1409999999996</v>
      </c>
      <c r="BQ114" s="912">
        <v>4227.2070000000003</v>
      </c>
      <c r="BR114" s="912">
        <v>649.74300000000005</v>
      </c>
      <c r="BS114" s="912">
        <v>2198.759</v>
      </c>
      <c r="BT114" s="912">
        <v>2054.64</v>
      </c>
      <c r="BU114" s="912">
        <v>34660.874000000003</v>
      </c>
      <c r="BV114" s="912">
        <v>19353.675999999999</v>
      </c>
      <c r="BW114" s="912">
        <v>12113.067999999999</v>
      </c>
      <c r="BX114" s="912">
        <v>5692.5349999999999</v>
      </c>
      <c r="BY114" s="912">
        <v>261.053</v>
      </c>
      <c r="BZ114" s="912">
        <v>2272.6750000000002</v>
      </c>
      <c r="CA114" s="912">
        <v>2197.0569999999998</v>
      </c>
      <c r="CB114" s="912">
        <v>0</v>
      </c>
      <c r="CC114" s="912">
        <v>6553.9349999999995</v>
      </c>
      <c r="CD114" s="912">
        <v>217.60300000000001</v>
      </c>
      <c r="CE114" s="912">
        <v>675.32399999999996</v>
      </c>
      <c r="CF114" s="912">
        <v>883.58399999999995</v>
      </c>
      <c r="CG114" s="912">
        <v>2061.2550000000001</v>
      </c>
      <c r="CH114" s="912">
        <v>102.294</v>
      </c>
      <c r="CI114" s="912">
        <v>4308.393</v>
      </c>
      <c r="CJ114" s="912">
        <v>901.83399999999995</v>
      </c>
      <c r="CK114" s="912">
        <v>998.22900000000004</v>
      </c>
      <c r="CL114" s="912">
        <v>2989.076</v>
      </c>
      <c r="CM114" s="912">
        <v>674.73599999999999</v>
      </c>
      <c r="CN114" s="912">
        <v>276.58100000000002</v>
      </c>
      <c r="CO114" s="912">
        <v>11398.248000000001</v>
      </c>
      <c r="CP114" s="912">
        <v>873.10800000000006</v>
      </c>
      <c r="CQ114" s="912">
        <v>2645.7639999999997</v>
      </c>
      <c r="CR114" s="912">
        <v>2015.729</v>
      </c>
      <c r="CS114" s="912">
        <v>3392.933</v>
      </c>
      <c r="CT114" s="912">
        <v>1169.077</v>
      </c>
      <c r="CU114" s="912">
        <v>2870.123</v>
      </c>
      <c r="CV114" s="912">
        <v>1867.9459999999999</v>
      </c>
      <c r="CW114" s="912">
        <v>44.058</v>
      </c>
      <c r="CX114" s="912">
        <v>3379.105</v>
      </c>
      <c r="CY114" s="912">
        <v>10877.395999999999</v>
      </c>
      <c r="CZ114" s="912">
        <v>1960.866</v>
      </c>
      <c r="DA114" s="912">
        <v>584.47500000000002</v>
      </c>
      <c r="DB114" s="912">
        <v>2453.2349999999997</v>
      </c>
      <c r="DC114" s="912">
        <v>367.43799999999999</v>
      </c>
      <c r="DD114" s="912">
        <v>48.273000000000003</v>
      </c>
      <c r="DE114" s="912">
        <v>1897.9490000000003</v>
      </c>
      <c r="DF114" s="912">
        <v>48.982999999999997</v>
      </c>
      <c r="DG114" s="912">
        <v>0</v>
      </c>
      <c r="DH114" s="913">
        <f t="shared" si="10"/>
        <v>307311.72600000008</v>
      </c>
      <c r="DI114" s="912">
        <v>0</v>
      </c>
      <c r="DJ114" s="912">
        <v>110.861</v>
      </c>
      <c r="DK114" s="912">
        <v>0</v>
      </c>
      <c r="DL114" s="912">
        <v>0</v>
      </c>
      <c r="DM114" s="912">
        <v>0</v>
      </c>
      <c r="DN114" s="912">
        <v>-46.472999999999999</v>
      </c>
      <c r="DO114" s="914">
        <f t="shared" si="11"/>
        <v>64.388000000000005</v>
      </c>
      <c r="DP114" s="915">
        <f t="shared" si="12"/>
        <v>307376.11400000006</v>
      </c>
      <c r="DQ114" s="912">
        <v>252379.45</v>
      </c>
      <c r="DR114" s="912">
        <v>0</v>
      </c>
      <c r="DS114" s="913">
        <f t="shared" si="13"/>
        <v>252379.45</v>
      </c>
      <c r="DT114" s="920">
        <f t="shared" si="14"/>
        <v>252443.83800000002</v>
      </c>
      <c r="DU114" s="920">
        <f t="shared" si="15"/>
        <v>559755.56400000001</v>
      </c>
      <c r="DV114" s="912">
        <v>-84045.707999999999</v>
      </c>
      <c r="DW114" s="912">
        <v>-21983.749</v>
      </c>
      <c r="DX114" s="913">
        <f t="shared" si="16"/>
        <v>-106029.45699999999</v>
      </c>
      <c r="DY114" s="917">
        <f t="shared" si="17"/>
        <v>146414.38100000002</v>
      </c>
      <c r="DZ114" s="913">
        <f t="shared" si="18"/>
        <v>453726.10700000002</v>
      </c>
      <c r="EA114" s="918"/>
      <c r="EB114" s="918">
        <f t="shared" si="19"/>
        <v>-45372.610700000005</v>
      </c>
    </row>
    <row r="115" spans="1:132" ht="22.7" customHeight="1" thickBot="1">
      <c r="B115" s="921" t="s">
        <v>2110</v>
      </c>
      <c r="C115" s="922" t="s">
        <v>25</v>
      </c>
      <c r="D115" s="923">
        <f>SUM(D7:D114)</f>
        <v>95306.337999999974</v>
      </c>
      <c r="E115" s="923">
        <f t="shared" ref="E115:BP115" si="20">SUM(E7:E114)</f>
        <v>62086.34599999999</v>
      </c>
      <c r="F115" s="923">
        <f t="shared" si="20"/>
        <v>4741.2059999999992</v>
      </c>
      <c r="G115" s="923">
        <f t="shared" si="20"/>
        <v>2324.3410000000017</v>
      </c>
      <c r="H115" s="923">
        <f t="shared" si="20"/>
        <v>16564.145</v>
      </c>
      <c r="I115" s="923">
        <f t="shared" si="20"/>
        <v>0</v>
      </c>
      <c r="J115" s="923">
        <f t="shared" si="20"/>
        <v>3247.4430000000002</v>
      </c>
      <c r="K115" s="923">
        <f t="shared" si="20"/>
        <v>1104913.01</v>
      </c>
      <c r="L115" s="923">
        <f t="shared" si="20"/>
        <v>144906.46399999995</v>
      </c>
      <c r="M115" s="923">
        <f t="shared" si="20"/>
        <v>113224.41899999999</v>
      </c>
      <c r="N115" s="923">
        <f t="shared" si="20"/>
        <v>0</v>
      </c>
      <c r="O115" s="923">
        <f t="shared" si="20"/>
        <v>71606.907000000007</v>
      </c>
      <c r="P115" s="923">
        <f t="shared" si="20"/>
        <v>56341.301999999989</v>
      </c>
      <c r="Q115" s="923">
        <f t="shared" si="20"/>
        <v>61359.121999999988</v>
      </c>
      <c r="R115" s="923">
        <f t="shared" si="20"/>
        <v>63844.014000000003</v>
      </c>
      <c r="S115" s="923">
        <f t="shared" si="20"/>
        <v>122876.59000000003</v>
      </c>
      <c r="T115" s="923">
        <f t="shared" si="20"/>
        <v>123382.35999999999</v>
      </c>
      <c r="U115" s="923">
        <f t="shared" si="20"/>
        <v>82835.141000000003</v>
      </c>
      <c r="V115" s="923">
        <f t="shared" si="20"/>
        <v>7671.8959999999997</v>
      </c>
      <c r="W115" s="923">
        <f t="shared" si="20"/>
        <v>51553.73000000001</v>
      </c>
      <c r="X115" s="923">
        <f t="shared" si="20"/>
        <v>36742.574999999997</v>
      </c>
      <c r="Y115" s="923">
        <f t="shared" si="20"/>
        <v>106006.777</v>
      </c>
      <c r="Z115" s="923">
        <f t="shared" si="20"/>
        <v>69293.153999999995</v>
      </c>
      <c r="AA115" s="923">
        <f t="shared" si="20"/>
        <v>28533.932999999997</v>
      </c>
      <c r="AB115" s="923">
        <f t="shared" si="20"/>
        <v>298233.59300000005</v>
      </c>
      <c r="AC115" s="923">
        <f t="shared" si="20"/>
        <v>232100.22</v>
      </c>
      <c r="AD115" s="923">
        <f t="shared" si="20"/>
        <v>380416.80400000006</v>
      </c>
      <c r="AE115" s="923">
        <f t="shared" si="20"/>
        <v>48566.803000000014</v>
      </c>
      <c r="AF115" s="923">
        <f t="shared" si="20"/>
        <v>827707.08499999938</v>
      </c>
      <c r="AG115" s="923">
        <f t="shared" si="20"/>
        <v>175312.9409999999</v>
      </c>
      <c r="AH115" s="923">
        <f t="shared" si="20"/>
        <v>13205.640999999996</v>
      </c>
      <c r="AI115" s="923">
        <f t="shared" si="20"/>
        <v>54797.715000000018</v>
      </c>
      <c r="AJ115" s="923">
        <f t="shared" si="20"/>
        <v>61400.969999999972</v>
      </c>
      <c r="AK115" s="923">
        <f t="shared" si="20"/>
        <v>84687.88900000001</v>
      </c>
      <c r="AL115" s="923">
        <f t="shared" si="20"/>
        <v>79467.58600000001</v>
      </c>
      <c r="AM115" s="923">
        <f t="shared" si="20"/>
        <v>595526.45699999982</v>
      </c>
      <c r="AN115" s="923">
        <f t="shared" si="20"/>
        <v>1025778.5049999999</v>
      </c>
      <c r="AO115" s="923">
        <f t="shared" si="20"/>
        <v>193087.94600000008</v>
      </c>
      <c r="AP115" s="923">
        <f t="shared" si="20"/>
        <v>203438.72599999991</v>
      </c>
      <c r="AQ115" s="923">
        <f t="shared" si="20"/>
        <v>98650.427000000054</v>
      </c>
      <c r="AR115" s="923">
        <f t="shared" si="20"/>
        <v>411877.14099999995</v>
      </c>
      <c r="AS115" s="923">
        <f t="shared" si="20"/>
        <v>107286.75800000002</v>
      </c>
      <c r="AT115" s="923">
        <f t="shared" si="20"/>
        <v>557244.66400000011</v>
      </c>
      <c r="AU115" s="923">
        <f t="shared" si="20"/>
        <v>513447.40700000006</v>
      </c>
      <c r="AV115" s="923">
        <f t="shared" si="20"/>
        <v>843887.54900000012</v>
      </c>
      <c r="AW115" s="923">
        <f t="shared" si="20"/>
        <v>419551.16899999994</v>
      </c>
      <c r="AX115" s="923">
        <f t="shared" si="20"/>
        <v>147646.16099999999</v>
      </c>
      <c r="AY115" s="923">
        <f t="shared" si="20"/>
        <v>149248.11700000003</v>
      </c>
      <c r="AZ115" s="923">
        <f t="shared" si="20"/>
        <v>1549821.2749999999</v>
      </c>
      <c r="BA115" s="923">
        <f t="shared" si="20"/>
        <v>121576.531</v>
      </c>
      <c r="BB115" s="923">
        <f t="shared" si="20"/>
        <v>50330.410000000011</v>
      </c>
      <c r="BC115" s="923">
        <f t="shared" si="20"/>
        <v>53625.120999999977</v>
      </c>
      <c r="BD115" s="923">
        <f t="shared" si="20"/>
        <v>28316.879000000008</v>
      </c>
      <c r="BE115" s="923">
        <f t="shared" si="20"/>
        <v>51913.194999999992</v>
      </c>
      <c r="BF115" s="923">
        <f t="shared" si="20"/>
        <v>5796012.7290000012</v>
      </c>
      <c r="BG115" s="923">
        <f t="shared" si="20"/>
        <v>166996.52300000007</v>
      </c>
      <c r="BH115" s="923">
        <f t="shared" si="20"/>
        <v>6213033.9039999992</v>
      </c>
      <c r="BI115" s="923">
        <f t="shared" si="20"/>
        <v>19880.2</v>
      </c>
      <c r="BJ115" s="923">
        <f t="shared" si="20"/>
        <v>524505.522</v>
      </c>
      <c r="BK115" s="923">
        <f t="shared" si="20"/>
        <v>185862.58599999998</v>
      </c>
      <c r="BL115" s="923">
        <f t="shared" si="20"/>
        <v>37534.175999999999</v>
      </c>
      <c r="BM115" s="923">
        <f t="shared" si="20"/>
        <v>1007656.5580000001</v>
      </c>
      <c r="BN115" s="923">
        <f t="shared" si="20"/>
        <v>458012.03699999995</v>
      </c>
      <c r="BO115" s="923">
        <f t="shared" si="20"/>
        <v>263878.32299999997</v>
      </c>
      <c r="BP115" s="923">
        <f t="shared" si="20"/>
        <v>237306.03100000002</v>
      </c>
      <c r="BQ115" s="923">
        <f t="shared" ref="BQ115:DZ115" si="21">SUM(BQ7:BQ114)</f>
        <v>696355.94299999997</v>
      </c>
      <c r="BR115" s="923">
        <f t="shared" si="21"/>
        <v>255507.70300000004</v>
      </c>
      <c r="BS115" s="923">
        <f t="shared" si="21"/>
        <v>160811.49300000002</v>
      </c>
      <c r="BT115" s="923">
        <f t="shared" si="21"/>
        <v>139892.37700000001</v>
      </c>
      <c r="BU115" s="923">
        <f t="shared" si="21"/>
        <v>2193286.8619999997</v>
      </c>
      <c r="BV115" s="923">
        <f t="shared" si="21"/>
        <v>710720.98300000001</v>
      </c>
      <c r="BW115" s="923">
        <f t="shared" si="21"/>
        <v>340220.1129999999</v>
      </c>
      <c r="BX115" s="923">
        <f t="shared" si="21"/>
        <v>300813.81699999992</v>
      </c>
      <c r="BY115" s="923">
        <f t="shared" si="21"/>
        <v>344213.16</v>
      </c>
      <c r="BZ115" s="923">
        <f t="shared" si="21"/>
        <v>199116.04599999994</v>
      </c>
      <c r="CA115" s="923">
        <f t="shared" si="21"/>
        <v>244385.72300000003</v>
      </c>
      <c r="CB115" s="923">
        <f t="shared" si="21"/>
        <v>648607.89400000009</v>
      </c>
      <c r="CC115" s="923">
        <f t="shared" si="21"/>
        <v>395330.62699999992</v>
      </c>
      <c r="CD115" s="923">
        <f t="shared" si="21"/>
        <v>50349.334000000003</v>
      </c>
      <c r="CE115" s="923">
        <f t="shared" si="21"/>
        <v>22336.925999999999</v>
      </c>
      <c r="CF115" s="923">
        <f t="shared" si="21"/>
        <v>80917.312999999995</v>
      </c>
      <c r="CG115" s="923">
        <f t="shared" si="21"/>
        <v>197645.842</v>
      </c>
      <c r="CH115" s="923">
        <f t="shared" si="21"/>
        <v>22626.881999999998</v>
      </c>
      <c r="CI115" s="923">
        <f t="shared" si="21"/>
        <v>423357.70599999995</v>
      </c>
      <c r="CJ115" s="923">
        <f t="shared" si="21"/>
        <v>105731.32200000003</v>
      </c>
      <c r="CK115" s="923">
        <f t="shared" si="21"/>
        <v>427171.30399999995</v>
      </c>
      <c r="CL115" s="923">
        <f t="shared" si="21"/>
        <v>159675.45499999999</v>
      </c>
      <c r="CM115" s="923">
        <f t="shared" si="21"/>
        <v>93178.89499999996</v>
      </c>
      <c r="CN115" s="923">
        <f t="shared" si="21"/>
        <v>432175.44900000008</v>
      </c>
      <c r="CO115" s="923">
        <f t="shared" si="21"/>
        <v>296385.761</v>
      </c>
      <c r="CP115" s="923">
        <f t="shared" si="21"/>
        <v>977472.89100000018</v>
      </c>
      <c r="CQ115" s="923">
        <f t="shared" si="21"/>
        <v>1196094.3949999998</v>
      </c>
      <c r="CR115" s="923">
        <f t="shared" si="21"/>
        <v>51787.027999999998</v>
      </c>
      <c r="CS115" s="923">
        <f t="shared" si="21"/>
        <v>165724.34799999997</v>
      </c>
      <c r="CT115" s="923">
        <f t="shared" si="21"/>
        <v>129943.59099999997</v>
      </c>
      <c r="CU115" s="923">
        <f t="shared" si="21"/>
        <v>89153.753000000012</v>
      </c>
      <c r="CV115" s="923">
        <f t="shared" si="21"/>
        <v>207852.93500000003</v>
      </c>
      <c r="CW115" s="923">
        <f t="shared" si="21"/>
        <v>250928.17799999999</v>
      </c>
      <c r="CX115" s="923">
        <f t="shared" si="21"/>
        <v>450347.86800000002</v>
      </c>
      <c r="CY115" s="923">
        <f t="shared" si="21"/>
        <v>842350.58499999985</v>
      </c>
      <c r="CZ115" s="923">
        <f t="shared" si="21"/>
        <v>64461.005000000019</v>
      </c>
      <c r="DA115" s="923">
        <f t="shared" si="21"/>
        <v>806202.19300000032</v>
      </c>
      <c r="DB115" s="923">
        <f t="shared" si="21"/>
        <v>109601.674</v>
      </c>
      <c r="DC115" s="923">
        <f t="shared" si="21"/>
        <v>121012.14999999998</v>
      </c>
      <c r="DD115" s="923">
        <f t="shared" si="21"/>
        <v>10391.016000000001</v>
      </c>
      <c r="DE115" s="923">
        <f t="shared" si="21"/>
        <v>101296.372</v>
      </c>
      <c r="DF115" s="923">
        <f t="shared" si="21"/>
        <v>99996.080999999991</v>
      </c>
      <c r="DG115" s="923">
        <f t="shared" si="21"/>
        <v>158792.89300000004</v>
      </c>
      <c r="DH115" s="924">
        <f t="shared" si="21"/>
        <v>41492415.373000011</v>
      </c>
      <c r="DI115" s="923">
        <f t="shared" si="21"/>
        <v>677926.05700000003</v>
      </c>
      <c r="DJ115" s="923">
        <f t="shared" si="21"/>
        <v>18475169.404498506</v>
      </c>
      <c r="DK115" s="923">
        <f t="shared" si="21"/>
        <v>5280906.2175014969</v>
      </c>
      <c r="DL115" s="923">
        <f t="shared" si="21"/>
        <v>1123292.997</v>
      </c>
      <c r="DM115" s="923">
        <f t="shared" si="21"/>
        <v>8106358.4270000029</v>
      </c>
      <c r="DN115" s="923">
        <f t="shared" si="21"/>
        <v>-35518.203999999998</v>
      </c>
      <c r="DO115" s="923">
        <f t="shared" si="21"/>
        <v>33628134.899000004</v>
      </c>
      <c r="DP115" s="923">
        <f t="shared" si="21"/>
        <v>75120550.272000015</v>
      </c>
      <c r="DQ115" s="923">
        <f t="shared" si="21"/>
        <v>10012396.941</v>
      </c>
      <c r="DR115" s="923">
        <f t="shared" si="21"/>
        <v>20526916.972000003</v>
      </c>
      <c r="DS115" s="923">
        <f t="shared" si="21"/>
        <v>30539313.913000006</v>
      </c>
      <c r="DT115" s="923">
        <f t="shared" si="21"/>
        <v>64167448.811999977</v>
      </c>
      <c r="DU115" s="923">
        <f t="shared" si="21"/>
        <v>105659864.18499999</v>
      </c>
      <c r="DV115" s="923">
        <f t="shared" si="21"/>
        <v>-6758884.9979999997</v>
      </c>
      <c r="DW115" s="923">
        <f t="shared" si="21"/>
        <v>-18905437.885000009</v>
      </c>
      <c r="DX115" s="923">
        <f t="shared" si="21"/>
        <v>-25664322.882999994</v>
      </c>
      <c r="DY115" s="923">
        <f t="shared" si="21"/>
        <v>38503125.928999998</v>
      </c>
      <c r="DZ115" s="925">
        <f t="shared" si="21"/>
        <v>79995541.302000001</v>
      </c>
      <c r="EA115" s="918"/>
      <c r="EB115" s="918"/>
    </row>
    <row r="116" spans="1:132" ht="17.100000000000001" customHeight="1">
      <c r="B116" s="926" t="s">
        <v>2111</v>
      </c>
      <c r="C116" s="927" t="s">
        <v>1361</v>
      </c>
      <c r="D116" s="912">
        <v>639.76199999999994</v>
      </c>
      <c r="E116" s="912">
        <v>136.75299999999999</v>
      </c>
      <c r="F116" s="912">
        <v>16.440999999999999</v>
      </c>
      <c r="G116" s="912">
        <v>85.481999999999999</v>
      </c>
      <c r="H116" s="912">
        <v>773.94100000000003</v>
      </c>
      <c r="I116" s="912">
        <v>0</v>
      </c>
      <c r="J116" s="912">
        <v>143.97499999999999</v>
      </c>
      <c r="K116" s="912">
        <v>9565.7839999999997</v>
      </c>
      <c r="L116" s="912">
        <v>1171.681</v>
      </c>
      <c r="M116" s="912">
        <v>292.25200000000001</v>
      </c>
      <c r="N116" s="912">
        <v>0</v>
      </c>
      <c r="O116" s="912">
        <v>1056.7550000000001</v>
      </c>
      <c r="P116" s="912">
        <v>944.60599999999999</v>
      </c>
      <c r="Q116" s="912">
        <v>786.67</v>
      </c>
      <c r="R116" s="912">
        <v>1302.354</v>
      </c>
      <c r="S116" s="912">
        <v>1700.884</v>
      </c>
      <c r="T116" s="912">
        <v>2767.6260000000002</v>
      </c>
      <c r="U116" s="912">
        <v>2767.48</v>
      </c>
      <c r="V116" s="912">
        <v>320.99200000000002</v>
      </c>
      <c r="W116" s="912">
        <v>557.32100000000003</v>
      </c>
      <c r="X116" s="912">
        <v>73.361000000000004</v>
      </c>
      <c r="Y116" s="912">
        <v>2112.4760000000001</v>
      </c>
      <c r="Z116" s="912">
        <v>647.32500000000005</v>
      </c>
      <c r="AA116" s="912">
        <v>584.26900000000001</v>
      </c>
      <c r="AB116" s="912">
        <v>4288.0950000000003</v>
      </c>
      <c r="AC116" s="912">
        <v>3354.8649999999998</v>
      </c>
      <c r="AD116" s="912">
        <v>1118.298</v>
      </c>
      <c r="AE116" s="912">
        <v>325.59800000000001</v>
      </c>
      <c r="AF116" s="912">
        <v>19689.631000000001</v>
      </c>
      <c r="AG116" s="912">
        <v>4078.3919999999998</v>
      </c>
      <c r="AH116" s="912">
        <v>221.434</v>
      </c>
      <c r="AI116" s="912">
        <v>982.30200000000002</v>
      </c>
      <c r="AJ116" s="912">
        <v>1229.441</v>
      </c>
      <c r="AK116" s="912">
        <v>1978.444</v>
      </c>
      <c r="AL116" s="912">
        <v>2483.1759999999999</v>
      </c>
      <c r="AM116" s="912">
        <v>8806.52</v>
      </c>
      <c r="AN116" s="912">
        <v>2660.77</v>
      </c>
      <c r="AO116" s="912">
        <v>1392.288</v>
      </c>
      <c r="AP116" s="912">
        <v>682.20600000000002</v>
      </c>
      <c r="AQ116" s="912">
        <v>559.995</v>
      </c>
      <c r="AR116" s="912">
        <v>4020.9430000000002</v>
      </c>
      <c r="AS116" s="912">
        <v>2696.2559999999999</v>
      </c>
      <c r="AT116" s="912">
        <v>9498.4699999999993</v>
      </c>
      <c r="AU116" s="912">
        <v>9324.16</v>
      </c>
      <c r="AV116" s="912">
        <v>19614.447</v>
      </c>
      <c r="AW116" s="912">
        <v>9990.5750000000007</v>
      </c>
      <c r="AX116" s="912">
        <v>3721.1990000000001</v>
      </c>
      <c r="AY116" s="912">
        <v>2236.7260000000001</v>
      </c>
      <c r="AZ116" s="912">
        <v>25462.384999999998</v>
      </c>
      <c r="BA116" s="912">
        <v>1784.242</v>
      </c>
      <c r="BB116" s="912">
        <v>1397.912</v>
      </c>
      <c r="BC116" s="912">
        <v>461.505</v>
      </c>
      <c r="BD116" s="912">
        <v>270.52300000000002</v>
      </c>
      <c r="BE116" s="912">
        <v>1214.2570000000001</v>
      </c>
      <c r="BF116" s="912">
        <v>30121.909</v>
      </c>
      <c r="BG116" s="912">
        <v>1075.9059999999999</v>
      </c>
      <c r="BH116" s="912">
        <v>45117.747000000003</v>
      </c>
      <c r="BI116" s="912">
        <v>195.07499999999999</v>
      </c>
      <c r="BJ116" s="912">
        <v>5466.3450000000003</v>
      </c>
      <c r="BK116" s="912">
        <v>4528.6959999999999</v>
      </c>
      <c r="BL116" s="912">
        <v>314.81700000000001</v>
      </c>
      <c r="BM116" s="912">
        <v>25282.116000000002</v>
      </c>
      <c r="BN116" s="912">
        <v>10687.974</v>
      </c>
      <c r="BO116" s="912">
        <v>5824.5159999999996</v>
      </c>
      <c r="BP116" s="912">
        <v>4893.0219999999999</v>
      </c>
      <c r="BQ116" s="912">
        <v>4327.116</v>
      </c>
      <c r="BR116" s="912">
        <v>2954.335</v>
      </c>
      <c r="BS116" s="912">
        <v>2064.165</v>
      </c>
      <c r="BT116" s="912">
        <v>7030.1880000000001</v>
      </c>
      <c r="BU116" s="912">
        <v>107132.311</v>
      </c>
      <c r="BV116" s="912">
        <v>48274.851999999999</v>
      </c>
      <c r="BW116" s="912">
        <v>6388.875</v>
      </c>
      <c r="BX116" s="912">
        <v>2977.8319999999999</v>
      </c>
      <c r="BY116" s="912">
        <v>0</v>
      </c>
      <c r="BZ116" s="912">
        <v>7493.3869999999997</v>
      </c>
      <c r="CA116" s="912">
        <v>5726.1970000000001</v>
      </c>
      <c r="CB116" s="912">
        <v>0</v>
      </c>
      <c r="CC116" s="912">
        <v>3831.7040000000002</v>
      </c>
      <c r="CD116" s="912">
        <v>629.42999999999995</v>
      </c>
      <c r="CE116" s="912">
        <v>650.83000000000004</v>
      </c>
      <c r="CF116" s="912">
        <v>2302.34</v>
      </c>
      <c r="CG116" s="912">
        <v>10250.707</v>
      </c>
      <c r="CH116" s="912">
        <v>323.101</v>
      </c>
      <c r="CI116" s="912">
        <v>1619.019</v>
      </c>
      <c r="CJ116" s="912">
        <v>1532.663</v>
      </c>
      <c r="CK116" s="912">
        <v>11213.569</v>
      </c>
      <c r="CL116" s="912">
        <v>987.68600000000004</v>
      </c>
      <c r="CM116" s="912">
        <v>3243.2089999999998</v>
      </c>
      <c r="CN116" s="912">
        <v>13678.326999999999</v>
      </c>
      <c r="CO116" s="912">
        <v>5465.6040000000003</v>
      </c>
      <c r="CP116" s="912">
        <v>3950.1010000000001</v>
      </c>
      <c r="CQ116" s="912">
        <v>15368.655000000001</v>
      </c>
      <c r="CR116" s="912">
        <v>1732.7080000000001</v>
      </c>
      <c r="CS116" s="912">
        <v>6159.6139999999996</v>
      </c>
      <c r="CT116" s="912">
        <v>6954.1530000000002</v>
      </c>
      <c r="CU116" s="912">
        <v>8230.9580000000005</v>
      </c>
      <c r="CV116" s="912">
        <v>2088.0210000000002</v>
      </c>
      <c r="CW116" s="912">
        <v>2729.0569999999998</v>
      </c>
      <c r="CX116" s="912">
        <v>3887.2080000000001</v>
      </c>
      <c r="CY116" s="912">
        <v>32197.23</v>
      </c>
      <c r="CZ116" s="912">
        <v>2245.9609999999998</v>
      </c>
      <c r="DA116" s="912">
        <v>16737.907999999999</v>
      </c>
      <c r="DB116" s="912">
        <v>4375.558</v>
      </c>
      <c r="DC116" s="912">
        <v>6580.652</v>
      </c>
      <c r="DD116" s="912">
        <v>553.96699999999998</v>
      </c>
      <c r="DE116" s="912">
        <v>5629.018</v>
      </c>
      <c r="DF116" s="912">
        <v>0</v>
      </c>
      <c r="DG116" s="912">
        <v>906.47299999999996</v>
      </c>
      <c r="DH116" s="913">
        <f t="shared" si="10"/>
        <v>677926.05700000015</v>
      </c>
      <c r="DI116" s="912"/>
      <c r="DJ116" s="912"/>
      <c r="DK116" s="912"/>
      <c r="DL116" s="912"/>
      <c r="DM116" s="912"/>
      <c r="DN116" s="912"/>
      <c r="DO116" s="912"/>
      <c r="DP116" s="912"/>
      <c r="DQ116" s="912"/>
      <c r="DR116" s="912"/>
      <c r="DS116" s="912"/>
      <c r="DT116" s="912"/>
      <c r="DU116" s="912"/>
      <c r="DV116" s="912"/>
      <c r="DW116" s="912"/>
      <c r="DX116" s="912"/>
      <c r="DY116" s="912"/>
      <c r="DZ116" s="912"/>
      <c r="EA116" s="918"/>
      <c r="EB116" s="918"/>
    </row>
    <row r="117" spans="1:132" ht="17.100000000000001" customHeight="1">
      <c r="B117" s="928" t="s">
        <v>2112</v>
      </c>
      <c r="C117" s="929" t="s">
        <v>26</v>
      </c>
      <c r="D117" s="912">
        <v>51715.256000000001</v>
      </c>
      <c r="E117" s="912">
        <v>12301.848</v>
      </c>
      <c r="F117" s="912">
        <v>1763.348</v>
      </c>
      <c r="G117" s="912">
        <v>1365.9480000000001</v>
      </c>
      <c r="H117" s="912">
        <v>6996.8590000000004</v>
      </c>
      <c r="I117" s="912">
        <v>0</v>
      </c>
      <c r="J117" s="912">
        <v>1713.3989999999999</v>
      </c>
      <c r="K117" s="912">
        <v>244736.58600000001</v>
      </c>
      <c r="L117" s="912">
        <v>21398.088</v>
      </c>
      <c r="M117" s="912">
        <v>5830.29</v>
      </c>
      <c r="N117" s="912">
        <v>0</v>
      </c>
      <c r="O117" s="912">
        <v>41089.321000000004</v>
      </c>
      <c r="P117" s="912">
        <v>21165.216</v>
      </c>
      <c r="Q117" s="912">
        <v>20578.873</v>
      </c>
      <c r="R117" s="912">
        <v>23938.816999999999</v>
      </c>
      <c r="S117" s="912">
        <v>15494.620999999999</v>
      </c>
      <c r="T117" s="912">
        <v>59730.046999999999</v>
      </c>
      <c r="U117" s="912">
        <v>62893.127</v>
      </c>
      <c r="V117" s="912">
        <v>1615.2719999999999</v>
      </c>
      <c r="W117" s="912">
        <v>13163.108</v>
      </c>
      <c r="X117" s="912">
        <v>1688.402</v>
      </c>
      <c r="Y117" s="912">
        <v>16492.911</v>
      </c>
      <c r="Z117" s="912">
        <v>9959.259</v>
      </c>
      <c r="AA117" s="912">
        <v>12089.537</v>
      </c>
      <c r="AB117" s="912">
        <v>46335.618000000002</v>
      </c>
      <c r="AC117" s="912">
        <v>41492.682000000001</v>
      </c>
      <c r="AD117" s="912">
        <v>6210.759</v>
      </c>
      <c r="AE117" s="912">
        <v>2736.85</v>
      </c>
      <c r="AF117" s="912">
        <v>346231.50599999999</v>
      </c>
      <c r="AG117" s="912">
        <v>67802.301000000007</v>
      </c>
      <c r="AH117" s="912">
        <v>9141.6640000000007</v>
      </c>
      <c r="AI117" s="912">
        <v>14282.859</v>
      </c>
      <c r="AJ117" s="912">
        <v>25335.33</v>
      </c>
      <c r="AK117" s="912">
        <v>37180.493000000002</v>
      </c>
      <c r="AL117" s="912">
        <v>43351.167999999998</v>
      </c>
      <c r="AM117" s="912">
        <v>15928.037</v>
      </c>
      <c r="AN117" s="912">
        <v>99099.058999999994</v>
      </c>
      <c r="AO117" s="912">
        <v>73129.343999999997</v>
      </c>
      <c r="AP117" s="912">
        <v>32585.864000000001</v>
      </c>
      <c r="AQ117" s="912">
        <v>9848.375</v>
      </c>
      <c r="AR117" s="912">
        <v>87112.061000000002</v>
      </c>
      <c r="AS117" s="912">
        <v>46119.656999999999</v>
      </c>
      <c r="AT117" s="912">
        <v>284989.56800000003</v>
      </c>
      <c r="AU117" s="912">
        <v>223169.09</v>
      </c>
      <c r="AV117" s="912">
        <v>565218.63199999998</v>
      </c>
      <c r="AW117" s="912">
        <v>123138.428</v>
      </c>
      <c r="AX117" s="912">
        <v>22637.874</v>
      </c>
      <c r="AY117" s="912">
        <v>67190.771999999997</v>
      </c>
      <c r="AZ117" s="912">
        <v>354890.886</v>
      </c>
      <c r="BA117" s="912">
        <v>39495.006000000001</v>
      </c>
      <c r="BB117" s="912">
        <v>17805.334999999999</v>
      </c>
      <c r="BC117" s="912">
        <v>12231.334999999999</v>
      </c>
      <c r="BD117" s="912">
        <v>10993.868</v>
      </c>
      <c r="BE117" s="912">
        <v>15067.421</v>
      </c>
      <c r="BF117" s="912">
        <v>558216.92099999997</v>
      </c>
      <c r="BG117" s="912">
        <v>20655.976999999999</v>
      </c>
      <c r="BH117" s="912">
        <v>1700166.77</v>
      </c>
      <c r="BI117" s="912">
        <v>5027.3590000000004</v>
      </c>
      <c r="BJ117" s="912">
        <v>169293.095</v>
      </c>
      <c r="BK117" s="912">
        <v>88012.82</v>
      </c>
      <c r="BL117" s="912">
        <v>11173.644</v>
      </c>
      <c r="BM117" s="912">
        <v>635723.28599999996</v>
      </c>
      <c r="BN117" s="912">
        <v>300525.152</v>
      </c>
      <c r="BO117" s="912">
        <v>169987.82399999999</v>
      </c>
      <c r="BP117" s="912">
        <v>202684.18100000001</v>
      </c>
      <c r="BQ117" s="912">
        <v>56522.921000000002</v>
      </c>
      <c r="BR117" s="912">
        <v>27761.01</v>
      </c>
      <c r="BS117" s="912">
        <v>25150.86</v>
      </c>
      <c r="BT117" s="912">
        <v>182984.06700000001</v>
      </c>
      <c r="BU117" s="912">
        <v>3824063.9470000002</v>
      </c>
      <c r="BV117" s="912">
        <v>673245.30599999998</v>
      </c>
      <c r="BW117" s="912">
        <v>233100.88699999999</v>
      </c>
      <c r="BX117" s="912">
        <v>67465.11</v>
      </c>
      <c r="BY117" s="912">
        <v>0</v>
      </c>
      <c r="BZ117" s="912">
        <v>204020.17800000001</v>
      </c>
      <c r="CA117" s="912">
        <v>619058.44499999995</v>
      </c>
      <c r="CB117" s="912">
        <v>0</v>
      </c>
      <c r="CC117" s="912">
        <v>102956.20299999999</v>
      </c>
      <c r="CD117" s="912">
        <v>18938.654999999999</v>
      </c>
      <c r="CE117" s="912">
        <v>32563.912</v>
      </c>
      <c r="CF117" s="912">
        <v>64960.178999999996</v>
      </c>
      <c r="CG117" s="912">
        <v>133196.53599999999</v>
      </c>
      <c r="CH117" s="912">
        <v>61859.695</v>
      </c>
      <c r="CI117" s="912">
        <v>64507.042000000001</v>
      </c>
      <c r="CJ117" s="912">
        <v>31244.282999999999</v>
      </c>
      <c r="CK117" s="912">
        <v>455426.72700000001</v>
      </c>
      <c r="CL117" s="912">
        <v>46907.614999999998</v>
      </c>
      <c r="CM117" s="912">
        <v>50255.538</v>
      </c>
      <c r="CN117" s="912">
        <v>544547.64599999995</v>
      </c>
      <c r="CO117" s="912">
        <v>866824.91299999994</v>
      </c>
      <c r="CP117" s="912">
        <v>812893.00699999998</v>
      </c>
      <c r="CQ117" s="912">
        <v>1111166.56</v>
      </c>
      <c r="CR117" s="912">
        <v>57283.658000000003</v>
      </c>
      <c r="CS117" s="912">
        <v>380038.03700000001</v>
      </c>
      <c r="CT117" s="912">
        <v>348567.52</v>
      </c>
      <c r="CU117" s="912">
        <v>125138.32399999999</v>
      </c>
      <c r="CV117" s="912">
        <v>72302.657000000007</v>
      </c>
      <c r="CW117" s="912">
        <v>39897.561999999998</v>
      </c>
      <c r="CX117" s="912">
        <v>171462.07699999999</v>
      </c>
      <c r="CY117" s="912">
        <v>1710197.1680000001</v>
      </c>
      <c r="CZ117" s="912">
        <v>35800.913</v>
      </c>
      <c r="DA117" s="912">
        <v>405510.34399999998</v>
      </c>
      <c r="DB117" s="912">
        <v>96204.673999999999</v>
      </c>
      <c r="DC117" s="912">
        <v>101866.50900000001</v>
      </c>
      <c r="DD117" s="912">
        <v>12089.208000000001</v>
      </c>
      <c r="DE117" s="912">
        <v>147203.56400000001</v>
      </c>
      <c r="DF117" s="912">
        <v>0</v>
      </c>
      <c r="DG117" s="912">
        <v>2729.2629999999999</v>
      </c>
      <c r="DH117" s="913">
        <f t="shared" si="10"/>
        <v>21267851.723999999</v>
      </c>
      <c r="DI117" s="912"/>
      <c r="DJ117" s="912"/>
      <c r="DK117" s="912"/>
      <c r="DL117" s="912"/>
      <c r="DM117" s="912"/>
      <c r="DN117" s="912"/>
      <c r="DO117" s="912"/>
      <c r="DP117" s="912"/>
      <c r="DQ117" s="912"/>
      <c r="DR117" s="912"/>
      <c r="DS117" s="912"/>
      <c r="DT117" s="912"/>
      <c r="DU117" s="912"/>
      <c r="DV117" s="912"/>
      <c r="DW117" s="912"/>
      <c r="DX117" s="912"/>
      <c r="DY117" s="912"/>
      <c r="DZ117" s="912"/>
      <c r="EA117" s="918"/>
      <c r="EB117" s="918"/>
    </row>
    <row r="118" spans="1:132" ht="17.100000000000001" customHeight="1">
      <c r="B118" s="928" t="s">
        <v>2113</v>
      </c>
      <c r="C118" s="929" t="s">
        <v>27</v>
      </c>
      <c r="D118" s="912">
        <v>32493.886999999999</v>
      </c>
      <c r="E118" s="912">
        <v>3307.752</v>
      </c>
      <c r="F118" s="912">
        <v>4078.6610000000001</v>
      </c>
      <c r="G118" s="912">
        <v>2172.183</v>
      </c>
      <c r="H118" s="912">
        <v>9360.0020000000004</v>
      </c>
      <c r="I118" s="912">
        <v>0</v>
      </c>
      <c r="J118" s="912">
        <v>1163.9780000000001</v>
      </c>
      <c r="K118" s="912">
        <v>141628.802</v>
      </c>
      <c r="L118" s="912">
        <v>26437.613000000001</v>
      </c>
      <c r="M118" s="912">
        <v>24498.210999999999</v>
      </c>
      <c r="N118" s="912">
        <v>0</v>
      </c>
      <c r="O118" s="912">
        <v>-9471.4060000000009</v>
      </c>
      <c r="P118" s="912">
        <v>14712.790999999999</v>
      </c>
      <c r="Q118" s="912">
        <v>19966.275000000001</v>
      </c>
      <c r="R118" s="912">
        <v>10078.664000000001</v>
      </c>
      <c r="S118" s="912">
        <v>8822.5360000000001</v>
      </c>
      <c r="T118" s="912">
        <v>12676.272999999999</v>
      </c>
      <c r="U118" s="912">
        <v>30818.404999999999</v>
      </c>
      <c r="V118" s="912">
        <v>1066.002</v>
      </c>
      <c r="W118" s="912">
        <v>10993.793</v>
      </c>
      <c r="X118" s="912">
        <v>1088.826</v>
      </c>
      <c r="Y118" s="912">
        <v>15667.741</v>
      </c>
      <c r="Z118" s="912">
        <v>11078.853999999999</v>
      </c>
      <c r="AA118" s="912">
        <v>907.13599999999997</v>
      </c>
      <c r="AB118" s="912">
        <v>46658.978000000003</v>
      </c>
      <c r="AC118" s="912">
        <v>39833.908000000003</v>
      </c>
      <c r="AD118" s="912">
        <v>55461.129000000001</v>
      </c>
      <c r="AE118" s="912">
        <v>8645.2810000000009</v>
      </c>
      <c r="AF118" s="912">
        <v>52567.214</v>
      </c>
      <c r="AG118" s="912">
        <v>62639.887999999999</v>
      </c>
      <c r="AH118" s="912">
        <v>-1611.3589999999999</v>
      </c>
      <c r="AI118" s="912">
        <v>26418.155999999999</v>
      </c>
      <c r="AJ118" s="912">
        <v>17702.881000000001</v>
      </c>
      <c r="AK118" s="912">
        <v>24528.945</v>
      </c>
      <c r="AL118" s="912">
        <v>13034.99</v>
      </c>
      <c r="AM118" s="912">
        <v>94176.953999999998</v>
      </c>
      <c r="AN118" s="912">
        <v>191670.519</v>
      </c>
      <c r="AO118" s="912">
        <v>23422.49</v>
      </c>
      <c r="AP118" s="912">
        <v>87676.225000000006</v>
      </c>
      <c r="AQ118" s="912">
        <v>-619.16999999999996</v>
      </c>
      <c r="AR118" s="912">
        <v>-10849.789000000001</v>
      </c>
      <c r="AS118" s="912">
        <v>27172.631000000001</v>
      </c>
      <c r="AT118" s="912">
        <v>81853.028999999995</v>
      </c>
      <c r="AU118" s="912">
        <v>65504.345999999998</v>
      </c>
      <c r="AV118" s="912">
        <v>85912.639999999999</v>
      </c>
      <c r="AW118" s="912">
        <v>44951.851000000002</v>
      </c>
      <c r="AX118" s="912">
        <v>98801.577000000005</v>
      </c>
      <c r="AY118" s="912">
        <v>-24472.538</v>
      </c>
      <c r="AZ118" s="912">
        <v>-60772.247000000003</v>
      </c>
      <c r="BA118" s="912">
        <v>-33294.481</v>
      </c>
      <c r="BB118" s="912">
        <v>-6370.86</v>
      </c>
      <c r="BC118" s="912">
        <v>4984.9830000000002</v>
      </c>
      <c r="BD118" s="912">
        <v>-4074.4920000000002</v>
      </c>
      <c r="BE118" s="912">
        <v>-1765.9590000000001</v>
      </c>
      <c r="BF118" s="912">
        <v>94626.706999999995</v>
      </c>
      <c r="BG118" s="912">
        <v>5589.59</v>
      </c>
      <c r="BH118" s="912">
        <v>-480571.88099999999</v>
      </c>
      <c r="BI118" s="912">
        <v>-173.71100000000001</v>
      </c>
      <c r="BJ118" s="912">
        <v>13873.012000000001</v>
      </c>
      <c r="BK118" s="912">
        <v>-694.79300000000001</v>
      </c>
      <c r="BL118" s="912">
        <v>-5573.6130000000003</v>
      </c>
      <c r="BM118" s="912">
        <v>70588.184999999998</v>
      </c>
      <c r="BN118" s="912">
        <v>34155.065000000002</v>
      </c>
      <c r="BO118" s="912">
        <v>10423.331</v>
      </c>
      <c r="BP118" s="912">
        <v>11715.593000000001</v>
      </c>
      <c r="BQ118" s="912">
        <v>182142.78099999999</v>
      </c>
      <c r="BR118" s="912">
        <v>-2471.9209999999998</v>
      </c>
      <c r="BS118" s="912">
        <v>38013.455000000002</v>
      </c>
      <c r="BT118" s="912">
        <v>10464.281999999999</v>
      </c>
      <c r="BU118" s="912">
        <v>186973.60200000001</v>
      </c>
      <c r="BV118" s="912">
        <v>324670.54300000001</v>
      </c>
      <c r="BW118" s="912">
        <v>204209.19699999999</v>
      </c>
      <c r="BX118" s="912">
        <v>281675.571</v>
      </c>
      <c r="BY118" s="912">
        <v>1400006.6780000001</v>
      </c>
      <c r="BZ118" s="912">
        <v>-89509.010999999999</v>
      </c>
      <c r="CA118" s="912">
        <v>34021.188000000002</v>
      </c>
      <c r="CB118" s="912">
        <v>0</v>
      </c>
      <c r="CC118" s="912">
        <v>22953.411</v>
      </c>
      <c r="CD118" s="912">
        <v>-18862.467000000001</v>
      </c>
      <c r="CE118" s="912">
        <v>2515.1089999999999</v>
      </c>
      <c r="CF118" s="912">
        <v>8678.5319999999992</v>
      </c>
      <c r="CG118" s="912">
        <v>127066.303</v>
      </c>
      <c r="CH118" s="912">
        <v>3492.2469999999998</v>
      </c>
      <c r="CI118" s="912">
        <v>123573.603</v>
      </c>
      <c r="CJ118" s="912">
        <v>14504.054</v>
      </c>
      <c r="CK118" s="912">
        <v>139139.35999999999</v>
      </c>
      <c r="CL118" s="912">
        <v>34630.03</v>
      </c>
      <c r="CM118" s="912">
        <v>10164.828</v>
      </c>
      <c r="CN118" s="912">
        <v>0</v>
      </c>
      <c r="CO118" s="912">
        <v>5992.8440000000001</v>
      </c>
      <c r="CP118" s="912">
        <v>101677.50199999999</v>
      </c>
      <c r="CQ118" s="912">
        <v>75639.081999999995</v>
      </c>
      <c r="CR118" s="912">
        <v>1747.826</v>
      </c>
      <c r="CS118" s="912">
        <v>5799.5879999999997</v>
      </c>
      <c r="CT118" s="912">
        <v>32942.813000000002</v>
      </c>
      <c r="CU118" s="912">
        <v>-1954.4059999999999</v>
      </c>
      <c r="CV118" s="912">
        <v>44352.080999999998</v>
      </c>
      <c r="CW118" s="912">
        <v>-24871.921999999999</v>
      </c>
      <c r="CX118" s="912">
        <v>3829.32</v>
      </c>
      <c r="CY118" s="912">
        <v>190396.198</v>
      </c>
      <c r="CZ118" s="912">
        <v>-11882.179</v>
      </c>
      <c r="DA118" s="912">
        <v>3284.5590000000002</v>
      </c>
      <c r="DB118" s="912">
        <v>29748.337</v>
      </c>
      <c r="DC118" s="912">
        <v>58411.216999999997</v>
      </c>
      <c r="DD118" s="912">
        <v>7471.4979999999996</v>
      </c>
      <c r="DE118" s="912">
        <v>15646.968999999999</v>
      </c>
      <c r="DF118" s="912">
        <v>0</v>
      </c>
      <c r="DG118" s="912">
        <v>263196.94400000002</v>
      </c>
      <c r="DH118" s="913">
        <f t="shared" si="10"/>
        <v>4976771.830000001</v>
      </c>
      <c r="DI118" s="912"/>
      <c r="DJ118" s="912"/>
      <c r="DK118" s="912"/>
      <c r="DL118" s="912"/>
      <c r="DM118" s="912"/>
      <c r="DN118" s="912"/>
      <c r="DO118" s="912"/>
      <c r="DP118" s="912"/>
      <c r="DQ118" s="912"/>
      <c r="DR118" s="912"/>
      <c r="DS118" s="912"/>
      <c r="DT118" s="912"/>
      <c r="DU118" s="912"/>
      <c r="DV118" s="912"/>
      <c r="DW118" s="912"/>
      <c r="DX118" s="912"/>
      <c r="DY118" s="912"/>
      <c r="DZ118" s="912"/>
      <c r="EA118" s="918"/>
      <c r="EB118" s="918"/>
    </row>
    <row r="119" spans="1:132" ht="17.100000000000001" customHeight="1">
      <c r="B119" s="928" t="s">
        <v>2114</v>
      </c>
      <c r="C119" s="929" t="s">
        <v>28</v>
      </c>
      <c r="D119" s="912">
        <v>29988.012999999999</v>
      </c>
      <c r="E119" s="912">
        <v>11014.555</v>
      </c>
      <c r="F119" s="912">
        <v>860.92</v>
      </c>
      <c r="G119" s="912">
        <v>369.81799999999998</v>
      </c>
      <c r="H119" s="912">
        <v>2614.5830000000001</v>
      </c>
      <c r="I119" s="912">
        <v>0</v>
      </c>
      <c r="J119" s="912">
        <v>715.36</v>
      </c>
      <c r="K119" s="912">
        <v>97318.184999999998</v>
      </c>
      <c r="L119" s="912">
        <v>27500.657999999999</v>
      </c>
      <c r="M119" s="912">
        <v>3549.4470000000001</v>
      </c>
      <c r="N119" s="912">
        <v>0</v>
      </c>
      <c r="O119" s="912">
        <v>22714.097000000002</v>
      </c>
      <c r="P119" s="912">
        <v>6374.4189999999999</v>
      </c>
      <c r="Q119" s="912">
        <v>7747.8410000000003</v>
      </c>
      <c r="R119" s="912">
        <v>6378.0690000000004</v>
      </c>
      <c r="S119" s="912">
        <v>8136.8320000000003</v>
      </c>
      <c r="T119" s="912">
        <v>17345.085999999999</v>
      </c>
      <c r="U119" s="912">
        <v>21529.572</v>
      </c>
      <c r="V119" s="912">
        <v>1081.4380000000001</v>
      </c>
      <c r="W119" s="912">
        <v>13620.638000000001</v>
      </c>
      <c r="X119" s="912">
        <v>4199.7889999999998</v>
      </c>
      <c r="Y119" s="912">
        <v>20552.562999999998</v>
      </c>
      <c r="Z119" s="912">
        <v>13216.263999999999</v>
      </c>
      <c r="AA119" s="912">
        <v>6868.05</v>
      </c>
      <c r="AB119" s="912">
        <v>107348.92200000001</v>
      </c>
      <c r="AC119" s="912">
        <v>29729.496999999999</v>
      </c>
      <c r="AD119" s="912">
        <v>14273.864</v>
      </c>
      <c r="AE119" s="912">
        <v>8826.4150000000009</v>
      </c>
      <c r="AF119" s="912">
        <v>130613.15700000001</v>
      </c>
      <c r="AG119" s="912">
        <v>57139.360999999997</v>
      </c>
      <c r="AH119" s="912">
        <v>964.57100000000003</v>
      </c>
      <c r="AI119" s="912">
        <v>12208.231</v>
      </c>
      <c r="AJ119" s="912">
        <v>15093.267</v>
      </c>
      <c r="AK119" s="912">
        <v>16710.208999999999</v>
      </c>
      <c r="AL119" s="912">
        <v>14889.383</v>
      </c>
      <c r="AM119" s="912">
        <v>62982.339</v>
      </c>
      <c r="AN119" s="912">
        <v>30331.252</v>
      </c>
      <c r="AO119" s="912">
        <v>22910.155999999999</v>
      </c>
      <c r="AP119" s="912">
        <v>7296.0159999999996</v>
      </c>
      <c r="AQ119" s="912">
        <v>3170.0140000000001</v>
      </c>
      <c r="AR119" s="912">
        <v>14037.853999999999</v>
      </c>
      <c r="AS119" s="912">
        <v>13627.983</v>
      </c>
      <c r="AT119" s="912">
        <v>77640.224000000002</v>
      </c>
      <c r="AU119" s="912">
        <v>100887.76700000001</v>
      </c>
      <c r="AV119" s="912">
        <v>152426.315</v>
      </c>
      <c r="AW119" s="912">
        <v>114211.193</v>
      </c>
      <c r="AX119" s="912">
        <v>10989.014999999999</v>
      </c>
      <c r="AY119" s="912">
        <v>28733.951000000001</v>
      </c>
      <c r="AZ119" s="912">
        <v>495932.30900000001</v>
      </c>
      <c r="BA119" s="912">
        <v>55295.995000000003</v>
      </c>
      <c r="BB119" s="912">
        <v>13934.01</v>
      </c>
      <c r="BC119" s="912">
        <v>12257.431</v>
      </c>
      <c r="BD119" s="912">
        <v>9258.1720000000005</v>
      </c>
      <c r="BE119" s="912">
        <v>11481.603999999999</v>
      </c>
      <c r="BF119" s="912">
        <v>636882.446</v>
      </c>
      <c r="BG119" s="912">
        <v>23179.817999999999</v>
      </c>
      <c r="BH119" s="912">
        <v>954371.054</v>
      </c>
      <c r="BI119" s="912">
        <v>3189.2069999999999</v>
      </c>
      <c r="BJ119" s="912">
        <v>102818.60400000001</v>
      </c>
      <c r="BK119" s="912">
        <v>36703.065000000002</v>
      </c>
      <c r="BL119" s="912">
        <v>1456.6279999999999</v>
      </c>
      <c r="BM119" s="912">
        <v>78676.345000000001</v>
      </c>
      <c r="BN119" s="912">
        <v>34659.089999999997</v>
      </c>
      <c r="BO119" s="912">
        <v>48869.982000000004</v>
      </c>
      <c r="BP119" s="912">
        <v>38977.686000000002</v>
      </c>
      <c r="BQ119" s="912">
        <v>275965.34000000003</v>
      </c>
      <c r="BR119" s="912">
        <v>57113.915999999997</v>
      </c>
      <c r="BS119" s="912">
        <v>38744.855000000003</v>
      </c>
      <c r="BT119" s="912">
        <v>17596.920999999998</v>
      </c>
      <c r="BU119" s="912">
        <v>733866.85800000001</v>
      </c>
      <c r="BV119" s="912">
        <v>144510.80300000001</v>
      </c>
      <c r="BW119" s="912">
        <v>326877.538</v>
      </c>
      <c r="BX119" s="912">
        <v>142641.557</v>
      </c>
      <c r="BY119" s="912">
        <v>1185724.419</v>
      </c>
      <c r="BZ119" s="912">
        <v>268032.56400000001</v>
      </c>
      <c r="CA119" s="912">
        <v>120735.576</v>
      </c>
      <c r="CB119" s="912">
        <v>0</v>
      </c>
      <c r="CC119" s="912">
        <v>32718.776999999998</v>
      </c>
      <c r="CD119" s="912">
        <v>18179.761999999999</v>
      </c>
      <c r="CE119" s="912">
        <v>7664.348</v>
      </c>
      <c r="CF119" s="912">
        <v>34749.120999999999</v>
      </c>
      <c r="CG119" s="912">
        <v>15064.036</v>
      </c>
      <c r="CH119" s="912">
        <v>7246.5879999999997</v>
      </c>
      <c r="CI119" s="912">
        <v>146499.29399999999</v>
      </c>
      <c r="CJ119" s="912">
        <v>35952.497000000003</v>
      </c>
      <c r="CK119" s="912">
        <v>81206.903000000006</v>
      </c>
      <c r="CL119" s="912">
        <v>19859.876</v>
      </c>
      <c r="CM119" s="912">
        <v>21781.718000000001</v>
      </c>
      <c r="CN119" s="912">
        <v>0</v>
      </c>
      <c r="CO119" s="912">
        <v>116893.177</v>
      </c>
      <c r="CP119" s="912">
        <v>167482.97200000001</v>
      </c>
      <c r="CQ119" s="912">
        <v>174765.19</v>
      </c>
      <c r="CR119" s="912">
        <v>2206.0720000000001</v>
      </c>
      <c r="CS119" s="912">
        <v>15250.181</v>
      </c>
      <c r="CT119" s="912">
        <v>37573.014000000003</v>
      </c>
      <c r="CU119" s="912">
        <v>10401.960999999999</v>
      </c>
      <c r="CV119" s="912">
        <v>170670.65299999999</v>
      </c>
      <c r="CW119" s="912">
        <v>32457.758999999998</v>
      </c>
      <c r="CX119" s="912">
        <v>28649.803</v>
      </c>
      <c r="CY119" s="912">
        <v>228664.799</v>
      </c>
      <c r="CZ119" s="912">
        <v>19677.448</v>
      </c>
      <c r="DA119" s="912">
        <v>83063.608999999997</v>
      </c>
      <c r="DB119" s="912">
        <v>49686.942000000003</v>
      </c>
      <c r="DC119" s="912">
        <v>68449.320000000007</v>
      </c>
      <c r="DD119" s="912">
        <v>953.80200000000002</v>
      </c>
      <c r="DE119" s="912">
        <v>70193.538</v>
      </c>
      <c r="DF119" s="912">
        <v>0</v>
      </c>
      <c r="DG119" s="912">
        <v>14524.259</v>
      </c>
      <c r="DH119" s="913">
        <f t="shared" si="10"/>
        <v>8952978.3650000039</v>
      </c>
      <c r="DI119" s="912"/>
      <c r="DJ119" s="912"/>
      <c r="DK119" s="912"/>
      <c r="DL119" s="912"/>
      <c r="DM119" s="912"/>
      <c r="DN119" s="912"/>
      <c r="DO119" s="912"/>
      <c r="DP119" s="912"/>
      <c r="DQ119" s="912"/>
      <c r="DR119" s="912"/>
      <c r="DS119" s="912"/>
      <c r="DT119" s="912"/>
      <c r="DU119" s="912"/>
      <c r="DV119" s="912"/>
      <c r="DW119" s="912"/>
      <c r="DX119" s="912"/>
      <c r="DY119" s="912"/>
      <c r="DZ119" s="912"/>
      <c r="EA119" s="918"/>
      <c r="EB119" s="918"/>
    </row>
    <row r="120" spans="1:132" ht="17.100000000000001" customHeight="1">
      <c r="B120" s="928" t="s">
        <v>2115</v>
      </c>
      <c r="C120" s="929" t="s">
        <v>2116</v>
      </c>
      <c r="D120" s="912">
        <v>0</v>
      </c>
      <c r="E120" s="912">
        <v>0</v>
      </c>
      <c r="F120" s="912">
        <v>0</v>
      </c>
      <c r="G120" s="912">
        <v>0</v>
      </c>
      <c r="H120" s="912">
        <v>0</v>
      </c>
      <c r="I120" s="912">
        <v>0</v>
      </c>
      <c r="J120" s="912">
        <v>0</v>
      </c>
      <c r="K120" s="912">
        <v>0</v>
      </c>
      <c r="L120" s="912">
        <v>0</v>
      </c>
      <c r="M120" s="912">
        <v>0</v>
      </c>
      <c r="N120" s="912">
        <v>0</v>
      </c>
      <c r="O120" s="912">
        <v>0</v>
      </c>
      <c r="P120" s="912">
        <v>0</v>
      </c>
      <c r="Q120" s="912">
        <v>0</v>
      </c>
      <c r="R120" s="912">
        <v>0</v>
      </c>
      <c r="S120" s="912">
        <v>0</v>
      </c>
      <c r="T120" s="912">
        <v>0</v>
      </c>
      <c r="U120" s="912">
        <v>0</v>
      </c>
      <c r="V120" s="912">
        <v>0</v>
      </c>
      <c r="W120" s="912">
        <v>0</v>
      </c>
      <c r="X120" s="912">
        <v>0</v>
      </c>
      <c r="Y120" s="912">
        <v>0</v>
      </c>
      <c r="Z120" s="912">
        <v>0</v>
      </c>
      <c r="AA120" s="912">
        <v>0</v>
      </c>
      <c r="AB120" s="912">
        <v>0</v>
      </c>
      <c r="AC120" s="912">
        <v>0</v>
      </c>
      <c r="AD120" s="912">
        <v>0</v>
      </c>
      <c r="AE120" s="912">
        <v>0</v>
      </c>
      <c r="AF120" s="912">
        <v>0</v>
      </c>
      <c r="AG120" s="912">
        <v>0</v>
      </c>
      <c r="AH120" s="912">
        <v>0</v>
      </c>
      <c r="AI120" s="912">
        <v>0</v>
      </c>
      <c r="AJ120" s="912">
        <v>0</v>
      </c>
      <c r="AK120" s="912">
        <v>0</v>
      </c>
      <c r="AL120" s="912">
        <v>0</v>
      </c>
      <c r="AM120" s="912">
        <v>0</v>
      </c>
      <c r="AN120" s="912">
        <v>0</v>
      </c>
      <c r="AO120" s="912">
        <v>0</v>
      </c>
      <c r="AP120" s="912">
        <v>0</v>
      </c>
      <c r="AQ120" s="912">
        <v>0</v>
      </c>
      <c r="AR120" s="912">
        <v>0</v>
      </c>
      <c r="AS120" s="912">
        <v>0</v>
      </c>
      <c r="AT120" s="912">
        <v>0</v>
      </c>
      <c r="AU120" s="912">
        <v>0</v>
      </c>
      <c r="AV120" s="912">
        <v>0</v>
      </c>
      <c r="AW120" s="912">
        <v>0</v>
      </c>
      <c r="AX120" s="912">
        <v>0</v>
      </c>
      <c r="AY120" s="912">
        <v>0</v>
      </c>
      <c r="AZ120" s="912">
        <v>0</v>
      </c>
      <c r="BA120" s="912">
        <v>0</v>
      </c>
      <c r="BB120" s="912">
        <v>0</v>
      </c>
      <c r="BC120" s="912">
        <v>0</v>
      </c>
      <c r="BD120" s="912">
        <v>0</v>
      </c>
      <c r="BE120" s="912">
        <v>0</v>
      </c>
      <c r="BF120" s="912">
        <v>0</v>
      </c>
      <c r="BG120" s="912">
        <v>0</v>
      </c>
      <c r="BH120" s="912">
        <v>0</v>
      </c>
      <c r="BI120" s="912">
        <v>0</v>
      </c>
      <c r="BJ120" s="912">
        <v>0</v>
      </c>
      <c r="BK120" s="912">
        <v>0</v>
      </c>
      <c r="BL120" s="912">
        <v>0</v>
      </c>
      <c r="BM120" s="912">
        <v>0</v>
      </c>
      <c r="BN120" s="912">
        <v>0</v>
      </c>
      <c r="BO120" s="912">
        <v>0</v>
      </c>
      <c r="BP120" s="912">
        <v>0</v>
      </c>
      <c r="BQ120" s="912">
        <v>0</v>
      </c>
      <c r="BR120" s="912">
        <v>0</v>
      </c>
      <c r="BS120" s="912">
        <v>8575.8729999999996</v>
      </c>
      <c r="BT120" s="912">
        <v>16781.849999999999</v>
      </c>
      <c r="BU120" s="912">
        <v>0</v>
      </c>
      <c r="BV120" s="912">
        <v>0</v>
      </c>
      <c r="BW120" s="912">
        <v>0</v>
      </c>
      <c r="BX120" s="912">
        <v>0</v>
      </c>
      <c r="BY120" s="912">
        <v>0</v>
      </c>
      <c r="BZ120" s="912">
        <v>0</v>
      </c>
      <c r="CA120" s="912">
        <v>0</v>
      </c>
      <c r="CB120" s="912">
        <v>0</v>
      </c>
      <c r="CC120" s="912">
        <v>0</v>
      </c>
      <c r="CD120" s="912">
        <v>0</v>
      </c>
      <c r="CE120" s="912">
        <v>0</v>
      </c>
      <c r="CF120" s="912">
        <v>0</v>
      </c>
      <c r="CG120" s="912">
        <v>262.40800000000002</v>
      </c>
      <c r="CH120" s="912">
        <v>0</v>
      </c>
      <c r="CI120" s="912">
        <v>0</v>
      </c>
      <c r="CJ120" s="912">
        <v>0</v>
      </c>
      <c r="CK120" s="912">
        <v>0</v>
      </c>
      <c r="CL120" s="912">
        <v>0</v>
      </c>
      <c r="CM120" s="912">
        <v>0</v>
      </c>
      <c r="CN120" s="912">
        <v>582224.96400000004</v>
      </c>
      <c r="CO120" s="912">
        <v>145297.78700000001</v>
      </c>
      <c r="CP120" s="912">
        <v>29967.85</v>
      </c>
      <c r="CQ120" s="912">
        <v>0</v>
      </c>
      <c r="CR120" s="912">
        <v>218.92400000000001</v>
      </c>
      <c r="CS120" s="912">
        <v>1736.105</v>
      </c>
      <c r="CT120" s="912">
        <v>0</v>
      </c>
      <c r="CU120" s="912">
        <v>0</v>
      </c>
      <c r="CV120" s="912">
        <v>0</v>
      </c>
      <c r="CW120" s="912">
        <v>0</v>
      </c>
      <c r="CX120" s="912">
        <v>0</v>
      </c>
      <c r="CY120" s="912">
        <v>0</v>
      </c>
      <c r="CZ120" s="912">
        <v>0</v>
      </c>
      <c r="DA120" s="912">
        <v>0</v>
      </c>
      <c r="DB120" s="912">
        <v>0</v>
      </c>
      <c r="DC120" s="912">
        <v>0</v>
      </c>
      <c r="DD120" s="912">
        <v>0</v>
      </c>
      <c r="DE120" s="912">
        <v>0</v>
      </c>
      <c r="DF120" s="912">
        <v>0</v>
      </c>
      <c r="DG120" s="912">
        <v>0</v>
      </c>
      <c r="DH120" s="913">
        <f t="shared" si="10"/>
        <v>785065.76100000006</v>
      </c>
      <c r="DI120" s="912"/>
      <c r="DJ120" s="912"/>
      <c r="DK120" s="912"/>
      <c r="DL120" s="912"/>
      <c r="DM120" s="912"/>
      <c r="DN120" s="912"/>
      <c r="DO120" s="912"/>
      <c r="DP120" s="912"/>
      <c r="DQ120" s="912"/>
      <c r="DR120" s="912"/>
      <c r="DS120" s="912"/>
      <c r="DT120" s="912"/>
      <c r="DU120" s="912"/>
      <c r="DV120" s="912"/>
      <c r="DW120" s="912"/>
      <c r="DX120" s="912"/>
      <c r="DY120" s="912"/>
      <c r="DZ120" s="912"/>
      <c r="EA120" s="918"/>
      <c r="EB120" s="918"/>
    </row>
    <row r="121" spans="1:132" ht="17.100000000000001" customHeight="1">
      <c r="B121" s="928" t="s">
        <v>2117</v>
      </c>
      <c r="C121" s="929" t="s">
        <v>2118</v>
      </c>
      <c r="D121" s="912">
        <v>5666.89</v>
      </c>
      <c r="E121" s="912">
        <v>1972.001</v>
      </c>
      <c r="F121" s="912">
        <v>696.346</v>
      </c>
      <c r="G121" s="912">
        <v>235.86199999999999</v>
      </c>
      <c r="H121" s="912">
        <v>998.98199999999997</v>
      </c>
      <c r="I121" s="912">
        <v>0</v>
      </c>
      <c r="J121" s="912">
        <v>387.286</v>
      </c>
      <c r="K121" s="912">
        <v>31449.256000000001</v>
      </c>
      <c r="L121" s="912">
        <v>86153.876000000004</v>
      </c>
      <c r="M121" s="912">
        <v>4998.2560000000003</v>
      </c>
      <c r="N121" s="912">
        <v>0</v>
      </c>
      <c r="O121" s="912">
        <v>-2116.6210000000001</v>
      </c>
      <c r="P121" s="912">
        <v>3017.56</v>
      </c>
      <c r="Q121" s="912">
        <v>5011.7690000000002</v>
      </c>
      <c r="R121" s="912">
        <v>3603.835</v>
      </c>
      <c r="S121" s="912">
        <v>3397.7420000000002</v>
      </c>
      <c r="T121" s="912">
        <v>11037.964</v>
      </c>
      <c r="U121" s="912">
        <v>9447.2369999999992</v>
      </c>
      <c r="V121" s="912">
        <v>487.40600000000001</v>
      </c>
      <c r="W121" s="912">
        <v>934.07</v>
      </c>
      <c r="X121" s="912">
        <v>-240.524</v>
      </c>
      <c r="Y121" s="912">
        <v>951.59100000000001</v>
      </c>
      <c r="Z121" s="912">
        <v>-4513.451</v>
      </c>
      <c r="AA121" s="912">
        <v>-996.42499999999995</v>
      </c>
      <c r="AB121" s="912">
        <v>6744.2070000000003</v>
      </c>
      <c r="AC121" s="912">
        <v>39.942999999999998</v>
      </c>
      <c r="AD121" s="912">
        <v>195457.71799999999</v>
      </c>
      <c r="AE121" s="912">
        <v>1923.2049999999999</v>
      </c>
      <c r="AF121" s="912">
        <v>33153.932999999997</v>
      </c>
      <c r="AG121" s="912">
        <v>8703.69</v>
      </c>
      <c r="AH121" s="912">
        <v>412.00400000000002</v>
      </c>
      <c r="AI121" s="912">
        <v>2725.4</v>
      </c>
      <c r="AJ121" s="912">
        <v>6978.7979999999998</v>
      </c>
      <c r="AK121" s="912">
        <v>4250.1909999999998</v>
      </c>
      <c r="AL121" s="912">
        <v>6440.7120000000004</v>
      </c>
      <c r="AM121" s="912">
        <v>30505.004000000001</v>
      </c>
      <c r="AN121" s="912">
        <v>1222.096</v>
      </c>
      <c r="AO121" s="912">
        <v>12216.957</v>
      </c>
      <c r="AP121" s="912">
        <v>11994.98</v>
      </c>
      <c r="AQ121" s="912">
        <v>3755.761</v>
      </c>
      <c r="AR121" s="912">
        <v>5623.067</v>
      </c>
      <c r="AS121" s="912">
        <v>8707.0830000000005</v>
      </c>
      <c r="AT121" s="912">
        <v>33221.803</v>
      </c>
      <c r="AU121" s="912">
        <v>10884.272999999999</v>
      </c>
      <c r="AV121" s="912">
        <v>20573.838</v>
      </c>
      <c r="AW121" s="912">
        <v>-17035.611000000001</v>
      </c>
      <c r="AX121" s="912">
        <v>-18859.038</v>
      </c>
      <c r="AY121" s="912">
        <v>-463.892</v>
      </c>
      <c r="AZ121" s="912">
        <v>-27993.196</v>
      </c>
      <c r="BA121" s="912">
        <v>1587.885</v>
      </c>
      <c r="BB121" s="912">
        <v>-3075.4769999999999</v>
      </c>
      <c r="BC121" s="912">
        <v>517.61900000000003</v>
      </c>
      <c r="BD121" s="912">
        <v>-2389.71</v>
      </c>
      <c r="BE121" s="912">
        <v>-4365.0079999999998</v>
      </c>
      <c r="BF121" s="912">
        <v>-306891.255</v>
      </c>
      <c r="BG121" s="912">
        <v>-3347.8679999999999</v>
      </c>
      <c r="BH121" s="912">
        <v>-36544.498</v>
      </c>
      <c r="BI121" s="912">
        <v>-931.44799999999998</v>
      </c>
      <c r="BJ121" s="912">
        <v>6264.9880000000003</v>
      </c>
      <c r="BK121" s="912">
        <v>5098.241</v>
      </c>
      <c r="BL121" s="912">
        <v>679.78300000000002</v>
      </c>
      <c r="BM121" s="912">
        <v>88701.834000000003</v>
      </c>
      <c r="BN121" s="912">
        <v>42415.061999999998</v>
      </c>
      <c r="BO121" s="912">
        <v>28673.670999999998</v>
      </c>
      <c r="BP121" s="912">
        <v>22454.146000000001</v>
      </c>
      <c r="BQ121" s="912">
        <v>55105.504999999997</v>
      </c>
      <c r="BR121" s="912">
        <v>1075.3689999999999</v>
      </c>
      <c r="BS121" s="912">
        <v>11782.753000000001</v>
      </c>
      <c r="BT121" s="912">
        <v>14985.673000000001</v>
      </c>
      <c r="BU121" s="912">
        <v>430234.03700000001</v>
      </c>
      <c r="BV121" s="912">
        <v>30869.973000000002</v>
      </c>
      <c r="BW121" s="912">
        <v>94411.997000000003</v>
      </c>
      <c r="BX121" s="912">
        <v>49863.803999999996</v>
      </c>
      <c r="BY121" s="912">
        <v>226770.236</v>
      </c>
      <c r="BZ121" s="912">
        <v>-4614.1459999999997</v>
      </c>
      <c r="CA121" s="912">
        <v>93075.648000000001</v>
      </c>
      <c r="CB121" s="912">
        <v>0</v>
      </c>
      <c r="CC121" s="912">
        <v>6147.5950000000003</v>
      </c>
      <c r="CD121" s="912">
        <v>-3316.654</v>
      </c>
      <c r="CE121" s="912">
        <v>4542.3040000000001</v>
      </c>
      <c r="CF121" s="912">
        <v>11362.603999999999</v>
      </c>
      <c r="CG121" s="912">
        <v>12425.966</v>
      </c>
      <c r="CH121" s="912">
        <v>8121.424</v>
      </c>
      <c r="CI121" s="912">
        <v>13457.23</v>
      </c>
      <c r="CJ121" s="912">
        <v>5876.0789999999997</v>
      </c>
      <c r="CK121" s="912">
        <v>62330.618999999999</v>
      </c>
      <c r="CL121" s="912">
        <v>8017.74</v>
      </c>
      <c r="CM121" s="912">
        <v>4816.7629999999999</v>
      </c>
      <c r="CN121" s="912">
        <v>2792.2820000000002</v>
      </c>
      <c r="CO121" s="912">
        <v>13160.841</v>
      </c>
      <c r="CP121" s="912">
        <v>27668.97</v>
      </c>
      <c r="CQ121" s="912">
        <v>31125.043000000001</v>
      </c>
      <c r="CR121" s="912">
        <v>2386.34</v>
      </c>
      <c r="CS121" s="912">
        <v>4326.6459999999997</v>
      </c>
      <c r="CT121" s="912">
        <v>5731.08</v>
      </c>
      <c r="CU121" s="912">
        <v>7615.2849999999999</v>
      </c>
      <c r="CV121" s="912">
        <v>11371.473</v>
      </c>
      <c r="CW121" s="912">
        <v>843.12300000000005</v>
      </c>
      <c r="CX121" s="912">
        <v>21482.272000000001</v>
      </c>
      <c r="CY121" s="912">
        <v>228412.3</v>
      </c>
      <c r="CZ121" s="912">
        <v>54.6</v>
      </c>
      <c r="DA121" s="912">
        <v>47840.355000000003</v>
      </c>
      <c r="DB121" s="912">
        <v>21588.885999999999</v>
      </c>
      <c r="DC121" s="912">
        <v>21050.017</v>
      </c>
      <c r="DD121" s="912">
        <v>2491.7460000000001</v>
      </c>
      <c r="DE121" s="912">
        <v>45463.512999999999</v>
      </c>
      <c r="DF121" s="912">
        <v>0</v>
      </c>
      <c r="DG121" s="912">
        <v>14919.444</v>
      </c>
      <c r="DH121" s="913">
        <f t="shared" si="10"/>
        <v>1990278.5340000002</v>
      </c>
      <c r="DI121" s="912"/>
      <c r="DJ121" s="912"/>
      <c r="DK121" s="912"/>
      <c r="DL121" s="912"/>
      <c r="DM121" s="912"/>
      <c r="DN121" s="912"/>
      <c r="DO121" s="912"/>
      <c r="DP121" s="912"/>
      <c r="DQ121" s="912"/>
      <c r="DR121" s="912"/>
      <c r="DS121" s="912"/>
      <c r="DT121" s="912"/>
      <c r="DU121" s="912"/>
      <c r="DV121" s="912"/>
      <c r="DW121" s="912"/>
      <c r="DX121" s="912"/>
      <c r="DY121" s="912"/>
      <c r="DZ121" s="912"/>
      <c r="EA121" s="918"/>
      <c r="EB121" s="918"/>
    </row>
    <row r="122" spans="1:132" ht="17.100000000000001" customHeight="1" thickBot="1">
      <c r="B122" s="930" t="s">
        <v>2119</v>
      </c>
      <c r="C122" s="931" t="s">
        <v>29</v>
      </c>
      <c r="D122" s="912">
        <v>-8486.1020000000008</v>
      </c>
      <c r="E122" s="912">
        <v>-474.34699999999998</v>
      </c>
      <c r="F122" s="912">
        <v>-0.30499999999999999</v>
      </c>
      <c r="G122" s="912">
        <v>-82.301000000000002</v>
      </c>
      <c r="H122" s="912">
        <v>-42.366</v>
      </c>
      <c r="I122" s="912">
        <v>0</v>
      </c>
      <c r="J122" s="912">
        <v>-0.10100000000000001</v>
      </c>
      <c r="K122" s="912">
        <v>-5819.067</v>
      </c>
      <c r="L122" s="912">
        <v>-35.966999999999999</v>
      </c>
      <c r="M122" s="912">
        <v>-218.98599999999999</v>
      </c>
      <c r="N122" s="912">
        <v>0</v>
      </c>
      <c r="O122" s="912">
        <v>-0.37</v>
      </c>
      <c r="P122" s="912">
        <v>-0.214</v>
      </c>
      <c r="Q122" s="912">
        <v>-0.47</v>
      </c>
      <c r="R122" s="912">
        <v>-0.214</v>
      </c>
      <c r="S122" s="912">
        <v>-6.7000000000000004E-2</v>
      </c>
      <c r="T122" s="912">
        <v>-0.33</v>
      </c>
      <c r="U122" s="912">
        <v>-0.46300000000000002</v>
      </c>
      <c r="V122" s="912">
        <v>-3.9E-2</v>
      </c>
      <c r="W122" s="912">
        <v>-0.24</v>
      </c>
      <c r="X122" s="912">
        <v>-6.0999999999999999E-2</v>
      </c>
      <c r="Y122" s="912">
        <v>-0.312</v>
      </c>
      <c r="Z122" s="912">
        <v>-0.312</v>
      </c>
      <c r="AA122" s="912">
        <v>-0.13</v>
      </c>
      <c r="AB122" s="912">
        <v>-0.371</v>
      </c>
      <c r="AC122" s="912">
        <v>-1.1080000000000001</v>
      </c>
      <c r="AD122" s="912">
        <v>-3635.5230000000001</v>
      </c>
      <c r="AE122" s="912">
        <v>-0.1</v>
      </c>
      <c r="AF122" s="912">
        <v>-1.7929999999999999</v>
      </c>
      <c r="AG122" s="912">
        <v>-0.71199999999999997</v>
      </c>
      <c r="AH122" s="912">
        <v>-0.44400000000000001</v>
      </c>
      <c r="AI122" s="912">
        <v>-0.48199999999999998</v>
      </c>
      <c r="AJ122" s="912">
        <v>-0.78700000000000003</v>
      </c>
      <c r="AK122" s="912">
        <v>-1.4139999999999999</v>
      </c>
      <c r="AL122" s="912">
        <v>-0.78300000000000003</v>
      </c>
      <c r="AM122" s="912">
        <v>-1.319</v>
      </c>
      <c r="AN122" s="912">
        <v>-4.4349999999999996</v>
      </c>
      <c r="AO122" s="912">
        <v>-1.865</v>
      </c>
      <c r="AP122" s="912">
        <v>-0.66100000000000003</v>
      </c>
      <c r="AQ122" s="912">
        <v>-0.625</v>
      </c>
      <c r="AR122" s="912">
        <v>-2.218</v>
      </c>
      <c r="AS122" s="912">
        <v>-1.228</v>
      </c>
      <c r="AT122" s="912">
        <v>-7.4809999999999999</v>
      </c>
      <c r="AU122" s="912">
        <v>-4.8040000000000003</v>
      </c>
      <c r="AV122" s="912">
        <v>-10.186</v>
      </c>
      <c r="AW122" s="912">
        <v>-3.0089999999999999</v>
      </c>
      <c r="AX122" s="912">
        <v>-1.3640000000000001</v>
      </c>
      <c r="AY122" s="912">
        <v>-1.526</v>
      </c>
      <c r="AZ122" s="912">
        <v>-9.4540000000000006</v>
      </c>
      <c r="BA122" s="912">
        <v>-0.72799999999999998</v>
      </c>
      <c r="BB122" s="912">
        <v>-0.44600000000000001</v>
      </c>
      <c r="BC122" s="912">
        <v>-0.32100000000000001</v>
      </c>
      <c r="BD122" s="912">
        <v>-0.35799999999999998</v>
      </c>
      <c r="BE122" s="912">
        <v>-0.32700000000000001</v>
      </c>
      <c r="BF122" s="912">
        <v>-10.356999999999999</v>
      </c>
      <c r="BG122" s="912">
        <v>-0.89100000000000001</v>
      </c>
      <c r="BH122" s="912">
        <v>-28.760999999999999</v>
      </c>
      <c r="BI122" s="912">
        <v>-0.105</v>
      </c>
      <c r="BJ122" s="912">
        <v>-33.993000000000002</v>
      </c>
      <c r="BK122" s="912">
        <v>-0.77600000000000002</v>
      </c>
      <c r="BL122" s="912">
        <v>-0.05</v>
      </c>
      <c r="BM122" s="912">
        <v>-6.4950000000000001</v>
      </c>
      <c r="BN122" s="912">
        <v>-8.7919999999999998</v>
      </c>
      <c r="BO122" s="912">
        <v>-1341.1110000000001</v>
      </c>
      <c r="BP122" s="912">
        <v>-12519.746999999999</v>
      </c>
      <c r="BQ122" s="912">
        <v>-6.3559999999999999</v>
      </c>
      <c r="BR122" s="912">
        <v>-286.98599999999999</v>
      </c>
      <c r="BS122" s="912">
        <v>-8582.5949999999993</v>
      </c>
      <c r="BT122" s="912">
        <v>-1.0109999999999999</v>
      </c>
      <c r="BU122" s="912">
        <v>-5218.22</v>
      </c>
      <c r="BV122" s="912">
        <v>-24571.315999999999</v>
      </c>
      <c r="BW122" s="912">
        <v>-5.4960000000000004</v>
      </c>
      <c r="BX122" s="912">
        <v>-1255.558</v>
      </c>
      <c r="BY122" s="912">
        <v>0</v>
      </c>
      <c r="BZ122" s="912">
        <v>-8551.8259999999991</v>
      </c>
      <c r="CA122" s="912">
        <v>-2773.5419999999999</v>
      </c>
      <c r="CB122" s="912">
        <v>0</v>
      </c>
      <c r="CC122" s="912">
        <v>-404.37299999999999</v>
      </c>
      <c r="CD122" s="912">
        <v>-0.19800000000000001</v>
      </c>
      <c r="CE122" s="912">
        <v>-0.17299999999999999</v>
      </c>
      <c r="CF122" s="912">
        <v>-0.73299999999999998</v>
      </c>
      <c r="CG122" s="912">
        <v>-981.39099999999996</v>
      </c>
      <c r="CH122" s="912">
        <v>0</v>
      </c>
      <c r="CI122" s="912">
        <v>-2.8039999999999998</v>
      </c>
      <c r="CJ122" s="912">
        <v>-0.224</v>
      </c>
      <c r="CK122" s="912">
        <v>-12.507999999999999</v>
      </c>
      <c r="CL122" s="912">
        <v>-3.2000000000000001E-2</v>
      </c>
      <c r="CM122" s="912">
        <v>-1.6519999999999999</v>
      </c>
      <c r="CN122" s="912">
        <v>0</v>
      </c>
      <c r="CO122" s="912">
        <v>-264.09699999999998</v>
      </c>
      <c r="CP122" s="912">
        <v>-7313.17</v>
      </c>
      <c r="CQ122" s="912">
        <v>-47851.773000000001</v>
      </c>
      <c r="CR122" s="912">
        <v>-6.7000000000000004E-2</v>
      </c>
      <c r="CS122" s="912">
        <v>-1.0629999999999999</v>
      </c>
      <c r="CT122" s="912">
        <v>-1540.89</v>
      </c>
      <c r="CU122" s="912">
        <v>-3809.299</v>
      </c>
      <c r="CV122" s="912">
        <v>-0.81100000000000005</v>
      </c>
      <c r="CW122" s="912">
        <v>-0.58799999999999997</v>
      </c>
      <c r="CX122" s="912">
        <v>-1.089</v>
      </c>
      <c r="CY122" s="912">
        <v>-143.31899999999999</v>
      </c>
      <c r="CZ122" s="912">
        <v>-0.376</v>
      </c>
      <c r="DA122" s="912">
        <v>-1.288</v>
      </c>
      <c r="DB122" s="912">
        <v>-1.546</v>
      </c>
      <c r="DC122" s="912">
        <v>-2.6989999999999998</v>
      </c>
      <c r="DD122" s="912">
        <v>-0.253</v>
      </c>
      <c r="DE122" s="912">
        <v>-4.1369999999999996</v>
      </c>
      <c r="DF122" s="912">
        <v>0</v>
      </c>
      <c r="DG122" s="912">
        <v>-1343.1690000000001</v>
      </c>
      <c r="DH122" s="913">
        <f t="shared" si="10"/>
        <v>-147746.34199999998</v>
      </c>
      <c r="DI122" s="912"/>
      <c r="DJ122" s="912"/>
      <c r="DK122" s="912"/>
      <c r="DL122" s="912"/>
      <c r="DM122" s="912"/>
      <c r="DN122" s="912"/>
      <c r="DO122" s="912"/>
      <c r="DP122" s="912"/>
      <c r="DQ122" s="912"/>
      <c r="DR122" s="912"/>
      <c r="DS122" s="912"/>
      <c r="DT122" s="912"/>
      <c r="DU122" s="912"/>
      <c r="DV122" s="912"/>
      <c r="DW122" s="912"/>
      <c r="DX122" s="912"/>
      <c r="DY122" s="912"/>
      <c r="DZ122" s="912"/>
      <c r="EA122" s="918"/>
      <c r="EB122" s="918"/>
    </row>
    <row r="123" spans="1:132" ht="21" customHeight="1" thickBot="1">
      <c r="B123" s="921" t="s">
        <v>2120</v>
      </c>
      <c r="C123" s="922" t="s">
        <v>30</v>
      </c>
      <c r="D123" s="923">
        <f>SUM(D116:D122)</f>
        <v>112017.70600000001</v>
      </c>
      <c r="E123" s="923">
        <f t="shared" ref="E123:BP123" si="22">SUM(E116:E122)</f>
        <v>28258.562000000002</v>
      </c>
      <c r="F123" s="923">
        <f t="shared" si="22"/>
        <v>7415.4110000000001</v>
      </c>
      <c r="G123" s="923">
        <f t="shared" si="22"/>
        <v>4146.9920000000002</v>
      </c>
      <c r="H123" s="923">
        <f t="shared" si="22"/>
        <v>20702.000999999997</v>
      </c>
      <c r="I123" s="923">
        <f t="shared" si="22"/>
        <v>0</v>
      </c>
      <c r="J123" s="923">
        <f t="shared" si="22"/>
        <v>4123.8969999999999</v>
      </c>
      <c r="K123" s="923">
        <f t="shared" si="22"/>
        <v>518879.54600000003</v>
      </c>
      <c r="L123" s="923">
        <f t="shared" si="22"/>
        <v>162625.94899999999</v>
      </c>
      <c r="M123" s="923">
        <f t="shared" si="22"/>
        <v>38949.47</v>
      </c>
      <c r="N123" s="923">
        <f t="shared" si="22"/>
        <v>0</v>
      </c>
      <c r="O123" s="923">
        <f t="shared" si="22"/>
        <v>53271.775999999998</v>
      </c>
      <c r="P123" s="923">
        <f t="shared" si="22"/>
        <v>46214.377999999997</v>
      </c>
      <c r="Q123" s="923">
        <f t="shared" si="22"/>
        <v>54090.957999999999</v>
      </c>
      <c r="R123" s="923">
        <f t="shared" si="22"/>
        <v>45301.525000000001</v>
      </c>
      <c r="S123" s="923">
        <f t="shared" si="22"/>
        <v>37552.547999999995</v>
      </c>
      <c r="T123" s="923">
        <f t="shared" si="22"/>
        <v>103556.66599999998</v>
      </c>
      <c r="U123" s="923">
        <f t="shared" si="22"/>
        <v>127455.35799999999</v>
      </c>
      <c r="V123" s="923">
        <f t="shared" si="22"/>
        <v>4571.0709999999999</v>
      </c>
      <c r="W123" s="923">
        <f t="shared" si="22"/>
        <v>39268.69</v>
      </c>
      <c r="X123" s="923">
        <f t="shared" si="22"/>
        <v>6809.7929999999997</v>
      </c>
      <c r="Y123" s="923">
        <f t="shared" si="22"/>
        <v>55776.969999999994</v>
      </c>
      <c r="Z123" s="923">
        <f t="shared" si="22"/>
        <v>30387.939000000002</v>
      </c>
      <c r="AA123" s="923">
        <f t="shared" si="22"/>
        <v>19452.437000000002</v>
      </c>
      <c r="AB123" s="923">
        <f t="shared" si="22"/>
        <v>211375.44899999999</v>
      </c>
      <c r="AC123" s="923">
        <f t="shared" si="22"/>
        <v>114449.78700000001</v>
      </c>
      <c r="AD123" s="923">
        <f t="shared" si="22"/>
        <v>268886.245</v>
      </c>
      <c r="AE123" s="923">
        <f t="shared" si="22"/>
        <v>22457.249000000003</v>
      </c>
      <c r="AF123" s="923">
        <f t="shared" si="22"/>
        <v>582253.64799999993</v>
      </c>
      <c r="AG123" s="923">
        <f t="shared" si="22"/>
        <v>200362.92</v>
      </c>
      <c r="AH123" s="923">
        <f t="shared" si="22"/>
        <v>9127.8700000000008</v>
      </c>
      <c r="AI123" s="923">
        <f t="shared" si="22"/>
        <v>56616.465999999993</v>
      </c>
      <c r="AJ123" s="923">
        <f t="shared" si="22"/>
        <v>66338.930000000008</v>
      </c>
      <c r="AK123" s="923">
        <f t="shared" si="22"/>
        <v>84646.868000000002</v>
      </c>
      <c r="AL123" s="923">
        <f t="shared" si="22"/>
        <v>80198.645999999993</v>
      </c>
      <c r="AM123" s="923">
        <f t="shared" si="22"/>
        <v>212397.535</v>
      </c>
      <c r="AN123" s="923">
        <f t="shared" si="22"/>
        <v>324979.261</v>
      </c>
      <c r="AO123" s="923">
        <f t="shared" si="22"/>
        <v>133069.37000000002</v>
      </c>
      <c r="AP123" s="923">
        <f t="shared" si="22"/>
        <v>140234.63000000003</v>
      </c>
      <c r="AQ123" s="923">
        <f t="shared" si="22"/>
        <v>16714.349999999999</v>
      </c>
      <c r="AR123" s="923">
        <f t="shared" si="22"/>
        <v>99941.917999999991</v>
      </c>
      <c r="AS123" s="923">
        <f t="shared" si="22"/>
        <v>98322.381999999998</v>
      </c>
      <c r="AT123" s="923">
        <f t="shared" si="22"/>
        <v>487195.61299999995</v>
      </c>
      <c r="AU123" s="923">
        <f t="shared" si="22"/>
        <v>409764.83199999999</v>
      </c>
      <c r="AV123" s="923">
        <f t="shared" si="22"/>
        <v>843735.68599999999</v>
      </c>
      <c r="AW123" s="923">
        <f t="shared" si="22"/>
        <v>275253.42700000003</v>
      </c>
      <c r="AX123" s="923">
        <f t="shared" si="22"/>
        <v>117289.26300000001</v>
      </c>
      <c r="AY123" s="923">
        <f t="shared" si="22"/>
        <v>73223.492999999988</v>
      </c>
      <c r="AZ123" s="923">
        <f t="shared" si="22"/>
        <v>787510.68299999996</v>
      </c>
      <c r="BA123" s="923">
        <f t="shared" si="22"/>
        <v>64867.919000000002</v>
      </c>
      <c r="BB123" s="923">
        <f t="shared" si="22"/>
        <v>23690.473999999998</v>
      </c>
      <c r="BC123" s="923">
        <f t="shared" si="22"/>
        <v>30452.551999999996</v>
      </c>
      <c r="BD123" s="923">
        <f t="shared" si="22"/>
        <v>14058.003000000001</v>
      </c>
      <c r="BE123" s="923">
        <f t="shared" si="22"/>
        <v>21631.987999999994</v>
      </c>
      <c r="BF123" s="923">
        <f t="shared" si="22"/>
        <v>1012946.371</v>
      </c>
      <c r="BG123" s="923">
        <f t="shared" si="22"/>
        <v>47152.531999999992</v>
      </c>
      <c r="BH123" s="923">
        <f t="shared" si="22"/>
        <v>2182510.4309999999</v>
      </c>
      <c r="BI123" s="923">
        <f t="shared" si="22"/>
        <v>7306.3770000000004</v>
      </c>
      <c r="BJ123" s="923">
        <f t="shared" si="22"/>
        <v>297682.05099999998</v>
      </c>
      <c r="BK123" s="923">
        <f t="shared" si="22"/>
        <v>133647.253</v>
      </c>
      <c r="BL123" s="923">
        <f t="shared" si="22"/>
        <v>8051.2089999999989</v>
      </c>
      <c r="BM123" s="923">
        <f t="shared" si="22"/>
        <v>898965.27100000007</v>
      </c>
      <c r="BN123" s="923">
        <f t="shared" si="22"/>
        <v>422433.55099999992</v>
      </c>
      <c r="BO123" s="923">
        <f t="shared" si="22"/>
        <v>262438.21299999999</v>
      </c>
      <c r="BP123" s="923">
        <f t="shared" si="22"/>
        <v>268204.88100000005</v>
      </c>
      <c r="BQ123" s="923">
        <f t="shared" ref="BQ123:DH123" si="23">SUM(BQ116:BQ122)</f>
        <v>574057.30700000003</v>
      </c>
      <c r="BR123" s="923">
        <f t="shared" si="23"/>
        <v>86145.722999999998</v>
      </c>
      <c r="BS123" s="923">
        <f t="shared" si="23"/>
        <v>115749.36600000001</v>
      </c>
      <c r="BT123" s="923">
        <f t="shared" si="23"/>
        <v>249841.97000000003</v>
      </c>
      <c r="BU123" s="923">
        <f t="shared" si="23"/>
        <v>5277052.5350000011</v>
      </c>
      <c r="BV123" s="923">
        <f t="shared" si="23"/>
        <v>1197000.1609999998</v>
      </c>
      <c r="BW123" s="923">
        <f t="shared" si="23"/>
        <v>864982.99799999991</v>
      </c>
      <c r="BX123" s="923">
        <f t="shared" si="23"/>
        <v>543368.31599999999</v>
      </c>
      <c r="BY123" s="923">
        <f t="shared" si="23"/>
        <v>2812501.3330000001</v>
      </c>
      <c r="BZ123" s="923">
        <f t="shared" si="23"/>
        <v>376871.14600000001</v>
      </c>
      <c r="CA123" s="923">
        <f t="shared" si="23"/>
        <v>869843.51199999999</v>
      </c>
      <c r="CB123" s="923">
        <f t="shared" si="23"/>
        <v>0</v>
      </c>
      <c r="CC123" s="923">
        <f t="shared" si="23"/>
        <v>168203.31700000001</v>
      </c>
      <c r="CD123" s="923">
        <f t="shared" si="23"/>
        <v>15568.527999999997</v>
      </c>
      <c r="CE123" s="923">
        <f t="shared" si="23"/>
        <v>47936.329999999994</v>
      </c>
      <c r="CF123" s="923">
        <f t="shared" si="23"/>
        <v>122052.04300000002</v>
      </c>
      <c r="CG123" s="923">
        <f t="shared" si="23"/>
        <v>297284.565</v>
      </c>
      <c r="CH123" s="923">
        <f t="shared" si="23"/>
        <v>81043.055000000008</v>
      </c>
      <c r="CI123" s="923">
        <f t="shared" si="23"/>
        <v>349653.38399999996</v>
      </c>
      <c r="CJ123" s="923">
        <f t="shared" si="23"/>
        <v>89109.351999999999</v>
      </c>
      <c r="CK123" s="923">
        <f t="shared" si="23"/>
        <v>749304.66999999993</v>
      </c>
      <c r="CL123" s="923">
        <f t="shared" si="23"/>
        <v>110402.91500000001</v>
      </c>
      <c r="CM123" s="923">
        <f t="shared" si="23"/>
        <v>90260.40400000001</v>
      </c>
      <c r="CN123" s="923">
        <f t="shared" si="23"/>
        <v>1143243.2189999998</v>
      </c>
      <c r="CO123" s="923">
        <f t="shared" si="23"/>
        <v>1153371.0690000001</v>
      </c>
      <c r="CP123" s="923">
        <f t="shared" si="23"/>
        <v>1136327.2320000001</v>
      </c>
      <c r="CQ123" s="923">
        <f t="shared" si="23"/>
        <v>1360212.757</v>
      </c>
      <c r="CR123" s="923">
        <f t="shared" si="23"/>
        <v>65575.46100000001</v>
      </c>
      <c r="CS123" s="923">
        <f t="shared" si="23"/>
        <v>413309.10799999995</v>
      </c>
      <c r="CT123" s="923">
        <f t="shared" si="23"/>
        <v>430227.69000000006</v>
      </c>
      <c r="CU123" s="923">
        <f t="shared" si="23"/>
        <v>145622.82300000003</v>
      </c>
      <c r="CV123" s="923">
        <f t="shared" si="23"/>
        <v>300784.07400000002</v>
      </c>
      <c r="CW123" s="923">
        <f t="shared" si="23"/>
        <v>51054.990999999995</v>
      </c>
      <c r="CX123" s="923">
        <f t="shared" si="23"/>
        <v>229309.59099999999</v>
      </c>
      <c r="CY123" s="923">
        <f t="shared" si="23"/>
        <v>2389724.3759999997</v>
      </c>
      <c r="CZ123" s="923">
        <f t="shared" si="23"/>
        <v>45896.367000000006</v>
      </c>
      <c r="DA123" s="923">
        <f t="shared" si="23"/>
        <v>556435.48700000008</v>
      </c>
      <c r="DB123" s="923">
        <f t="shared" si="23"/>
        <v>201602.851</v>
      </c>
      <c r="DC123" s="923">
        <f t="shared" si="23"/>
        <v>256355.016</v>
      </c>
      <c r="DD123" s="923">
        <f t="shared" si="23"/>
        <v>23559.968000000001</v>
      </c>
      <c r="DE123" s="923">
        <f t="shared" si="23"/>
        <v>284132.46500000003</v>
      </c>
      <c r="DF123" s="923">
        <f t="shared" si="23"/>
        <v>0</v>
      </c>
      <c r="DG123" s="923">
        <f t="shared" si="23"/>
        <v>294933.21400000004</v>
      </c>
      <c r="DH123" s="924">
        <f t="shared" si="23"/>
        <v>38503125.929000005</v>
      </c>
      <c r="DI123" s="912"/>
      <c r="DJ123" s="912"/>
      <c r="DK123" s="912"/>
      <c r="DL123" s="912"/>
      <c r="DM123" s="912"/>
      <c r="DN123" s="912"/>
      <c r="DO123" s="912"/>
      <c r="DP123" s="912"/>
      <c r="DQ123" s="912"/>
      <c r="DR123" s="912"/>
      <c r="DS123" s="912"/>
      <c r="DT123" s="912"/>
      <c r="DU123" s="912"/>
      <c r="DV123" s="912"/>
      <c r="DW123" s="912"/>
      <c r="DX123" s="912"/>
      <c r="DY123" s="912"/>
      <c r="DZ123" s="912"/>
      <c r="EA123" s="918"/>
      <c r="EB123" s="918"/>
    </row>
    <row r="124" spans="1:132" ht="34.35" customHeight="1" thickBot="1">
      <c r="B124" s="932" t="s">
        <v>2121</v>
      </c>
      <c r="C124" s="933" t="s">
        <v>53</v>
      </c>
      <c r="D124" s="923">
        <f>+D123+D115</f>
        <v>207324.04399999999</v>
      </c>
      <c r="E124" s="923">
        <f t="shared" ref="E124:BP124" si="24">+E123+E115</f>
        <v>90344.907999999996</v>
      </c>
      <c r="F124" s="923">
        <f t="shared" si="24"/>
        <v>12156.616999999998</v>
      </c>
      <c r="G124" s="923">
        <f t="shared" si="24"/>
        <v>6471.3330000000024</v>
      </c>
      <c r="H124" s="923">
        <f t="shared" si="24"/>
        <v>37266.145999999993</v>
      </c>
      <c r="I124" s="923">
        <f t="shared" si="24"/>
        <v>0</v>
      </c>
      <c r="J124" s="923">
        <f t="shared" si="24"/>
        <v>7371.34</v>
      </c>
      <c r="K124" s="923">
        <f t="shared" si="24"/>
        <v>1623792.5560000001</v>
      </c>
      <c r="L124" s="923">
        <f t="shared" si="24"/>
        <v>307532.41299999994</v>
      </c>
      <c r="M124" s="923">
        <f t="shared" si="24"/>
        <v>152173.889</v>
      </c>
      <c r="N124" s="923">
        <f t="shared" si="24"/>
        <v>0</v>
      </c>
      <c r="O124" s="923">
        <f t="shared" si="24"/>
        <v>124878.683</v>
      </c>
      <c r="P124" s="923">
        <f t="shared" si="24"/>
        <v>102555.68</v>
      </c>
      <c r="Q124" s="923">
        <f t="shared" si="24"/>
        <v>115450.07999999999</v>
      </c>
      <c r="R124" s="923">
        <f t="shared" si="24"/>
        <v>109145.539</v>
      </c>
      <c r="S124" s="923">
        <f t="shared" si="24"/>
        <v>160429.13800000004</v>
      </c>
      <c r="T124" s="923">
        <f t="shared" si="24"/>
        <v>226939.02599999995</v>
      </c>
      <c r="U124" s="923">
        <f t="shared" si="24"/>
        <v>210290.49900000001</v>
      </c>
      <c r="V124" s="923">
        <f t="shared" si="24"/>
        <v>12242.967000000001</v>
      </c>
      <c r="W124" s="923">
        <f t="shared" si="24"/>
        <v>90822.420000000013</v>
      </c>
      <c r="X124" s="923">
        <f t="shared" si="24"/>
        <v>43552.367999999995</v>
      </c>
      <c r="Y124" s="923">
        <f t="shared" si="24"/>
        <v>161783.747</v>
      </c>
      <c r="Z124" s="923">
        <f t="shared" si="24"/>
        <v>99681.092999999993</v>
      </c>
      <c r="AA124" s="923">
        <f t="shared" si="24"/>
        <v>47986.369999999995</v>
      </c>
      <c r="AB124" s="923">
        <f t="shared" si="24"/>
        <v>509609.04200000002</v>
      </c>
      <c r="AC124" s="923">
        <f t="shared" si="24"/>
        <v>346550.00699999998</v>
      </c>
      <c r="AD124" s="923">
        <f t="shared" si="24"/>
        <v>649303.04900000012</v>
      </c>
      <c r="AE124" s="923">
        <f t="shared" si="24"/>
        <v>71024.052000000025</v>
      </c>
      <c r="AF124" s="923">
        <f t="shared" si="24"/>
        <v>1409960.7329999993</v>
      </c>
      <c r="AG124" s="923">
        <f t="shared" si="24"/>
        <v>375675.86099999992</v>
      </c>
      <c r="AH124" s="923">
        <f t="shared" si="24"/>
        <v>22333.510999999999</v>
      </c>
      <c r="AI124" s="923">
        <f t="shared" si="24"/>
        <v>111414.18100000001</v>
      </c>
      <c r="AJ124" s="923">
        <f t="shared" si="24"/>
        <v>127739.89999999998</v>
      </c>
      <c r="AK124" s="923">
        <f t="shared" si="24"/>
        <v>169334.75700000001</v>
      </c>
      <c r="AL124" s="923">
        <f t="shared" si="24"/>
        <v>159666.23200000002</v>
      </c>
      <c r="AM124" s="923">
        <f t="shared" si="24"/>
        <v>807923.99199999985</v>
      </c>
      <c r="AN124" s="923">
        <f t="shared" si="24"/>
        <v>1350757.7659999998</v>
      </c>
      <c r="AO124" s="923">
        <f t="shared" si="24"/>
        <v>326157.31600000011</v>
      </c>
      <c r="AP124" s="923">
        <f t="shared" si="24"/>
        <v>343673.35599999991</v>
      </c>
      <c r="AQ124" s="923">
        <f t="shared" si="24"/>
        <v>115364.77700000006</v>
      </c>
      <c r="AR124" s="923">
        <f t="shared" si="24"/>
        <v>511819.05899999995</v>
      </c>
      <c r="AS124" s="923">
        <f t="shared" si="24"/>
        <v>205609.14</v>
      </c>
      <c r="AT124" s="923">
        <f t="shared" si="24"/>
        <v>1044440.277</v>
      </c>
      <c r="AU124" s="923">
        <f t="shared" si="24"/>
        <v>923212.23900000006</v>
      </c>
      <c r="AV124" s="923">
        <f t="shared" si="24"/>
        <v>1687623.2350000001</v>
      </c>
      <c r="AW124" s="923">
        <f t="shared" si="24"/>
        <v>694804.5959999999</v>
      </c>
      <c r="AX124" s="923">
        <f t="shared" si="24"/>
        <v>264935.424</v>
      </c>
      <c r="AY124" s="923">
        <f t="shared" si="24"/>
        <v>222471.61000000002</v>
      </c>
      <c r="AZ124" s="923">
        <f t="shared" si="24"/>
        <v>2337331.9579999996</v>
      </c>
      <c r="BA124" s="923">
        <f t="shared" si="24"/>
        <v>186444.45</v>
      </c>
      <c r="BB124" s="923">
        <f t="shared" si="24"/>
        <v>74020.884000000005</v>
      </c>
      <c r="BC124" s="923">
        <f t="shared" si="24"/>
        <v>84077.672999999981</v>
      </c>
      <c r="BD124" s="923">
        <f t="shared" si="24"/>
        <v>42374.882000000012</v>
      </c>
      <c r="BE124" s="923">
        <f t="shared" si="24"/>
        <v>73545.18299999999</v>
      </c>
      <c r="BF124" s="923">
        <f t="shared" si="24"/>
        <v>6808959.1000000015</v>
      </c>
      <c r="BG124" s="923">
        <f t="shared" si="24"/>
        <v>214149.05500000005</v>
      </c>
      <c r="BH124" s="923">
        <f t="shared" si="24"/>
        <v>8395544.334999999</v>
      </c>
      <c r="BI124" s="923">
        <f t="shared" si="24"/>
        <v>27186.577000000001</v>
      </c>
      <c r="BJ124" s="923">
        <f t="shared" si="24"/>
        <v>822187.57299999997</v>
      </c>
      <c r="BK124" s="923">
        <f t="shared" si="24"/>
        <v>319509.83899999998</v>
      </c>
      <c r="BL124" s="923">
        <f t="shared" si="24"/>
        <v>45585.384999999995</v>
      </c>
      <c r="BM124" s="923">
        <f t="shared" si="24"/>
        <v>1906621.8290000001</v>
      </c>
      <c r="BN124" s="923">
        <f t="shared" si="24"/>
        <v>880445.58799999987</v>
      </c>
      <c r="BO124" s="923">
        <f t="shared" si="24"/>
        <v>526316.53599999996</v>
      </c>
      <c r="BP124" s="923">
        <f t="shared" si="24"/>
        <v>505510.91200000007</v>
      </c>
      <c r="BQ124" s="923">
        <f t="shared" ref="BQ124:DH124" si="25">+BQ123+BQ115</f>
        <v>1270413.25</v>
      </c>
      <c r="BR124" s="923">
        <f t="shared" si="25"/>
        <v>341653.42600000004</v>
      </c>
      <c r="BS124" s="923">
        <f t="shared" si="25"/>
        <v>276560.85900000005</v>
      </c>
      <c r="BT124" s="923">
        <f t="shared" si="25"/>
        <v>389734.34700000007</v>
      </c>
      <c r="BU124" s="923">
        <f t="shared" si="25"/>
        <v>7470339.3970000008</v>
      </c>
      <c r="BV124" s="923">
        <f t="shared" si="25"/>
        <v>1907721.1439999999</v>
      </c>
      <c r="BW124" s="923">
        <f t="shared" si="25"/>
        <v>1205203.1109999998</v>
      </c>
      <c r="BX124" s="923">
        <f t="shared" si="25"/>
        <v>844182.13299999991</v>
      </c>
      <c r="BY124" s="923">
        <f t="shared" si="25"/>
        <v>3156714.4930000002</v>
      </c>
      <c r="BZ124" s="923">
        <f t="shared" si="25"/>
        <v>575987.19199999992</v>
      </c>
      <c r="CA124" s="923">
        <f t="shared" si="25"/>
        <v>1114229.2350000001</v>
      </c>
      <c r="CB124" s="923">
        <f t="shared" si="25"/>
        <v>648607.89400000009</v>
      </c>
      <c r="CC124" s="923">
        <f t="shared" si="25"/>
        <v>563533.9439999999</v>
      </c>
      <c r="CD124" s="923">
        <f t="shared" si="25"/>
        <v>65917.861999999994</v>
      </c>
      <c r="CE124" s="923">
        <f t="shared" si="25"/>
        <v>70273.255999999994</v>
      </c>
      <c r="CF124" s="923">
        <f t="shared" si="25"/>
        <v>202969.35600000003</v>
      </c>
      <c r="CG124" s="923">
        <f t="shared" si="25"/>
        <v>494930.40700000001</v>
      </c>
      <c r="CH124" s="923">
        <f t="shared" si="25"/>
        <v>103669.93700000001</v>
      </c>
      <c r="CI124" s="923">
        <f t="shared" si="25"/>
        <v>773011.08999999985</v>
      </c>
      <c r="CJ124" s="923">
        <f t="shared" si="25"/>
        <v>194840.67400000003</v>
      </c>
      <c r="CK124" s="923">
        <f t="shared" si="25"/>
        <v>1176475.9739999999</v>
      </c>
      <c r="CL124" s="923">
        <f t="shared" si="25"/>
        <v>270078.37</v>
      </c>
      <c r="CM124" s="923">
        <f t="shared" si="25"/>
        <v>183439.29899999997</v>
      </c>
      <c r="CN124" s="923">
        <f t="shared" si="25"/>
        <v>1575418.6679999998</v>
      </c>
      <c r="CO124" s="923">
        <f t="shared" si="25"/>
        <v>1449756.83</v>
      </c>
      <c r="CP124" s="923">
        <f t="shared" si="25"/>
        <v>2113800.1230000001</v>
      </c>
      <c r="CQ124" s="923">
        <f t="shared" si="25"/>
        <v>2556307.1519999998</v>
      </c>
      <c r="CR124" s="923">
        <f t="shared" si="25"/>
        <v>117362.489</v>
      </c>
      <c r="CS124" s="923">
        <f t="shared" si="25"/>
        <v>579033.45599999989</v>
      </c>
      <c r="CT124" s="923">
        <f t="shared" si="25"/>
        <v>560171.28100000008</v>
      </c>
      <c r="CU124" s="923">
        <f t="shared" si="25"/>
        <v>234776.57600000006</v>
      </c>
      <c r="CV124" s="923">
        <f t="shared" si="25"/>
        <v>508637.00900000008</v>
      </c>
      <c r="CW124" s="923">
        <f t="shared" si="25"/>
        <v>301983.16899999999</v>
      </c>
      <c r="CX124" s="923">
        <f t="shared" si="25"/>
        <v>679657.45900000003</v>
      </c>
      <c r="CY124" s="923">
        <f t="shared" si="25"/>
        <v>3232074.9609999997</v>
      </c>
      <c r="CZ124" s="923">
        <f t="shared" si="25"/>
        <v>110357.37200000003</v>
      </c>
      <c r="DA124" s="923">
        <f t="shared" si="25"/>
        <v>1362637.6800000004</v>
      </c>
      <c r="DB124" s="923">
        <f t="shared" si="25"/>
        <v>311204.52500000002</v>
      </c>
      <c r="DC124" s="923">
        <f t="shared" si="25"/>
        <v>377367.16599999997</v>
      </c>
      <c r="DD124" s="923">
        <f t="shared" si="25"/>
        <v>33950.984000000004</v>
      </c>
      <c r="DE124" s="923">
        <f t="shared" si="25"/>
        <v>385428.83700000006</v>
      </c>
      <c r="DF124" s="923">
        <f t="shared" si="25"/>
        <v>99996.080999999991</v>
      </c>
      <c r="DG124" s="923">
        <f t="shared" si="25"/>
        <v>453726.10700000008</v>
      </c>
      <c r="DH124" s="924">
        <f t="shared" si="25"/>
        <v>79995541.302000016</v>
      </c>
      <c r="DI124" s="912"/>
      <c r="DJ124" s="912"/>
      <c r="DK124" s="912"/>
      <c r="DL124" s="912"/>
      <c r="DM124" s="912"/>
      <c r="DN124" s="912"/>
      <c r="DO124" s="912"/>
      <c r="DP124" s="912"/>
      <c r="DQ124" s="912"/>
      <c r="DR124" s="912"/>
      <c r="DS124" s="912"/>
      <c r="DT124" s="912"/>
      <c r="DU124" s="912"/>
      <c r="DV124" s="912"/>
      <c r="DW124" s="912"/>
      <c r="DX124" s="912"/>
      <c r="DY124" s="912"/>
      <c r="DZ124" s="934">
        <f>$DH$124</f>
        <v>79995541.302000016</v>
      </c>
      <c r="EA124" s="918"/>
      <c r="EB124" s="918"/>
    </row>
    <row r="125" spans="1:132" ht="15" customHeight="1">
      <c r="B125" s="891"/>
      <c r="C125" s="935"/>
      <c r="D125" s="936"/>
      <c r="E125" s="936"/>
      <c r="F125" s="936"/>
      <c r="G125" s="936"/>
      <c r="H125" s="936"/>
      <c r="I125" s="936"/>
      <c r="J125" s="936"/>
      <c r="K125" s="936"/>
      <c r="L125" s="936"/>
      <c r="M125" s="936"/>
      <c r="N125" s="936"/>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6"/>
      <c r="AK125" s="936"/>
      <c r="AL125" s="936"/>
      <c r="AM125" s="936"/>
      <c r="AN125" s="936"/>
      <c r="AO125" s="936"/>
      <c r="AP125" s="936"/>
      <c r="AQ125" s="936"/>
      <c r="AR125" s="936"/>
      <c r="AS125" s="936"/>
      <c r="AT125" s="936"/>
      <c r="AU125" s="936"/>
      <c r="AV125" s="936"/>
      <c r="AW125" s="936"/>
      <c r="AX125" s="936"/>
      <c r="AY125" s="936"/>
      <c r="AZ125" s="936"/>
      <c r="BA125" s="936"/>
      <c r="BB125" s="936"/>
      <c r="BC125" s="936"/>
      <c r="BD125" s="936"/>
      <c r="BE125" s="936"/>
      <c r="BF125" s="936"/>
      <c r="BG125" s="936"/>
      <c r="BH125" s="936"/>
      <c r="BI125" s="936"/>
      <c r="BJ125" s="936"/>
      <c r="BK125" s="936"/>
      <c r="BL125" s="936"/>
      <c r="BM125" s="936"/>
      <c r="BN125" s="936"/>
      <c r="BO125" s="936"/>
      <c r="BP125" s="936"/>
      <c r="BQ125" s="936"/>
      <c r="BR125" s="936"/>
      <c r="BS125" s="936"/>
      <c r="BT125" s="936"/>
      <c r="BU125" s="936"/>
      <c r="BV125" s="936"/>
      <c r="BW125" s="936"/>
      <c r="BX125" s="936"/>
      <c r="BY125" s="936"/>
      <c r="BZ125" s="936"/>
      <c r="CA125" s="936"/>
      <c r="CB125" s="936"/>
      <c r="CC125" s="936"/>
      <c r="CD125" s="936"/>
      <c r="CE125" s="936"/>
      <c r="CF125" s="936"/>
      <c r="CG125" s="936"/>
      <c r="CH125" s="936"/>
      <c r="CI125" s="936"/>
      <c r="CJ125" s="936"/>
      <c r="CK125" s="936"/>
      <c r="CL125" s="936"/>
      <c r="CM125" s="936"/>
      <c r="CN125" s="936"/>
      <c r="CO125" s="936"/>
      <c r="CP125" s="936"/>
      <c r="CQ125" s="936"/>
      <c r="CR125" s="936"/>
      <c r="CS125" s="936"/>
      <c r="CT125" s="936"/>
      <c r="CU125" s="936"/>
      <c r="CV125" s="936"/>
      <c r="CW125" s="936"/>
      <c r="CX125" s="936"/>
      <c r="CY125" s="936"/>
      <c r="CZ125" s="936"/>
      <c r="DA125" s="936"/>
      <c r="DB125" s="936"/>
      <c r="DC125" s="936"/>
      <c r="DD125" s="936"/>
      <c r="DE125" s="936"/>
      <c r="DF125" s="936"/>
      <c r="DG125" s="936"/>
      <c r="DH125" s="936"/>
      <c r="DI125" s="936"/>
      <c r="DJ125" s="936"/>
      <c r="DK125" s="936"/>
      <c r="DL125" s="936"/>
      <c r="DM125" s="936"/>
      <c r="DN125" s="936"/>
      <c r="DO125" s="936"/>
      <c r="DP125" s="936"/>
      <c r="DQ125" s="936"/>
      <c r="DR125" s="936"/>
      <c r="DS125" s="936"/>
      <c r="DT125" s="936"/>
      <c r="DU125" s="936"/>
      <c r="DV125" s="936"/>
      <c r="DW125" s="936"/>
      <c r="DX125" s="936"/>
      <c r="DY125" s="936"/>
      <c r="DZ125" s="936"/>
      <c r="EA125" s="918"/>
      <c r="EB125" s="918"/>
    </row>
    <row r="126" spans="1:132" ht="15" customHeight="1">
      <c r="D126" s="918"/>
      <c r="E126" s="918"/>
      <c r="F126" s="918"/>
      <c r="G126" s="918"/>
      <c r="H126" s="918"/>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918"/>
      <c r="BI126" s="918"/>
      <c r="BJ126" s="918"/>
      <c r="BK126" s="918"/>
      <c r="BL126" s="918"/>
      <c r="BM126" s="918"/>
      <c r="BN126" s="918"/>
      <c r="BO126" s="918"/>
      <c r="BP126" s="918"/>
      <c r="BQ126" s="918"/>
      <c r="BR126" s="918"/>
      <c r="BS126" s="918"/>
      <c r="BT126" s="918"/>
      <c r="BU126" s="918"/>
      <c r="BV126" s="918"/>
      <c r="BW126" s="918"/>
      <c r="BX126" s="918"/>
      <c r="BY126" s="918"/>
      <c r="BZ126" s="918"/>
      <c r="CA126" s="918"/>
      <c r="CB126" s="918"/>
      <c r="CC126" s="918"/>
      <c r="CD126" s="918"/>
      <c r="CE126" s="918"/>
      <c r="CF126" s="918"/>
      <c r="CG126" s="918"/>
      <c r="CH126" s="918"/>
      <c r="CI126" s="918"/>
      <c r="CJ126" s="918"/>
      <c r="CK126" s="918"/>
      <c r="CL126" s="918"/>
      <c r="CM126" s="918"/>
      <c r="CN126" s="918"/>
      <c r="CO126" s="918"/>
      <c r="CP126" s="918"/>
      <c r="CQ126" s="918"/>
      <c r="CR126" s="918"/>
      <c r="CS126" s="918"/>
      <c r="CT126" s="918"/>
      <c r="CU126" s="918"/>
      <c r="CV126" s="918"/>
      <c r="CW126" s="918"/>
      <c r="CX126" s="918"/>
      <c r="CY126" s="918"/>
      <c r="CZ126" s="918"/>
      <c r="DA126" s="918"/>
      <c r="DB126" s="918"/>
      <c r="DC126" s="918"/>
      <c r="DD126" s="918"/>
      <c r="DE126" s="918"/>
      <c r="DF126" s="918"/>
      <c r="DG126" s="918"/>
      <c r="DH126" s="918"/>
      <c r="DI126" s="918"/>
      <c r="DJ126" s="918"/>
      <c r="DK126" s="918"/>
      <c r="DL126" s="918"/>
      <c r="DM126" s="918"/>
      <c r="DN126" s="918"/>
      <c r="DO126" s="918"/>
      <c r="DP126" s="918"/>
      <c r="DQ126" s="918"/>
      <c r="DR126" s="918"/>
      <c r="DS126" s="918"/>
      <c r="DT126" s="918"/>
      <c r="DU126" s="918"/>
      <c r="DV126" s="918"/>
      <c r="DW126" s="918"/>
      <c r="DX126" s="918"/>
      <c r="DY126" s="918"/>
      <c r="DZ126" s="918"/>
      <c r="EA126" s="918"/>
      <c r="EB126" s="918"/>
    </row>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292" customWidth="1"/>
    <col min="2" max="2" width="4.796875" style="292" customWidth="1"/>
    <col min="3" max="3" width="28.59765625" style="293" customWidth="1"/>
    <col min="4" max="112" width="9.09765625" style="292" customWidth="1"/>
    <col min="113" max="16384" width="12.59765625" style="292"/>
  </cols>
  <sheetData>
    <row r="1" spans="1:111" ht="19.5" customHeight="1"/>
    <row r="2" spans="1:111" ht="6.6" customHeight="1"/>
    <row r="3" spans="1:111" s="294" customFormat="1" ht="6.6" customHeight="1">
      <c r="B3" s="295"/>
      <c r="C3" s="296"/>
      <c r="D3" s="295"/>
      <c r="E3" s="295"/>
      <c r="F3" s="295"/>
      <c r="G3" s="295"/>
      <c r="H3" s="295"/>
      <c r="I3" s="295"/>
      <c r="J3" s="295"/>
      <c r="K3" s="295"/>
      <c r="L3" s="295"/>
      <c r="M3" s="295"/>
      <c r="N3" s="295"/>
      <c r="O3" s="295"/>
      <c r="P3" s="295"/>
    </row>
    <row r="4" spans="1:111" ht="6.6" customHeight="1" thickBot="1">
      <c r="B4" s="297"/>
      <c r="C4" s="298"/>
      <c r="D4" s="297"/>
      <c r="E4" s="297"/>
      <c r="F4" s="297"/>
      <c r="G4" s="297"/>
      <c r="H4" s="297"/>
      <c r="I4" s="297"/>
      <c r="J4" s="297"/>
      <c r="K4" s="297"/>
      <c r="L4" s="297"/>
      <c r="M4" s="297"/>
      <c r="N4" s="297"/>
      <c r="O4" s="297"/>
      <c r="P4" s="297"/>
    </row>
    <row r="5" spans="1:111" s="299" customFormat="1" ht="15" customHeight="1">
      <c r="B5" s="1143" t="s">
        <v>2108</v>
      </c>
      <c r="C5" s="1144"/>
      <c r="D5" s="300" t="s">
        <v>137</v>
      </c>
      <c r="E5" s="300" t="s">
        <v>139</v>
      </c>
      <c r="F5" s="300" t="s">
        <v>141</v>
      </c>
      <c r="G5" s="300" t="s">
        <v>143</v>
      </c>
      <c r="H5" s="300" t="s">
        <v>145</v>
      </c>
      <c r="I5" s="300" t="s">
        <v>147</v>
      </c>
      <c r="J5" s="300" t="s">
        <v>149</v>
      </c>
      <c r="K5" s="300" t="s">
        <v>151</v>
      </c>
      <c r="L5" s="300" t="s">
        <v>153</v>
      </c>
      <c r="M5" s="300" t="s">
        <v>155</v>
      </c>
      <c r="N5" s="300" t="s">
        <v>157</v>
      </c>
      <c r="O5" s="300" t="s">
        <v>159</v>
      </c>
      <c r="P5" s="300" t="s">
        <v>161</v>
      </c>
      <c r="Q5" s="300" t="s">
        <v>163</v>
      </c>
      <c r="R5" s="300" t="s">
        <v>165</v>
      </c>
      <c r="S5" s="300" t="s">
        <v>167</v>
      </c>
      <c r="T5" s="300" t="s">
        <v>169</v>
      </c>
      <c r="U5" s="300" t="s">
        <v>171</v>
      </c>
      <c r="V5" s="300" t="s">
        <v>173</v>
      </c>
      <c r="W5" s="300" t="s">
        <v>175</v>
      </c>
      <c r="X5" s="300" t="s">
        <v>177</v>
      </c>
      <c r="Y5" s="300" t="s">
        <v>179</v>
      </c>
      <c r="Z5" s="300" t="s">
        <v>181</v>
      </c>
      <c r="AA5" s="300" t="s">
        <v>183</v>
      </c>
      <c r="AB5" s="300" t="s">
        <v>185</v>
      </c>
      <c r="AC5" s="300" t="s">
        <v>187</v>
      </c>
      <c r="AD5" s="300" t="s">
        <v>189</v>
      </c>
      <c r="AE5" s="300" t="s">
        <v>191</v>
      </c>
      <c r="AF5" s="300" t="s">
        <v>193</v>
      </c>
      <c r="AG5" s="300" t="s">
        <v>194</v>
      </c>
      <c r="AH5" s="300" t="s">
        <v>195</v>
      </c>
      <c r="AI5" s="300" t="s">
        <v>197</v>
      </c>
      <c r="AJ5" s="300" t="s">
        <v>199</v>
      </c>
      <c r="AK5" s="300" t="s">
        <v>201</v>
      </c>
      <c r="AL5" s="300" t="s">
        <v>202</v>
      </c>
      <c r="AM5" s="300" t="s">
        <v>203</v>
      </c>
      <c r="AN5" s="300" t="s">
        <v>205</v>
      </c>
      <c r="AO5" s="300" t="s">
        <v>207</v>
      </c>
      <c r="AP5" s="300" t="s">
        <v>209</v>
      </c>
      <c r="AQ5" s="300" t="s">
        <v>211</v>
      </c>
      <c r="AR5" s="300" t="s">
        <v>213</v>
      </c>
      <c r="AS5" s="300" t="s">
        <v>215</v>
      </c>
      <c r="AT5" s="300" t="s">
        <v>217</v>
      </c>
      <c r="AU5" s="300" t="s">
        <v>219</v>
      </c>
      <c r="AV5" s="300" t="s">
        <v>220</v>
      </c>
      <c r="AW5" s="300" t="s">
        <v>221</v>
      </c>
      <c r="AX5" s="300" t="s">
        <v>222</v>
      </c>
      <c r="AY5" s="300" t="s">
        <v>224</v>
      </c>
      <c r="AZ5" s="300" t="s">
        <v>226</v>
      </c>
      <c r="BA5" s="300" t="s">
        <v>228</v>
      </c>
      <c r="BB5" s="300" t="s">
        <v>230</v>
      </c>
      <c r="BC5" s="300" t="s">
        <v>232</v>
      </c>
      <c r="BD5" s="300" t="s">
        <v>234</v>
      </c>
      <c r="BE5" s="300" t="s">
        <v>236</v>
      </c>
      <c r="BF5" s="300" t="s">
        <v>238</v>
      </c>
      <c r="BG5" s="300" t="s">
        <v>240</v>
      </c>
      <c r="BH5" s="300" t="s">
        <v>242</v>
      </c>
      <c r="BI5" s="300" t="s">
        <v>244</v>
      </c>
      <c r="BJ5" s="300" t="s">
        <v>246</v>
      </c>
      <c r="BK5" s="300" t="s">
        <v>248</v>
      </c>
      <c r="BL5" s="300" t="s">
        <v>249</v>
      </c>
      <c r="BM5" s="300" t="s">
        <v>251</v>
      </c>
      <c r="BN5" s="300" t="s">
        <v>253</v>
      </c>
      <c r="BO5" s="300" t="s">
        <v>255</v>
      </c>
      <c r="BP5" s="300" t="s">
        <v>257</v>
      </c>
      <c r="BQ5" s="300" t="s">
        <v>259</v>
      </c>
      <c r="BR5" s="300" t="s">
        <v>261</v>
      </c>
      <c r="BS5" s="300" t="s">
        <v>263</v>
      </c>
      <c r="BT5" s="300" t="s">
        <v>264</v>
      </c>
      <c r="BU5" s="300" t="s">
        <v>265</v>
      </c>
      <c r="BV5" s="300" t="s">
        <v>266</v>
      </c>
      <c r="BW5" s="300" t="s">
        <v>267</v>
      </c>
      <c r="BX5" s="300" t="s">
        <v>269</v>
      </c>
      <c r="BY5" s="300" t="s">
        <v>271</v>
      </c>
      <c r="BZ5" s="300" t="s">
        <v>273</v>
      </c>
      <c r="CA5" s="300" t="s">
        <v>275</v>
      </c>
      <c r="CB5" s="300" t="s">
        <v>277</v>
      </c>
      <c r="CC5" s="300" t="s">
        <v>279</v>
      </c>
      <c r="CD5" s="300" t="s">
        <v>281</v>
      </c>
      <c r="CE5" s="300" t="s">
        <v>283</v>
      </c>
      <c r="CF5" s="300" t="s">
        <v>285</v>
      </c>
      <c r="CG5" s="300" t="s">
        <v>287</v>
      </c>
      <c r="CH5" s="300" t="s">
        <v>289</v>
      </c>
      <c r="CI5" s="300" t="s">
        <v>291</v>
      </c>
      <c r="CJ5" s="300" t="s">
        <v>293</v>
      </c>
      <c r="CK5" s="300" t="s">
        <v>295</v>
      </c>
      <c r="CL5" s="300" t="s">
        <v>297</v>
      </c>
      <c r="CM5" s="300" t="s">
        <v>299</v>
      </c>
      <c r="CN5" s="300" t="s">
        <v>301</v>
      </c>
      <c r="CO5" s="300" t="s">
        <v>302</v>
      </c>
      <c r="CP5" s="300" t="s">
        <v>304</v>
      </c>
      <c r="CQ5" s="300" t="s">
        <v>306</v>
      </c>
      <c r="CR5" s="300" t="s">
        <v>308</v>
      </c>
      <c r="CS5" s="300" t="s">
        <v>310</v>
      </c>
      <c r="CT5" s="300" t="s">
        <v>312</v>
      </c>
      <c r="CU5" s="300" t="s">
        <v>314</v>
      </c>
      <c r="CV5" s="300" t="s">
        <v>315</v>
      </c>
      <c r="CW5" s="300" t="s">
        <v>317</v>
      </c>
      <c r="CX5" s="300" t="s">
        <v>319</v>
      </c>
      <c r="CY5" s="300" t="s">
        <v>321</v>
      </c>
      <c r="CZ5" s="300" t="s">
        <v>323</v>
      </c>
      <c r="DA5" s="300" t="s">
        <v>325</v>
      </c>
      <c r="DB5" s="300" t="s">
        <v>327</v>
      </c>
      <c r="DC5" s="300" t="s">
        <v>329</v>
      </c>
      <c r="DD5" s="300" t="s">
        <v>331</v>
      </c>
      <c r="DE5" s="300" t="s">
        <v>333</v>
      </c>
      <c r="DF5" s="300" t="s">
        <v>335</v>
      </c>
      <c r="DG5" s="469" t="s">
        <v>337</v>
      </c>
    </row>
    <row r="6" spans="1:111" s="301" customFormat="1" ht="39" customHeight="1" thickBot="1">
      <c r="B6" s="1145"/>
      <c r="C6" s="1146"/>
      <c r="D6" s="302" t="s">
        <v>138</v>
      </c>
      <c r="E6" s="302" t="s">
        <v>140</v>
      </c>
      <c r="F6" s="302" t="s">
        <v>142</v>
      </c>
      <c r="G6" s="302" t="s">
        <v>144</v>
      </c>
      <c r="H6" s="302" t="s">
        <v>146</v>
      </c>
      <c r="I6" s="302" t="s">
        <v>148</v>
      </c>
      <c r="J6" s="302" t="s">
        <v>150</v>
      </c>
      <c r="K6" s="302" t="s">
        <v>152</v>
      </c>
      <c r="L6" s="302" t="s">
        <v>154</v>
      </c>
      <c r="M6" s="302" t="s">
        <v>156</v>
      </c>
      <c r="N6" s="302" t="s">
        <v>158</v>
      </c>
      <c r="O6" s="302" t="s">
        <v>160</v>
      </c>
      <c r="P6" s="302" t="s">
        <v>162</v>
      </c>
      <c r="Q6" s="302" t="s">
        <v>164</v>
      </c>
      <c r="R6" s="302" t="s">
        <v>166</v>
      </c>
      <c r="S6" s="302" t="s">
        <v>168</v>
      </c>
      <c r="T6" s="302" t="s">
        <v>170</v>
      </c>
      <c r="U6" s="302" t="s">
        <v>172</v>
      </c>
      <c r="V6" s="302" t="s">
        <v>174</v>
      </c>
      <c r="W6" s="302" t="s">
        <v>176</v>
      </c>
      <c r="X6" s="302" t="s">
        <v>178</v>
      </c>
      <c r="Y6" s="302" t="s">
        <v>180</v>
      </c>
      <c r="Z6" s="302" t="s">
        <v>182</v>
      </c>
      <c r="AA6" s="302" t="s">
        <v>184</v>
      </c>
      <c r="AB6" s="302" t="s">
        <v>186</v>
      </c>
      <c r="AC6" s="302" t="s">
        <v>188</v>
      </c>
      <c r="AD6" s="302" t="s">
        <v>190</v>
      </c>
      <c r="AE6" s="302" t="s">
        <v>192</v>
      </c>
      <c r="AF6" s="302" t="s">
        <v>96</v>
      </c>
      <c r="AG6" s="302" t="s">
        <v>97</v>
      </c>
      <c r="AH6" s="302" t="s">
        <v>196</v>
      </c>
      <c r="AI6" s="302" t="s">
        <v>198</v>
      </c>
      <c r="AJ6" s="302" t="s">
        <v>200</v>
      </c>
      <c r="AK6" s="302" t="s">
        <v>98</v>
      </c>
      <c r="AL6" s="302" t="s">
        <v>99</v>
      </c>
      <c r="AM6" s="302" t="s">
        <v>204</v>
      </c>
      <c r="AN6" s="302" t="s">
        <v>206</v>
      </c>
      <c r="AO6" s="302" t="s">
        <v>208</v>
      </c>
      <c r="AP6" s="302" t="s">
        <v>210</v>
      </c>
      <c r="AQ6" s="302" t="s">
        <v>212</v>
      </c>
      <c r="AR6" s="302" t="s">
        <v>214</v>
      </c>
      <c r="AS6" s="302" t="s">
        <v>216</v>
      </c>
      <c r="AT6" s="302" t="s">
        <v>218</v>
      </c>
      <c r="AU6" s="302" t="s">
        <v>0</v>
      </c>
      <c r="AV6" s="302" t="s">
        <v>1</v>
      </c>
      <c r="AW6" s="302" t="s">
        <v>2</v>
      </c>
      <c r="AX6" s="302" t="s">
        <v>223</v>
      </c>
      <c r="AY6" s="302" t="s">
        <v>225</v>
      </c>
      <c r="AZ6" s="302" t="s">
        <v>227</v>
      </c>
      <c r="BA6" s="302" t="s">
        <v>229</v>
      </c>
      <c r="BB6" s="302" t="s">
        <v>231</v>
      </c>
      <c r="BC6" s="302" t="s">
        <v>233</v>
      </c>
      <c r="BD6" s="302" t="s">
        <v>235</v>
      </c>
      <c r="BE6" s="302" t="s">
        <v>237</v>
      </c>
      <c r="BF6" s="302" t="s">
        <v>239</v>
      </c>
      <c r="BG6" s="302" t="s">
        <v>241</v>
      </c>
      <c r="BH6" s="302" t="s">
        <v>243</v>
      </c>
      <c r="BI6" s="302" t="s">
        <v>245</v>
      </c>
      <c r="BJ6" s="302" t="s">
        <v>247</v>
      </c>
      <c r="BK6" s="302" t="s">
        <v>3</v>
      </c>
      <c r="BL6" s="302" t="s">
        <v>250</v>
      </c>
      <c r="BM6" s="302" t="s">
        <v>252</v>
      </c>
      <c r="BN6" s="302" t="s">
        <v>254</v>
      </c>
      <c r="BO6" s="302" t="s">
        <v>256</v>
      </c>
      <c r="BP6" s="302" t="s">
        <v>258</v>
      </c>
      <c r="BQ6" s="302" t="s">
        <v>260</v>
      </c>
      <c r="BR6" s="302" t="s">
        <v>262</v>
      </c>
      <c r="BS6" s="302" t="s">
        <v>4</v>
      </c>
      <c r="BT6" s="302" t="s">
        <v>5</v>
      </c>
      <c r="BU6" s="302" t="s">
        <v>52</v>
      </c>
      <c r="BV6" s="302" t="s">
        <v>6</v>
      </c>
      <c r="BW6" s="302" t="s">
        <v>268</v>
      </c>
      <c r="BX6" s="302" t="s">
        <v>270</v>
      </c>
      <c r="BY6" s="302" t="s">
        <v>272</v>
      </c>
      <c r="BZ6" s="302" t="s">
        <v>274</v>
      </c>
      <c r="CA6" s="302" t="s">
        <v>276</v>
      </c>
      <c r="CB6" s="302" t="s">
        <v>278</v>
      </c>
      <c r="CC6" s="302" t="s">
        <v>280</v>
      </c>
      <c r="CD6" s="302" t="s">
        <v>282</v>
      </c>
      <c r="CE6" s="302" t="s">
        <v>284</v>
      </c>
      <c r="CF6" s="302" t="s">
        <v>286</v>
      </c>
      <c r="CG6" s="302" t="s">
        <v>288</v>
      </c>
      <c r="CH6" s="302" t="s">
        <v>290</v>
      </c>
      <c r="CI6" s="302" t="s">
        <v>292</v>
      </c>
      <c r="CJ6" s="302" t="s">
        <v>294</v>
      </c>
      <c r="CK6" s="302" t="s">
        <v>296</v>
      </c>
      <c r="CL6" s="302" t="s">
        <v>298</v>
      </c>
      <c r="CM6" s="302" t="s">
        <v>300</v>
      </c>
      <c r="CN6" s="302" t="s">
        <v>7</v>
      </c>
      <c r="CO6" s="302" t="s">
        <v>303</v>
      </c>
      <c r="CP6" s="302" t="s">
        <v>305</v>
      </c>
      <c r="CQ6" s="302" t="s">
        <v>307</v>
      </c>
      <c r="CR6" s="302" t="s">
        <v>309</v>
      </c>
      <c r="CS6" s="302" t="s">
        <v>311</v>
      </c>
      <c r="CT6" s="302" t="s">
        <v>313</v>
      </c>
      <c r="CU6" s="302" t="s">
        <v>59</v>
      </c>
      <c r="CV6" s="302" t="s">
        <v>316</v>
      </c>
      <c r="CW6" s="302" t="s">
        <v>318</v>
      </c>
      <c r="CX6" s="302" t="s">
        <v>320</v>
      </c>
      <c r="CY6" s="302" t="s">
        <v>322</v>
      </c>
      <c r="CZ6" s="302" t="s">
        <v>324</v>
      </c>
      <c r="DA6" s="302" t="s">
        <v>326</v>
      </c>
      <c r="DB6" s="302" t="s">
        <v>328</v>
      </c>
      <c r="DC6" s="302" t="s">
        <v>330</v>
      </c>
      <c r="DD6" s="302" t="s">
        <v>332</v>
      </c>
      <c r="DE6" s="302" t="s">
        <v>334</v>
      </c>
      <c r="DF6" s="302" t="s">
        <v>336</v>
      </c>
      <c r="DG6" s="470" t="s">
        <v>338</v>
      </c>
    </row>
    <row r="7" spans="1:111" ht="17.100000000000001" customHeight="1">
      <c r="A7" s="303">
        <v>1</v>
      </c>
      <c r="B7" s="853" t="s">
        <v>1380</v>
      </c>
      <c r="C7" s="305" t="s">
        <v>138</v>
      </c>
      <c r="D7" s="839">
        <f>+生産者価格評価表!D7/生産者価格評価表!D$124</f>
        <v>3.7519835374231848E-2</v>
      </c>
      <c r="E7" s="840">
        <f>+生産者価格評価表!E7/生産者価格評価表!E$124</f>
        <v>6.7032167435490675E-2</v>
      </c>
      <c r="F7" s="840">
        <f>+生産者価格評価表!F7/生産者価格評価表!F$124</f>
        <v>9.4533701275609835E-3</v>
      </c>
      <c r="G7" s="840">
        <f>+生産者価格評価表!G7/生産者価格評価表!G$124</f>
        <v>6.5040695634114307E-4</v>
      </c>
      <c r="H7" s="840">
        <f>+生産者価格評価表!H7/生産者価格評価表!H$124</f>
        <v>0</v>
      </c>
      <c r="I7" s="841">
        <v>0</v>
      </c>
      <c r="J7" s="840">
        <f>+生産者価格評価表!J7/生産者価格評価表!J$124</f>
        <v>0</v>
      </c>
      <c r="K7" s="840">
        <f>+生産者価格評価表!K7/生産者価格評価表!K$124</f>
        <v>0.13282911243990209</v>
      </c>
      <c r="L7" s="840">
        <f>+生産者価格評価表!L7/生産者価格評価表!L$124</f>
        <v>3.2692882359688057E-2</v>
      </c>
      <c r="M7" s="840">
        <f>+生産者価格評価表!M7/生産者価格評価表!M$124</f>
        <v>0.25474354539233729</v>
      </c>
      <c r="N7" s="841">
        <v>0</v>
      </c>
      <c r="O7" s="840">
        <f>+生産者価格評価表!O7/生産者価格評価表!O$124</f>
        <v>1.1791956518311454E-2</v>
      </c>
      <c r="P7" s="840">
        <f>+生産者価格評価表!P7/生産者価格評価表!P$124</f>
        <v>2.7750291353925991E-3</v>
      </c>
      <c r="Q7" s="840">
        <f>+生産者価格評価表!Q7/生産者価格評価表!Q$124</f>
        <v>4.651361003820873E-5</v>
      </c>
      <c r="R7" s="840">
        <f>+生産者価格評価表!R7/生産者価格評価表!R$124</f>
        <v>0</v>
      </c>
      <c r="S7" s="840">
        <f>+生産者価格評価表!S7/生産者価格評価表!S$124</f>
        <v>3.8310746268548786E-3</v>
      </c>
      <c r="T7" s="840">
        <f>+生産者価格評価表!T7/生産者価格評価表!T$124</f>
        <v>0</v>
      </c>
      <c r="U7" s="840">
        <f>+生産者価格評価表!U7/生産者価格評価表!U$124</f>
        <v>0</v>
      </c>
      <c r="V7" s="840">
        <f>+生産者価格評価表!V7/生産者価格評価表!V$124</f>
        <v>0</v>
      </c>
      <c r="W7" s="840">
        <f>+生産者価格評価表!W7/生産者価格評価表!W$124</f>
        <v>0</v>
      </c>
      <c r="X7" s="840">
        <f>+生産者価格評価表!X7/生産者価格評価表!X$124</f>
        <v>0</v>
      </c>
      <c r="Y7" s="840">
        <f>+生産者価格評価表!Y7/生産者価格評価表!Y$124</f>
        <v>1.2048799932912913E-4</v>
      </c>
      <c r="Z7" s="840">
        <f>+生産者価格評価表!Z7/生産者価格評価表!Z$124</f>
        <v>0</v>
      </c>
      <c r="AA7" s="840">
        <f>+生産者価格評価表!AA7/生産者価格評価表!AA$124</f>
        <v>1.1964647461352048E-3</v>
      </c>
      <c r="AB7" s="840">
        <f>+生産者価格評価表!AB7/生産者価格評価表!AB$124</f>
        <v>3.0218478737274838E-3</v>
      </c>
      <c r="AC7" s="840">
        <f>+生産者価格評価表!AC7/生産者価格評価表!AC$124</f>
        <v>2.5480882474776577E-4</v>
      </c>
      <c r="AD7" s="840">
        <f>+生産者価格評価表!AD7/生産者価格評価表!AD$124</f>
        <v>0</v>
      </c>
      <c r="AE7" s="840">
        <f>+生産者価格評価表!AE7/生産者価格評価表!AE$124</f>
        <v>0</v>
      </c>
      <c r="AF7" s="840">
        <f>+生産者価格評価表!AF7/生産者価格評価表!AF$124</f>
        <v>0</v>
      </c>
      <c r="AG7" s="840">
        <f>+生産者価格評価表!AG7/生産者価格評価表!AG$124</f>
        <v>3.7316656339545874E-2</v>
      </c>
      <c r="AH7" s="840">
        <f>+生産者価格評価表!AH7/生産者価格評価表!AH$124</f>
        <v>0</v>
      </c>
      <c r="AI7" s="840">
        <f>+生産者価格評価表!AI7/生産者価格評価表!AI$124</f>
        <v>0</v>
      </c>
      <c r="AJ7" s="840">
        <f>+生産者価格評価表!AJ7/生産者価格評価表!AJ$124</f>
        <v>0</v>
      </c>
      <c r="AK7" s="840">
        <f>+生産者価格評価表!AK7/生産者価格評価表!AK$124</f>
        <v>0</v>
      </c>
      <c r="AL7" s="840">
        <f>+生産者価格評価表!AL7/生産者価格評価表!AL$124</f>
        <v>5.5096183393367731E-4</v>
      </c>
      <c r="AM7" s="840">
        <f>+生産者価格評価表!AM7/生産者価格評価表!AM$124</f>
        <v>0</v>
      </c>
      <c r="AN7" s="840">
        <f>+生産者価格評価表!AN7/生産者価格評価表!AN$124</f>
        <v>0</v>
      </c>
      <c r="AO7" s="840">
        <f>+生産者価格評価表!AO7/生産者価格評価表!AO$124</f>
        <v>0</v>
      </c>
      <c r="AP7" s="840">
        <f>+生産者価格評価表!AP7/生産者価格評価表!AP$124</f>
        <v>0</v>
      </c>
      <c r="AQ7" s="840">
        <f>+生産者価格評価表!AQ7/生産者価格評価表!AQ$124</f>
        <v>0</v>
      </c>
      <c r="AR7" s="840">
        <f>+生産者価格評価表!AR7/生産者価格評価表!AR$124</f>
        <v>1.8209560265711015E-6</v>
      </c>
      <c r="AS7" s="840">
        <f>+生産者価格評価表!AS7/生産者価格評価表!AS$124</f>
        <v>0</v>
      </c>
      <c r="AT7" s="840">
        <f>+生産者価格評価表!AT7/生産者価格評価表!AT$124</f>
        <v>0</v>
      </c>
      <c r="AU7" s="842">
        <f>+生産者価格評価表!AU7/生産者価格評価表!AU$124</f>
        <v>0</v>
      </c>
      <c r="AV7" s="842">
        <f>+生産者価格評価表!AV7/生産者価格評価表!AV$124</f>
        <v>0</v>
      </c>
      <c r="AW7" s="842">
        <f>+生産者価格評価表!AW7/生産者価格評価表!AW$124</f>
        <v>0</v>
      </c>
      <c r="AX7" s="842">
        <f>+生産者価格評価表!AX7/生産者価格評価表!AX$124</f>
        <v>0</v>
      </c>
      <c r="AY7" s="842">
        <f>+生産者価格評価表!AY7/生産者価格評価表!AY$124</f>
        <v>0</v>
      </c>
      <c r="AZ7" s="842">
        <f>+生産者価格評価表!AZ7/生産者価格評価表!AZ$124</f>
        <v>0</v>
      </c>
      <c r="BA7" s="842">
        <f>+生産者価格評価表!BA7/生産者価格評価表!BA$124</f>
        <v>0</v>
      </c>
      <c r="BB7" s="842">
        <f>+生産者価格評価表!BB7/生産者価格評価表!BB$124</f>
        <v>0</v>
      </c>
      <c r="BC7" s="842">
        <f>+生産者価格評価表!BC7/生産者価格評価表!BC$124</f>
        <v>0</v>
      </c>
      <c r="BD7" s="842">
        <f>+生産者価格評価表!BD7/生産者価格評価表!BD$124</f>
        <v>0</v>
      </c>
      <c r="BE7" s="842">
        <f>+生産者価格評価表!BE7/生産者価格評価表!BE$124</f>
        <v>0</v>
      </c>
      <c r="BF7" s="842">
        <f>+生産者価格評価表!BF7/生産者価格評価表!BF$124</f>
        <v>0</v>
      </c>
      <c r="BG7" s="842">
        <f>+生産者価格評価表!BG7/生産者価格評価表!BG$124</f>
        <v>0</v>
      </c>
      <c r="BH7" s="842">
        <f>+生産者価格評価表!BH7/生産者価格評価表!BH$124</f>
        <v>0</v>
      </c>
      <c r="BI7" s="842">
        <f>+生産者価格評価表!BI7/生産者価格評価表!BI$124</f>
        <v>0</v>
      </c>
      <c r="BJ7" s="842">
        <f>+生産者価格評価表!BJ7/生産者価格評価表!BJ$124</f>
        <v>0</v>
      </c>
      <c r="BK7" s="842">
        <f>+生産者価格評価表!BK7/生産者価格評価表!BK$124</f>
        <v>1.2658076548309363E-3</v>
      </c>
      <c r="BL7" s="842">
        <f>+生産者価格評価表!BL7/生産者価格評価表!BL$124</f>
        <v>0</v>
      </c>
      <c r="BM7" s="842">
        <f>+生産者価格評価表!BM7/生産者価格評価表!BM$124</f>
        <v>7.1017124602531752E-4</v>
      </c>
      <c r="BN7" s="842">
        <f>+生産者価格評価表!BN7/生産者価格評価表!BN$124</f>
        <v>1.5527364991463847E-5</v>
      </c>
      <c r="BO7" s="842">
        <f>+生産者価格評価表!BO7/生産者価格評価表!BO$124</f>
        <v>1.7386609338833317E-3</v>
      </c>
      <c r="BP7" s="842">
        <f>+生産者価格評価表!BP7/生産者価格評価表!BP$124</f>
        <v>1.6061710652054135E-3</v>
      </c>
      <c r="BQ7" s="842">
        <f>+生産者価格評価表!BQ7/生産者価格評価表!BQ$124</f>
        <v>0</v>
      </c>
      <c r="BR7" s="842">
        <f>+生産者価格評価表!BR7/生産者価格評価表!BR$124</f>
        <v>0</v>
      </c>
      <c r="BS7" s="842">
        <f>+生産者価格評価表!BS7/生産者価格評価表!BS$124</f>
        <v>0</v>
      </c>
      <c r="BT7" s="842">
        <f>+生産者価格評価表!BT7/生産者価格評価表!BT$124</f>
        <v>0</v>
      </c>
      <c r="BU7" s="842">
        <f>+生産者価格評価表!BU7/生産者価格評価表!BU$124</f>
        <v>1.1537802423623939E-4</v>
      </c>
      <c r="BV7" s="842">
        <f>+生産者価格評価表!BV7/生産者価格評価表!BV$124</f>
        <v>0</v>
      </c>
      <c r="BW7" s="842">
        <f>+生産者価格評価表!BW7/生産者価格評価表!BW$124</f>
        <v>9.9983147156014952E-7</v>
      </c>
      <c r="BX7" s="842">
        <f>+生産者価格評価表!BX7/生産者価格評価表!BX$124</f>
        <v>4.0157210955802122E-7</v>
      </c>
      <c r="BY7" s="842">
        <f>+生産者価格評価表!BY7/生産者価格評価表!BY$124</f>
        <v>7.1435031739501692E-6</v>
      </c>
      <c r="BZ7" s="842">
        <f>+生産者価格評価表!BZ7/生産者価格評価表!BZ$124</f>
        <v>0</v>
      </c>
      <c r="CA7" s="842">
        <f>+生産者価格評価表!CA7/生産者価格評価表!CA$124</f>
        <v>0</v>
      </c>
      <c r="CB7" s="842">
        <f>+生産者価格評価表!CB7/生産者価格評価表!CB$124</f>
        <v>0</v>
      </c>
      <c r="CC7" s="842">
        <f>+生産者価格評価表!CC7/生産者価格評価表!CC$124</f>
        <v>0</v>
      </c>
      <c r="CD7" s="842">
        <f>+生産者価格評価表!CD7/生産者価格評価表!CD$124</f>
        <v>0</v>
      </c>
      <c r="CE7" s="842">
        <f>+生産者価格評価表!CE7/生産者価格評価表!CE$124</f>
        <v>0</v>
      </c>
      <c r="CF7" s="842">
        <f>+生産者価格評価表!CF7/生産者価格評価表!CF$124</f>
        <v>0</v>
      </c>
      <c r="CG7" s="842">
        <f>+生産者価格評価表!CG7/生産者価格評価表!CG$124</f>
        <v>1.9120668009391467E-4</v>
      </c>
      <c r="CH7" s="842">
        <f>+生産者価格評価表!CH7/生産者価格評価表!CH$124</f>
        <v>0</v>
      </c>
      <c r="CI7" s="842">
        <f>+生産者価格評価表!CI7/生産者価格評価表!CI$124</f>
        <v>0</v>
      </c>
      <c r="CJ7" s="842">
        <f>+生産者価格評価表!CJ7/生産者価格評価表!CJ$124</f>
        <v>0</v>
      </c>
      <c r="CK7" s="842">
        <f>+生産者価格評価表!CK7/生産者価格評価表!CK$124</f>
        <v>0</v>
      </c>
      <c r="CL7" s="842">
        <f>+生産者価格評価表!CL7/生産者価格評価表!CL$124</f>
        <v>0</v>
      </c>
      <c r="CM7" s="842">
        <f>+生産者価格評価表!CM7/生産者価格評価表!CM$124</f>
        <v>0</v>
      </c>
      <c r="CN7" s="842">
        <f>+生産者価格評価表!CN7/生産者価格評価表!CN$124</f>
        <v>1.1097367547507062E-5</v>
      </c>
      <c r="CO7" s="842">
        <f>+生産者価格評価表!CO7/生産者価格評価表!CO$124</f>
        <v>1.2287888307448084E-3</v>
      </c>
      <c r="CP7" s="842">
        <f>+生産者価格評価表!CP7/生産者価格評価表!CP$124</f>
        <v>4.3296383136789133E-4</v>
      </c>
      <c r="CQ7" s="842">
        <f>+生産者価格評価表!CQ7/生産者価格評価表!CQ$124</f>
        <v>6.5005568626598281E-4</v>
      </c>
      <c r="CR7" s="842">
        <f>+生産者価格評価表!CR7/生産者価格評価表!CR$124</f>
        <v>0</v>
      </c>
      <c r="CS7" s="842">
        <f>+生産者価格評価表!CS7/生産者価格評価表!CS$124</f>
        <v>2.4465287546355532E-3</v>
      </c>
      <c r="CT7" s="842">
        <f>+生産者価格評価表!CT7/生産者価格評価表!CT$124</f>
        <v>3.6354702018363554E-3</v>
      </c>
      <c r="CU7" s="842">
        <f>+生産者価格評価表!CU7/生産者価格評価表!CU$124</f>
        <v>2.2590797133015513E-3</v>
      </c>
      <c r="CV7" s="842">
        <f>+生産者価格評価表!CV7/生産者価格評価表!CV$124</f>
        <v>5.6106809954916187E-5</v>
      </c>
      <c r="CW7" s="842">
        <f>+生産者価格評価表!CW7/生産者価格評価表!CW$124</f>
        <v>0</v>
      </c>
      <c r="CX7" s="842">
        <f>+生産者価格評価表!CX7/生産者価格評価表!CX$124</f>
        <v>0</v>
      </c>
      <c r="CY7" s="842">
        <f>+生産者価格評価表!CY7/生産者価格評価表!CY$124</f>
        <v>1.8898076541238984E-6</v>
      </c>
      <c r="CZ7" s="842">
        <f>+生産者価格評価表!CZ7/生産者価格評価表!CZ$124</f>
        <v>1.649455733686735E-2</v>
      </c>
      <c r="DA7" s="842">
        <f>+生産者価格評価表!DA7/生産者価格評価表!DA$124</f>
        <v>1.6517458991740189E-2</v>
      </c>
      <c r="DB7" s="842">
        <f>+生産者価格評価表!DB7/生産者価格評価表!DB$124</f>
        <v>1.5919113001329268E-4</v>
      </c>
      <c r="DC7" s="842">
        <f>+生産者価格評価表!DC7/生産者価格評価表!DC$124</f>
        <v>2.0582288815238366E-3</v>
      </c>
      <c r="DD7" s="842">
        <f>+生産者価格評価表!DD7/生産者価格評価表!DD$124</f>
        <v>2.7371518893237376E-3</v>
      </c>
      <c r="DE7" s="842">
        <f>+生産者価格評価表!DE7/生産者価格評価表!DE$124</f>
        <v>4.0759975621647631E-3</v>
      </c>
      <c r="DF7" s="842">
        <f>+生産者価格評価表!DF7/生産者価格評価表!DF$124</f>
        <v>0</v>
      </c>
      <c r="DG7" s="843">
        <f>+生産者価格評価表!DG7/生産者価格評価表!DG$124</f>
        <v>0</v>
      </c>
    </row>
    <row r="8" spans="1:111" ht="17.100000000000001" customHeight="1">
      <c r="A8" s="303">
        <v>2</v>
      </c>
      <c r="B8" s="304" t="s">
        <v>139</v>
      </c>
      <c r="C8" s="305" t="s">
        <v>140</v>
      </c>
      <c r="D8" s="306">
        <f>+生産者価格評価表!D8/生産者価格評価表!D$124</f>
        <v>2.8657747000150162E-3</v>
      </c>
      <c r="E8" s="307">
        <f>+生産者価格評価表!E8/生産者価格評価表!E$124</f>
        <v>6.4486268556496848E-2</v>
      </c>
      <c r="F8" s="307">
        <f>+生産者価格評価表!F8/生産者価格評価表!F$124</f>
        <v>3.4301236931294297E-2</v>
      </c>
      <c r="G8" s="307">
        <f>+生産者価格評価表!G8/生産者価格評価表!G$124</f>
        <v>2.1572062510150528E-4</v>
      </c>
      <c r="H8" s="307">
        <f>+生産者価格評価表!H8/生産者価格評価表!H$124</f>
        <v>0</v>
      </c>
      <c r="I8" s="819">
        <v>0</v>
      </c>
      <c r="J8" s="307">
        <f>+生産者価格評価表!J8/生産者価格評価表!J$124</f>
        <v>0</v>
      </c>
      <c r="K8" s="307">
        <f>+生産者価格評価表!K8/生産者価格評価表!K$124</f>
        <v>4.7091629849792212E-2</v>
      </c>
      <c r="L8" s="307">
        <f>+生産者価格評価表!L8/生産者価格評価表!L$124</f>
        <v>0</v>
      </c>
      <c r="M8" s="307">
        <f>+生産者価格評価表!M8/生産者価格評価表!M$124</f>
        <v>1.0041144443643677E-3</v>
      </c>
      <c r="N8" s="819">
        <v>0</v>
      </c>
      <c r="O8" s="307">
        <f>+生産者価格評価表!O8/生産者価格評価表!O$124</f>
        <v>8.9093668612760758E-4</v>
      </c>
      <c r="P8" s="307">
        <f>+生産者価格評価表!P8/生産者価格評価表!P$124</f>
        <v>2.2016332981264424E-4</v>
      </c>
      <c r="Q8" s="307">
        <f>+生産者価格評価表!Q8/生産者価格評価表!Q$124</f>
        <v>0</v>
      </c>
      <c r="R8" s="307">
        <f>+生産者価格評価表!R8/生産者価格評価表!R$124</f>
        <v>0</v>
      </c>
      <c r="S8" s="307">
        <f>+生産者価格評価表!S8/生産者価格評価表!S$124</f>
        <v>0</v>
      </c>
      <c r="T8" s="307">
        <f>+生産者価格評価表!T8/生産者価格評価表!T$124</f>
        <v>0</v>
      </c>
      <c r="U8" s="307">
        <f>+生産者価格評価表!U8/生産者価格評価表!U$124</f>
        <v>0</v>
      </c>
      <c r="V8" s="307">
        <f>+生産者価格評価表!V8/生産者価格評価表!V$124</f>
        <v>5.9911947814610621E-4</v>
      </c>
      <c r="W8" s="307">
        <f>+生産者価格評価表!W8/生産者価格評価表!W$124</f>
        <v>0</v>
      </c>
      <c r="X8" s="307">
        <f>+生産者価格評価表!X8/生産者価格評価表!X$124</f>
        <v>0</v>
      </c>
      <c r="Y8" s="307">
        <f>+生産者価格評価表!Y8/生産者価格評価表!Y$124</f>
        <v>0</v>
      </c>
      <c r="Z8" s="307">
        <f>+生産者価格評価表!Z8/生産者価格評価表!Z$124</f>
        <v>0</v>
      </c>
      <c r="AA8" s="307">
        <f>+生産者価格評価表!AA8/生産者価格評価表!AA$124</f>
        <v>0</v>
      </c>
      <c r="AB8" s="307">
        <f>+生産者価格評価表!AB8/生産者価格評価表!AB$124</f>
        <v>1.9846586631011935E-5</v>
      </c>
      <c r="AC8" s="307">
        <f>+生産者価格評価表!AC8/生産者価格評価表!AC$124</f>
        <v>0</v>
      </c>
      <c r="AD8" s="307">
        <f>+生産者価格評価表!AD8/生産者価格評価表!AD$124</f>
        <v>0</v>
      </c>
      <c r="AE8" s="307">
        <f>+生産者価格評価表!AE8/生産者価格評価表!AE$124</f>
        <v>0</v>
      </c>
      <c r="AF8" s="307">
        <f>+生産者価格評価表!AF8/生産者価格評価表!AF$124</f>
        <v>0</v>
      </c>
      <c r="AG8" s="307">
        <f>+生産者価格評価表!AG8/生産者価格評価表!AG$124</f>
        <v>0</v>
      </c>
      <c r="AH8" s="307">
        <f>+生産者価格評価表!AH8/生産者価格評価表!AH$124</f>
        <v>2.0936788667039411E-2</v>
      </c>
      <c r="AI8" s="307">
        <f>+生産者価格評価表!AI8/生産者価格評価表!AI$124</f>
        <v>0</v>
      </c>
      <c r="AJ8" s="307">
        <f>+生産者価格評価表!AJ8/生産者価格評価表!AJ$124</f>
        <v>0</v>
      </c>
      <c r="AK8" s="307">
        <f>+生産者価格評価表!AK8/生産者価格評価表!AK$124</f>
        <v>5.0137373746607732E-6</v>
      </c>
      <c r="AL8" s="307">
        <f>+生産者価格評価表!AL8/生産者価格評価表!AL$124</f>
        <v>0</v>
      </c>
      <c r="AM8" s="307">
        <f>+生産者価格評価表!AM8/生産者価格評価表!AM$124</f>
        <v>0</v>
      </c>
      <c r="AN8" s="307">
        <f>+生産者価格評価表!AN8/生産者価格評価表!AN$124</f>
        <v>0</v>
      </c>
      <c r="AO8" s="307">
        <f>+生産者価格評価表!AO8/生産者価格評価表!AO$124</f>
        <v>0</v>
      </c>
      <c r="AP8" s="307">
        <f>+生産者価格評価表!AP8/生産者価格評価表!AP$124</f>
        <v>0</v>
      </c>
      <c r="AQ8" s="307">
        <f>+生産者価格評価表!AQ8/生産者価格評価表!AQ$124</f>
        <v>0</v>
      </c>
      <c r="AR8" s="307">
        <f>+生産者価格評価表!AR8/生産者価格評価表!AR$124</f>
        <v>0</v>
      </c>
      <c r="AS8" s="307">
        <f>+生産者価格評価表!AS8/生産者価格評価表!AS$124</f>
        <v>0</v>
      </c>
      <c r="AT8" s="307">
        <f>+生産者価格評価表!AT8/生産者価格評価表!AT$124</f>
        <v>0</v>
      </c>
      <c r="AU8" s="308">
        <f>+生産者価格評価表!AU8/生産者価格評価表!AU$124</f>
        <v>0</v>
      </c>
      <c r="AV8" s="308">
        <f>+生産者価格評価表!AV8/生産者価格評価表!AV$124</f>
        <v>0</v>
      </c>
      <c r="AW8" s="308">
        <f>+生産者価格評価表!AW8/生産者価格評価表!AW$124</f>
        <v>0</v>
      </c>
      <c r="AX8" s="308">
        <f>+生産者価格評価表!AX8/生産者価格評価表!AX$124</f>
        <v>0</v>
      </c>
      <c r="AY8" s="308">
        <f>+生産者価格評価表!AY8/生産者価格評価表!AY$124</f>
        <v>0</v>
      </c>
      <c r="AZ8" s="308">
        <f>+生産者価格評価表!AZ8/生産者価格評価表!AZ$124</f>
        <v>0</v>
      </c>
      <c r="BA8" s="308">
        <f>+生産者価格評価表!BA8/生産者価格評価表!BA$124</f>
        <v>0</v>
      </c>
      <c r="BB8" s="308">
        <f>+生産者価格評価表!BB8/生産者価格評価表!BB$124</f>
        <v>0</v>
      </c>
      <c r="BC8" s="308">
        <f>+生産者価格評価表!BC8/生産者価格評価表!BC$124</f>
        <v>0</v>
      </c>
      <c r="BD8" s="308">
        <f>+生産者価格評価表!BD8/生産者価格評価表!BD$124</f>
        <v>0</v>
      </c>
      <c r="BE8" s="308">
        <f>+生産者価格評価表!BE8/生産者価格評価表!BE$124</f>
        <v>0</v>
      </c>
      <c r="BF8" s="308">
        <f>+生産者価格評価表!BF8/生産者価格評価表!BF$124</f>
        <v>0</v>
      </c>
      <c r="BG8" s="308">
        <f>+生産者価格評価表!BG8/生産者価格評価表!BG$124</f>
        <v>0</v>
      </c>
      <c r="BH8" s="308">
        <f>+生産者価格評価表!BH8/生産者価格評価表!BH$124</f>
        <v>0</v>
      </c>
      <c r="BI8" s="308">
        <f>+生産者価格評価表!BI8/生産者価格評価表!BI$124</f>
        <v>0</v>
      </c>
      <c r="BJ8" s="308">
        <f>+生産者価格評価表!BJ8/生産者価格評価表!BJ$124</f>
        <v>0</v>
      </c>
      <c r="BK8" s="308">
        <f>+生産者価格評価表!BK8/生産者価格評価表!BK$124</f>
        <v>1.4597359551109159E-5</v>
      </c>
      <c r="BL8" s="308">
        <f>+生産者価格評価表!BL8/生産者価格評価表!BL$124</f>
        <v>0</v>
      </c>
      <c r="BM8" s="308">
        <f>+生産者価格評価表!BM8/生産者価格評価表!BM$124</f>
        <v>0</v>
      </c>
      <c r="BN8" s="308">
        <f>+生産者価格評価表!BN8/生産者価格評価表!BN$124</f>
        <v>0</v>
      </c>
      <c r="BO8" s="308">
        <f>+生産者価格評価表!BO8/生産者価格評価表!BO$124</f>
        <v>0</v>
      </c>
      <c r="BP8" s="308">
        <f>+生産者価格評価表!BP8/生産者価格評価表!BP$124</f>
        <v>0</v>
      </c>
      <c r="BQ8" s="308">
        <f>+生産者価格評価表!BQ8/生産者価格評価表!BQ$124</f>
        <v>0</v>
      </c>
      <c r="BR8" s="308">
        <f>+生産者価格評価表!BR8/生産者価格評価表!BR$124</f>
        <v>0</v>
      </c>
      <c r="BS8" s="308">
        <f>+生産者価格評価表!BS8/生産者価格評価表!BS$124</f>
        <v>0</v>
      </c>
      <c r="BT8" s="308">
        <f>+生産者価格評価表!BT8/生産者価格評価表!BT$124</f>
        <v>0</v>
      </c>
      <c r="BU8" s="308">
        <f>+生産者価格評価表!BU8/生産者価格評価表!BU$124</f>
        <v>0</v>
      </c>
      <c r="BV8" s="308">
        <f>+生産者価格評価表!BV8/生産者価格評価表!BV$124</f>
        <v>0</v>
      </c>
      <c r="BW8" s="308">
        <f>+生産者価格評価表!BW8/生産者価格評価表!BW$124</f>
        <v>0</v>
      </c>
      <c r="BX8" s="308">
        <f>+生産者価格評価表!BX8/生産者価格評価表!BX$124</f>
        <v>0</v>
      </c>
      <c r="BY8" s="308">
        <f>+生産者価格評価表!BY8/生産者価格評価表!BY$124</f>
        <v>0</v>
      </c>
      <c r="BZ8" s="308">
        <f>+生産者価格評価表!BZ8/生産者価格評価表!BZ$124</f>
        <v>0</v>
      </c>
      <c r="CA8" s="308">
        <f>+生産者価格評価表!CA8/生産者価格評価表!CA$124</f>
        <v>0</v>
      </c>
      <c r="CB8" s="308">
        <f>+生産者価格評価表!CB8/生産者価格評価表!CB$124</f>
        <v>0</v>
      </c>
      <c r="CC8" s="308">
        <f>+生産者価格評価表!CC8/生産者価格評価表!CC$124</f>
        <v>0</v>
      </c>
      <c r="CD8" s="308">
        <f>+生産者価格評価表!CD8/生産者価格評価表!CD$124</f>
        <v>0</v>
      </c>
      <c r="CE8" s="308">
        <f>+生産者価格評価表!CE8/生産者価格評価表!CE$124</f>
        <v>0</v>
      </c>
      <c r="CF8" s="308">
        <f>+生産者価格評価表!CF8/生産者価格評価表!CF$124</f>
        <v>0</v>
      </c>
      <c r="CG8" s="308">
        <f>+生産者価格評価表!CG8/生産者価格評価表!CG$124</f>
        <v>1.1361193251559507E-5</v>
      </c>
      <c r="CH8" s="308">
        <f>+生産者価格評価表!CH8/生産者価格評価表!CH$124</f>
        <v>0</v>
      </c>
      <c r="CI8" s="308">
        <f>+生産者価格評価表!CI8/生産者価格評価表!CI$124</f>
        <v>0</v>
      </c>
      <c r="CJ8" s="308">
        <f>+生産者価格評価表!CJ8/生産者価格評価表!CJ$124</f>
        <v>0</v>
      </c>
      <c r="CK8" s="308">
        <f>+生産者価格評価表!CK8/生産者価格評価表!CK$124</f>
        <v>0</v>
      </c>
      <c r="CL8" s="308">
        <f>+生産者価格評価表!CL8/生産者価格評価表!CL$124</f>
        <v>0</v>
      </c>
      <c r="CM8" s="308">
        <f>+生産者価格評価表!CM8/生産者価格評価表!CM$124</f>
        <v>0</v>
      </c>
      <c r="CN8" s="308">
        <f>+生産者価格評価表!CN8/生産者価格評価表!CN$124</f>
        <v>1.6535287113914029E-6</v>
      </c>
      <c r="CO8" s="308">
        <f>+生産者価格評価表!CO8/生産者価格評価表!CO$124</f>
        <v>1.562965562990312E-4</v>
      </c>
      <c r="CP8" s="308">
        <f>+生産者価格評価表!CP8/生産者価格評価表!CP$124</f>
        <v>1.0305392531193449E-3</v>
      </c>
      <c r="CQ8" s="308">
        <f>+生産者価格評価表!CQ8/生産者価格評価表!CQ$124</f>
        <v>8.489159834733351E-5</v>
      </c>
      <c r="CR8" s="308">
        <f>+生産者価格評価表!CR8/生産者価格評価表!CR$124</f>
        <v>0</v>
      </c>
      <c r="CS8" s="308">
        <f>+生産者価格評価表!CS8/生産者価格評価表!CS$124</f>
        <v>4.1996191667377519E-4</v>
      </c>
      <c r="CT8" s="308">
        <f>+生産者価格評価表!CT8/生産者価格評価表!CT$124</f>
        <v>6.7516492335136316E-4</v>
      </c>
      <c r="CU8" s="308">
        <f>+生産者価格評価表!CU8/生産者価格評価表!CU$124</f>
        <v>0</v>
      </c>
      <c r="CV8" s="308">
        <f>+生産者価格評価表!CV8/生産者価格評価表!CV$124</f>
        <v>0</v>
      </c>
      <c r="CW8" s="308">
        <f>+生産者価格評価表!CW8/生産者価格評価表!CW$124</f>
        <v>0</v>
      </c>
      <c r="CX8" s="308">
        <f>+生産者価格評価表!CX8/生産者価格評価表!CX$124</f>
        <v>0</v>
      </c>
      <c r="CY8" s="308">
        <f>+生産者価格評価表!CY8/生産者価格評価表!CY$124</f>
        <v>0</v>
      </c>
      <c r="CZ8" s="308">
        <f>+生産者価格評価表!CZ8/生産者価格評価表!CZ$124</f>
        <v>1.957041891138908E-3</v>
      </c>
      <c r="DA8" s="308">
        <f>+生産者価格評価表!DA8/生産者価格評価表!DA$124</f>
        <v>3.9789990248911937E-3</v>
      </c>
      <c r="DB8" s="308">
        <f>+生産者価格評価表!DB8/生産者価格評価表!DB$124</f>
        <v>0</v>
      </c>
      <c r="DC8" s="308">
        <f>+生産者価格評価表!DC8/生産者価格評価表!DC$124</f>
        <v>3.7443639174479745E-6</v>
      </c>
      <c r="DD8" s="308">
        <f>+生産者価格評価表!DD8/生産者価格評価表!DD$124</f>
        <v>0</v>
      </c>
      <c r="DE8" s="308">
        <f>+生産者価格評価表!DE8/生産者価格評価表!DE$124</f>
        <v>1.4845023129392881E-4</v>
      </c>
      <c r="DF8" s="308">
        <f>+生産者価格評価表!DF8/生産者価格評価表!DF$124</f>
        <v>0</v>
      </c>
      <c r="DG8" s="309">
        <f>+生産者価格評価表!DG8/生産者価格評価表!DG$124</f>
        <v>0</v>
      </c>
    </row>
    <row r="9" spans="1:111" ht="17.100000000000001" customHeight="1">
      <c r="A9" s="303">
        <v>3</v>
      </c>
      <c r="B9" s="304" t="s">
        <v>141</v>
      </c>
      <c r="C9" s="305" t="s">
        <v>142</v>
      </c>
      <c r="D9" s="306">
        <f>+生産者価格評価表!D9/生産者価格評価表!D$124</f>
        <v>3.2894153849323912E-2</v>
      </c>
      <c r="E9" s="307">
        <f>+生産者価格評価表!E9/生産者価格評価表!E$124</f>
        <v>2.5806922068037304E-2</v>
      </c>
      <c r="F9" s="307">
        <f>+生産者価格評価表!F9/生産者価格評価表!F$124</f>
        <v>0</v>
      </c>
      <c r="G9" s="307">
        <f>+生産者価格評価表!G9/生産者価格評価表!G$124</f>
        <v>2.0397652230228293E-5</v>
      </c>
      <c r="H9" s="307">
        <f>+生産者価格評価表!H9/生産者価格評価表!H$124</f>
        <v>0</v>
      </c>
      <c r="I9" s="819">
        <v>0</v>
      </c>
      <c r="J9" s="307">
        <f>+生産者価格評価表!J9/生産者価格評価表!J$124</f>
        <v>0</v>
      </c>
      <c r="K9" s="307">
        <f>+生産者価格評価表!K9/生産者価格評価表!K$124</f>
        <v>0</v>
      </c>
      <c r="L9" s="307">
        <f>+生産者価格評価表!L9/生産者価格評価表!L$124</f>
        <v>0</v>
      </c>
      <c r="M9" s="307">
        <f>+生産者価格評価表!M9/生産者価格評価表!M$124</f>
        <v>0</v>
      </c>
      <c r="N9" s="819">
        <v>0</v>
      </c>
      <c r="O9" s="307">
        <f>+生産者価格評価表!O9/生産者価格評価表!O$124</f>
        <v>0</v>
      </c>
      <c r="P9" s="307">
        <f>+生産者価格評価表!P9/生産者価格評価表!P$124</f>
        <v>0</v>
      </c>
      <c r="Q9" s="307">
        <f>+生産者価格評価表!Q9/生産者価格評価表!Q$124</f>
        <v>0</v>
      </c>
      <c r="R9" s="307">
        <f>+生産者価格評価表!R9/生産者価格評価表!R$124</f>
        <v>0</v>
      </c>
      <c r="S9" s="307">
        <f>+生産者価格評価表!S9/生産者価格評価表!S$124</f>
        <v>0</v>
      </c>
      <c r="T9" s="307">
        <f>+生産者価格評価表!T9/生産者価格評価表!T$124</f>
        <v>0</v>
      </c>
      <c r="U9" s="307">
        <f>+生産者価格評価表!U9/生産者価格評価表!U$124</f>
        <v>0</v>
      </c>
      <c r="V9" s="307">
        <f>+生産者価格評価表!V9/生産者価格評価表!V$124</f>
        <v>0</v>
      </c>
      <c r="W9" s="307">
        <f>+生産者価格評価表!W9/生産者価格評価表!W$124</f>
        <v>0</v>
      </c>
      <c r="X9" s="307">
        <f>+生産者価格評価表!X9/生産者価格評価表!X$124</f>
        <v>0</v>
      </c>
      <c r="Y9" s="307">
        <f>+生産者価格評価表!Y9/生産者価格評価表!Y$124</f>
        <v>0</v>
      </c>
      <c r="Z9" s="307">
        <f>+生産者価格評価表!Z9/生産者価格評価表!Z$124</f>
        <v>0</v>
      </c>
      <c r="AA9" s="307">
        <f>+生産者価格評価表!AA9/生産者価格評価表!AA$124</f>
        <v>0</v>
      </c>
      <c r="AB9" s="307">
        <f>+生産者価格評価表!AB9/生産者価格評価表!AB$124</f>
        <v>0</v>
      </c>
      <c r="AC9" s="307">
        <f>+生産者価格評価表!AC9/生産者価格評価表!AC$124</f>
        <v>0</v>
      </c>
      <c r="AD9" s="307">
        <f>+生産者価格評価表!AD9/生産者価格評価表!AD$124</f>
        <v>0</v>
      </c>
      <c r="AE9" s="307">
        <f>+生産者価格評価表!AE9/生産者価格評価表!AE$124</f>
        <v>0</v>
      </c>
      <c r="AF9" s="307">
        <f>+生産者価格評価表!AF9/生産者価格評価表!AF$124</f>
        <v>0</v>
      </c>
      <c r="AG9" s="307">
        <f>+生産者価格評価表!AG9/生産者価格評価表!AG$124</f>
        <v>0</v>
      </c>
      <c r="AH9" s="307">
        <f>+生産者価格評価表!AH9/生産者価格評価表!AH$124</f>
        <v>0</v>
      </c>
      <c r="AI9" s="307">
        <f>+生産者価格評価表!AI9/生産者価格評価表!AI$124</f>
        <v>0</v>
      </c>
      <c r="AJ9" s="307">
        <f>+生産者価格評価表!AJ9/生産者価格評価表!AJ$124</f>
        <v>0</v>
      </c>
      <c r="AK9" s="307">
        <f>+生産者価格評価表!AK9/生産者価格評価表!AK$124</f>
        <v>0</v>
      </c>
      <c r="AL9" s="307">
        <f>+生産者価格評価表!AL9/生産者価格評価表!AL$124</f>
        <v>0</v>
      </c>
      <c r="AM9" s="307">
        <f>+生産者価格評価表!AM9/生産者価格評価表!AM$124</f>
        <v>0</v>
      </c>
      <c r="AN9" s="307">
        <f>+生産者価格評価表!AN9/生産者価格評価表!AN$124</f>
        <v>0</v>
      </c>
      <c r="AO9" s="307">
        <f>+生産者価格評価表!AO9/生産者価格評価表!AO$124</f>
        <v>0</v>
      </c>
      <c r="AP9" s="307">
        <f>+生産者価格評価表!AP9/生産者価格評価表!AP$124</f>
        <v>0</v>
      </c>
      <c r="AQ9" s="307">
        <f>+生産者価格評価表!AQ9/生産者価格評価表!AQ$124</f>
        <v>0</v>
      </c>
      <c r="AR9" s="307">
        <f>+生産者価格評価表!AR9/生産者価格評価表!AR$124</f>
        <v>0</v>
      </c>
      <c r="AS9" s="307">
        <f>+生産者価格評価表!AS9/生産者価格評価表!AS$124</f>
        <v>0</v>
      </c>
      <c r="AT9" s="307">
        <f>+生産者価格評価表!AT9/生産者価格評価表!AT$124</f>
        <v>0</v>
      </c>
      <c r="AU9" s="308">
        <f>+生産者価格評価表!AU9/生産者価格評価表!AU$124</f>
        <v>0</v>
      </c>
      <c r="AV9" s="308">
        <f>+生産者価格評価表!AV9/生産者価格評価表!AV$124</f>
        <v>0</v>
      </c>
      <c r="AW9" s="308">
        <f>+生産者価格評価表!AW9/生産者価格評価表!AW$124</f>
        <v>0</v>
      </c>
      <c r="AX9" s="308">
        <f>+生産者価格評価表!AX9/生産者価格評価表!AX$124</f>
        <v>0</v>
      </c>
      <c r="AY9" s="308">
        <f>+生産者価格評価表!AY9/生産者価格評価表!AY$124</f>
        <v>0</v>
      </c>
      <c r="AZ9" s="308">
        <f>+生産者価格評価表!AZ9/生産者価格評価表!AZ$124</f>
        <v>0</v>
      </c>
      <c r="BA9" s="308">
        <f>+生産者価格評価表!BA9/生産者価格評価表!BA$124</f>
        <v>0</v>
      </c>
      <c r="BB9" s="308">
        <f>+生産者価格評価表!BB9/生産者価格評価表!BB$124</f>
        <v>0</v>
      </c>
      <c r="BC9" s="308">
        <f>+生産者価格評価表!BC9/生産者価格評価表!BC$124</f>
        <v>0</v>
      </c>
      <c r="BD9" s="308">
        <f>+生産者価格評価表!BD9/生産者価格評価表!BD$124</f>
        <v>0</v>
      </c>
      <c r="BE9" s="308">
        <f>+生産者価格評価表!BE9/生産者価格評価表!BE$124</f>
        <v>0</v>
      </c>
      <c r="BF9" s="308">
        <f>+生産者価格評価表!BF9/生産者価格評価表!BF$124</f>
        <v>0</v>
      </c>
      <c r="BG9" s="308">
        <f>+生産者価格評価表!BG9/生産者価格評価表!BG$124</f>
        <v>0</v>
      </c>
      <c r="BH9" s="308">
        <f>+生産者価格評価表!BH9/生産者価格評価表!BH$124</f>
        <v>0</v>
      </c>
      <c r="BI9" s="308">
        <f>+生産者価格評価表!BI9/生産者価格評価表!BI$124</f>
        <v>0</v>
      </c>
      <c r="BJ9" s="308">
        <f>+生産者価格評価表!BJ9/生産者価格評価表!BJ$124</f>
        <v>0</v>
      </c>
      <c r="BK9" s="308">
        <f>+生産者価格評価表!BK9/生産者価格評価表!BK$124</f>
        <v>0</v>
      </c>
      <c r="BL9" s="308">
        <f>+生産者価格評価表!BL9/生産者価格評価表!BL$124</f>
        <v>0</v>
      </c>
      <c r="BM9" s="308">
        <f>+生産者価格評価表!BM9/生産者価格評価表!BM$124</f>
        <v>0</v>
      </c>
      <c r="BN9" s="308">
        <f>+生産者価格評価表!BN9/生産者価格評価表!BN$124</f>
        <v>0</v>
      </c>
      <c r="BO9" s="308">
        <f>+生産者価格評価表!BO9/生産者価格評価表!BO$124</f>
        <v>0</v>
      </c>
      <c r="BP9" s="308">
        <f>+生産者価格評価表!BP9/生産者価格評価表!BP$124</f>
        <v>0</v>
      </c>
      <c r="BQ9" s="308">
        <f>+生産者価格評価表!BQ9/生産者価格評価表!BQ$124</f>
        <v>0</v>
      </c>
      <c r="BR9" s="308">
        <f>+生産者価格評価表!BR9/生産者価格評価表!BR$124</f>
        <v>0</v>
      </c>
      <c r="BS9" s="308">
        <f>+生産者価格評価表!BS9/生産者価格評価表!BS$124</f>
        <v>0</v>
      </c>
      <c r="BT9" s="308">
        <f>+生産者価格評価表!BT9/生産者価格評価表!BT$124</f>
        <v>0</v>
      </c>
      <c r="BU9" s="308">
        <f>+生産者価格評価表!BU9/生産者価格評価表!BU$124</f>
        <v>0</v>
      </c>
      <c r="BV9" s="308">
        <f>+生産者価格評価表!BV9/生産者価格評価表!BV$124</f>
        <v>0</v>
      </c>
      <c r="BW9" s="308">
        <f>+生産者価格評価表!BW9/生産者価格評価表!BW$124</f>
        <v>0</v>
      </c>
      <c r="BX9" s="308">
        <f>+生産者価格評価表!BX9/生産者価格評価表!BX$124</f>
        <v>0</v>
      </c>
      <c r="BY9" s="308">
        <f>+生産者価格評価表!BY9/生産者価格評価表!BY$124</f>
        <v>0</v>
      </c>
      <c r="BZ9" s="308">
        <f>+生産者価格評価表!BZ9/生産者価格評価表!BZ$124</f>
        <v>0</v>
      </c>
      <c r="CA9" s="308">
        <f>+生産者価格評価表!CA9/生産者価格評価表!CA$124</f>
        <v>0</v>
      </c>
      <c r="CB9" s="308">
        <f>+生産者価格評価表!CB9/生産者価格評価表!CB$124</f>
        <v>0</v>
      </c>
      <c r="CC9" s="308">
        <f>+生産者価格評価表!CC9/生産者価格評価表!CC$124</f>
        <v>0</v>
      </c>
      <c r="CD9" s="308">
        <f>+生産者価格評価表!CD9/生産者価格評価表!CD$124</f>
        <v>0</v>
      </c>
      <c r="CE9" s="308">
        <f>+生産者価格評価表!CE9/生産者価格評価表!CE$124</f>
        <v>0</v>
      </c>
      <c r="CF9" s="308">
        <f>+生産者価格評価表!CF9/生産者価格評価表!CF$124</f>
        <v>0</v>
      </c>
      <c r="CG9" s="308">
        <f>+生産者価格評価表!CG9/生産者価格評価表!CG$124</f>
        <v>0</v>
      </c>
      <c r="CH9" s="308">
        <f>+生産者価格評価表!CH9/生産者価格評価表!CH$124</f>
        <v>0</v>
      </c>
      <c r="CI9" s="308">
        <f>+生産者価格評価表!CI9/生産者価格評価表!CI$124</f>
        <v>0</v>
      </c>
      <c r="CJ9" s="308">
        <f>+生産者価格評価表!CJ9/生産者価格評価表!CJ$124</f>
        <v>0</v>
      </c>
      <c r="CK9" s="308">
        <f>+生産者価格評価表!CK9/生産者価格評価表!CK$124</f>
        <v>0</v>
      </c>
      <c r="CL9" s="308">
        <f>+生産者価格評価表!CL9/生産者価格評価表!CL$124</f>
        <v>0</v>
      </c>
      <c r="CM9" s="308">
        <f>+生産者価格評価表!CM9/生産者価格評価表!CM$124</f>
        <v>0</v>
      </c>
      <c r="CN9" s="308">
        <f>+生産者価格評価表!CN9/生産者価格評価表!CN$124</f>
        <v>0</v>
      </c>
      <c r="CO9" s="308">
        <f>+生産者価格評価表!CO9/生産者価格評価表!CO$124</f>
        <v>0</v>
      </c>
      <c r="CP9" s="308">
        <f>+生産者価格評価表!CP9/生産者価格評価表!CP$124</f>
        <v>0</v>
      </c>
      <c r="CQ9" s="308">
        <f>+生産者価格評価表!CQ9/生産者価格評価表!CQ$124</f>
        <v>0</v>
      </c>
      <c r="CR9" s="308">
        <f>+生産者価格評価表!CR9/生産者価格評価表!CR$124</f>
        <v>0</v>
      </c>
      <c r="CS9" s="308">
        <f>+生産者価格評価表!CS9/生産者価格評価表!CS$124</f>
        <v>0</v>
      </c>
      <c r="CT9" s="308">
        <f>+生産者価格評価表!CT9/生産者価格評価表!CT$124</f>
        <v>0</v>
      </c>
      <c r="CU9" s="308">
        <f>+生産者価格評価表!CU9/生産者価格評価表!CU$124</f>
        <v>0</v>
      </c>
      <c r="CV9" s="308">
        <f>+生産者価格評価表!CV9/生産者価格評価表!CV$124</f>
        <v>0</v>
      </c>
      <c r="CW9" s="308">
        <f>+生産者価格評価表!CW9/生産者価格評価表!CW$124</f>
        <v>0</v>
      </c>
      <c r="CX9" s="308">
        <f>+生産者価格評価表!CX9/生産者価格評価表!CX$124</f>
        <v>0</v>
      </c>
      <c r="CY9" s="308">
        <f>+生産者価格評価表!CY9/生産者価格評価表!CY$124</f>
        <v>0</v>
      </c>
      <c r="CZ9" s="308">
        <f>+生産者価格評価表!CZ9/生産者価格評価表!CZ$124</f>
        <v>0</v>
      </c>
      <c r="DA9" s="308">
        <f>+生産者価格評価表!DA9/生産者価格評価表!DA$124</f>
        <v>0</v>
      </c>
      <c r="DB9" s="308">
        <f>+生産者価格評価表!DB9/生産者価格評価表!DB$124</f>
        <v>0</v>
      </c>
      <c r="DC9" s="308">
        <f>+生産者価格評価表!DC9/生産者価格評価表!DC$124</f>
        <v>0</v>
      </c>
      <c r="DD9" s="308">
        <f>+生産者価格評価表!DD9/生産者価格評価表!DD$124</f>
        <v>0</v>
      </c>
      <c r="DE9" s="308">
        <f>+生産者価格評価表!DE9/生産者価格評価表!DE$124</f>
        <v>0</v>
      </c>
      <c r="DF9" s="308">
        <f>+生産者価格評価表!DF9/生産者価格評価表!DF$124</f>
        <v>0</v>
      </c>
      <c r="DG9" s="309">
        <f>+生産者価格評価表!DG9/生産者価格評価表!DG$124</f>
        <v>0</v>
      </c>
    </row>
    <row r="10" spans="1:111" ht="17.100000000000001" customHeight="1">
      <c r="A10" s="303">
        <v>4</v>
      </c>
      <c r="B10" s="304" t="s">
        <v>143</v>
      </c>
      <c r="C10" s="305" t="s">
        <v>144</v>
      </c>
      <c r="D10" s="306">
        <f>+生産者価格評価表!D10/生産者価格評価表!D$124</f>
        <v>1.1987418111524006E-3</v>
      </c>
      <c r="E10" s="307">
        <f>+生産者価格評価表!E10/生産者価格評価表!E$124</f>
        <v>0</v>
      </c>
      <c r="F10" s="307">
        <f>+生産者価格評価表!F10/生産者価格評価表!F$124</f>
        <v>0</v>
      </c>
      <c r="G10" s="307">
        <f>+生産者価格評価表!G10/生産者価格評価表!G$124</f>
        <v>0.18360776674604745</v>
      </c>
      <c r="H10" s="307">
        <f>+生産者価格評価表!H10/生産者価格評価表!H$124</f>
        <v>1.698592604665908E-4</v>
      </c>
      <c r="I10" s="819">
        <v>0</v>
      </c>
      <c r="J10" s="307">
        <f>+生産者価格評価表!J10/生産者価格評価表!J$124</f>
        <v>3.4322117823896331E-5</v>
      </c>
      <c r="K10" s="307">
        <f>+生産者価格評価表!K10/生産者価格評価表!K$124</f>
        <v>6.9053709838536774E-4</v>
      </c>
      <c r="L10" s="307">
        <f>+生産者価格評価表!L10/生産者価格評価表!L$124</f>
        <v>0</v>
      </c>
      <c r="M10" s="307">
        <f>+生産者価格評価表!M10/生産者価格評価表!M$124</f>
        <v>7.2101725677786938E-5</v>
      </c>
      <c r="N10" s="819">
        <v>0</v>
      </c>
      <c r="O10" s="307">
        <f>+生産者価格評価表!O10/生産者価格評価表!O$124</f>
        <v>1.8850294889801167E-5</v>
      </c>
      <c r="P10" s="307">
        <f>+生産者価格評価表!P10/生産者価格評価表!P$124</f>
        <v>0</v>
      </c>
      <c r="Q10" s="307">
        <f>+生産者価格評価表!Q10/生産者価格評価表!Q$124</f>
        <v>6.1845006950190073E-2</v>
      </c>
      <c r="R10" s="307">
        <f>+生産者価格評価表!R10/生産者価格評価表!R$124</f>
        <v>2.2300499152787181E-5</v>
      </c>
      <c r="S10" s="307">
        <f>+生産者価格評価表!S10/生産者価格評価表!S$124</f>
        <v>1.9495211649145675E-4</v>
      </c>
      <c r="T10" s="307">
        <f>+生産者価格評価表!T10/生産者価格評価表!T$124</f>
        <v>5.3758933467882258E-7</v>
      </c>
      <c r="U10" s="307">
        <f>+生産者価格評価表!U10/生産者価格評価表!U$124</f>
        <v>0</v>
      </c>
      <c r="V10" s="307">
        <f>+生産者価格評価表!V10/生産者価格評価表!V$124</f>
        <v>0</v>
      </c>
      <c r="W10" s="307">
        <f>+生産者価格評価表!W10/生産者価格評価表!W$124</f>
        <v>2.237443133534649E-4</v>
      </c>
      <c r="X10" s="307">
        <f>+生産者価格評価表!X10/生産者価格評価表!X$124</f>
        <v>0</v>
      </c>
      <c r="Y10" s="307">
        <f>+生産者価格評価表!Y10/生産者価格評価表!Y$124</f>
        <v>0</v>
      </c>
      <c r="Z10" s="307">
        <f>+生産者価格評価表!Z10/生産者価格評価表!Z$124</f>
        <v>0</v>
      </c>
      <c r="AA10" s="307">
        <f>+生産者価格評価表!AA10/生産者価格評価表!AA$124</f>
        <v>0</v>
      </c>
      <c r="AB10" s="307">
        <f>+生産者価格評価表!AB10/生産者価格評価表!AB$124</f>
        <v>0</v>
      </c>
      <c r="AC10" s="307">
        <f>+生産者価格評価表!AC10/生産者価格評価表!AC$124</f>
        <v>8.4946470654666587E-4</v>
      </c>
      <c r="AD10" s="307">
        <f>+生産者価格評価表!AD10/生産者価格評価表!AD$124</f>
        <v>0</v>
      </c>
      <c r="AE10" s="307">
        <f>+生産者価格評価表!AE10/生産者価格評価表!AE$124</f>
        <v>0</v>
      </c>
      <c r="AF10" s="307">
        <f>+生産者価格評価表!AF10/生産者価格評価表!AF$124</f>
        <v>0</v>
      </c>
      <c r="AG10" s="307">
        <f>+生産者価格評価表!AG10/生産者価格評価表!AG$124</f>
        <v>0</v>
      </c>
      <c r="AH10" s="307">
        <f>+生産者価格評価表!AH10/生産者価格評価表!AH$124</f>
        <v>1.0523199867678665E-3</v>
      </c>
      <c r="AI10" s="307">
        <f>+生産者価格評価表!AI10/生産者価格評価表!AI$124</f>
        <v>0</v>
      </c>
      <c r="AJ10" s="307">
        <f>+生産者価格評価表!AJ10/生産者価格評価表!AJ$124</f>
        <v>0</v>
      </c>
      <c r="AK10" s="307">
        <f>+生産者価格評価表!AK10/生産者価格評価表!AK$124</f>
        <v>1.6712457915535908E-6</v>
      </c>
      <c r="AL10" s="307">
        <f>+生産者価格評価表!AL10/生産者価格評価表!AL$124</f>
        <v>8.8935523949735324E-7</v>
      </c>
      <c r="AM10" s="307">
        <f>+生産者価格評価表!AM10/生産者価格評価表!AM$124</f>
        <v>0</v>
      </c>
      <c r="AN10" s="307">
        <f>+生産者価格評価表!AN10/生産者価格評価表!AN$124</f>
        <v>0</v>
      </c>
      <c r="AO10" s="307">
        <f>+生産者価格評価表!AO10/生産者価格評価表!AO$124</f>
        <v>7.4197323846017888E-7</v>
      </c>
      <c r="AP10" s="307">
        <f>+生産者価格評価表!AP10/生産者価格評価表!AP$124</f>
        <v>0</v>
      </c>
      <c r="AQ10" s="307">
        <f>+生産者価格評価表!AQ10/生産者価格評価表!AQ$124</f>
        <v>0</v>
      </c>
      <c r="AR10" s="307">
        <f>+生産者価格評価表!AR10/生産者価格評価表!AR$124</f>
        <v>0</v>
      </c>
      <c r="AS10" s="307">
        <f>+生産者価格評価表!AS10/生産者価格評価表!AS$124</f>
        <v>0</v>
      </c>
      <c r="AT10" s="307">
        <f>+生産者価格評価表!AT10/生産者価格評価表!AT$124</f>
        <v>0</v>
      </c>
      <c r="AU10" s="308">
        <f>+生産者価格評価表!AU10/生産者価格評価表!AU$124</f>
        <v>0</v>
      </c>
      <c r="AV10" s="308">
        <f>+生産者価格評価表!AV10/生産者価格評価表!AV$124</f>
        <v>0</v>
      </c>
      <c r="AW10" s="308">
        <f>+生産者価格評価表!AW10/生産者価格評価表!AW$124</f>
        <v>0</v>
      </c>
      <c r="AX10" s="308">
        <f>+生産者価格評価表!AX10/生産者価格評価表!AX$124</f>
        <v>0</v>
      </c>
      <c r="AY10" s="308">
        <f>+生産者価格評価表!AY10/生産者価格評価表!AY$124</f>
        <v>0</v>
      </c>
      <c r="AZ10" s="308">
        <f>+生産者価格評価表!AZ10/生産者価格評価表!AZ$124</f>
        <v>0</v>
      </c>
      <c r="BA10" s="308">
        <f>+生産者価格評価表!BA10/生産者価格評価表!BA$124</f>
        <v>0</v>
      </c>
      <c r="BB10" s="308">
        <f>+生産者価格評価表!BB10/生産者価格評価表!BB$124</f>
        <v>0</v>
      </c>
      <c r="BC10" s="308">
        <f>+生産者価格評価表!BC10/生産者価格評価表!BC$124</f>
        <v>0</v>
      </c>
      <c r="BD10" s="308">
        <f>+生産者価格評価表!BD10/生産者価格評価表!BD$124</f>
        <v>0</v>
      </c>
      <c r="BE10" s="308">
        <f>+生産者価格評価表!BE10/生産者価格評価表!BE$124</f>
        <v>0</v>
      </c>
      <c r="BF10" s="308">
        <f>+生産者価格評価表!BF10/生産者価格評価表!BF$124</f>
        <v>0</v>
      </c>
      <c r="BG10" s="308">
        <f>+生産者価格評価表!BG10/生産者価格評価表!BG$124</f>
        <v>0</v>
      </c>
      <c r="BH10" s="308">
        <f>+生産者価格評価表!BH10/生産者価格評価表!BH$124</f>
        <v>0</v>
      </c>
      <c r="BI10" s="308">
        <f>+生産者価格評価表!BI10/生産者価格評価表!BI$124</f>
        <v>8.202577323360715E-6</v>
      </c>
      <c r="BJ10" s="308">
        <f>+生産者価格評価表!BJ10/生産者価格評価表!BJ$124</f>
        <v>0</v>
      </c>
      <c r="BK10" s="308">
        <f>+生産者価格評価表!BK10/生産者価格評価表!BK$124</f>
        <v>3.8165647850362444E-4</v>
      </c>
      <c r="BL10" s="308">
        <f>+生産者価格評価表!BL10/生産者価格評価表!BL$124</f>
        <v>0</v>
      </c>
      <c r="BM10" s="308">
        <f>+生産者価格評価表!BM10/生産者価格評価表!BM$124</f>
        <v>9.6830948430308766E-6</v>
      </c>
      <c r="BN10" s="308">
        <f>+生産者価格評価表!BN10/生産者価格評価表!BN$124</f>
        <v>4.2070742933860904E-5</v>
      </c>
      <c r="BO10" s="308">
        <f>+生産者価格評価表!BO10/生産者価格評価表!BO$124</f>
        <v>9.6510363109700967E-5</v>
      </c>
      <c r="BP10" s="308">
        <f>+生産者価格評価表!BP10/生産者価格評価表!BP$124</f>
        <v>3.0482032403684293E-5</v>
      </c>
      <c r="BQ10" s="308">
        <f>+生産者価格評価表!BQ10/生産者価格評価表!BQ$124</f>
        <v>0</v>
      </c>
      <c r="BR10" s="308">
        <f>+生産者価格評価表!BR10/生産者価格評価表!BR$124</f>
        <v>0</v>
      </c>
      <c r="BS10" s="308">
        <f>+生産者価格評価表!BS10/生産者価格評価表!BS$124</f>
        <v>0</v>
      </c>
      <c r="BT10" s="308">
        <f>+生産者価格評価表!BT10/生産者価格評価表!BT$124</f>
        <v>0</v>
      </c>
      <c r="BU10" s="308">
        <f>+生産者価格評価表!BU10/生産者価格評価表!BU$124</f>
        <v>0</v>
      </c>
      <c r="BV10" s="308">
        <f>+生産者価格評価表!BV10/生産者価格評価表!BV$124</f>
        <v>0</v>
      </c>
      <c r="BW10" s="308">
        <f>+生産者価格評価表!BW10/生産者価格評価表!BW$124</f>
        <v>0</v>
      </c>
      <c r="BX10" s="308">
        <f>+生産者価格評価表!BX10/生産者価格評価表!BX$124</f>
        <v>0</v>
      </c>
      <c r="BY10" s="308">
        <f>+生産者価格評価表!BY10/生産者価格評価表!BY$124</f>
        <v>0</v>
      </c>
      <c r="BZ10" s="308">
        <f>+生産者価格評価表!BZ10/生産者価格評価表!BZ$124</f>
        <v>0</v>
      </c>
      <c r="CA10" s="308">
        <f>+生産者価格評価表!CA10/生産者価格評価表!CA$124</f>
        <v>0</v>
      </c>
      <c r="CB10" s="308">
        <f>+生産者価格評価表!CB10/生産者価格評価表!CB$124</f>
        <v>0</v>
      </c>
      <c r="CC10" s="308">
        <f>+生産者価格評価表!CC10/生産者価格評価表!CC$124</f>
        <v>0</v>
      </c>
      <c r="CD10" s="308">
        <f>+生産者価格評価表!CD10/生産者価格評価表!CD$124</f>
        <v>0</v>
      </c>
      <c r="CE10" s="308">
        <f>+生産者価格評価表!CE10/生産者価格評価表!CE$124</f>
        <v>0</v>
      </c>
      <c r="CF10" s="308">
        <f>+生産者価格評価表!CF10/生産者価格評価表!CF$124</f>
        <v>0</v>
      </c>
      <c r="CG10" s="308">
        <f>+生産者価格評価表!CG10/生産者価格評価表!CG$124</f>
        <v>0</v>
      </c>
      <c r="CH10" s="308">
        <f>+生産者価格評価表!CH10/生産者価格評価表!CH$124</f>
        <v>0</v>
      </c>
      <c r="CI10" s="308">
        <f>+生産者価格評価表!CI10/生産者価格評価表!CI$124</f>
        <v>0</v>
      </c>
      <c r="CJ10" s="308">
        <f>+生産者価格評価表!CJ10/生産者価格評価表!CJ$124</f>
        <v>0</v>
      </c>
      <c r="CK10" s="308">
        <f>+生産者価格評価表!CK10/生産者価格評価表!CK$124</f>
        <v>0</v>
      </c>
      <c r="CL10" s="308">
        <f>+生産者価格評価表!CL10/生産者価格評価表!CL$124</f>
        <v>0</v>
      </c>
      <c r="CM10" s="308">
        <f>+生産者価格評価表!CM10/生産者価格評価表!CM$124</f>
        <v>0</v>
      </c>
      <c r="CN10" s="308">
        <f>+生産者価格評価表!CN10/生産者価格評価表!CN$124</f>
        <v>2.3060536692840561E-6</v>
      </c>
      <c r="CO10" s="308">
        <f>+生産者価格評価表!CO10/生産者価格評価表!CO$124</f>
        <v>5.3457240825690742E-5</v>
      </c>
      <c r="CP10" s="308">
        <f>+生産者価格評価表!CP10/生産者価格評価表!CP$124</f>
        <v>6.7896201934320734E-5</v>
      </c>
      <c r="CQ10" s="308">
        <f>+生産者価格評価表!CQ10/生産者価格評価表!CQ$124</f>
        <v>6.5711978260740724E-6</v>
      </c>
      <c r="CR10" s="308">
        <f>+生産者価格評価表!CR10/生産者価格評価表!CR$124</f>
        <v>0</v>
      </c>
      <c r="CS10" s="308">
        <f>+生産者価格評価表!CS10/生産者価格評価表!CS$124</f>
        <v>9.6645538215670932E-5</v>
      </c>
      <c r="CT10" s="308">
        <f>+生産者価格評価表!CT10/生産者価格評価表!CT$124</f>
        <v>1.6694893717694891E-4</v>
      </c>
      <c r="CU10" s="308">
        <f>+生産者価格評価表!CU10/生産者価格評価表!CU$124</f>
        <v>0</v>
      </c>
      <c r="CV10" s="308">
        <f>+生産者価格評価表!CV10/生産者価格評価表!CV$124</f>
        <v>0</v>
      </c>
      <c r="CW10" s="308">
        <f>+生産者価格評価表!CW10/生産者価格評価表!CW$124</f>
        <v>0</v>
      </c>
      <c r="CX10" s="308">
        <f>+生産者価格評価表!CX10/生産者価格評価表!CX$124</f>
        <v>0</v>
      </c>
      <c r="CY10" s="308">
        <f>+生産者価格評価表!CY10/生産者価格評価表!CY$124</f>
        <v>0</v>
      </c>
      <c r="CZ10" s="308">
        <f>+生産者価格評価表!CZ10/生産者価格評価表!CZ$124</f>
        <v>1.5888381249238152E-3</v>
      </c>
      <c r="DA10" s="308">
        <f>+生産者価格評価表!DA10/生産者価格評価表!DA$124</f>
        <v>2.2866959029050182E-3</v>
      </c>
      <c r="DB10" s="308">
        <f>+生産者価格評価表!DB10/生産者価格評価表!DB$124</f>
        <v>0</v>
      </c>
      <c r="DC10" s="308">
        <f>+生産者価格評価表!DC10/生産者価格評価表!DC$124</f>
        <v>0</v>
      </c>
      <c r="DD10" s="308">
        <f>+生産者価格評価表!DD10/生産者価格評価表!DD$124</f>
        <v>0</v>
      </c>
      <c r="DE10" s="308">
        <f>+生産者価格評価表!DE10/生産者価格評価表!DE$124</f>
        <v>1.2815854772174195E-4</v>
      </c>
      <c r="DF10" s="308">
        <f>+生産者価格評価表!DF10/生産者価格評価表!DF$124</f>
        <v>0</v>
      </c>
      <c r="DG10" s="309">
        <f>+生産者価格評価表!DG10/生産者価格評価表!DG$124</f>
        <v>0</v>
      </c>
    </row>
    <row r="11" spans="1:111" ht="17.100000000000001" customHeight="1">
      <c r="A11" s="303">
        <v>5</v>
      </c>
      <c r="B11" s="304" t="s">
        <v>145</v>
      </c>
      <c r="C11" s="305" t="s">
        <v>146</v>
      </c>
      <c r="D11" s="306">
        <f>+生産者価格評価表!D11/生産者価格評価表!D$124</f>
        <v>0</v>
      </c>
      <c r="E11" s="307">
        <f>+生産者価格評価表!E11/生産者価格評価表!E$124</f>
        <v>0</v>
      </c>
      <c r="F11" s="307">
        <f>+生産者価格評価表!F11/生産者価格評価表!F$124</f>
        <v>0</v>
      </c>
      <c r="G11" s="307">
        <f>+生産者価格評価表!G11/生産者価格評価表!G$124</f>
        <v>0</v>
      </c>
      <c r="H11" s="307">
        <f>+生産者価格評価表!H11/生産者価格評価表!H$124</f>
        <v>6.3353318049041096E-2</v>
      </c>
      <c r="I11" s="819">
        <v>0</v>
      </c>
      <c r="J11" s="307">
        <f>+生産者価格評価表!J11/生産者価格評価表!J$124</f>
        <v>0</v>
      </c>
      <c r="K11" s="307">
        <f>+生産者価格評価表!K11/生産者価格評価表!K$124</f>
        <v>1.3953672786759592E-2</v>
      </c>
      <c r="L11" s="307">
        <f>+生産者価格評価表!L11/生産者価格評価表!L$124</f>
        <v>0</v>
      </c>
      <c r="M11" s="307">
        <f>+生産者価格評価表!M11/生産者価格評価表!M$124</f>
        <v>1.4260396538856939E-3</v>
      </c>
      <c r="N11" s="819">
        <v>0</v>
      </c>
      <c r="O11" s="307">
        <f>+生産者価格評価表!O11/生産者価格評価表!O$124</f>
        <v>1.8818263802477799E-6</v>
      </c>
      <c r="P11" s="307">
        <f>+生産者価格評価表!P11/生産者価格評価表!P$124</f>
        <v>0</v>
      </c>
      <c r="Q11" s="307">
        <f>+生産者価格評価表!Q11/生産者価格評価表!Q$124</f>
        <v>0</v>
      </c>
      <c r="R11" s="307">
        <f>+生産者価格評価表!R11/生産者価格評価表!R$124</f>
        <v>0</v>
      </c>
      <c r="S11" s="307">
        <f>+生産者価格評価表!S11/生産者価格評価表!S$124</f>
        <v>0</v>
      </c>
      <c r="T11" s="307">
        <f>+生産者価格評価表!T11/生産者価格評価表!T$124</f>
        <v>0</v>
      </c>
      <c r="U11" s="307">
        <f>+生産者価格評価表!U11/生産者価格評価表!U$124</f>
        <v>0</v>
      </c>
      <c r="V11" s="307">
        <f>+生産者価格評価表!V11/生産者価格評価表!V$124</f>
        <v>7.9229160709164695E-5</v>
      </c>
      <c r="W11" s="307">
        <f>+生産者価格評価表!W11/生産者価格評価表!W$124</f>
        <v>0</v>
      </c>
      <c r="X11" s="307">
        <f>+生産者価格評価表!X11/生産者価格評価表!X$124</f>
        <v>0</v>
      </c>
      <c r="Y11" s="307">
        <f>+生産者価格評価表!Y11/生産者価格評価表!Y$124</f>
        <v>0</v>
      </c>
      <c r="Z11" s="307">
        <f>+生産者価格評価表!Z11/生産者価格評価表!Z$124</f>
        <v>0</v>
      </c>
      <c r="AA11" s="307">
        <f>+生産者価格評価表!AA11/生産者価格評価表!AA$124</f>
        <v>0</v>
      </c>
      <c r="AB11" s="307">
        <f>+生産者価格評価表!AB11/生産者価格評価表!AB$124</f>
        <v>1.7123518777753554E-4</v>
      </c>
      <c r="AC11" s="307">
        <f>+生産者価格評価表!AC11/生産者価格評価表!AC$124</f>
        <v>0</v>
      </c>
      <c r="AD11" s="307">
        <f>+生産者価格評価表!AD11/生産者価格評価表!AD$124</f>
        <v>0</v>
      </c>
      <c r="AE11" s="307">
        <f>+生産者価格評価表!AE11/生産者価格評価表!AE$124</f>
        <v>0</v>
      </c>
      <c r="AF11" s="307">
        <f>+生産者価格評価表!AF11/生産者価格評価表!AF$124</f>
        <v>0</v>
      </c>
      <c r="AG11" s="307">
        <f>+生産者価格評価表!AG11/生産者価格評価表!AG$124</f>
        <v>0</v>
      </c>
      <c r="AH11" s="307">
        <f>+生産者価格評価表!AH11/生産者価格評価表!AH$124</f>
        <v>0</v>
      </c>
      <c r="AI11" s="307">
        <f>+生産者価格評価表!AI11/生産者価格評価表!AI$124</f>
        <v>0</v>
      </c>
      <c r="AJ11" s="307">
        <f>+生産者価格評価表!AJ11/生産者価格評価表!AJ$124</f>
        <v>0</v>
      </c>
      <c r="AK11" s="307">
        <f>+生産者価格評価表!AK11/生産者価格評価表!AK$124</f>
        <v>0</v>
      </c>
      <c r="AL11" s="307">
        <f>+生産者価格評価表!AL11/生産者価格評価表!AL$124</f>
        <v>0</v>
      </c>
      <c r="AM11" s="307">
        <f>+生産者価格評価表!AM11/生産者価格評価表!AM$124</f>
        <v>0</v>
      </c>
      <c r="AN11" s="307">
        <f>+生産者価格評価表!AN11/生産者価格評価表!AN$124</f>
        <v>0</v>
      </c>
      <c r="AO11" s="307">
        <f>+生産者価格評価表!AO11/生産者価格評価表!AO$124</f>
        <v>0</v>
      </c>
      <c r="AP11" s="307">
        <f>+生産者価格評価表!AP11/生産者価格評価表!AP$124</f>
        <v>0</v>
      </c>
      <c r="AQ11" s="307">
        <f>+生産者価格評価表!AQ11/生産者価格評価表!AQ$124</f>
        <v>0</v>
      </c>
      <c r="AR11" s="307">
        <f>+生産者価格評価表!AR11/生産者価格評価表!AR$124</f>
        <v>0</v>
      </c>
      <c r="AS11" s="307">
        <f>+生産者価格評価表!AS11/生産者価格評価表!AS$124</f>
        <v>0</v>
      </c>
      <c r="AT11" s="307">
        <f>+生産者価格評価表!AT11/生産者価格評価表!AT$124</f>
        <v>0</v>
      </c>
      <c r="AU11" s="308">
        <f>+生産者価格評価表!AU11/生産者価格評価表!AU$124</f>
        <v>0</v>
      </c>
      <c r="AV11" s="308">
        <f>+生産者価格評価表!AV11/生産者価格評価表!AV$124</f>
        <v>0</v>
      </c>
      <c r="AW11" s="308">
        <f>+生産者価格評価表!AW11/生産者価格評価表!AW$124</f>
        <v>0</v>
      </c>
      <c r="AX11" s="308">
        <f>+生産者価格評価表!AX11/生産者価格評価表!AX$124</f>
        <v>0</v>
      </c>
      <c r="AY11" s="308">
        <f>+生産者価格評価表!AY11/生産者価格評価表!AY$124</f>
        <v>0</v>
      </c>
      <c r="AZ11" s="308">
        <f>+生産者価格評価表!AZ11/生産者価格評価表!AZ$124</f>
        <v>0</v>
      </c>
      <c r="BA11" s="308">
        <f>+生産者価格評価表!BA11/生産者価格評価表!BA$124</f>
        <v>0</v>
      </c>
      <c r="BB11" s="308">
        <f>+生産者価格評価表!BB11/生産者価格評価表!BB$124</f>
        <v>0</v>
      </c>
      <c r="BC11" s="308">
        <f>+生産者価格評価表!BC11/生産者価格評価表!BC$124</f>
        <v>0</v>
      </c>
      <c r="BD11" s="308">
        <f>+生産者価格評価表!BD11/生産者価格評価表!BD$124</f>
        <v>0</v>
      </c>
      <c r="BE11" s="308">
        <f>+生産者価格評価表!BE11/生産者価格評価表!BE$124</f>
        <v>0</v>
      </c>
      <c r="BF11" s="308">
        <f>+生産者価格評価表!BF11/生産者価格評価表!BF$124</f>
        <v>0</v>
      </c>
      <c r="BG11" s="308">
        <f>+生産者価格評価表!BG11/生産者価格評価表!BG$124</f>
        <v>0</v>
      </c>
      <c r="BH11" s="308">
        <f>+生産者価格評価表!BH11/生産者価格評価表!BH$124</f>
        <v>0</v>
      </c>
      <c r="BI11" s="308">
        <f>+生産者価格評価表!BI11/生産者価格評価表!BI$124</f>
        <v>0</v>
      </c>
      <c r="BJ11" s="308">
        <f>+生産者価格評価表!BJ11/生産者価格評価表!BJ$124</f>
        <v>0</v>
      </c>
      <c r="BK11" s="308">
        <f>+生産者価格評価表!BK11/生産者価格評価表!BK$124</f>
        <v>1.1173677815912268E-3</v>
      </c>
      <c r="BL11" s="308">
        <f>+生産者価格評価表!BL11/生産者価格評価表!BL$124</f>
        <v>0</v>
      </c>
      <c r="BM11" s="308">
        <f>+生産者価格評価表!BM11/生産者価格評価表!BM$124</f>
        <v>0</v>
      </c>
      <c r="BN11" s="308">
        <f>+生産者価格評価表!BN11/生産者価格評価表!BN$124</f>
        <v>0</v>
      </c>
      <c r="BO11" s="308">
        <f>+生産者価格評価表!BO11/生産者価格評価表!BO$124</f>
        <v>0</v>
      </c>
      <c r="BP11" s="308">
        <f>+生産者価格評価表!BP11/生産者価格評価表!BP$124</f>
        <v>0</v>
      </c>
      <c r="BQ11" s="308">
        <f>+生産者価格評価表!BQ11/生産者価格評価表!BQ$124</f>
        <v>0</v>
      </c>
      <c r="BR11" s="308">
        <f>+生産者価格評価表!BR11/生産者価格評価表!BR$124</f>
        <v>0</v>
      </c>
      <c r="BS11" s="308">
        <f>+生産者価格評価表!BS11/生産者価格評価表!BS$124</f>
        <v>0</v>
      </c>
      <c r="BT11" s="308">
        <f>+生産者価格評価表!BT11/生産者価格評価表!BT$124</f>
        <v>0</v>
      </c>
      <c r="BU11" s="308">
        <f>+生産者価格評価表!BU11/生産者価格評価表!BU$124</f>
        <v>0</v>
      </c>
      <c r="BV11" s="308">
        <f>+生産者価格評価表!BV11/生産者価格評価表!BV$124</f>
        <v>0</v>
      </c>
      <c r="BW11" s="308">
        <f>+生産者価格評価表!BW11/生産者価格評価表!BW$124</f>
        <v>0</v>
      </c>
      <c r="BX11" s="308">
        <f>+生産者価格評価表!BX11/生産者価格評価表!BX$124</f>
        <v>0</v>
      </c>
      <c r="BY11" s="308">
        <f>+生産者価格評価表!BY11/生産者価格評価表!BY$124</f>
        <v>0</v>
      </c>
      <c r="BZ11" s="308">
        <f>+生産者価格評価表!BZ11/生産者価格評価表!BZ$124</f>
        <v>0</v>
      </c>
      <c r="CA11" s="308">
        <f>+生産者価格評価表!CA11/生産者価格評価表!CA$124</f>
        <v>0</v>
      </c>
      <c r="CB11" s="308">
        <f>+生産者価格評価表!CB11/生産者価格評価表!CB$124</f>
        <v>0</v>
      </c>
      <c r="CC11" s="308">
        <f>+生産者価格評価表!CC11/生産者価格評価表!CC$124</f>
        <v>0</v>
      </c>
      <c r="CD11" s="308">
        <f>+生産者価格評価表!CD11/生産者価格評価表!CD$124</f>
        <v>0</v>
      </c>
      <c r="CE11" s="308">
        <f>+生産者価格評価表!CE11/生産者価格評価表!CE$124</f>
        <v>0</v>
      </c>
      <c r="CF11" s="308">
        <f>+生産者価格評価表!CF11/生産者価格評価表!CF$124</f>
        <v>0</v>
      </c>
      <c r="CG11" s="308">
        <f>+生産者価格評価表!CG11/生産者価格評価表!CG$124</f>
        <v>1.9154208078389493E-5</v>
      </c>
      <c r="CH11" s="308">
        <f>+生産者価格評価表!CH11/生産者価格評価表!CH$124</f>
        <v>0</v>
      </c>
      <c r="CI11" s="308">
        <f>+生産者価格評価表!CI11/生産者価格評価表!CI$124</f>
        <v>0</v>
      </c>
      <c r="CJ11" s="308">
        <f>+生産者価格評価表!CJ11/生産者価格評価表!CJ$124</f>
        <v>0</v>
      </c>
      <c r="CK11" s="308">
        <f>+生産者価格評価表!CK11/生産者価格評価表!CK$124</f>
        <v>0</v>
      </c>
      <c r="CL11" s="308">
        <f>+生産者価格評価表!CL11/生産者価格評価表!CL$124</f>
        <v>0</v>
      </c>
      <c r="CM11" s="308">
        <f>+生産者価格評価表!CM11/生産者価格評価表!CM$124</f>
        <v>0</v>
      </c>
      <c r="CN11" s="308">
        <f>+生産者価格評価表!CN11/生産者価格評価表!CN$124</f>
        <v>3.8434227821400935E-6</v>
      </c>
      <c r="CO11" s="308">
        <f>+生産者価格評価表!CO11/生産者価格評価表!CO$124</f>
        <v>5.0317403919386951E-5</v>
      </c>
      <c r="CP11" s="308">
        <f>+生産者価格評価表!CP11/生産者価格評価表!CP$124</f>
        <v>2.265006018262967E-4</v>
      </c>
      <c r="CQ11" s="308">
        <f>+生産者価格評価表!CQ11/生産者価格評価表!CQ$124</f>
        <v>1.1516299978649828E-4</v>
      </c>
      <c r="CR11" s="308">
        <f>+生産者価格評価表!CR11/生産者価格評価表!CR$124</f>
        <v>0</v>
      </c>
      <c r="CS11" s="308">
        <f>+生産者価格評価表!CS11/生産者価格評価表!CS$124</f>
        <v>4.8728099745587076E-4</v>
      </c>
      <c r="CT11" s="308">
        <f>+生産者価格評価表!CT11/生産者価格評価表!CT$124</f>
        <v>9.228837991785585E-4</v>
      </c>
      <c r="CU11" s="308">
        <f>+生産者価格評価表!CU11/生産者価格評価表!CU$124</f>
        <v>0</v>
      </c>
      <c r="CV11" s="308">
        <f>+生産者価格評価表!CV11/生産者価格評価表!CV$124</f>
        <v>0</v>
      </c>
      <c r="CW11" s="308">
        <f>+生産者価格評価表!CW11/生産者価格評価表!CW$124</f>
        <v>0</v>
      </c>
      <c r="CX11" s="308">
        <f>+生産者価格評価表!CX11/生産者価格評価表!CX$124</f>
        <v>0</v>
      </c>
      <c r="CY11" s="308">
        <f>+生産者価格評価表!CY11/生産者価格評価表!CY$124</f>
        <v>0</v>
      </c>
      <c r="CZ11" s="308">
        <f>+生産者価格評価表!CZ11/生産者価格評価表!CZ$124</f>
        <v>5.6449513857578975E-3</v>
      </c>
      <c r="DA11" s="308">
        <f>+生産者価格評価表!DA11/生産者価格評価表!DA$124</f>
        <v>7.3694843078168787E-3</v>
      </c>
      <c r="DB11" s="308">
        <f>+生産者価格評価表!DB11/生産者価格評価表!DB$124</f>
        <v>0</v>
      </c>
      <c r="DC11" s="308">
        <f>+生産者価格評価表!DC11/生産者価格評価表!DC$124</f>
        <v>2.9414323767638015E-5</v>
      </c>
      <c r="DD11" s="308">
        <f>+生産者価格評価表!DD11/生産者価格評価表!DD$124</f>
        <v>0</v>
      </c>
      <c r="DE11" s="308">
        <f>+生産者価格評価表!DE11/生産者価格評価表!DE$124</f>
        <v>3.2761430354522221E-4</v>
      </c>
      <c r="DF11" s="308">
        <f>+生産者価格評価表!DF11/生産者価格評価表!DF$124</f>
        <v>0</v>
      </c>
      <c r="DG11" s="309">
        <f>+生産者価格評価表!DG11/生産者価格評価表!DG$124</f>
        <v>0</v>
      </c>
    </row>
    <row r="12" spans="1:111" ht="17.100000000000001" customHeight="1">
      <c r="A12" s="303">
        <v>6</v>
      </c>
      <c r="B12" s="304" t="s">
        <v>147</v>
      </c>
      <c r="C12" s="305" t="s">
        <v>148</v>
      </c>
      <c r="D12" s="306">
        <f>+生産者価格評価表!D12/生産者価格評価表!D$124</f>
        <v>0</v>
      </c>
      <c r="E12" s="307">
        <f>+生産者価格評価表!E12/生産者価格評価表!E$124</f>
        <v>2.199349187449502E-5</v>
      </c>
      <c r="F12" s="307">
        <f>+生産者価格評価表!F12/生産者価格評価表!F$124</f>
        <v>0</v>
      </c>
      <c r="G12" s="307">
        <f>+生産者価格評価表!G12/生産者価格評価表!G$124</f>
        <v>3.8477389434294279E-5</v>
      </c>
      <c r="H12" s="307">
        <f>+生産者価格評価表!H12/生産者価格評価表!H$124</f>
        <v>0</v>
      </c>
      <c r="I12" s="819">
        <v>0</v>
      </c>
      <c r="J12" s="307">
        <f>+生産者価格評価表!J12/生産者価格評価表!J$124</f>
        <v>0</v>
      </c>
      <c r="K12" s="307">
        <f>+生産者価格評価表!K12/生産者価格評価表!K$124</f>
        <v>2.0776668716296291E-4</v>
      </c>
      <c r="L12" s="307">
        <f>+生産者価格評価表!L12/生産者価格評価表!L$124</f>
        <v>1.2830842646820455E-4</v>
      </c>
      <c r="M12" s="307">
        <f>+生産者価格評価表!M12/生産者価格評価表!M$124</f>
        <v>1.4646402314131567E-4</v>
      </c>
      <c r="N12" s="819">
        <v>0</v>
      </c>
      <c r="O12" s="307">
        <f>+生産者価格評価表!O12/生産者価格評価表!O$124</f>
        <v>4.3085816335843323E-4</v>
      </c>
      <c r="P12" s="307">
        <f>+生産者価格評価表!P12/生産者価格評価表!P$124</f>
        <v>6.4706313682479609E-5</v>
      </c>
      <c r="Q12" s="307">
        <f>+生産者価格評価表!Q12/生産者価格評価表!Q$124</f>
        <v>1.1779983175412267E-6</v>
      </c>
      <c r="R12" s="307">
        <f>+生産者価格評価表!R12/生産者価格評価表!R$124</f>
        <v>0</v>
      </c>
      <c r="S12" s="307">
        <f>+生産者価格評価表!S12/生産者価格評価表!S$124</f>
        <v>3.6743699264905347E-3</v>
      </c>
      <c r="T12" s="307">
        <f>+生産者価格評価表!T12/生産者価格評価表!T$124</f>
        <v>1.5581277765773089E-5</v>
      </c>
      <c r="U12" s="307">
        <f>+生産者価格評価表!U12/生産者価格評価表!U$124</f>
        <v>0</v>
      </c>
      <c r="V12" s="307">
        <f>+生産者価格評価表!V12/生産者価格評価表!V$124</f>
        <v>6.3341426959657735E-2</v>
      </c>
      <c r="W12" s="307">
        <f>+生産者価格評価表!W12/生産者価格評価表!W$124</f>
        <v>2.9421149535544195E-4</v>
      </c>
      <c r="X12" s="307">
        <f>+生産者価格評価表!X12/生産者価格評価表!X$124</f>
        <v>5.8102466437645833E-4</v>
      </c>
      <c r="Y12" s="307">
        <f>+生産者価格評価表!Y12/生産者価格評価表!Y$124</f>
        <v>3.6588780453947578E-3</v>
      </c>
      <c r="Z12" s="307">
        <f>+生産者価格評価表!Z12/生産者価格評価表!Z$124</f>
        <v>1.2705819748585622E-3</v>
      </c>
      <c r="AA12" s="307">
        <f>+生産者価格評価表!AA12/生産者価格評価表!AA$124</f>
        <v>1.2863277634878404E-2</v>
      </c>
      <c r="AB12" s="307">
        <f>+生産者価格評価表!AB12/生産者価格評価表!AB$124</f>
        <v>1.7050521642824381E-4</v>
      </c>
      <c r="AC12" s="307">
        <f>+生産者価格評価表!AC12/生産者価格評価表!AC$124</f>
        <v>2.980983924781741E-4</v>
      </c>
      <c r="AD12" s="307">
        <f>+生産者価格評価表!AD12/生産者価格評価表!AD$124</f>
        <v>0.48443507309019262</v>
      </c>
      <c r="AE12" s="307">
        <f>+生産者価格評価表!AE12/生産者価格評価表!AE$124</f>
        <v>0.37767273542771101</v>
      </c>
      <c r="AF12" s="307">
        <f>+生産者価格評価表!AF12/生産者価格評価表!AF$124</f>
        <v>2.0896326621317345E-5</v>
      </c>
      <c r="AG12" s="307">
        <f>+生産者価格評価表!AG12/生産者価格評価表!AG$124</f>
        <v>8.1527729565781195E-5</v>
      </c>
      <c r="AH12" s="307">
        <f>+生産者価格評価表!AH12/生産者価格評価表!AH$124</f>
        <v>0</v>
      </c>
      <c r="AI12" s="307">
        <f>+生産者価格評価表!AI12/生産者価格評価表!AI$124</f>
        <v>9.576429054394789E-4</v>
      </c>
      <c r="AJ12" s="307">
        <f>+生産者価格評価表!AJ12/生産者価格評価表!AJ$124</f>
        <v>1.9640065476800909E-3</v>
      </c>
      <c r="AK12" s="307">
        <f>+生産者価格評価表!AK12/生産者価格評価表!AK$124</f>
        <v>7.9822773773490559E-3</v>
      </c>
      <c r="AL12" s="307">
        <f>+生産者価格評価表!AL12/生産者価格評価表!AL$124</f>
        <v>5.0760701862119463E-3</v>
      </c>
      <c r="AM12" s="307">
        <f>+生産者価格評価表!AM12/生産者価格評価表!AM$124</f>
        <v>3.681237380557948E-3</v>
      </c>
      <c r="AN12" s="307">
        <f>+生産者価格評価表!AN12/生産者価格評価表!AN$124</f>
        <v>1.8450029033555083E-3</v>
      </c>
      <c r="AO12" s="307">
        <f>+生産者価格評価表!AO12/生産者価格評価表!AO$124</f>
        <v>4.1570123786522685E-4</v>
      </c>
      <c r="AP12" s="307">
        <f>+生産者価格評価表!AP12/生産者価格評価表!AP$124</f>
        <v>1.0265561581678159E-5</v>
      </c>
      <c r="AQ12" s="307">
        <f>+生産者価格評価表!AQ12/生産者価格評価表!AQ$124</f>
        <v>1.0449809997032278E-3</v>
      </c>
      <c r="AR12" s="307">
        <f>+生産者価格評価表!AR12/生産者価格評価表!AR$124</f>
        <v>5.8778584874855176E-4</v>
      </c>
      <c r="AS12" s="307">
        <f>+生産者価格評価表!AS12/生産者価格評価表!AS$124</f>
        <v>2.5037797444218672E-5</v>
      </c>
      <c r="AT12" s="307">
        <f>+生産者価格評価表!AT12/生産者価格評価表!AT$124</f>
        <v>6.3139081718887035E-5</v>
      </c>
      <c r="AU12" s="308">
        <f>+生産者価格評価表!AU12/生産者価格評価表!AU$124</f>
        <v>2.3414984211447394E-5</v>
      </c>
      <c r="AV12" s="308">
        <f>+生産者価格評価表!AV12/生産者価格評価表!AV$124</f>
        <v>7.7132144960068671E-6</v>
      </c>
      <c r="AW12" s="308">
        <f>+生産者価格評価表!AW12/生産者価格評価表!AW$124</f>
        <v>9.1680452844903182E-7</v>
      </c>
      <c r="AX12" s="308">
        <f>+生産者価格評価表!AX12/生産者価格評価表!AX$124</f>
        <v>4.9457334931549215E-5</v>
      </c>
      <c r="AY12" s="308">
        <f>+生産者価格評価表!AY12/生産者価格評価表!AY$124</f>
        <v>1.5922031579669875E-4</v>
      </c>
      <c r="AZ12" s="308">
        <f>+生産者価格評価表!AZ12/生産者価格評価表!AZ$124</f>
        <v>2.1760708754233361E-5</v>
      </c>
      <c r="BA12" s="308">
        <f>+生産者価格評価表!BA12/生産者価格評価表!BA$124</f>
        <v>0</v>
      </c>
      <c r="BB12" s="308">
        <f>+生産者価格評価表!BB12/生産者価格評価表!BB$124</f>
        <v>0</v>
      </c>
      <c r="BC12" s="308">
        <f>+生産者価格評価表!BC12/生産者価格評価表!BC$124</f>
        <v>2.1170899912988796E-6</v>
      </c>
      <c r="BD12" s="308">
        <f>+生産者価格評価表!BD12/生産者価格評価表!BD$124</f>
        <v>0</v>
      </c>
      <c r="BE12" s="308">
        <f>+生産者価格評価表!BE12/生産者価格評価表!BE$124</f>
        <v>6.2138671950819687E-6</v>
      </c>
      <c r="BF12" s="308">
        <f>+生産者価格評価表!BF12/生産者価格評価表!BF$124</f>
        <v>3.9129328886701629E-5</v>
      </c>
      <c r="BG12" s="308">
        <f>+生産者価格評価表!BG12/生産者価格評価表!BG$124</f>
        <v>1.783804275951626E-6</v>
      </c>
      <c r="BH12" s="308">
        <f>+生産者価格評価表!BH12/生産者価格評価表!BH$124</f>
        <v>1.1630931373075765E-4</v>
      </c>
      <c r="BI12" s="308">
        <f>+生産者価格評価表!BI12/生産者価格評価表!BI$124</f>
        <v>0</v>
      </c>
      <c r="BJ12" s="308">
        <f>+生産者価格評価表!BJ12/生産者価格評価表!BJ$124</f>
        <v>2.6628960007402105E-5</v>
      </c>
      <c r="BK12" s="308">
        <f>+生産者価格評価表!BK12/生産者価格評価表!BK$124</f>
        <v>1.339864842159055E-5</v>
      </c>
      <c r="BL12" s="308">
        <f>+生産者価格評価表!BL12/生産者価格評価表!BL$124</f>
        <v>1.9466765499512621E-4</v>
      </c>
      <c r="BM12" s="308">
        <f>+生産者価格評価表!BM12/生産者価格評価表!BM$124</f>
        <v>4.5735341258384387E-7</v>
      </c>
      <c r="BN12" s="308">
        <f>+生産者価格評価表!BN12/生産者価格評価表!BN$124</f>
        <v>4.5090804634709585E-7</v>
      </c>
      <c r="BO12" s="308">
        <f>+生産者価格評価表!BO12/生産者価格評価表!BO$124</f>
        <v>6.104691341105802E-6</v>
      </c>
      <c r="BP12" s="308">
        <f>+生産者価格評価表!BP12/生産者価格評価表!BP$124</f>
        <v>2.818930246949842E-6</v>
      </c>
      <c r="BQ12" s="308">
        <f>+生産者価格評価表!BQ12/生産者価格評価表!BQ$124</f>
        <v>0.20528347291717872</v>
      </c>
      <c r="BR12" s="308">
        <f>+生産者価格評価表!BR12/生産者価格評価表!BR$124</f>
        <v>0.42660829925352478</v>
      </c>
      <c r="BS12" s="308">
        <f>+生産者価格評価表!BS12/生産者価格評価表!BS$124</f>
        <v>0</v>
      </c>
      <c r="BT12" s="308">
        <f>+生産者価格評価表!BT12/生産者価格評価表!BT$124</f>
        <v>1.1520667948724568E-6</v>
      </c>
      <c r="BU12" s="308">
        <f>+生産者価格評価表!BU12/生産者価格評価表!BU$124</f>
        <v>1.6961746082230911E-6</v>
      </c>
      <c r="BV12" s="308">
        <f>+生産者価格評価表!BV12/生産者価格評価表!BV$124</f>
        <v>7.5430311422915184E-7</v>
      </c>
      <c r="BW12" s="308">
        <f>+生産者価格評価表!BW12/生産者価格評価表!BW$124</f>
        <v>2.9057342849822764E-6</v>
      </c>
      <c r="BX12" s="308">
        <f>+生産者価格評価表!BX12/生産者価格評価表!BX$124</f>
        <v>0</v>
      </c>
      <c r="BY12" s="308">
        <f>+生産者価格評価表!BY12/生産者価格評価表!BY$124</f>
        <v>0</v>
      </c>
      <c r="BZ12" s="308">
        <f>+生産者価格評価表!BZ12/生産者価格評価表!BZ$124</f>
        <v>1.0687737653721998E-5</v>
      </c>
      <c r="CA12" s="308">
        <f>+生産者価格評価表!CA12/生産者価格評価表!CA$124</f>
        <v>6.6413622686897087E-8</v>
      </c>
      <c r="CB12" s="308">
        <f>+生産者価格評価表!CB12/生産者価格評価表!CB$124</f>
        <v>0</v>
      </c>
      <c r="CC12" s="308">
        <f>+生産者価格評価表!CC12/生産者価格評価表!CC$124</f>
        <v>1.4373579597540625E-7</v>
      </c>
      <c r="CD12" s="308">
        <f>+生産者価格評価表!CD12/生産者価格評価表!CD$124</f>
        <v>0</v>
      </c>
      <c r="CE12" s="308">
        <f>+生産者価格評価表!CE12/生産者価格評価表!CE$124</f>
        <v>2.8332257722624951E-5</v>
      </c>
      <c r="CF12" s="308">
        <f>+生産者価格評価表!CF12/生産者価格評価表!CF$124</f>
        <v>2.9561112663726436E-6</v>
      </c>
      <c r="CG12" s="308">
        <f>+生産者価格評価表!CG12/生産者価格評価表!CG$124</f>
        <v>1.4775814733888434E-5</v>
      </c>
      <c r="CH12" s="308">
        <f>+生産者価格評価表!CH12/生産者価格評価表!CH$124</f>
        <v>0</v>
      </c>
      <c r="CI12" s="308">
        <f>+生産者価格評価表!CI12/生産者価格評価表!CI$124</f>
        <v>0</v>
      </c>
      <c r="CJ12" s="308">
        <f>+生産者価格評価表!CJ12/生産者価格評価表!CJ$124</f>
        <v>4.8244546721286743E-7</v>
      </c>
      <c r="CK12" s="308">
        <f>+生産者価格評価表!CK12/生産者価格評価表!CK$124</f>
        <v>0</v>
      </c>
      <c r="CL12" s="308">
        <f>+生産者価格評価表!CL12/生産者価格評価表!CL$124</f>
        <v>0</v>
      </c>
      <c r="CM12" s="308">
        <f>+生産者価格評価表!CM12/生産者価格評価表!CM$124</f>
        <v>1.1775012288942514E-6</v>
      </c>
      <c r="CN12" s="308">
        <f>+生産者価格評価表!CN12/生産者価格評価表!CN$124</f>
        <v>8.5691507116253124E-8</v>
      </c>
      <c r="CO12" s="308">
        <f>+生産者価格評価表!CO12/生産者価格評価表!CO$124</f>
        <v>4.1620773050608776E-6</v>
      </c>
      <c r="CP12" s="308">
        <f>+生産者価格評価表!CP12/生産者価格評価表!CP$124</f>
        <v>1.2186819235983175E-4</v>
      </c>
      <c r="CQ12" s="308">
        <f>+生産者価格評価表!CQ12/生産者価格評価表!CQ$124</f>
        <v>5.3459929450606173E-6</v>
      </c>
      <c r="CR12" s="308">
        <f>+生産者価格評価表!CR12/生産者価格評価表!CR$124</f>
        <v>0</v>
      </c>
      <c r="CS12" s="308">
        <f>+生産者価格評価表!CS12/生産者価格評価表!CS$124</f>
        <v>2.3107473085285768E-6</v>
      </c>
      <c r="CT12" s="308">
        <f>+生産者価格評価表!CT12/生産者価格評価表!CT$124</f>
        <v>8.8205164520028304E-6</v>
      </c>
      <c r="CU12" s="308">
        <f>+生産者価格評価表!CU12/生産者価格評価表!CU$124</f>
        <v>3.3091035453213179E-5</v>
      </c>
      <c r="CV12" s="308">
        <f>+生産者価格評価表!CV12/生産者価格評価表!CV$124</f>
        <v>2.7854835077484499E-5</v>
      </c>
      <c r="CW12" s="308">
        <f>+生産者価格評価表!CW12/生産者価格評価表!CW$124</f>
        <v>0</v>
      </c>
      <c r="CX12" s="308">
        <f>+生産者価格評価表!CX12/生産者価格評価表!CX$124</f>
        <v>3.1927847936706011E-7</v>
      </c>
      <c r="CY12" s="308">
        <f>+生産者価格評価表!CY12/生産者価格評価表!CY$124</f>
        <v>2.3297726973727826E-7</v>
      </c>
      <c r="CZ12" s="308">
        <f>+生産者価格評価表!CZ12/生産者価格評価表!CZ$124</f>
        <v>5.8790816439521578E-5</v>
      </c>
      <c r="DA12" s="308">
        <f>+生産者価格評価表!DA12/生産者価格評価表!DA$124</f>
        <v>3.882176515183404E-7</v>
      </c>
      <c r="DB12" s="308">
        <f>+生産者価格評価表!DB12/生産者価格評価表!DB$124</f>
        <v>3.9228221376279793E-5</v>
      </c>
      <c r="DC12" s="308">
        <f>+生産者価格評価表!DC12/生産者価格評価表!DC$124</f>
        <v>6.8050435527292281E-6</v>
      </c>
      <c r="DD12" s="308">
        <f>+生産者価格評価表!DD12/生産者価格評価表!DD$124</f>
        <v>0</v>
      </c>
      <c r="DE12" s="308">
        <f>+生産者価格評価表!DE12/生産者価格評価表!DE$124</f>
        <v>8.9510687027291608E-7</v>
      </c>
      <c r="DF12" s="308">
        <f>+生産者価格評価表!DF12/生産者価格評価表!DF$124</f>
        <v>0</v>
      </c>
      <c r="DG12" s="309">
        <f>+生産者価格評価表!DG12/生産者価格評価表!DG$124</f>
        <v>0</v>
      </c>
    </row>
    <row r="13" spans="1:111" ht="17.100000000000001" customHeight="1">
      <c r="A13" s="303">
        <v>7</v>
      </c>
      <c r="B13" s="304" t="s">
        <v>149</v>
      </c>
      <c r="C13" s="305" t="s">
        <v>150</v>
      </c>
      <c r="D13" s="306">
        <f>+生産者価格評価表!D13/生産者価格評価表!D$124</f>
        <v>0</v>
      </c>
      <c r="E13" s="307">
        <f>+生産者価格評価表!E13/生産者価格評価表!E$124</f>
        <v>0</v>
      </c>
      <c r="F13" s="307">
        <f>+生産者価格評価表!F13/生産者価格評価表!F$124</f>
        <v>0</v>
      </c>
      <c r="G13" s="307">
        <f>+生産者価格評価表!G13/生産者価格評価表!G$124</f>
        <v>4.2170600709312892E-4</v>
      </c>
      <c r="H13" s="307">
        <f>+生産者価格評価表!H13/生産者価格評価表!H$124</f>
        <v>0</v>
      </c>
      <c r="I13" s="819">
        <v>0</v>
      </c>
      <c r="J13" s="307">
        <f>+生産者価格評価表!J13/生産者価格評価表!J$124</f>
        <v>2.4436533927345637E-3</v>
      </c>
      <c r="K13" s="307">
        <f>+生産者価格評価表!K13/生産者価格評価表!K$124</f>
        <v>7.7663861392895799E-6</v>
      </c>
      <c r="L13" s="307">
        <f>+生産者価格評価表!L13/生産者価格評価表!L$124</f>
        <v>0</v>
      </c>
      <c r="M13" s="307">
        <f>+生産者価格評価表!M13/生産者価格評価表!M$124</f>
        <v>5.9103437909771765E-5</v>
      </c>
      <c r="N13" s="819">
        <v>0</v>
      </c>
      <c r="O13" s="307">
        <f>+生産者価格評価表!O13/生産者価格評価表!O$124</f>
        <v>1.8818263802477799E-6</v>
      </c>
      <c r="P13" s="307">
        <f>+生産者価格評価表!P13/生産者価格評価表!P$124</f>
        <v>0</v>
      </c>
      <c r="Q13" s="307">
        <f>+生産者価格評価表!Q13/生産者価格評価表!Q$124</f>
        <v>1.76699747631184E-6</v>
      </c>
      <c r="R13" s="307">
        <f>+生産者価格評価表!R13/生産者価格評価表!R$124</f>
        <v>0</v>
      </c>
      <c r="S13" s="307">
        <f>+生産者価格評価表!S13/生産者価格評価表!S$124</f>
        <v>1.1740884626581982E-3</v>
      </c>
      <c r="T13" s="307">
        <f>+生産者価格評価表!T13/生産者価格評価表!T$124</f>
        <v>7.8258906425376148E-6</v>
      </c>
      <c r="U13" s="307">
        <f>+生産者価格評価表!U13/生産者価格評価表!U$124</f>
        <v>0</v>
      </c>
      <c r="V13" s="307">
        <f>+生産者価格評価表!V13/生産者価格評価表!V$124</f>
        <v>4.7579969790002711E-3</v>
      </c>
      <c r="W13" s="307">
        <f>+生産者価格評価表!W13/生産者価格評価表!W$124</f>
        <v>3.0315796474042426E-2</v>
      </c>
      <c r="X13" s="307">
        <f>+生産者価格評価表!X13/生産者価格評価表!X$124</f>
        <v>0</v>
      </c>
      <c r="Y13" s="307">
        <f>+生産者価格評価表!Y13/生産者価格評価表!Y$124</f>
        <v>7.7272286195720265E-4</v>
      </c>
      <c r="Z13" s="307">
        <f>+生産者価格評価表!Z13/生産者価格評価表!Z$124</f>
        <v>1.2945283414980211E-4</v>
      </c>
      <c r="AA13" s="307">
        <f>+生産者価格評価表!AA13/生産者価格評価表!AA$124</f>
        <v>0</v>
      </c>
      <c r="AB13" s="307">
        <f>+生産者価格評価表!AB13/生産者価格評価表!AB$124</f>
        <v>1.2489181854037824E-4</v>
      </c>
      <c r="AC13" s="307">
        <f>+生産者価格評価表!AC13/生産者価格評価表!AC$124</f>
        <v>8.3907082419998338E-5</v>
      </c>
      <c r="AD13" s="307">
        <f>+生産者価格評価表!AD13/生産者価格評価表!AD$124</f>
        <v>-1.3031726884744689E-3</v>
      </c>
      <c r="AE13" s="307">
        <f>+生産者価格評価表!AE13/生産者価格評価表!AE$124</f>
        <v>1.8623564310298709E-2</v>
      </c>
      <c r="AF13" s="307">
        <f>+生産者価格評価表!AF13/生産者価格評価表!AF$124</f>
        <v>0</v>
      </c>
      <c r="AG13" s="307">
        <f>+生産者価格評価表!AG13/生産者価格評価表!AG$124</f>
        <v>2.874286351871834E-4</v>
      </c>
      <c r="AH13" s="307">
        <f>+生産者価格評価表!AH13/生産者価格評価表!AH$124</f>
        <v>6.6984541749839522E-5</v>
      </c>
      <c r="AI13" s="307">
        <f>+生産者価格評価表!AI13/生産者価格評価表!AI$124</f>
        <v>4.6461482313458806E-2</v>
      </c>
      <c r="AJ13" s="307">
        <f>+生産者価格評価表!AJ13/生産者価格評価表!AJ$124</f>
        <v>2.5176933753666635E-2</v>
      </c>
      <c r="AK13" s="307">
        <f>+生産者価格評価表!AK13/生産者価格評価表!AK$124</f>
        <v>4.1458092386786244E-2</v>
      </c>
      <c r="AL13" s="307">
        <f>+生産者価格評価表!AL13/生産者価格評価表!AL$124</f>
        <v>2.6083580402899469E-2</v>
      </c>
      <c r="AM13" s="307">
        <f>+生産者価格評価表!AM13/生産者価格評価表!AM$124</f>
        <v>0.13396330728101463</v>
      </c>
      <c r="AN13" s="307">
        <f>+生産者価格評価表!AN13/生産者価格評価表!AN$124</f>
        <v>0</v>
      </c>
      <c r="AO13" s="307">
        <f>+生産者価格評価表!AO13/生産者価格評価表!AO$124</f>
        <v>2.3555504117528359E-4</v>
      </c>
      <c r="AP13" s="307">
        <f>+生産者価格評価表!AP13/生産者価格評価表!AP$124</f>
        <v>0</v>
      </c>
      <c r="AQ13" s="307">
        <f>+生産者価格評価表!AQ13/生産者価格評価表!AQ$124</f>
        <v>7.2988317742771647E-2</v>
      </c>
      <c r="AR13" s="307">
        <f>+生産者価格評価表!AR13/生産者価格評価表!AR$124</f>
        <v>1.2384259414614728E-4</v>
      </c>
      <c r="AS13" s="307">
        <f>+生産者価格評価表!AS13/生産者価格評価表!AS$124</f>
        <v>6.3572076610991118E-5</v>
      </c>
      <c r="AT13" s="307">
        <f>+生産者価格評価表!AT13/生産者価格評価表!AT$124</f>
        <v>3.2977472009153476E-5</v>
      </c>
      <c r="AU13" s="308">
        <f>+生産者価格評価表!AU13/生産者価格評価表!AU$124</f>
        <v>6.6311945849322732E-6</v>
      </c>
      <c r="AV13" s="308">
        <f>+生産者価格評価表!AV13/生産者価格評価表!AV$124</f>
        <v>4.4256916147519146E-5</v>
      </c>
      <c r="AW13" s="308">
        <f>+生産者価格評価表!AW13/生産者価格評価表!AW$124</f>
        <v>2.1941420778972513E-5</v>
      </c>
      <c r="AX13" s="308">
        <f>+生産者価格評価表!AX13/生産者価格評価表!AX$124</f>
        <v>0</v>
      </c>
      <c r="AY13" s="308">
        <f>+生産者価格評価表!AY13/生産者価格評価表!AY$124</f>
        <v>0</v>
      </c>
      <c r="AZ13" s="308">
        <f>+生産者価格評価表!AZ13/生産者価格評価表!AZ$124</f>
        <v>0</v>
      </c>
      <c r="BA13" s="308">
        <f>+生産者価格評価表!BA13/生産者価格評価表!BA$124</f>
        <v>0</v>
      </c>
      <c r="BB13" s="308">
        <f>+生産者価格評価表!BB13/生産者価格評価表!BB$124</f>
        <v>0</v>
      </c>
      <c r="BC13" s="308">
        <f>+生産者価格評価表!BC13/生産者価格評価表!BC$124</f>
        <v>0</v>
      </c>
      <c r="BD13" s="308">
        <f>+生産者価格評価表!BD13/生産者価格評価表!BD$124</f>
        <v>0</v>
      </c>
      <c r="BE13" s="308">
        <f>+生産者価格評価表!BE13/生産者価格評価表!BE$124</f>
        <v>0</v>
      </c>
      <c r="BF13" s="308">
        <f>+生産者価格評価表!BF13/生産者価格評価表!BF$124</f>
        <v>0</v>
      </c>
      <c r="BG13" s="308">
        <f>+生産者価格評価表!BG13/生産者価格評価表!BG$124</f>
        <v>0</v>
      </c>
      <c r="BH13" s="308">
        <f>+生産者価格評価表!BH13/生産者価格評価表!BH$124</f>
        <v>0</v>
      </c>
      <c r="BI13" s="308">
        <f>+生産者価格評価表!BI13/生産者価格評価表!BI$124</f>
        <v>0</v>
      </c>
      <c r="BJ13" s="308">
        <f>+生産者価格評価表!BJ13/生産者価格評価表!BJ$124</f>
        <v>0</v>
      </c>
      <c r="BK13" s="308">
        <f>+生産者価格評価表!BK13/生産者価格評価表!BK$124</f>
        <v>1.2351951390141699E-3</v>
      </c>
      <c r="BL13" s="308">
        <f>+生産者価格評価表!BL13/生産者価格評価表!BL$124</f>
        <v>0</v>
      </c>
      <c r="BM13" s="308">
        <f>+生産者価格評価表!BM13/生産者価格評価表!BM$124</f>
        <v>1.0861975712751579E-3</v>
      </c>
      <c r="BN13" s="308">
        <f>+生産者価格評価表!BN13/生産者価格評価表!BN$124</f>
        <v>1.5739643867691234E-4</v>
      </c>
      <c r="BO13" s="308">
        <f>+生産者価格評価表!BO13/生産者価格評価表!BO$124</f>
        <v>4.032138180815205E-3</v>
      </c>
      <c r="BP13" s="308">
        <f>+生産者価格評価表!BP13/生産者価格評価表!BP$124</f>
        <v>4.0069342756343896E-3</v>
      </c>
      <c r="BQ13" s="308">
        <f>+生産者価格評価表!BQ13/生産者価格評価表!BQ$124</f>
        <v>-1.6910245544117241E-5</v>
      </c>
      <c r="BR13" s="308">
        <f>+生産者価格評価表!BR13/生産者価格評価表!BR$124</f>
        <v>0</v>
      </c>
      <c r="BS13" s="308">
        <f>+生産者価格評価表!BS13/生産者価格評価表!BS$124</f>
        <v>0</v>
      </c>
      <c r="BT13" s="308">
        <f>+生産者価格評価表!BT13/生産者価格評価表!BT$124</f>
        <v>0</v>
      </c>
      <c r="BU13" s="308">
        <f>+生産者価格評価表!BU13/生産者価格評価表!BU$124</f>
        <v>0</v>
      </c>
      <c r="BV13" s="308">
        <f>+生産者価格評価表!BV13/生産者価格評価表!BV$124</f>
        <v>0</v>
      </c>
      <c r="BW13" s="308">
        <f>+生産者価格評価表!BW13/生産者価格評価表!BW$124</f>
        <v>0</v>
      </c>
      <c r="BX13" s="308">
        <f>+生産者価格評価表!BX13/生産者価格評価表!BX$124</f>
        <v>0</v>
      </c>
      <c r="BY13" s="308">
        <f>+生産者価格評価表!BY13/生産者価格評価表!BY$124</f>
        <v>0</v>
      </c>
      <c r="BZ13" s="308">
        <f>+生産者価格評価表!BZ13/生産者価格評価表!BZ$124</f>
        <v>0</v>
      </c>
      <c r="CA13" s="308">
        <f>+生産者価格評価表!CA13/生産者価格評価表!CA$124</f>
        <v>0</v>
      </c>
      <c r="CB13" s="308">
        <f>+生産者価格評価表!CB13/生産者価格評価表!CB$124</f>
        <v>0</v>
      </c>
      <c r="CC13" s="308">
        <f>+生産者価格評価表!CC13/生産者価格評価表!CC$124</f>
        <v>0</v>
      </c>
      <c r="CD13" s="308">
        <f>+生産者価格評価表!CD13/生産者価格評価表!CD$124</f>
        <v>0</v>
      </c>
      <c r="CE13" s="308">
        <f>+生産者価格評価表!CE13/生産者価格評価表!CE$124</f>
        <v>0</v>
      </c>
      <c r="CF13" s="308">
        <f>+生産者価格評価表!CF13/生産者価格評価表!CF$124</f>
        <v>0</v>
      </c>
      <c r="CG13" s="308">
        <f>+生産者価格評価表!CG13/生産者価格評価表!CG$124</f>
        <v>0</v>
      </c>
      <c r="CH13" s="308">
        <f>+生産者価格評価表!CH13/生産者価格評価表!CH$124</f>
        <v>0</v>
      </c>
      <c r="CI13" s="308">
        <f>+生産者価格評価表!CI13/生産者価格評価表!CI$124</f>
        <v>0</v>
      </c>
      <c r="CJ13" s="308">
        <f>+生産者価格評価表!CJ13/生産者価格評価表!CJ$124</f>
        <v>0</v>
      </c>
      <c r="CK13" s="308">
        <f>+生産者価格評価表!CK13/生産者価格評価表!CK$124</f>
        <v>0</v>
      </c>
      <c r="CL13" s="308">
        <f>+生産者価格評価表!CL13/生産者価格評価表!CL$124</f>
        <v>0</v>
      </c>
      <c r="CM13" s="308">
        <f>+生産者価格評価表!CM13/生産者価格評価表!CM$124</f>
        <v>0</v>
      </c>
      <c r="CN13" s="308">
        <f>+生産者価格評価表!CN13/生産者価格評価表!CN$124</f>
        <v>4.6565399718876512E-6</v>
      </c>
      <c r="CO13" s="308">
        <f>+生産者価格評価表!CO13/生産者価格評価表!CO$124</f>
        <v>0</v>
      </c>
      <c r="CP13" s="308">
        <f>+生産者価格評価表!CP13/生産者価格評価表!CP$124</f>
        <v>0</v>
      </c>
      <c r="CQ13" s="308">
        <f>+生産者価格評価表!CQ13/生産者価格評価表!CQ$124</f>
        <v>0</v>
      </c>
      <c r="CR13" s="308">
        <f>+生産者価格評価表!CR13/生産者価格評価表!CR$124</f>
        <v>0</v>
      </c>
      <c r="CS13" s="308">
        <f>+生産者価格評価表!CS13/生産者価格評価表!CS$124</f>
        <v>0</v>
      </c>
      <c r="CT13" s="308">
        <f>+生産者価格評価表!CT13/生産者価格評価表!CT$124</f>
        <v>0</v>
      </c>
      <c r="CU13" s="308">
        <f>+生産者価格評価表!CU13/生産者価格評価表!CU$124</f>
        <v>0</v>
      </c>
      <c r="CV13" s="308">
        <f>+生産者価格評価表!CV13/生産者価格評価表!CV$124</f>
        <v>0</v>
      </c>
      <c r="CW13" s="308">
        <f>+生産者価格評価表!CW13/生産者価格評価表!CW$124</f>
        <v>0</v>
      </c>
      <c r="CX13" s="308">
        <f>+生産者価格評価表!CX13/生産者価格評価表!CX$124</f>
        <v>0</v>
      </c>
      <c r="CY13" s="308">
        <f>+生産者価格評価表!CY13/生産者価格評価表!CY$124</f>
        <v>0</v>
      </c>
      <c r="CZ13" s="308">
        <f>+生産者価格評価表!CZ13/生産者価格評価表!CZ$124</f>
        <v>-6.4671710377445349E-5</v>
      </c>
      <c r="DA13" s="308">
        <f>+生産者価格評価表!DA13/生産者価格評価表!DA$124</f>
        <v>-4.2946119029968396E-5</v>
      </c>
      <c r="DB13" s="308">
        <f>+生産者価格評価表!DB13/生産者価格評価表!DB$124</f>
        <v>0</v>
      </c>
      <c r="DC13" s="308">
        <f>+生産者価格評価表!DC13/生産者価格評価表!DC$124</f>
        <v>2.698167969388201E-5</v>
      </c>
      <c r="DD13" s="308">
        <f>+生産者価格評価表!DD13/生産者価格評価表!DD$124</f>
        <v>0</v>
      </c>
      <c r="DE13" s="308">
        <f>+生産者価格評価表!DE13/生産者価格評価表!DE$124</f>
        <v>6.7083719529787011E-5</v>
      </c>
      <c r="DF13" s="308">
        <f>+生産者価格評価表!DF13/生産者価格評価表!DF$124</f>
        <v>0</v>
      </c>
      <c r="DG13" s="309">
        <f>+生産者価格評価表!DG13/生産者価格評価表!DG$124</f>
        <v>1.3237721848789272E-4</v>
      </c>
    </row>
    <row r="14" spans="1:111" ht="17.100000000000001" customHeight="1">
      <c r="A14" s="303">
        <v>8</v>
      </c>
      <c r="B14" s="304" t="s">
        <v>151</v>
      </c>
      <c r="C14" s="305" t="s">
        <v>152</v>
      </c>
      <c r="D14" s="306">
        <f>+生産者価格評価表!D14/生産者価格評価表!D$124</f>
        <v>0</v>
      </c>
      <c r="E14" s="307">
        <f>+生産者価格評価表!E14/生産者価格評価表!E$124</f>
        <v>1.2367359984471953E-2</v>
      </c>
      <c r="F14" s="307">
        <f>+生産者価格評価表!F14/生産者価格評価表!F$124</f>
        <v>0</v>
      </c>
      <c r="G14" s="307">
        <f>+生産者価格評価表!G14/生産者価格評価表!G$124</f>
        <v>9.8030807563140362E-3</v>
      </c>
      <c r="H14" s="307">
        <f>+生産者価格評価表!H14/生産者価格評価表!H$124</f>
        <v>1.9877478073530869E-2</v>
      </c>
      <c r="I14" s="819">
        <v>0</v>
      </c>
      <c r="J14" s="307">
        <f>+生産者価格評価表!J14/生産者価格評価表!J$124</f>
        <v>0</v>
      </c>
      <c r="K14" s="307">
        <f>+生産者価格評価表!K14/生産者価格評価表!K$124</f>
        <v>0.23193288675231494</v>
      </c>
      <c r="L14" s="307">
        <f>+生産者価格評価表!L14/生産者価格評価表!L$124</f>
        <v>7.2265231437572075E-2</v>
      </c>
      <c r="M14" s="307">
        <f>+生産者価格評価表!M14/生産者価格評価表!M$124</f>
        <v>0.26079344006250638</v>
      </c>
      <c r="N14" s="819">
        <v>0</v>
      </c>
      <c r="O14" s="307">
        <f>+生産者価格評価表!O14/生産者価格評価表!O$124</f>
        <v>3.4786561610359066E-4</v>
      </c>
      <c r="P14" s="307">
        <f>+生産者価格評価表!P14/生産者価格評価表!P$124</f>
        <v>6.1423121566743077E-3</v>
      </c>
      <c r="Q14" s="307">
        <f>+生産者価格評価表!Q14/生産者価格評価表!Q$124</f>
        <v>8.9473303093423585E-4</v>
      </c>
      <c r="R14" s="307">
        <f>+生産者価格評価表!R14/生産者価格評価表!R$124</f>
        <v>0</v>
      </c>
      <c r="S14" s="307">
        <f>+生産者価格評価表!S14/生産者価格評価表!S$124</f>
        <v>4.4736698641365249E-3</v>
      </c>
      <c r="T14" s="307">
        <f>+生産者価格評価表!T14/生産者価格評価表!T$124</f>
        <v>1.3151109584827426E-4</v>
      </c>
      <c r="U14" s="307">
        <f>+生産者価格評価表!U14/生産者価格評価表!U$124</f>
        <v>0</v>
      </c>
      <c r="V14" s="307">
        <f>+生産者価格評価表!V14/生産者価格評価表!V$124</f>
        <v>1.172918296684129E-4</v>
      </c>
      <c r="W14" s="307">
        <f>+生産者価格評価表!W14/生産者価格評価表!W$124</f>
        <v>1.7408697103644667E-4</v>
      </c>
      <c r="X14" s="307">
        <f>+生産者価格評価表!X14/生産者価格評価表!X$124</f>
        <v>0</v>
      </c>
      <c r="Y14" s="307">
        <f>+生産者価格評価表!Y14/生産者価格評価表!Y$124</f>
        <v>9.6413207687667171E-3</v>
      </c>
      <c r="Z14" s="307">
        <f>+生産者価格評価表!Z14/生産者価格評価表!Z$124</f>
        <v>1.5021905909478743E-4</v>
      </c>
      <c r="AA14" s="307">
        <f>+生産者価格評価表!AA14/生産者価格評価表!AA$124</f>
        <v>0</v>
      </c>
      <c r="AB14" s="307">
        <f>+生産者価格評価表!AB14/生産者価格評価表!AB$124</f>
        <v>1.2385908568710208E-2</v>
      </c>
      <c r="AC14" s="307">
        <f>+生産者価格評価表!AC14/生産者価格評価表!AC$124</f>
        <v>1.5137013112223081E-2</v>
      </c>
      <c r="AD14" s="307">
        <f>+生産者価格評価表!AD14/生産者価格評価表!AD$124</f>
        <v>6.1481306858917883E-6</v>
      </c>
      <c r="AE14" s="307">
        <f>+生産者価格評価表!AE14/生産者価格評価表!AE$124</f>
        <v>0</v>
      </c>
      <c r="AF14" s="307">
        <f>+生産者価格評価表!AF14/生産者価格評価表!AF$124</f>
        <v>2.0623269371573352E-5</v>
      </c>
      <c r="AG14" s="307">
        <f>+生産者価格評価表!AG14/生産者価格評価表!AG$124</f>
        <v>1.9271932939018407E-6</v>
      </c>
      <c r="AH14" s="307">
        <f>+生産者価格評価表!AH14/生産者価格評価表!AH$124</f>
        <v>2.0286241603480977E-2</v>
      </c>
      <c r="AI14" s="307">
        <f>+生産者価格評価表!AI14/生産者価格評価表!AI$124</f>
        <v>3.6638064951534308E-5</v>
      </c>
      <c r="AJ14" s="307">
        <f>+生産者価格評価表!AJ14/生産者価格評価表!AJ$124</f>
        <v>0</v>
      </c>
      <c r="AK14" s="307">
        <f>+生産者価格評価表!AK14/生産者価格評価表!AK$124</f>
        <v>8.1677266055898957E-4</v>
      </c>
      <c r="AL14" s="307">
        <f>+生産者価格評価表!AL14/生産者価格評価表!AL$124</f>
        <v>1.2370179813600158E-3</v>
      </c>
      <c r="AM14" s="307">
        <f>+生産者価格評価表!AM14/生産者価格評価表!AM$124</f>
        <v>0</v>
      </c>
      <c r="AN14" s="307">
        <f>+生産者価格評価表!AN14/生産者価格評価表!AN$124</f>
        <v>0</v>
      </c>
      <c r="AO14" s="307">
        <f>+生産者価格評価表!AO14/生産者価格評価表!AO$124</f>
        <v>1.337698032810645E-5</v>
      </c>
      <c r="AP14" s="307">
        <f>+生産者価格評価表!AP14/生産者価格評価表!AP$124</f>
        <v>0</v>
      </c>
      <c r="AQ14" s="307">
        <f>+生産者価格評価表!AQ14/生産者価格評価表!AQ$124</f>
        <v>0</v>
      </c>
      <c r="AR14" s="307">
        <f>+生産者価格評価表!AR14/生産者価格評価表!AR$124</f>
        <v>0</v>
      </c>
      <c r="AS14" s="307">
        <f>+生産者価格評価表!AS14/生産者価格評価表!AS$124</f>
        <v>0</v>
      </c>
      <c r="AT14" s="307">
        <f>+生産者価格評価表!AT14/生産者価格評価表!AT$124</f>
        <v>0</v>
      </c>
      <c r="AU14" s="308">
        <f>+生産者価格評価表!AU14/生産者価格評価表!AU$124</f>
        <v>0</v>
      </c>
      <c r="AV14" s="308">
        <f>+生産者価格評価表!AV14/生産者価格評価表!AV$124</f>
        <v>0</v>
      </c>
      <c r="AW14" s="308">
        <f>+生産者価格評価表!AW14/生産者価格評価表!AW$124</f>
        <v>0</v>
      </c>
      <c r="AX14" s="308">
        <f>+生産者価格評価表!AX14/生産者価格評価表!AX$124</f>
        <v>0</v>
      </c>
      <c r="AY14" s="308">
        <f>+生産者価格評価表!AY14/生産者価格評価表!AY$124</f>
        <v>0</v>
      </c>
      <c r="AZ14" s="308">
        <f>+生産者価格評価表!AZ14/生産者価格評価表!AZ$124</f>
        <v>0</v>
      </c>
      <c r="BA14" s="308">
        <f>+生産者価格評価表!BA14/生産者価格評価表!BA$124</f>
        <v>0</v>
      </c>
      <c r="BB14" s="308">
        <f>+生産者価格評価表!BB14/生産者価格評価表!BB$124</f>
        <v>0</v>
      </c>
      <c r="BC14" s="308">
        <f>+生産者価格評価表!BC14/生産者価格評価表!BC$124</f>
        <v>0</v>
      </c>
      <c r="BD14" s="308">
        <f>+生産者価格評価表!BD14/生産者価格評価表!BD$124</f>
        <v>0</v>
      </c>
      <c r="BE14" s="308">
        <f>+生産者価格評価表!BE14/生産者価格評価表!BE$124</f>
        <v>0</v>
      </c>
      <c r="BF14" s="308">
        <f>+生産者価格評価表!BF14/生産者価格評価表!BF$124</f>
        <v>0</v>
      </c>
      <c r="BG14" s="308">
        <f>+生産者価格評価表!BG14/生産者価格評価表!BG$124</f>
        <v>0</v>
      </c>
      <c r="BH14" s="308">
        <f>+生産者価格評価表!BH14/生産者価格評価表!BH$124</f>
        <v>0</v>
      </c>
      <c r="BI14" s="308">
        <f>+生産者価格評価表!BI14/生産者価格評価表!BI$124</f>
        <v>0</v>
      </c>
      <c r="BJ14" s="308">
        <f>+生産者価格評価表!BJ14/生産者価格評価表!BJ$124</f>
        <v>0</v>
      </c>
      <c r="BK14" s="308">
        <f>+生産者価格評価表!BK14/生産者価格評価表!BK$124</f>
        <v>4.4777838594197419E-3</v>
      </c>
      <c r="BL14" s="308">
        <f>+生産者価格評価表!BL14/生産者価格評価表!BL$124</f>
        <v>0</v>
      </c>
      <c r="BM14" s="308">
        <f>+生産者価格評価表!BM14/生産者価格評価表!BM$124</f>
        <v>0</v>
      </c>
      <c r="BN14" s="308">
        <f>+生産者価格評価表!BN14/生産者価格評価表!BN$124</f>
        <v>0</v>
      </c>
      <c r="BO14" s="308">
        <f>+生産者価格評価表!BO14/生産者価格評価表!BO$124</f>
        <v>0</v>
      </c>
      <c r="BP14" s="308">
        <f>+生産者価格評価表!BP14/生産者価格評価表!BP$124</f>
        <v>0</v>
      </c>
      <c r="BQ14" s="308">
        <f>+生産者価格評価表!BQ14/生産者価格評価表!BQ$124</f>
        <v>0</v>
      </c>
      <c r="BR14" s="308">
        <f>+生産者価格評価表!BR14/生産者価格評価表!BR$124</f>
        <v>0</v>
      </c>
      <c r="BS14" s="308">
        <f>+生産者価格評価表!BS14/生産者価格評価表!BS$124</f>
        <v>0</v>
      </c>
      <c r="BT14" s="308">
        <f>+生産者価格評価表!BT14/生産者価格評価表!BT$124</f>
        <v>0</v>
      </c>
      <c r="BU14" s="308">
        <f>+生産者価格評価表!BU14/生産者価格評価表!BU$124</f>
        <v>0</v>
      </c>
      <c r="BV14" s="308">
        <f>+生産者価格評価表!BV14/生産者価格評価表!BV$124</f>
        <v>0</v>
      </c>
      <c r="BW14" s="308">
        <f>+生産者価格評価表!BW14/生産者価格評価表!BW$124</f>
        <v>0</v>
      </c>
      <c r="BX14" s="308">
        <f>+生産者価格評価表!BX14/生産者価格評価表!BX$124</f>
        <v>0</v>
      </c>
      <c r="BY14" s="308">
        <f>+生産者価格評価表!BY14/生産者価格評価表!BY$124</f>
        <v>0</v>
      </c>
      <c r="BZ14" s="308">
        <f>+生産者価格評価表!BZ14/生産者価格評価表!BZ$124</f>
        <v>0</v>
      </c>
      <c r="CA14" s="308">
        <f>+生産者価格評価表!CA14/生産者価格評価表!CA$124</f>
        <v>0</v>
      </c>
      <c r="CB14" s="308">
        <f>+生産者価格評価表!CB14/生産者価格評価表!CB$124</f>
        <v>0</v>
      </c>
      <c r="CC14" s="308">
        <f>+生産者価格評価表!CC14/生産者価格評価表!CC$124</f>
        <v>0</v>
      </c>
      <c r="CD14" s="308">
        <f>+生産者価格評価表!CD14/生産者価格評価表!CD$124</f>
        <v>0</v>
      </c>
      <c r="CE14" s="308">
        <f>+生産者価格評価表!CE14/生産者価格評価表!CE$124</f>
        <v>0</v>
      </c>
      <c r="CF14" s="308">
        <f>+生産者価格評価表!CF14/生産者価格評価表!CF$124</f>
        <v>0</v>
      </c>
      <c r="CG14" s="308">
        <f>+生産者価格評価表!CG14/生産者価格評価表!CG$124</f>
        <v>3.1002338476245615E-4</v>
      </c>
      <c r="CH14" s="308">
        <f>+生産者価格評価表!CH14/生産者価格評価表!CH$124</f>
        <v>0</v>
      </c>
      <c r="CI14" s="308">
        <f>+生産者価格評価表!CI14/生産者価格評価表!CI$124</f>
        <v>0</v>
      </c>
      <c r="CJ14" s="308">
        <f>+生産者価格評価表!CJ14/生産者価格評価表!CJ$124</f>
        <v>0</v>
      </c>
      <c r="CK14" s="308">
        <f>+生産者価格評価表!CK14/生産者価格評価表!CK$124</f>
        <v>0</v>
      </c>
      <c r="CL14" s="308">
        <f>+生産者価格評価表!CL14/生産者価格評価表!CL$124</f>
        <v>0</v>
      </c>
      <c r="CM14" s="308">
        <f>+生産者価格評価表!CM14/生産者価格評価表!CM$124</f>
        <v>1.0412163644388983E-6</v>
      </c>
      <c r="CN14" s="308">
        <f>+生産者価格評価表!CN14/生産者価格評価表!CN$124</f>
        <v>6.534713729823596E-4</v>
      </c>
      <c r="CO14" s="308">
        <f>+生産者価格評価表!CO14/生産者価格評価表!CO$124</f>
        <v>6.1597143846530448E-3</v>
      </c>
      <c r="CP14" s="308">
        <f>+生産者価格評価表!CP14/生産者価格評価表!CP$124</f>
        <v>2.3915913075192871E-3</v>
      </c>
      <c r="CQ14" s="308">
        <f>+生産者価格評価表!CQ14/生産者価格評価表!CQ$124</f>
        <v>2.5733038359077444E-3</v>
      </c>
      <c r="CR14" s="308">
        <f>+生産者価格評価表!CR14/生産者価格評価表!CR$124</f>
        <v>0</v>
      </c>
      <c r="CS14" s="308">
        <f>+生産者価格評価表!CS14/生産者価格評価表!CS$124</f>
        <v>1.143770525066172E-2</v>
      </c>
      <c r="CT14" s="308">
        <f>+生産者価格評価表!CT14/生産者価格評価表!CT$124</f>
        <v>1.8002581249787417E-2</v>
      </c>
      <c r="CU14" s="308">
        <f>+生産者価格評価表!CU14/生産者価格評価表!CU$124</f>
        <v>1.6676152564726043E-3</v>
      </c>
      <c r="CV14" s="308">
        <f>+生産者価格評価表!CV14/生産者価格評価表!CV$124</f>
        <v>0</v>
      </c>
      <c r="CW14" s="308">
        <f>+生産者価格評価表!CW14/生産者価格評価表!CW$124</f>
        <v>0</v>
      </c>
      <c r="CX14" s="308">
        <f>+生産者価格評価表!CX14/生産者価格評価表!CX$124</f>
        <v>0</v>
      </c>
      <c r="CY14" s="308">
        <f>+生産者価格評価表!CY14/生産者価格評価表!CY$124</f>
        <v>0</v>
      </c>
      <c r="CZ14" s="308">
        <f>+生産者価格評価表!CZ14/生産者価格評価表!CZ$124</f>
        <v>7.2534982076231352E-2</v>
      </c>
      <c r="DA14" s="308">
        <f>+生産者価格評価表!DA14/生産者価格評価表!DA$124</f>
        <v>0.1571307656779313</v>
      </c>
      <c r="DB14" s="308">
        <f>+生産者価格評価表!DB14/生産者価格評価表!DB$124</f>
        <v>0</v>
      </c>
      <c r="DC14" s="308">
        <f>+生産者価格評価表!DC14/生産者価格評価表!DC$124</f>
        <v>3.4764550766454336E-5</v>
      </c>
      <c r="DD14" s="308">
        <f>+生産者価格評価表!DD14/生産者価格評価表!DD$124</f>
        <v>0</v>
      </c>
      <c r="DE14" s="308">
        <f>+生産者価格評価表!DE14/生産者価格評価表!DE$124</f>
        <v>5.4979773088436549E-3</v>
      </c>
      <c r="DF14" s="308">
        <f>+生産者価格評価表!DF14/生産者価格評価表!DF$124</f>
        <v>0</v>
      </c>
      <c r="DG14" s="309">
        <f>+生産者価格評価表!DG14/生産者価格評価表!DG$124</f>
        <v>0</v>
      </c>
    </row>
    <row r="15" spans="1:111" ht="17.100000000000001" customHeight="1">
      <c r="A15" s="303">
        <v>9</v>
      </c>
      <c r="B15" s="304" t="s">
        <v>153</v>
      </c>
      <c r="C15" s="305" t="s">
        <v>154</v>
      </c>
      <c r="D15" s="306">
        <f>+生産者価格評価表!D15/生産者価格評価表!D$124</f>
        <v>0</v>
      </c>
      <c r="E15" s="307">
        <f>+生産者価格評価表!E15/生産者価格評価表!E$124</f>
        <v>1.127235637895608E-4</v>
      </c>
      <c r="F15" s="307">
        <f>+生産者価格評価表!F15/生産者価格評価表!F$124</f>
        <v>0</v>
      </c>
      <c r="G15" s="307">
        <f>+生産者価格評価表!G15/生産者価格評価表!G$124</f>
        <v>0</v>
      </c>
      <c r="H15" s="307">
        <f>+生産者価格評価表!H15/生産者価格評価表!H$124</f>
        <v>8.6836991407697513E-3</v>
      </c>
      <c r="I15" s="819">
        <v>0</v>
      </c>
      <c r="J15" s="307">
        <f>+生産者価格評価表!J15/生産者価格評価表!J$124</f>
        <v>0</v>
      </c>
      <c r="K15" s="307">
        <f>+生産者価格評価表!K15/生産者価格評価表!K$124</f>
        <v>1.2854080358279459E-3</v>
      </c>
      <c r="L15" s="307">
        <f>+生産者価格評価表!L15/生産者価格評価表!L$124</f>
        <v>4.3297267010355758E-2</v>
      </c>
      <c r="M15" s="307">
        <f>+生産者価格評価表!M15/生産者価格評価表!M$124</f>
        <v>0</v>
      </c>
      <c r="N15" s="819">
        <v>0</v>
      </c>
      <c r="O15" s="307">
        <f>+生産者価格評価表!O15/生産者価格評価表!O$124</f>
        <v>0</v>
      </c>
      <c r="P15" s="307">
        <f>+生産者価格評価表!P15/生産者価格評価表!P$124</f>
        <v>0</v>
      </c>
      <c r="Q15" s="307">
        <f>+生産者価格評価表!Q15/生産者価格評価表!Q$124</f>
        <v>0</v>
      </c>
      <c r="R15" s="307">
        <f>+生産者価格評価表!R15/生産者価格評価表!R$124</f>
        <v>0</v>
      </c>
      <c r="S15" s="307">
        <f>+生産者価格評価表!S15/生産者価格評価表!S$124</f>
        <v>0</v>
      </c>
      <c r="T15" s="307">
        <f>+生産者価格評価表!T15/生産者価格評価表!T$124</f>
        <v>0</v>
      </c>
      <c r="U15" s="307">
        <f>+生産者価格評価表!U15/生産者価格評価表!U$124</f>
        <v>0</v>
      </c>
      <c r="V15" s="307">
        <f>+生産者価格評価表!V15/生産者価格評価表!V$124</f>
        <v>0</v>
      </c>
      <c r="W15" s="307">
        <f>+生産者価格評価表!W15/生産者価格評価表!W$124</f>
        <v>0</v>
      </c>
      <c r="X15" s="307">
        <f>+生産者価格評価表!X15/生産者価格評価表!X$124</f>
        <v>0</v>
      </c>
      <c r="Y15" s="307">
        <f>+生産者価格評価表!Y15/生産者価格評価表!Y$124</f>
        <v>4.5678259633830833E-6</v>
      </c>
      <c r="Z15" s="307">
        <f>+生産者価格評価表!Z15/生産者価格評価表!Z$124</f>
        <v>0</v>
      </c>
      <c r="AA15" s="307">
        <f>+生産者価格評価表!AA15/生産者価格評価表!AA$124</f>
        <v>0</v>
      </c>
      <c r="AB15" s="307">
        <f>+生産者価格評価表!AB15/生産者価格評価表!AB$124</f>
        <v>1.0432114742579468E-4</v>
      </c>
      <c r="AC15" s="307">
        <f>+生産者価格評価表!AC15/生産者価格評価表!AC$124</f>
        <v>9.9552732082328303E-7</v>
      </c>
      <c r="AD15" s="307">
        <f>+生産者価格評価表!AD15/生産者価格評価表!AD$124</f>
        <v>0</v>
      </c>
      <c r="AE15" s="307">
        <f>+生産者価格評価表!AE15/生産者価格評価表!AE$124</f>
        <v>0</v>
      </c>
      <c r="AF15" s="307">
        <f>+生産者価格評価表!AF15/生産者価格評価表!AF$124</f>
        <v>0</v>
      </c>
      <c r="AG15" s="307">
        <f>+生産者価格評価表!AG15/生産者価格評価表!AG$124</f>
        <v>0</v>
      </c>
      <c r="AH15" s="307">
        <f>+生産者価格評価表!AH15/生産者価格評価表!AH$124</f>
        <v>0</v>
      </c>
      <c r="AI15" s="307">
        <f>+生産者価格評価表!AI15/生産者価格評価表!AI$124</f>
        <v>0</v>
      </c>
      <c r="AJ15" s="307">
        <f>+生産者価格評価表!AJ15/生産者価格評価表!AJ$124</f>
        <v>0</v>
      </c>
      <c r="AK15" s="307">
        <f>+生産者価格評価表!AK15/生産者価格評価表!AK$124</f>
        <v>0</v>
      </c>
      <c r="AL15" s="307">
        <f>+生産者価格評価表!AL15/生産者価格評価表!AL$124</f>
        <v>0</v>
      </c>
      <c r="AM15" s="307">
        <f>+生産者価格評価表!AM15/生産者価格評価表!AM$124</f>
        <v>0</v>
      </c>
      <c r="AN15" s="307">
        <f>+生産者価格評価表!AN15/生産者価格評価表!AN$124</f>
        <v>0</v>
      </c>
      <c r="AO15" s="307">
        <f>+生産者価格評価表!AO15/生産者価格評価表!AO$124</f>
        <v>0</v>
      </c>
      <c r="AP15" s="307">
        <f>+生産者価格評価表!AP15/生産者価格評価表!AP$124</f>
        <v>0</v>
      </c>
      <c r="AQ15" s="307">
        <f>+生産者価格評価表!AQ15/生産者価格評価表!AQ$124</f>
        <v>0</v>
      </c>
      <c r="AR15" s="307">
        <f>+生産者価格評価表!AR15/生産者価格評価表!AR$124</f>
        <v>0</v>
      </c>
      <c r="AS15" s="307">
        <f>+生産者価格評価表!AS15/生産者価格評価表!AS$124</f>
        <v>0</v>
      </c>
      <c r="AT15" s="307">
        <f>+生産者価格評価表!AT15/生産者価格評価表!AT$124</f>
        <v>0</v>
      </c>
      <c r="AU15" s="308">
        <f>+生産者価格評価表!AU15/生産者価格評価表!AU$124</f>
        <v>0</v>
      </c>
      <c r="AV15" s="308">
        <f>+生産者価格評価表!AV15/生産者価格評価表!AV$124</f>
        <v>0</v>
      </c>
      <c r="AW15" s="308">
        <f>+生産者価格評価表!AW15/生産者価格評価表!AW$124</f>
        <v>0</v>
      </c>
      <c r="AX15" s="308">
        <f>+生産者価格評価表!AX15/生産者価格評価表!AX$124</f>
        <v>0</v>
      </c>
      <c r="AY15" s="308">
        <f>+生産者価格評価表!AY15/生産者価格評価表!AY$124</f>
        <v>0</v>
      </c>
      <c r="AZ15" s="308">
        <f>+生産者価格評価表!AZ15/生産者価格評価表!AZ$124</f>
        <v>0</v>
      </c>
      <c r="BA15" s="308">
        <f>+生産者価格評価表!BA15/生産者価格評価表!BA$124</f>
        <v>0</v>
      </c>
      <c r="BB15" s="308">
        <f>+生産者価格評価表!BB15/生産者価格評価表!BB$124</f>
        <v>0</v>
      </c>
      <c r="BC15" s="308">
        <f>+生産者価格評価表!BC15/生産者価格評価表!BC$124</f>
        <v>0</v>
      </c>
      <c r="BD15" s="308">
        <f>+生産者価格評価表!BD15/生産者価格評価表!BD$124</f>
        <v>0</v>
      </c>
      <c r="BE15" s="308">
        <f>+生産者価格評価表!BE15/生産者価格評価表!BE$124</f>
        <v>0</v>
      </c>
      <c r="BF15" s="308">
        <f>+生産者価格評価表!BF15/生産者価格評価表!BF$124</f>
        <v>0</v>
      </c>
      <c r="BG15" s="308">
        <f>+生産者価格評価表!BG15/生産者価格評価表!BG$124</f>
        <v>0</v>
      </c>
      <c r="BH15" s="308">
        <f>+生産者価格評価表!BH15/生産者価格評価表!BH$124</f>
        <v>0</v>
      </c>
      <c r="BI15" s="308">
        <f>+生産者価格評価表!BI15/生産者価格評価表!BI$124</f>
        <v>0</v>
      </c>
      <c r="BJ15" s="308">
        <f>+生産者価格評価表!BJ15/生産者価格評価表!BJ$124</f>
        <v>0</v>
      </c>
      <c r="BK15" s="308">
        <f>+生産者価格評価表!BK15/生産者価格評価表!BK$124</f>
        <v>0</v>
      </c>
      <c r="BL15" s="308">
        <f>+生産者価格評価表!BL15/生産者価格評価表!BL$124</f>
        <v>0</v>
      </c>
      <c r="BM15" s="308">
        <f>+生産者価格評価表!BM15/生産者価格評価表!BM$124</f>
        <v>0</v>
      </c>
      <c r="BN15" s="308">
        <f>+生産者価格評価表!BN15/生産者価格評価表!BN$124</f>
        <v>0</v>
      </c>
      <c r="BO15" s="308">
        <f>+生産者価格評価表!BO15/生産者価格評価表!BO$124</f>
        <v>0</v>
      </c>
      <c r="BP15" s="308">
        <f>+生産者価格評価表!BP15/生産者価格評価表!BP$124</f>
        <v>0</v>
      </c>
      <c r="BQ15" s="308">
        <f>+生産者価格評価表!BQ15/生産者価格評価表!BQ$124</f>
        <v>0</v>
      </c>
      <c r="BR15" s="308">
        <f>+生産者価格評価表!BR15/生産者価格評価表!BR$124</f>
        <v>0</v>
      </c>
      <c r="BS15" s="308">
        <f>+生産者価格評価表!BS15/生産者価格評価表!BS$124</f>
        <v>0</v>
      </c>
      <c r="BT15" s="308">
        <f>+生産者価格評価表!BT15/生産者価格評価表!BT$124</f>
        <v>0</v>
      </c>
      <c r="BU15" s="308">
        <f>+生産者価格評価表!BU15/生産者価格評価表!BU$124</f>
        <v>9.8713721132421533E-5</v>
      </c>
      <c r="BV15" s="308">
        <f>+生産者価格評価表!BV15/生産者価格評価表!BV$124</f>
        <v>0</v>
      </c>
      <c r="BW15" s="308">
        <f>+生産者価格評価表!BW15/生産者価格評価表!BW$124</f>
        <v>0</v>
      </c>
      <c r="BX15" s="308">
        <f>+生産者価格評価表!BX15/生産者価格評価表!BX$124</f>
        <v>0</v>
      </c>
      <c r="BY15" s="308">
        <f>+生産者価格評価表!BY15/生産者価格評価表!BY$124</f>
        <v>0</v>
      </c>
      <c r="BZ15" s="308">
        <f>+生産者価格評価表!BZ15/生産者価格評価表!BZ$124</f>
        <v>0</v>
      </c>
      <c r="CA15" s="308">
        <f>+生産者価格評価表!CA15/生産者価格評価表!CA$124</f>
        <v>0</v>
      </c>
      <c r="CB15" s="308">
        <f>+生産者価格評価表!CB15/生産者価格評価表!CB$124</f>
        <v>0</v>
      </c>
      <c r="CC15" s="308">
        <f>+生産者価格評価表!CC15/生産者価格評価表!CC$124</f>
        <v>0</v>
      </c>
      <c r="CD15" s="308">
        <f>+生産者価格評価表!CD15/生産者価格評価表!CD$124</f>
        <v>0</v>
      </c>
      <c r="CE15" s="308">
        <f>+生産者価格評価表!CE15/生産者価格評価表!CE$124</f>
        <v>0</v>
      </c>
      <c r="CF15" s="308">
        <f>+生産者価格評価表!CF15/生産者価格評価表!CF$124</f>
        <v>0</v>
      </c>
      <c r="CG15" s="308">
        <f>+生産者価格評価表!CG15/生産者価格評価表!CG$124</f>
        <v>2.8470063266894814E-4</v>
      </c>
      <c r="CH15" s="308">
        <f>+生産者価格評価表!CH15/生産者価格評価表!CH$124</f>
        <v>0</v>
      </c>
      <c r="CI15" s="308">
        <f>+生産者価格評価表!CI15/生産者価格評価表!CI$124</f>
        <v>0</v>
      </c>
      <c r="CJ15" s="308">
        <f>+生産者価格評価表!CJ15/生産者価格評価表!CJ$124</f>
        <v>0</v>
      </c>
      <c r="CK15" s="308">
        <f>+生産者価格評価表!CK15/生産者価格評価表!CK$124</f>
        <v>0</v>
      </c>
      <c r="CL15" s="308">
        <f>+生産者価格評価表!CL15/生産者価格評価表!CL$124</f>
        <v>0</v>
      </c>
      <c r="CM15" s="308">
        <f>+生産者価格評価表!CM15/生産者価格評価表!CM$124</f>
        <v>4.6336853914820085E-7</v>
      </c>
      <c r="CN15" s="308">
        <f>+生産者価格評価表!CN15/生産者価格評価表!CN$124</f>
        <v>5.8427008559479638E-5</v>
      </c>
      <c r="CO15" s="308">
        <f>+生産者価格評価表!CO15/生産者価格評価表!CO$124</f>
        <v>6.3267161845342022E-5</v>
      </c>
      <c r="CP15" s="308">
        <f>+生産者価格評価表!CP15/生産者価格評価表!CP$124</f>
        <v>6.3224993955589807E-5</v>
      </c>
      <c r="CQ15" s="308">
        <f>+生産者価格評価表!CQ15/生産者価格評価表!CQ$124</f>
        <v>2.8525132413352496E-4</v>
      </c>
      <c r="CR15" s="308">
        <f>+生産者価格評価表!CR15/生産者価格評価表!CR$124</f>
        <v>0</v>
      </c>
      <c r="CS15" s="308">
        <f>+生産者価格評価表!CS15/生産者価格評価表!CS$124</f>
        <v>9.54364543661187E-4</v>
      </c>
      <c r="CT15" s="308">
        <f>+生産者価格評価表!CT15/生産者価格評価表!CT$124</f>
        <v>1.499677024677743E-3</v>
      </c>
      <c r="CU15" s="308">
        <f>+生産者価格評価表!CU15/生産者価格評価表!CU$124</f>
        <v>0</v>
      </c>
      <c r="CV15" s="308">
        <f>+生産者価格評価表!CV15/生産者価格評価表!CV$124</f>
        <v>0</v>
      </c>
      <c r="CW15" s="308">
        <f>+生産者価格評価表!CW15/生産者価格評価表!CW$124</f>
        <v>0</v>
      </c>
      <c r="CX15" s="308">
        <f>+生産者価格評価表!CX15/生産者価格評価表!CX$124</f>
        <v>0</v>
      </c>
      <c r="CY15" s="308">
        <f>+生産者価格評価表!CY15/生産者価格評価表!CY$124</f>
        <v>5.7145951820020303E-6</v>
      </c>
      <c r="CZ15" s="308">
        <f>+生産者価格評価表!CZ15/生産者価格評価表!CZ$124</f>
        <v>2.1664850808516888E-2</v>
      </c>
      <c r="DA15" s="308">
        <f>+生産者価格評価表!DA15/生産者価格評価表!DA$124</f>
        <v>6.7011963884632902E-2</v>
      </c>
      <c r="DB15" s="308">
        <f>+生産者価格評価表!DB15/生産者価格評価表!DB$124</f>
        <v>0</v>
      </c>
      <c r="DC15" s="308">
        <f>+生産者価格評価表!DC15/生産者価格評価表!DC$124</f>
        <v>3.4449208016152634E-7</v>
      </c>
      <c r="DD15" s="308">
        <f>+生産者価格評価表!DD15/生産者価格評価表!DD$124</f>
        <v>9.3163720969029922E-5</v>
      </c>
      <c r="DE15" s="308">
        <f>+生産者価格評価表!DE15/生産者価格評価表!DE$124</f>
        <v>1.2675024624584589E-3</v>
      </c>
      <c r="DF15" s="308">
        <f>+生産者価格評価表!DF15/生産者価格評価表!DF$124</f>
        <v>0</v>
      </c>
      <c r="DG15" s="309">
        <f>+生産者価格評価表!DG15/生産者価格評価表!DG$124</f>
        <v>3.8726138366113453E-3</v>
      </c>
    </row>
    <row r="16" spans="1:111" ht="17.100000000000001" customHeight="1">
      <c r="A16" s="303">
        <v>10</v>
      </c>
      <c r="B16" s="304" t="s">
        <v>155</v>
      </c>
      <c r="C16" s="305" t="s">
        <v>156</v>
      </c>
      <c r="D16" s="306">
        <f>+生産者価格評価表!D16/生産者価格評価表!D$124</f>
        <v>5.8796750076898947E-3</v>
      </c>
      <c r="E16" s="307">
        <f>+生産者価格評価表!E16/生産者価格評価表!E$124</f>
        <v>0.32401839404164312</v>
      </c>
      <c r="F16" s="307">
        <f>+生産者価格評価表!F16/生産者価格評価表!F$124</f>
        <v>2.8323669323463925E-2</v>
      </c>
      <c r="G16" s="307">
        <f>+生産者価格評価表!G16/生産者価格評価表!G$124</f>
        <v>2.0593902369110033E-3</v>
      </c>
      <c r="H16" s="307">
        <f>+生産者価格評価表!H16/生産者価格評価表!H$124</f>
        <v>9.0383212688535067E-2</v>
      </c>
      <c r="I16" s="819">
        <v>0</v>
      </c>
      <c r="J16" s="307">
        <f>+生産者価格評価表!J16/生産者価格評価表!J$124</f>
        <v>0</v>
      </c>
      <c r="K16" s="307">
        <f>+生産者価格評価表!K16/生産者価格評価表!K$124</f>
        <v>-5.8825248118701183E-6</v>
      </c>
      <c r="L16" s="307">
        <f>+生産者価格評価表!L16/生産者価格評価表!L$124</f>
        <v>0</v>
      </c>
      <c r="M16" s="307">
        <f>+生産者価格評価表!M16/生産者価格評価表!M$124</f>
        <v>4.8295552202125822E-2</v>
      </c>
      <c r="N16" s="819">
        <v>0</v>
      </c>
      <c r="O16" s="307">
        <f>+生産者価格評価表!O16/生産者価格評価表!O$124</f>
        <v>-3.9238081971123924E-6</v>
      </c>
      <c r="P16" s="307">
        <f>+生産者価格評価表!P16/生産者価格評価表!P$124</f>
        <v>0</v>
      </c>
      <c r="Q16" s="307">
        <f>+生産者価格評価表!Q16/生産者価格評価表!Q$124</f>
        <v>0</v>
      </c>
      <c r="R16" s="307">
        <f>+生産者価格評価表!R16/生産者価格評価表!R$124</f>
        <v>0</v>
      </c>
      <c r="S16" s="307">
        <f>+生産者価格評価表!S16/生産者価格評価表!S$124</f>
        <v>0</v>
      </c>
      <c r="T16" s="307">
        <f>+生産者価格評価表!T16/生産者価格評価表!T$124</f>
        <v>0</v>
      </c>
      <c r="U16" s="307">
        <f>+生産者価格評価表!U16/生産者価格評価表!U$124</f>
        <v>0</v>
      </c>
      <c r="V16" s="307">
        <f>+生産者価格評価表!V16/生産者価格評価表!V$124</f>
        <v>4.7545664380211098E-4</v>
      </c>
      <c r="W16" s="307">
        <f>+生産者価格評価表!W16/生産者価格評価表!W$124</f>
        <v>0</v>
      </c>
      <c r="X16" s="307">
        <f>+生産者価格評価表!X16/生産者価格評価表!X$124</f>
        <v>0</v>
      </c>
      <c r="Y16" s="307">
        <f>+生産者価格評価表!Y16/生産者価格評価表!Y$124</f>
        <v>0</v>
      </c>
      <c r="Z16" s="307">
        <f>+生産者価格評価表!Z16/生産者価格評価表!Z$124</f>
        <v>0</v>
      </c>
      <c r="AA16" s="307">
        <f>+生産者価格評価表!AA16/生産者価格評価表!AA$124</f>
        <v>0</v>
      </c>
      <c r="AB16" s="307">
        <f>+生産者価格評価表!AB16/生産者価格評価表!AB$124</f>
        <v>0</v>
      </c>
      <c r="AC16" s="307">
        <f>+生産者価格評価表!AC16/生産者価格評価表!AC$124</f>
        <v>0</v>
      </c>
      <c r="AD16" s="307">
        <f>+生産者価格評価表!AD16/生産者価格評価表!AD$124</f>
        <v>0</v>
      </c>
      <c r="AE16" s="307">
        <f>+生産者価格評価表!AE16/生産者価格評価表!AE$124</f>
        <v>0</v>
      </c>
      <c r="AF16" s="307">
        <f>+生産者価格評価表!AF16/生産者価格評価表!AF$124</f>
        <v>0</v>
      </c>
      <c r="AG16" s="307">
        <f>+生産者価格評価表!AG16/生産者価格評価表!AG$124</f>
        <v>0</v>
      </c>
      <c r="AH16" s="307">
        <f>+生産者価格評価表!AH16/生産者価格評価表!AH$124</f>
        <v>0</v>
      </c>
      <c r="AI16" s="307">
        <f>+生産者価格評価表!AI16/生産者価格評価表!AI$124</f>
        <v>0</v>
      </c>
      <c r="AJ16" s="307">
        <f>+生産者価格評価表!AJ16/生産者価格評価表!AJ$124</f>
        <v>0</v>
      </c>
      <c r="AK16" s="307">
        <f>+生産者価格評価表!AK16/生産者価格評価表!AK$124</f>
        <v>0</v>
      </c>
      <c r="AL16" s="307">
        <f>+生産者価格評価表!AL16/生産者価格評価表!AL$124</f>
        <v>0</v>
      </c>
      <c r="AM16" s="307">
        <f>+生産者価格評価表!AM16/生産者価格評価表!AM$124</f>
        <v>0</v>
      </c>
      <c r="AN16" s="307">
        <f>+生産者価格評価表!AN16/生産者価格評価表!AN$124</f>
        <v>0</v>
      </c>
      <c r="AO16" s="307">
        <f>+生産者価格評価表!AO16/生産者価格評価表!AO$124</f>
        <v>0</v>
      </c>
      <c r="AP16" s="307">
        <f>+生産者価格評価表!AP16/生産者価格評価表!AP$124</f>
        <v>0</v>
      </c>
      <c r="AQ16" s="307">
        <f>+生産者価格評価表!AQ16/生産者価格評価表!AQ$124</f>
        <v>0</v>
      </c>
      <c r="AR16" s="307">
        <f>+生産者価格評価表!AR16/生産者価格評価表!AR$124</f>
        <v>0</v>
      </c>
      <c r="AS16" s="307">
        <f>+生産者価格評価表!AS16/生産者価格評価表!AS$124</f>
        <v>0</v>
      </c>
      <c r="AT16" s="307">
        <f>+生産者価格評価表!AT16/生産者価格評価表!AT$124</f>
        <v>0</v>
      </c>
      <c r="AU16" s="308">
        <f>+生産者価格評価表!AU16/生産者価格評価表!AU$124</f>
        <v>0</v>
      </c>
      <c r="AV16" s="308">
        <f>+生産者価格評価表!AV16/生産者価格評価表!AV$124</f>
        <v>0</v>
      </c>
      <c r="AW16" s="308">
        <f>+生産者価格評価表!AW16/生産者価格評価表!AW$124</f>
        <v>0</v>
      </c>
      <c r="AX16" s="308">
        <f>+生産者価格評価表!AX16/生産者価格評価表!AX$124</f>
        <v>0</v>
      </c>
      <c r="AY16" s="308">
        <f>+生産者価格評価表!AY16/生産者価格評価表!AY$124</f>
        <v>0</v>
      </c>
      <c r="AZ16" s="308">
        <f>+生産者価格評価表!AZ16/生産者価格評価表!AZ$124</f>
        <v>0</v>
      </c>
      <c r="BA16" s="308">
        <f>+生産者価格評価表!BA16/生産者価格評価表!BA$124</f>
        <v>0</v>
      </c>
      <c r="BB16" s="308">
        <f>+生産者価格評価表!BB16/生産者価格評価表!BB$124</f>
        <v>0</v>
      </c>
      <c r="BC16" s="308">
        <f>+生産者価格評価表!BC16/生産者価格評価表!BC$124</f>
        <v>0</v>
      </c>
      <c r="BD16" s="308">
        <f>+生産者価格評価表!BD16/生産者価格評価表!BD$124</f>
        <v>0</v>
      </c>
      <c r="BE16" s="308">
        <f>+生産者価格評価表!BE16/生産者価格評価表!BE$124</f>
        <v>0</v>
      </c>
      <c r="BF16" s="308">
        <f>+生産者価格評価表!BF16/生産者価格評価表!BF$124</f>
        <v>0</v>
      </c>
      <c r="BG16" s="308">
        <f>+生産者価格評価表!BG16/生産者価格評価表!BG$124</f>
        <v>0</v>
      </c>
      <c r="BH16" s="308">
        <f>+生産者価格評価表!BH16/生産者価格評価表!BH$124</f>
        <v>0</v>
      </c>
      <c r="BI16" s="308">
        <f>+生産者価格評価表!BI16/生産者価格評価表!BI$124</f>
        <v>0</v>
      </c>
      <c r="BJ16" s="308">
        <f>+生産者価格評価表!BJ16/生産者価格評価表!BJ$124</f>
        <v>0</v>
      </c>
      <c r="BK16" s="308">
        <f>+生産者価格評価表!BK16/生産者価格評価表!BK$124</f>
        <v>0</v>
      </c>
      <c r="BL16" s="308">
        <f>+生産者価格評価表!BL16/生産者価格評価表!BL$124</f>
        <v>0</v>
      </c>
      <c r="BM16" s="308">
        <f>+生産者価格評価表!BM16/生産者価格評価表!BM$124</f>
        <v>0</v>
      </c>
      <c r="BN16" s="308">
        <f>+生産者価格評価表!BN16/生産者価格評価表!BN$124</f>
        <v>0</v>
      </c>
      <c r="BO16" s="308">
        <f>+生産者価格評価表!BO16/生産者価格評価表!BO$124</f>
        <v>1.2974131597491743E-4</v>
      </c>
      <c r="BP16" s="308">
        <f>+生産者価格評価表!BP16/生産者価格評価表!BP$124</f>
        <v>0</v>
      </c>
      <c r="BQ16" s="308">
        <f>+生産者価格評価表!BQ16/生産者価格評価表!BQ$124</f>
        <v>0</v>
      </c>
      <c r="BR16" s="308">
        <f>+生産者価格評価表!BR16/生産者価格評価表!BR$124</f>
        <v>0</v>
      </c>
      <c r="BS16" s="308">
        <f>+生産者価格評価表!BS16/生産者価格評価表!BS$124</f>
        <v>0</v>
      </c>
      <c r="BT16" s="308">
        <f>+生産者価格評価表!BT16/生産者価格評価表!BT$124</f>
        <v>0</v>
      </c>
      <c r="BU16" s="308">
        <f>+生産者価格評価表!BU16/生産者価格評価表!BU$124</f>
        <v>4.1432254085309256E-5</v>
      </c>
      <c r="BV16" s="308">
        <f>+生産者価格評価表!BV16/生産者価格評価表!BV$124</f>
        <v>0</v>
      </c>
      <c r="BW16" s="308">
        <f>+生産者価格評価表!BW16/生産者価格評価表!BW$124</f>
        <v>0</v>
      </c>
      <c r="BX16" s="308">
        <f>+生産者価格評価表!BX16/生産者価格評価表!BX$124</f>
        <v>0</v>
      </c>
      <c r="BY16" s="308">
        <f>+生産者価格評価表!BY16/生産者価格評価表!BY$124</f>
        <v>0</v>
      </c>
      <c r="BZ16" s="308">
        <f>+生産者価格評価表!BZ16/生産者価格評価表!BZ$124</f>
        <v>0</v>
      </c>
      <c r="CA16" s="308">
        <f>+生産者価格評価表!CA16/生産者価格評価表!CA$124</f>
        <v>0</v>
      </c>
      <c r="CB16" s="308">
        <f>+生産者価格評価表!CB16/生産者価格評価表!CB$124</f>
        <v>0</v>
      </c>
      <c r="CC16" s="308">
        <f>+生産者価格評価表!CC16/生産者価格評価表!CC$124</f>
        <v>0</v>
      </c>
      <c r="CD16" s="308">
        <f>+生産者価格評価表!CD16/生産者価格評価表!CD$124</f>
        <v>0</v>
      </c>
      <c r="CE16" s="308">
        <f>+生産者価格評価表!CE16/生産者価格評価表!CE$124</f>
        <v>0</v>
      </c>
      <c r="CF16" s="308">
        <f>+生産者価格評価表!CF16/生産者価格評価表!CF$124</f>
        <v>0</v>
      </c>
      <c r="CG16" s="308">
        <f>+生産者価格評価表!CG16/生産者価格評価表!CG$124</f>
        <v>0</v>
      </c>
      <c r="CH16" s="308">
        <f>+生産者価格評価表!CH16/生産者価格評価表!CH$124</f>
        <v>0</v>
      </c>
      <c r="CI16" s="308">
        <f>+生産者価格評価表!CI16/生産者価格評価表!CI$124</f>
        <v>0</v>
      </c>
      <c r="CJ16" s="308">
        <f>+生産者価格評価表!CJ16/生産者価格評価表!CJ$124</f>
        <v>0</v>
      </c>
      <c r="CK16" s="308">
        <f>+生産者価格評価表!CK16/生産者価格評価表!CK$124</f>
        <v>0</v>
      </c>
      <c r="CL16" s="308">
        <f>+生産者価格評価表!CL16/生産者価格評価表!CL$124</f>
        <v>0</v>
      </c>
      <c r="CM16" s="308">
        <f>+生産者価格評価表!CM16/生産者価格評価表!CM$124</f>
        <v>0</v>
      </c>
      <c r="CN16" s="308">
        <f>+生産者価格評価表!CN16/生産者価格評価表!CN$124</f>
        <v>1.0156030473037407E-7</v>
      </c>
      <c r="CO16" s="308">
        <f>+生産者価格評価表!CO16/生産者価格評価表!CO$124</f>
        <v>2.2407275018666406E-4</v>
      </c>
      <c r="CP16" s="308">
        <f>+生産者価格評価表!CP16/生産者価格評価表!CP$124</f>
        <v>4.0625562968613759E-3</v>
      </c>
      <c r="CQ16" s="308">
        <f>+生産者価格評価表!CQ16/生産者価格評価表!CQ$124</f>
        <v>5.5174512143288807E-5</v>
      </c>
      <c r="CR16" s="308">
        <f>+生産者価格評価表!CR16/生産者価格評価表!CR$124</f>
        <v>0</v>
      </c>
      <c r="CS16" s="308">
        <f>+生産者価格評価表!CS16/生産者価格評価表!CS$124</f>
        <v>7.4822964979073695E-5</v>
      </c>
      <c r="CT16" s="308">
        <f>+生産者価格評価表!CT16/生産者価格評価表!CT$124</f>
        <v>1.872641521584895E-5</v>
      </c>
      <c r="CU16" s="308">
        <f>+生産者価格評価表!CU16/生産者価格評価表!CU$124</f>
        <v>0</v>
      </c>
      <c r="CV16" s="308">
        <f>+生産者価格評価表!CV16/生産者価格評価表!CV$124</f>
        <v>0</v>
      </c>
      <c r="CW16" s="308">
        <f>+生産者価格評価表!CW16/生産者価格評価表!CW$124</f>
        <v>0</v>
      </c>
      <c r="CX16" s="308">
        <f>+生産者価格評価表!CX16/生産者価格評価表!CX$124</f>
        <v>0</v>
      </c>
      <c r="CY16" s="308">
        <f>+生産者価格評価表!CY16/生産者価格評価表!CY$124</f>
        <v>0</v>
      </c>
      <c r="CZ16" s="308">
        <f>+生産者価格評価表!CZ16/生産者価格評価表!CZ$124</f>
        <v>0</v>
      </c>
      <c r="DA16" s="308">
        <f>+生産者価格評価表!DA16/生産者価格評価表!DA$124</f>
        <v>0</v>
      </c>
      <c r="DB16" s="308">
        <f>+生産者価格評価表!DB16/生産者価格評価表!DB$124</f>
        <v>0</v>
      </c>
      <c r="DC16" s="308">
        <f>+生産者価格評価表!DC16/生産者価格評価表!DC$124</f>
        <v>9.038226712071712E-4</v>
      </c>
      <c r="DD16" s="308">
        <f>+生産者価格評価表!DD16/生産者価格評価表!DD$124</f>
        <v>8.0940511179293049E-3</v>
      </c>
      <c r="DE16" s="308">
        <f>+生産者価格評価表!DE16/生産者価格評価表!DE$124</f>
        <v>0</v>
      </c>
      <c r="DF16" s="308">
        <f>+生産者価格評価表!DF16/生産者価格評価表!DF$124</f>
        <v>0</v>
      </c>
      <c r="DG16" s="309">
        <f>+生産者価格評価表!DG16/生産者価格評価表!DG$124</f>
        <v>0</v>
      </c>
    </row>
    <row r="17" spans="1:111" ht="17.100000000000001" customHeight="1">
      <c r="A17" s="303">
        <v>11</v>
      </c>
      <c r="B17" s="304" t="s">
        <v>157</v>
      </c>
      <c r="C17" s="305" t="s">
        <v>158</v>
      </c>
      <c r="D17" s="306">
        <f>+生産者価格評価表!D17/生産者価格評価表!D$124</f>
        <v>0</v>
      </c>
      <c r="E17" s="307">
        <f>+生産者価格評価表!E17/生産者価格評価表!E$124</f>
        <v>0</v>
      </c>
      <c r="F17" s="307">
        <f>+生産者価格評価表!F17/生産者価格評価表!F$124</f>
        <v>0</v>
      </c>
      <c r="G17" s="307">
        <f>+生産者価格評価表!G17/生産者価格評価表!G$124</f>
        <v>0</v>
      </c>
      <c r="H17" s="307">
        <f>+生産者価格評価表!H17/生産者価格評価表!H$124</f>
        <v>0</v>
      </c>
      <c r="I17" s="819">
        <v>0</v>
      </c>
      <c r="J17" s="307">
        <f>+生産者価格評価表!J17/生産者価格評価表!J$124</f>
        <v>0</v>
      </c>
      <c r="K17" s="307">
        <f>+生産者価格評価表!K17/生産者価格評価表!K$124</f>
        <v>0</v>
      </c>
      <c r="L17" s="307">
        <f>+生産者価格評価表!L17/生産者価格評価表!L$124</f>
        <v>0</v>
      </c>
      <c r="M17" s="307">
        <f>+生産者価格評価表!M17/生産者価格評価表!M$124</f>
        <v>0</v>
      </c>
      <c r="N17" s="819">
        <v>0</v>
      </c>
      <c r="O17" s="307">
        <f>+生産者価格評価表!O17/生産者価格評価表!O$124</f>
        <v>0</v>
      </c>
      <c r="P17" s="307">
        <f>+生産者価格評価表!P17/生産者価格評価表!P$124</f>
        <v>0</v>
      </c>
      <c r="Q17" s="307">
        <f>+生産者価格評価表!Q17/生産者価格評価表!Q$124</f>
        <v>0</v>
      </c>
      <c r="R17" s="307">
        <f>+生産者価格評価表!R17/生産者価格評価表!R$124</f>
        <v>0</v>
      </c>
      <c r="S17" s="307">
        <f>+生産者価格評価表!S17/生産者価格評価表!S$124</f>
        <v>0</v>
      </c>
      <c r="T17" s="307">
        <f>+生産者価格評価表!T17/生産者価格評価表!T$124</f>
        <v>0</v>
      </c>
      <c r="U17" s="307">
        <f>+生産者価格評価表!U17/生産者価格評価表!U$124</f>
        <v>0</v>
      </c>
      <c r="V17" s="307">
        <f>+生産者価格評価表!V17/生産者価格評価表!V$124</f>
        <v>0</v>
      </c>
      <c r="W17" s="307">
        <f>+生産者価格評価表!W17/生産者価格評価表!W$124</f>
        <v>0</v>
      </c>
      <c r="X17" s="307">
        <f>+生産者価格評価表!X17/生産者価格評価表!X$124</f>
        <v>0</v>
      </c>
      <c r="Y17" s="307">
        <f>+生産者価格評価表!Y17/生産者価格評価表!Y$124</f>
        <v>0</v>
      </c>
      <c r="Z17" s="307">
        <f>+生産者価格評価表!Z17/生産者価格評価表!Z$124</f>
        <v>0</v>
      </c>
      <c r="AA17" s="307">
        <f>+生産者価格評価表!AA17/生産者価格評価表!AA$124</f>
        <v>0</v>
      </c>
      <c r="AB17" s="307">
        <f>+生産者価格評価表!AB17/生産者価格評価表!AB$124</f>
        <v>0</v>
      </c>
      <c r="AC17" s="307">
        <f>+生産者価格評価表!AC17/生産者価格評価表!AC$124</f>
        <v>0</v>
      </c>
      <c r="AD17" s="307">
        <f>+生産者価格評価表!AD17/生産者価格評価表!AD$124</f>
        <v>0</v>
      </c>
      <c r="AE17" s="307">
        <f>+生産者価格評価表!AE17/生産者価格評価表!AE$124</f>
        <v>0</v>
      </c>
      <c r="AF17" s="307">
        <f>+生産者価格評価表!AF17/生産者価格評価表!AF$124</f>
        <v>0</v>
      </c>
      <c r="AG17" s="307">
        <f>+生産者価格評価表!AG17/生産者価格評価表!AG$124</f>
        <v>0</v>
      </c>
      <c r="AH17" s="307">
        <f>+生産者価格評価表!AH17/生産者価格評価表!AH$124</f>
        <v>0</v>
      </c>
      <c r="AI17" s="307">
        <f>+生産者価格評価表!AI17/生産者価格評価表!AI$124</f>
        <v>0</v>
      </c>
      <c r="AJ17" s="307">
        <f>+生産者価格評価表!AJ17/生産者価格評価表!AJ$124</f>
        <v>0</v>
      </c>
      <c r="AK17" s="307">
        <f>+生産者価格評価表!AK17/生産者価格評価表!AK$124</f>
        <v>0</v>
      </c>
      <c r="AL17" s="307">
        <f>+生産者価格評価表!AL17/生産者価格評価表!AL$124</f>
        <v>0</v>
      </c>
      <c r="AM17" s="307">
        <f>+生産者価格評価表!AM17/生産者価格評価表!AM$124</f>
        <v>0</v>
      </c>
      <c r="AN17" s="307">
        <f>+生産者価格評価表!AN17/生産者価格評価表!AN$124</f>
        <v>0</v>
      </c>
      <c r="AO17" s="307">
        <f>+生産者価格評価表!AO17/生産者価格評価表!AO$124</f>
        <v>0</v>
      </c>
      <c r="AP17" s="307">
        <f>+生産者価格評価表!AP17/生産者価格評価表!AP$124</f>
        <v>0</v>
      </c>
      <c r="AQ17" s="307">
        <f>+生産者価格評価表!AQ17/生産者価格評価表!AQ$124</f>
        <v>0</v>
      </c>
      <c r="AR17" s="307">
        <f>+生産者価格評価表!AR17/生産者価格評価表!AR$124</f>
        <v>0</v>
      </c>
      <c r="AS17" s="307">
        <f>+生産者価格評価表!AS17/生産者価格評価表!AS$124</f>
        <v>0</v>
      </c>
      <c r="AT17" s="307">
        <f>+生産者価格評価表!AT17/生産者価格評価表!AT$124</f>
        <v>0</v>
      </c>
      <c r="AU17" s="308">
        <f>+生産者価格評価表!AU17/生産者価格評価表!AU$124</f>
        <v>0</v>
      </c>
      <c r="AV17" s="308">
        <f>+生産者価格評価表!AV17/生産者価格評価表!AV$124</f>
        <v>0</v>
      </c>
      <c r="AW17" s="308">
        <f>+生産者価格評価表!AW17/生産者価格評価表!AW$124</f>
        <v>0</v>
      </c>
      <c r="AX17" s="308">
        <f>+生産者価格評価表!AX17/生産者価格評価表!AX$124</f>
        <v>0</v>
      </c>
      <c r="AY17" s="308">
        <f>+生産者価格評価表!AY17/生産者価格評価表!AY$124</f>
        <v>0</v>
      </c>
      <c r="AZ17" s="308">
        <f>+生産者価格評価表!AZ17/生産者価格評価表!AZ$124</f>
        <v>0</v>
      </c>
      <c r="BA17" s="308">
        <f>+生産者価格評価表!BA17/生産者価格評価表!BA$124</f>
        <v>0</v>
      </c>
      <c r="BB17" s="308">
        <f>+生産者価格評価表!BB17/生産者価格評価表!BB$124</f>
        <v>0</v>
      </c>
      <c r="BC17" s="308">
        <f>+生産者価格評価表!BC17/生産者価格評価表!BC$124</f>
        <v>0</v>
      </c>
      <c r="BD17" s="308">
        <f>+生産者価格評価表!BD17/生産者価格評価表!BD$124</f>
        <v>0</v>
      </c>
      <c r="BE17" s="308">
        <f>+生産者価格評価表!BE17/生産者価格評価表!BE$124</f>
        <v>0</v>
      </c>
      <c r="BF17" s="308">
        <f>+生産者価格評価表!BF17/生産者価格評価表!BF$124</f>
        <v>0</v>
      </c>
      <c r="BG17" s="308">
        <f>+生産者価格評価表!BG17/生産者価格評価表!BG$124</f>
        <v>0</v>
      </c>
      <c r="BH17" s="308">
        <f>+生産者価格評価表!BH17/生産者価格評価表!BH$124</f>
        <v>0</v>
      </c>
      <c r="BI17" s="308">
        <f>+生産者価格評価表!BI17/生産者価格評価表!BI$124</f>
        <v>0</v>
      </c>
      <c r="BJ17" s="308">
        <f>+生産者価格評価表!BJ17/生産者価格評価表!BJ$124</f>
        <v>0</v>
      </c>
      <c r="BK17" s="308">
        <f>+生産者価格評価表!BK17/生産者価格評価表!BK$124</f>
        <v>0</v>
      </c>
      <c r="BL17" s="308">
        <f>+生産者価格評価表!BL17/生産者価格評価表!BL$124</f>
        <v>0</v>
      </c>
      <c r="BM17" s="308">
        <f>+生産者価格評価表!BM17/生産者価格評価表!BM$124</f>
        <v>0</v>
      </c>
      <c r="BN17" s="308">
        <f>+生産者価格評価表!BN17/生産者価格評価表!BN$124</f>
        <v>0</v>
      </c>
      <c r="BO17" s="308">
        <f>+生産者価格評価表!BO17/生産者価格評価表!BO$124</f>
        <v>0</v>
      </c>
      <c r="BP17" s="308">
        <f>+生産者価格評価表!BP17/生産者価格評価表!BP$124</f>
        <v>0</v>
      </c>
      <c r="BQ17" s="308">
        <f>+生産者価格評価表!BQ17/生産者価格評価表!BQ$124</f>
        <v>0</v>
      </c>
      <c r="BR17" s="308">
        <f>+生産者価格評価表!BR17/生産者価格評価表!BR$124</f>
        <v>0</v>
      </c>
      <c r="BS17" s="308">
        <f>+生産者価格評価表!BS17/生産者価格評価表!BS$124</f>
        <v>0</v>
      </c>
      <c r="BT17" s="308">
        <f>+生産者価格評価表!BT17/生産者価格評価表!BT$124</f>
        <v>0</v>
      </c>
      <c r="BU17" s="308">
        <f>+生産者価格評価表!BU17/生産者価格評価表!BU$124</f>
        <v>0</v>
      </c>
      <c r="BV17" s="308">
        <f>+生産者価格評価表!BV17/生産者価格評価表!BV$124</f>
        <v>0</v>
      </c>
      <c r="BW17" s="308">
        <f>+生産者価格評価表!BW17/生産者価格評価表!BW$124</f>
        <v>0</v>
      </c>
      <c r="BX17" s="308">
        <f>+生産者価格評価表!BX17/生産者価格評価表!BX$124</f>
        <v>0</v>
      </c>
      <c r="BY17" s="308">
        <f>+生産者価格評価表!BY17/生産者価格評価表!BY$124</f>
        <v>0</v>
      </c>
      <c r="BZ17" s="308">
        <f>+生産者価格評価表!BZ17/生産者価格評価表!BZ$124</f>
        <v>0</v>
      </c>
      <c r="CA17" s="308">
        <f>+生産者価格評価表!CA17/生産者価格評価表!CA$124</f>
        <v>0</v>
      </c>
      <c r="CB17" s="308">
        <f>+生産者価格評価表!CB17/生産者価格評価表!CB$124</f>
        <v>0</v>
      </c>
      <c r="CC17" s="308">
        <f>+生産者価格評価表!CC17/生産者価格評価表!CC$124</f>
        <v>0</v>
      </c>
      <c r="CD17" s="308">
        <f>+生産者価格評価表!CD17/生産者価格評価表!CD$124</f>
        <v>0</v>
      </c>
      <c r="CE17" s="308">
        <f>+生産者価格評価表!CE17/生産者価格評価表!CE$124</f>
        <v>0</v>
      </c>
      <c r="CF17" s="308">
        <f>+生産者価格評価表!CF17/生産者価格評価表!CF$124</f>
        <v>0</v>
      </c>
      <c r="CG17" s="308">
        <f>+生産者価格評価表!CG17/生産者価格評価表!CG$124</f>
        <v>0</v>
      </c>
      <c r="CH17" s="308">
        <f>+生産者価格評価表!CH17/生産者価格評価表!CH$124</f>
        <v>0</v>
      </c>
      <c r="CI17" s="308">
        <f>+生産者価格評価表!CI17/生産者価格評価表!CI$124</f>
        <v>0</v>
      </c>
      <c r="CJ17" s="308">
        <f>+生産者価格評価表!CJ17/生産者価格評価表!CJ$124</f>
        <v>0</v>
      </c>
      <c r="CK17" s="308">
        <f>+生産者価格評価表!CK17/生産者価格評価表!CK$124</f>
        <v>0</v>
      </c>
      <c r="CL17" s="308">
        <f>+生産者価格評価表!CL17/生産者価格評価表!CL$124</f>
        <v>0</v>
      </c>
      <c r="CM17" s="308">
        <f>+生産者価格評価表!CM17/生産者価格評価表!CM$124</f>
        <v>0</v>
      </c>
      <c r="CN17" s="308">
        <f>+生産者価格評価表!CN17/生産者価格評価表!CN$124</f>
        <v>0</v>
      </c>
      <c r="CO17" s="308">
        <f>+生産者価格評価表!CO17/生産者価格評価表!CO$124</f>
        <v>0</v>
      </c>
      <c r="CP17" s="308">
        <f>+生産者価格評価表!CP17/生産者価格評価表!CP$124</f>
        <v>0</v>
      </c>
      <c r="CQ17" s="308">
        <f>+生産者価格評価表!CQ17/生産者価格評価表!CQ$124</f>
        <v>0</v>
      </c>
      <c r="CR17" s="308">
        <f>+生産者価格評価表!CR17/生産者価格評価表!CR$124</f>
        <v>0</v>
      </c>
      <c r="CS17" s="308">
        <f>+生産者価格評価表!CS17/生産者価格評価表!CS$124</f>
        <v>0</v>
      </c>
      <c r="CT17" s="308">
        <f>+生産者価格評価表!CT17/生産者価格評価表!CT$124</f>
        <v>0</v>
      </c>
      <c r="CU17" s="308">
        <f>+生産者価格評価表!CU17/生産者価格評価表!CU$124</f>
        <v>0</v>
      </c>
      <c r="CV17" s="308">
        <f>+生産者価格評価表!CV17/生産者価格評価表!CV$124</f>
        <v>0</v>
      </c>
      <c r="CW17" s="308">
        <f>+生産者価格評価表!CW17/生産者価格評価表!CW$124</f>
        <v>0</v>
      </c>
      <c r="CX17" s="308">
        <f>+生産者価格評価表!CX17/生産者価格評価表!CX$124</f>
        <v>0</v>
      </c>
      <c r="CY17" s="308">
        <f>+生産者価格評価表!CY17/生産者価格評価表!CY$124</f>
        <v>0</v>
      </c>
      <c r="CZ17" s="308">
        <f>+生産者価格評価表!CZ17/生産者価格評価表!CZ$124</f>
        <v>0</v>
      </c>
      <c r="DA17" s="308">
        <f>+生産者価格評価表!DA17/生産者価格評価表!DA$124</f>
        <v>0</v>
      </c>
      <c r="DB17" s="308">
        <f>+生産者価格評価表!DB17/生産者価格評価表!DB$124</f>
        <v>0</v>
      </c>
      <c r="DC17" s="308">
        <f>+生産者価格評価表!DC17/生産者価格評価表!DC$124</f>
        <v>0</v>
      </c>
      <c r="DD17" s="308">
        <f>+生産者価格評価表!DD17/生産者価格評価表!DD$124</f>
        <v>0</v>
      </c>
      <c r="DE17" s="308">
        <f>+生産者価格評価表!DE17/生産者価格評価表!DE$124</f>
        <v>0</v>
      </c>
      <c r="DF17" s="308">
        <f>+生産者価格評価表!DF17/生産者価格評価表!DF$124</f>
        <v>0</v>
      </c>
      <c r="DG17" s="309">
        <f>+生産者価格評価表!DG17/生産者価格評価表!DG$124</f>
        <v>0</v>
      </c>
    </row>
    <row r="18" spans="1:111" ht="17.100000000000001" customHeight="1">
      <c r="A18" s="303">
        <v>12</v>
      </c>
      <c r="B18" s="304" t="s">
        <v>159</v>
      </c>
      <c r="C18" s="305" t="s">
        <v>160</v>
      </c>
      <c r="D18" s="306">
        <f>+生産者価格評価表!D18/生産者価格評価表!D$124</f>
        <v>5.0346307155768189E-5</v>
      </c>
      <c r="E18" s="307">
        <f>+生産者価格評価表!E18/生産者価格評価表!E$124</f>
        <v>4.2061031264761485E-6</v>
      </c>
      <c r="F18" s="307">
        <f>+生産者価格評価表!F18/生産者価格評価表!F$124</f>
        <v>7.0661105799417722E-5</v>
      </c>
      <c r="G18" s="307">
        <f>+生産者価格評価表!G18/生産者価格評価表!G$124</f>
        <v>7.0912747033725486E-4</v>
      </c>
      <c r="H18" s="307">
        <f>+生産者価格評価表!H18/生産者価格評価表!H$124</f>
        <v>7.8154580299234604E-3</v>
      </c>
      <c r="I18" s="819">
        <v>0</v>
      </c>
      <c r="J18" s="307">
        <f>+生産者価格評価表!J18/生産者価格評価表!J$124</f>
        <v>9.3605775883353651E-6</v>
      </c>
      <c r="K18" s="307">
        <f>+生産者価格評価表!K18/生産者価格評価表!K$124</f>
        <v>4.4759411989815777E-6</v>
      </c>
      <c r="L18" s="307">
        <f>+生産者価格評価表!L18/生産者価格評価表!L$124</f>
        <v>9.8184772477950171E-5</v>
      </c>
      <c r="M18" s="307">
        <f>+生産者価格評価表!M18/生産者価格評価表!M$124</f>
        <v>0</v>
      </c>
      <c r="N18" s="819">
        <v>0</v>
      </c>
      <c r="O18" s="307">
        <f>+生産者価格評価表!O18/生産者価格評価表!O$124</f>
        <v>0.16766675061747732</v>
      </c>
      <c r="P18" s="307">
        <f>+生産者価格評価表!P18/生産者価格評価表!P$124</f>
        <v>0.18032418097174141</v>
      </c>
      <c r="Q18" s="307">
        <f>+生産者価格評価表!Q18/生産者価格評価表!Q$124</f>
        <v>3.6293608458305097E-4</v>
      </c>
      <c r="R18" s="307">
        <f>+生産者価格評価表!R18/生産者価格評価表!R$124</f>
        <v>4.1786224538228715E-3</v>
      </c>
      <c r="S18" s="307">
        <f>+生産者価格評価表!S18/生産者価格評価表!S$124</f>
        <v>4.5896276024371573E-4</v>
      </c>
      <c r="T18" s="307">
        <f>+生産者価格評価表!T18/生産者価格評価表!T$124</f>
        <v>3.0690886987414859E-3</v>
      </c>
      <c r="U18" s="307">
        <f>+生産者価格評価表!U18/生産者価格評価表!U$124</f>
        <v>2.2776112200865526E-4</v>
      </c>
      <c r="V18" s="307">
        <f>+生産者価格評価表!V18/生産者価格評価表!V$124</f>
        <v>1.1348556277248807E-3</v>
      </c>
      <c r="W18" s="307">
        <f>+生産者価格評価表!W18/生産者価格評価表!W$124</f>
        <v>0</v>
      </c>
      <c r="X18" s="307">
        <f>+生産者価格評価表!X18/生産者価格評価表!X$124</f>
        <v>0</v>
      </c>
      <c r="Y18" s="307">
        <f>+生産者価格評価表!Y18/生産者価格評価表!Y$124</f>
        <v>0</v>
      </c>
      <c r="Z18" s="307">
        <f>+生産者価格評価表!Z18/生産者価格評価表!Z$124</f>
        <v>0</v>
      </c>
      <c r="AA18" s="307">
        <f>+生産者価格評価表!AA18/生産者価格評価表!AA$124</f>
        <v>9.3605121620993648E-3</v>
      </c>
      <c r="AB18" s="307">
        <f>+生産者価格評価表!AB18/生産者価格評価表!AB$124</f>
        <v>5.2000647194168112E-7</v>
      </c>
      <c r="AC18" s="307">
        <f>+生産者価格評価表!AC18/生産者価格評価表!AC$124</f>
        <v>6.8844321217976487E-5</v>
      </c>
      <c r="AD18" s="307">
        <f>+生産者価格評価表!AD18/生産者価格評価表!AD$124</f>
        <v>8.470620934971151E-8</v>
      </c>
      <c r="AE18" s="307">
        <f>+生産者価格評価表!AE18/生産者価格評価表!AE$124</f>
        <v>0</v>
      </c>
      <c r="AF18" s="307">
        <f>+生産者価格評価表!AF18/生産者価格評価表!AF$124</f>
        <v>2.8972863601017758E-4</v>
      </c>
      <c r="AG18" s="307">
        <f>+生産者価格評価表!AG18/生産者価格評価表!AG$124</f>
        <v>1.2441142711588811E-2</v>
      </c>
      <c r="AH18" s="307">
        <f>+生産者価格評価表!AH18/生産者価格評価表!AH$124</f>
        <v>4.4392079686888464E-2</v>
      </c>
      <c r="AI18" s="307">
        <f>+生産者価格評価表!AI18/生産者価格評価表!AI$124</f>
        <v>3.2561384623022091E-3</v>
      </c>
      <c r="AJ18" s="307">
        <f>+生産者価格評価表!AJ18/生産者価格評価表!AJ$124</f>
        <v>1.0967599003913425E-5</v>
      </c>
      <c r="AK18" s="307">
        <f>+生産者価格評価表!AK18/生産者価格評価表!AK$124</f>
        <v>0</v>
      </c>
      <c r="AL18" s="307">
        <f>+生産者価格評価表!AL18/生産者価格評価表!AL$124</f>
        <v>1.8376271320788729E-3</v>
      </c>
      <c r="AM18" s="307">
        <f>+生産者価格評価表!AM18/生産者価格評価表!AM$124</f>
        <v>0</v>
      </c>
      <c r="AN18" s="307">
        <f>+生産者価格評価表!AN18/生産者価格評価表!AN$124</f>
        <v>0</v>
      </c>
      <c r="AO18" s="307">
        <f>+生産者価格評価表!AO18/生産者価格評価表!AO$124</f>
        <v>2.7495933894673074E-5</v>
      </c>
      <c r="AP18" s="307">
        <f>+生産者価格評価表!AP18/生産者価格評価表!AP$124</f>
        <v>0</v>
      </c>
      <c r="AQ18" s="307">
        <f>+生産者価格評価表!AQ18/生産者価格評価表!AQ$124</f>
        <v>0</v>
      </c>
      <c r="AR18" s="307">
        <f>+生産者価格評価表!AR18/生産者価格評価表!AR$124</f>
        <v>2.5996296476329543E-4</v>
      </c>
      <c r="AS18" s="307">
        <f>+生産者価格評価表!AS18/生産者価格評価表!AS$124</f>
        <v>1.3310692316499158E-4</v>
      </c>
      <c r="AT18" s="307">
        <f>+生産者価格評価表!AT18/生産者価格評価表!AT$124</f>
        <v>3.156628552730545E-4</v>
      </c>
      <c r="AU18" s="308">
        <f>+生産者価格評価表!AU18/生産者価格評価表!AU$124</f>
        <v>1.1186918417791902E-4</v>
      </c>
      <c r="AV18" s="308">
        <f>+生産者価格評価表!AV18/生産者価格評価表!AV$124</f>
        <v>1.7002254653124635E-4</v>
      </c>
      <c r="AW18" s="308">
        <f>+生産者価格評価表!AW18/生産者価格評価表!AW$124</f>
        <v>1.4676068723068724E-4</v>
      </c>
      <c r="AX18" s="308">
        <f>+生産者価格評価表!AX18/生産者価格評価表!AX$124</f>
        <v>2.00168400281572E-3</v>
      </c>
      <c r="AY18" s="308">
        <f>+生産者価格評価表!AY18/生産者価格評価表!AY$124</f>
        <v>6.4534076954807844E-5</v>
      </c>
      <c r="AZ18" s="308">
        <f>+生産者価格評価表!AZ18/生産者価格評価表!AZ$124</f>
        <v>0</v>
      </c>
      <c r="BA18" s="308">
        <f>+生産者価格評価表!BA18/生産者価格評価表!BA$124</f>
        <v>2.708447475910385E-3</v>
      </c>
      <c r="BB18" s="308">
        <f>+生産者価格評価表!BB18/生産者価格評価表!BB$124</f>
        <v>0</v>
      </c>
      <c r="BC18" s="308">
        <f>+生産者価格評価表!BC18/生産者価格評価表!BC$124</f>
        <v>5.1012353779106147E-5</v>
      </c>
      <c r="BD18" s="308">
        <f>+生産者価格評価表!BD18/生産者価格評価表!BD$124</f>
        <v>1.1568173806360095E-4</v>
      </c>
      <c r="BE18" s="308">
        <f>+生産者価格評価表!BE18/生産者価格評価表!BE$124</f>
        <v>0</v>
      </c>
      <c r="BF18" s="308">
        <f>+生産者価格評価表!BF18/生産者価格評価表!BF$124</f>
        <v>7.2982183135745365E-4</v>
      </c>
      <c r="BG18" s="308">
        <f>+生産者価格評価表!BG18/生産者価格評価表!BG$124</f>
        <v>8.6818034289247732E-5</v>
      </c>
      <c r="BH18" s="308">
        <f>+生産者価格評価表!BH18/生産者価格評価表!BH$124</f>
        <v>6.3518859376019256E-4</v>
      </c>
      <c r="BI18" s="308">
        <f>+生産者価格評価表!BI18/生産者価格評価表!BI$124</f>
        <v>3.563707192707636E-3</v>
      </c>
      <c r="BJ18" s="308">
        <f>+生産者価格評価表!BJ18/生産者価格評価表!BJ$124</f>
        <v>2.5655824403952653E-4</v>
      </c>
      <c r="BK18" s="308">
        <f>+生産者価格評価表!BK18/生産者価格評価表!BK$124</f>
        <v>4.2700719460473336E-3</v>
      </c>
      <c r="BL18" s="308">
        <f>+生産者価格評価表!BL18/生産者価格評価表!BL$124</f>
        <v>3.7182969936526811E-5</v>
      </c>
      <c r="BM18" s="308">
        <f>+生産者価格評価表!BM18/生産者価格評価表!BM$124</f>
        <v>4.6161382745817705E-4</v>
      </c>
      <c r="BN18" s="308">
        <f>+生産者価格評価表!BN18/生産者価格評価表!BN$124</f>
        <v>2.5978550306506847E-3</v>
      </c>
      <c r="BO18" s="308">
        <f>+生産者価格評価表!BO18/生産者価格評価表!BO$124</f>
        <v>5.9050396242917979E-4</v>
      </c>
      <c r="BP18" s="308">
        <f>+生産者価格評価表!BP18/生産者価格評価表!BP$124</f>
        <v>2.5396484418520326E-4</v>
      </c>
      <c r="BQ18" s="308">
        <f>+生産者価格評価表!BQ18/生産者価格評価表!BQ$124</f>
        <v>0</v>
      </c>
      <c r="BR18" s="308">
        <f>+生産者価格評価表!BR18/生産者価格評価表!BR$124</f>
        <v>0</v>
      </c>
      <c r="BS18" s="308">
        <f>+生産者価格評価表!BS18/生産者価格評価表!BS$124</f>
        <v>5.504394242570673E-5</v>
      </c>
      <c r="BT18" s="308">
        <f>+生産者価格評価表!BT18/生産者価格評価表!BT$124</f>
        <v>7.0599371627874503E-5</v>
      </c>
      <c r="BU18" s="308">
        <f>+生産者価格評価表!BU18/生産者価格評価表!BU$124</f>
        <v>2.7379478913921692E-4</v>
      </c>
      <c r="BV18" s="308">
        <f>+生産者価格評価表!BV18/生産者価格評価表!BV$124</f>
        <v>6.7882038424374678E-6</v>
      </c>
      <c r="BW18" s="308">
        <f>+生産者価格評価表!BW18/生産者価格評価表!BW$124</f>
        <v>1.4429103145585893E-6</v>
      </c>
      <c r="BX18" s="308">
        <f>+生産者価格評価表!BX18/生産者価格評価表!BX$124</f>
        <v>0</v>
      </c>
      <c r="BY18" s="308">
        <f>+生産者価格評価表!BY18/生産者価格評価表!BY$124</f>
        <v>0</v>
      </c>
      <c r="BZ18" s="308">
        <f>+生産者価格評価表!BZ18/生産者価格評価表!BZ$124</f>
        <v>6.9095112795494263E-4</v>
      </c>
      <c r="CA18" s="308">
        <f>+生産者価格評価表!CA18/生産者価格評価表!CA$124</f>
        <v>7.731891902836313E-5</v>
      </c>
      <c r="CB18" s="308">
        <f>+生産者価格評価表!CB18/生産者価格評価表!CB$124</f>
        <v>1.641515636564238E-5</v>
      </c>
      <c r="CC18" s="308">
        <f>+生産者価格評価表!CC18/生産者価格評価表!CC$124</f>
        <v>1.8494520358475518E-3</v>
      </c>
      <c r="CD18" s="308">
        <f>+生産者価格評価表!CD18/生産者価格評価表!CD$124</f>
        <v>5.3945924399065011E-5</v>
      </c>
      <c r="CE18" s="308">
        <f>+生産者価格評価表!CE18/生産者価格評価表!CE$124</f>
        <v>5.050854623841537E-4</v>
      </c>
      <c r="CF18" s="308">
        <f>+生産者価格評価表!CF18/生産者価格評価表!CF$124</f>
        <v>4.9684347424347149E-4</v>
      </c>
      <c r="CG18" s="308">
        <f>+生産者価格評価表!CG18/生産者価格評価表!CG$124</f>
        <v>1.0736418544597523E-3</v>
      </c>
      <c r="CH18" s="308">
        <f>+生産者価格評価表!CH18/生産者価格評価表!CH$124</f>
        <v>3.066462748983825E-5</v>
      </c>
      <c r="CI18" s="308">
        <f>+生産者価格評価表!CI18/生産者価格評価表!CI$124</f>
        <v>1.7871671155455223E-5</v>
      </c>
      <c r="CJ18" s="308">
        <f>+生産者価格評価表!CJ18/生産者価格評価表!CJ$124</f>
        <v>5.7739484107922959E-6</v>
      </c>
      <c r="CK18" s="308">
        <f>+生産者価格評価表!CK18/生産者価格評価表!CK$124</f>
        <v>3.932175498893784E-4</v>
      </c>
      <c r="CL18" s="308">
        <f>+生産者価格評価表!CL18/生産者価格評価表!CL$124</f>
        <v>2.3733851770506466E-6</v>
      </c>
      <c r="CM18" s="308">
        <f>+生産者価格評価表!CM18/生産者価格評価表!CM$124</f>
        <v>9.4232806679009386E-5</v>
      </c>
      <c r="CN18" s="308">
        <f>+生産者価格評価表!CN18/生産者価格評価表!CN$124</f>
        <v>5.5118046880983141E-5</v>
      </c>
      <c r="CO18" s="308">
        <f>+生産者価格評価表!CO18/生産者価格評価表!CO$124</f>
        <v>6.2458750409887702E-6</v>
      </c>
      <c r="CP18" s="308">
        <f>+生産者価格評価表!CP18/生産者価格評価表!CP$124</f>
        <v>1.7504020175515904E-7</v>
      </c>
      <c r="CQ18" s="308">
        <f>+生産者価格評価表!CQ18/生産者価格評価表!CQ$124</f>
        <v>7.2273787543665255E-5</v>
      </c>
      <c r="CR18" s="308">
        <f>+生産者価格評価表!CR18/生産者価格評価表!CR$124</f>
        <v>2.2263587133023398E-3</v>
      </c>
      <c r="CS18" s="308">
        <f>+生産者価格評価表!CS18/生産者価格評価表!CS$124</f>
        <v>8.4763668647153272E-5</v>
      </c>
      <c r="CT18" s="308">
        <f>+生産者価格評価表!CT18/生産者価格評価表!CT$124</f>
        <v>6.0390457610767784E-5</v>
      </c>
      <c r="CU18" s="308">
        <f>+生産者価格評価表!CU18/生産者価格評価表!CU$124</f>
        <v>9.9797008710102294E-5</v>
      </c>
      <c r="CV18" s="308">
        <f>+生産者価格評価表!CV18/生産者価格評価表!CV$124</f>
        <v>1.0640594184525804E-4</v>
      </c>
      <c r="CW18" s="308">
        <f>+生産者価格評価表!CW18/生産者価格評価表!CW$124</f>
        <v>0</v>
      </c>
      <c r="CX18" s="308">
        <f>+生産者価格評価表!CX18/生産者価格評価表!CX$124</f>
        <v>2.153143441040349E-5</v>
      </c>
      <c r="CY18" s="308">
        <f>+生産者価格評価表!CY18/生産者価格評価表!CY$124</f>
        <v>3.1303327187899344E-4</v>
      </c>
      <c r="CZ18" s="308">
        <f>+生産者価格評価表!CZ18/生産者価格評価表!CZ$124</f>
        <v>9.1958514561220231E-4</v>
      </c>
      <c r="DA18" s="308">
        <f>+生産者価格評価表!DA18/生産者価格評価表!DA$124</f>
        <v>7.6909659506847013E-7</v>
      </c>
      <c r="DB18" s="308">
        <f>+生産者価格評価表!DB18/生産者価格評価表!DB$124</f>
        <v>8.143519121388096E-5</v>
      </c>
      <c r="DC18" s="308">
        <f>+生産者価格評価表!DC18/生産者価格評価表!DC$124</f>
        <v>2.7361813454644863E-3</v>
      </c>
      <c r="DD18" s="308">
        <f>+生産者価格評価表!DD18/生産者価格評価表!DD$124</f>
        <v>0</v>
      </c>
      <c r="DE18" s="308">
        <f>+生産者価格評価表!DE18/生産者価格評価表!DE$124</f>
        <v>3.6478069750655418E-4</v>
      </c>
      <c r="DF18" s="308">
        <f>+生産者価格評価表!DF18/生産者価格評価表!DF$124</f>
        <v>1.4611862638896819E-2</v>
      </c>
      <c r="DG18" s="309">
        <f>+生産者価格評価表!DG18/生産者価格評価表!DG$124</f>
        <v>7.4205560316149041E-5</v>
      </c>
    </row>
    <row r="19" spans="1:111" ht="17.100000000000001" customHeight="1">
      <c r="A19" s="303">
        <v>13</v>
      </c>
      <c r="B19" s="304" t="s">
        <v>161</v>
      </c>
      <c r="C19" s="305" t="s">
        <v>162</v>
      </c>
      <c r="D19" s="306">
        <f>+生産者価格評価表!D19/生産者価格評価表!D$124</f>
        <v>2.1341615350701916E-3</v>
      </c>
      <c r="E19" s="307">
        <f>+生産者価格評価表!E19/生産者価格評価表!E$124</f>
        <v>3.3206077314285384E-4</v>
      </c>
      <c r="F19" s="307">
        <f>+生産者価格評価表!F19/生産者価格評価表!F$124</f>
        <v>5.106437095122764E-3</v>
      </c>
      <c r="G19" s="307">
        <f>+生産者価格評価表!G19/生産者価格評価表!G$124</f>
        <v>2.4183580106293393E-4</v>
      </c>
      <c r="H19" s="307">
        <f>+生産者価格評価表!H19/生産者価格評価表!H$124</f>
        <v>4.0010040211831948E-3</v>
      </c>
      <c r="I19" s="819">
        <v>0</v>
      </c>
      <c r="J19" s="307">
        <f>+生産者価格評価表!J19/生産者価格評価表!J$124</f>
        <v>2.5243714168658618E-3</v>
      </c>
      <c r="K19" s="307">
        <f>+生産者価格評価表!K19/生産者価格評価表!K$124</f>
        <v>1.1627334988226169E-3</v>
      </c>
      <c r="L19" s="307">
        <f>+生産者価格評価表!L19/生産者価格評価表!L$124</f>
        <v>3.238455388440633E-4</v>
      </c>
      <c r="M19" s="307">
        <f>+生産者価格評価表!M19/生産者価格評価表!M$124</f>
        <v>4.0611434988035302E-6</v>
      </c>
      <c r="N19" s="819">
        <v>0</v>
      </c>
      <c r="O19" s="307">
        <f>+生産者価格評価表!O19/生産者価格評価表!O$124</f>
        <v>2.1743663007720861E-3</v>
      </c>
      <c r="P19" s="307">
        <f>+生産者価格評価表!P19/生産者価格評価表!P$124</f>
        <v>1.480844356938592E-2</v>
      </c>
      <c r="Q19" s="307">
        <f>+生産者価格評価表!Q19/生産者価格評価表!Q$124</f>
        <v>1.0393063391554169E-3</v>
      </c>
      <c r="R19" s="307">
        <f>+生産者価格評価表!R19/生産者価格評価表!R$124</f>
        <v>1.7713962638454693E-3</v>
      </c>
      <c r="S19" s="307">
        <f>+生産者価格評価表!S19/生産者価格評価表!S$124</f>
        <v>1.3251707429856037E-3</v>
      </c>
      <c r="T19" s="307">
        <f>+生産者価格評価表!T19/生産者価格評価表!T$124</f>
        <v>1.3923651897580634E-3</v>
      </c>
      <c r="U19" s="307">
        <f>+生産者価格評価表!U19/生産者価格評価表!U$124</f>
        <v>6.561447172180612E-4</v>
      </c>
      <c r="V19" s="307">
        <f>+生産者価格評価表!V19/生産者価格評価表!V$124</f>
        <v>6.0196192638598146E-3</v>
      </c>
      <c r="W19" s="307">
        <f>+生産者価格評価表!W19/生産者価格評価表!W$124</f>
        <v>7.7457746666516922E-4</v>
      </c>
      <c r="X19" s="307">
        <f>+生産者価格評価表!X19/生産者価格評価表!X$124</f>
        <v>4.0480003291669473E-5</v>
      </c>
      <c r="Y19" s="307">
        <f>+生産者価格評価表!Y19/生産者価格評価表!Y$124</f>
        <v>4.8042526793497985E-4</v>
      </c>
      <c r="Z19" s="307">
        <f>+生産者価格評価表!Z19/生産者価格評価表!Z$124</f>
        <v>7.1788939954741478E-4</v>
      </c>
      <c r="AA19" s="307">
        <f>+生産者価格評価表!AA19/生産者価格評価表!AA$124</f>
        <v>1.1775010278960464E-3</v>
      </c>
      <c r="AB19" s="307">
        <f>+生産者価格評価表!AB19/生産者価格評価表!AB$124</f>
        <v>1.8262215213991433E-3</v>
      </c>
      <c r="AC19" s="307">
        <f>+生産者価格評価表!AC19/生産者価格評価表!AC$124</f>
        <v>7.4461115217925818E-4</v>
      </c>
      <c r="AD19" s="307">
        <f>+生産者価格評価表!AD19/生産者価格評価表!AD$124</f>
        <v>1.1955896421487463E-5</v>
      </c>
      <c r="AE19" s="307">
        <f>+生産者価格評価表!AE19/生産者価格評価表!AE$124</f>
        <v>3.6221532390182402E-4</v>
      </c>
      <c r="AF19" s="307">
        <f>+生産者価格評価表!AF19/生産者価格評価表!AF$124</f>
        <v>9.2106323928384227E-4</v>
      </c>
      <c r="AG19" s="307">
        <f>+生産者価格評価表!AG19/生産者価格評価表!AG$124</f>
        <v>1.9271373946488412E-3</v>
      </c>
      <c r="AH19" s="307">
        <f>+生産者価格評価表!AH19/生産者価格評価表!AH$124</f>
        <v>4.4346363632659465E-3</v>
      </c>
      <c r="AI19" s="307">
        <f>+生産者価格評価表!AI19/生産者価格評価表!AI$124</f>
        <v>7.3319481655571292E-3</v>
      </c>
      <c r="AJ19" s="307">
        <f>+生産者価格評価表!AJ19/生産者価格評価表!AJ$124</f>
        <v>8.2496541800956499E-4</v>
      </c>
      <c r="AK19" s="307">
        <f>+生産者価格評価表!AK19/生産者価格評価表!AK$124</f>
        <v>4.5865952965580478E-3</v>
      </c>
      <c r="AL19" s="307">
        <f>+生産者価格評価表!AL19/生産者価格評価表!AL$124</f>
        <v>2.0196756443779545E-3</v>
      </c>
      <c r="AM19" s="307">
        <f>+生産者価格評価表!AM19/生産者価格評価表!AM$124</f>
        <v>4.0773637528021332E-5</v>
      </c>
      <c r="AN19" s="307">
        <f>+生産者価格評価表!AN19/生産者価格評価表!AN$124</f>
        <v>2.8646513071389594E-4</v>
      </c>
      <c r="AO19" s="307">
        <f>+生産者価格評価表!AO19/生産者価格評価表!AO$124</f>
        <v>1.340987856301834E-3</v>
      </c>
      <c r="AP19" s="307">
        <f>+生産者価格評価表!AP19/生産者価格評価表!AP$124</f>
        <v>6.8089945267680294E-4</v>
      </c>
      <c r="AQ19" s="307">
        <f>+生産者価格評価表!AQ19/生産者価格評価表!AQ$124</f>
        <v>8.2309351666323542E-4</v>
      </c>
      <c r="AR19" s="307">
        <f>+生産者価格評価表!AR19/生産者価格評価表!AR$124</f>
        <v>1.7419906201656316E-3</v>
      </c>
      <c r="AS19" s="307">
        <f>+生産者価格評価表!AS19/生産者価格評価表!AS$124</f>
        <v>1.0339034539028759E-3</v>
      </c>
      <c r="AT19" s="307">
        <f>+生産者価格評価表!AT19/生産者価格評価表!AT$124</f>
        <v>9.0141870313949972E-4</v>
      </c>
      <c r="AU19" s="308">
        <f>+生産者価格評価表!AU19/生産者価格評価表!AU$124</f>
        <v>1.1313963960566603E-3</v>
      </c>
      <c r="AV19" s="308">
        <f>+生産者価格評価表!AV19/生産者価格評価表!AV$124</f>
        <v>9.5572813087039523E-4</v>
      </c>
      <c r="AW19" s="308">
        <f>+生産者価格評価表!AW19/生産者価格評価表!AW$124</f>
        <v>1.226413879392358E-3</v>
      </c>
      <c r="AX19" s="308">
        <f>+生産者価格評価表!AX19/生産者価格評価表!AX$124</f>
        <v>1.5228314655272373E-3</v>
      </c>
      <c r="AY19" s="308">
        <f>+生産者価格評価表!AY19/生産者価格評価表!AY$124</f>
        <v>4.3190095131688932E-3</v>
      </c>
      <c r="AZ19" s="308">
        <f>+生産者価格評価表!AZ19/生産者価格評価表!AZ$124</f>
        <v>1.2384411166297845E-3</v>
      </c>
      <c r="BA19" s="308">
        <f>+生産者価格評価表!BA19/生産者価格評価表!BA$124</f>
        <v>5.8428341524781238E-3</v>
      </c>
      <c r="BB19" s="308">
        <f>+生産者価格評価表!BB19/生産者価格評価表!BB$124</f>
        <v>5.441302214115681E-4</v>
      </c>
      <c r="BC19" s="308">
        <f>+生産者価格評価表!BC19/生産者価格評価表!BC$124</f>
        <v>6.18796859423072E-4</v>
      </c>
      <c r="BD19" s="308">
        <f>+生産者価格評価表!BD19/生産者価格評価表!BD$124</f>
        <v>2.1230973575336438E-3</v>
      </c>
      <c r="BE19" s="308">
        <f>+生産者価格評価表!BE19/生産者価格評価表!BE$124</f>
        <v>1.0334871285859742E-3</v>
      </c>
      <c r="BF19" s="308">
        <f>+生産者価格評価表!BF19/生産者価格評価表!BF$124</f>
        <v>2.1113601636996173E-3</v>
      </c>
      <c r="BG19" s="308">
        <f>+生産者価格評価表!BG19/生産者価格評価表!BG$124</f>
        <v>5.3784967671232536E-4</v>
      </c>
      <c r="BH19" s="308">
        <f>+生産者価格評価表!BH19/生産者価格評価表!BH$124</f>
        <v>5.4311022824227628E-4</v>
      </c>
      <c r="BI19" s="308">
        <f>+生産者価格評価表!BI19/生産者価格評価表!BI$124</f>
        <v>1.0871909324958416E-3</v>
      </c>
      <c r="BJ19" s="308">
        <f>+生産者価格評価表!BJ19/生産者価格評価表!BJ$124</f>
        <v>4.0001455969464037E-4</v>
      </c>
      <c r="BK19" s="308">
        <f>+生産者価格評価表!BK19/生産者価格評価表!BK$124</f>
        <v>3.0762996315741001E-3</v>
      </c>
      <c r="BL19" s="308">
        <f>+生産者価格評価表!BL19/生産者価格評価表!BL$124</f>
        <v>1.6316413692678039E-3</v>
      </c>
      <c r="BM19" s="308">
        <f>+生産者価格評価表!BM19/生産者価格評価表!BM$124</f>
        <v>3.9461559107115416E-3</v>
      </c>
      <c r="BN19" s="308">
        <f>+生産者価格評価表!BN19/生産者価格評価表!BN$124</f>
        <v>1.6999903462518117E-3</v>
      </c>
      <c r="BO19" s="308">
        <f>+生産者価格評価表!BO19/生産者価格評価表!BO$124</f>
        <v>1.6773024209142465E-3</v>
      </c>
      <c r="BP19" s="308">
        <f>+生産者価格評価表!BP19/生産者価格評価表!BP$124</f>
        <v>1.806408087982085E-3</v>
      </c>
      <c r="BQ19" s="308">
        <f>+生産者価格評価表!BQ19/生産者価格評価表!BQ$124</f>
        <v>9.8275895658361554E-5</v>
      </c>
      <c r="BR19" s="308">
        <f>+生産者価格評価表!BR19/生産者価格評価表!BR$124</f>
        <v>4.3753695594435507E-4</v>
      </c>
      <c r="BS19" s="308">
        <f>+生産者価格評価表!BS19/生産者価格評価表!BS$124</f>
        <v>9.1997110842066037E-4</v>
      </c>
      <c r="BT19" s="308">
        <f>+生産者価格評価表!BT19/生産者価格評価表!BT$124</f>
        <v>2.6637015905606075E-3</v>
      </c>
      <c r="BU19" s="308">
        <f>+生産者価格評価表!BU19/生産者価格評価表!BU$124</f>
        <v>3.9669419855141823E-3</v>
      </c>
      <c r="BV19" s="308">
        <f>+生産者価格評価表!BV19/生産者価格評価表!BV$124</f>
        <v>1.2671107659537478E-3</v>
      </c>
      <c r="BW19" s="308">
        <f>+生産者価格評価表!BW19/生産者価格評価表!BW$124</f>
        <v>1.8750698362576666E-4</v>
      </c>
      <c r="BX19" s="308">
        <f>+生産者価格評価表!BX19/生産者価格評価表!BX$124</f>
        <v>2.423884514978239E-5</v>
      </c>
      <c r="BY19" s="308">
        <f>+生産者価格評価表!BY19/生産者価格評価表!BY$124</f>
        <v>0</v>
      </c>
      <c r="BZ19" s="308">
        <f>+生産者価格評価表!BZ19/生産者価格評価表!BZ$124</f>
        <v>8.4653792093349208E-4</v>
      </c>
      <c r="CA19" s="308">
        <f>+生産者価格評価表!CA19/生産者価格評価表!CA$124</f>
        <v>7.9371099969388246E-4</v>
      </c>
      <c r="CB19" s="308">
        <f>+生産者価格評価表!CB19/生産者価格評価表!CB$124</f>
        <v>5.0203983487132823E-4</v>
      </c>
      <c r="CC19" s="308">
        <f>+生産者価格評価表!CC19/生産者価格評価表!CC$124</f>
        <v>1.380612487115772E-3</v>
      </c>
      <c r="CD19" s="308">
        <f>+生産者価格評価表!CD19/生産者価格評価表!CD$124</f>
        <v>1.3363600900769509E-3</v>
      </c>
      <c r="CE19" s="308">
        <f>+生産者価格評価表!CE19/生産者価格評価表!CE$124</f>
        <v>2.956601299362022E-4</v>
      </c>
      <c r="CF19" s="308">
        <f>+生産者価格評価表!CF19/生産者価格評価表!CF$124</f>
        <v>1.5414198781810193E-3</v>
      </c>
      <c r="CG19" s="308">
        <f>+生産者価格評価表!CG19/生産者価格評価表!CG$124</f>
        <v>2.3501081839976744E-3</v>
      </c>
      <c r="CH19" s="308">
        <f>+生産者価格評価表!CH19/生産者価格評価表!CH$124</f>
        <v>1.4764357385497399E-3</v>
      </c>
      <c r="CI19" s="308">
        <f>+生産者価格評価表!CI19/生産者価格評価表!CI$124</f>
        <v>3.7262078607436282E-4</v>
      </c>
      <c r="CJ19" s="308">
        <f>+生産者価格評価表!CJ19/生産者価格評価表!CJ$124</f>
        <v>6.072243416690294E-4</v>
      </c>
      <c r="CK19" s="308">
        <f>+生産者価格評価表!CK19/生産者価格評価表!CK$124</f>
        <v>8.8373330435730611E-4</v>
      </c>
      <c r="CL19" s="308">
        <f>+生産者価格評価表!CL19/生産者価格評価表!CL$124</f>
        <v>7.0840178722938834E-4</v>
      </c>
      <c r="CM19" s="308">
        <f>+生産者価格評価表!CM19/生産者価格評価表!CM$124</f>
        <v>1.0868281828748157E-3</v>
      </c>
      <c r="CN19" s="308">
        <f>+生産者価格評価表!CN19/生産者価格評価表!CN$124</f>
        <v>4.3518609619522426E-3</v>
      </c>
      <c r="CO19" s="308">
        <f>+生産者価格評価表!CO19/生産者価格評価表!CO$124</f>
        <v>1.2556036725138242E-4</v>
      </c>
      <c r="CP19" s="308">
        <f>+生産者価格評価表!CP19/生産者価格評価表!CP$124</f>
        <v>6.3038268637663432E-4</v>
      </c>
      <c r="CQ19" s="308">
        <f>+生産者価格評価表!CQ19/生産者価格評価表!CQ$124</f>
        <v>2.6112386356927108E-3</v>
      </c>
      <c r="CR19" s="308">
        <f>+生産者価格評価表!CR19/生産者価格評価表!CR$124</f>
        <v>1.0304527539459391E-2</v>
      </c>
      <c r="CS19" s="308">
        <f>+生産者価格評価表!CS19/生産者価格評価表!CS$124</f>
        <v>5.6499965003749299E-3</v>
      </c>
      <c r="CT19" s="308">
        <f>+生産者価格評価表!CT19/生産者価格評価表!CT$124</f>
        <v>2.6812709807591865E-3</v>
      </c>
      <c r="CU19" s="308">
        <f>+生産者価格評価表!CU19/生産者価格評価表!CU$124</f>
        <v>2.0598750021807964E-2</v>
      </c>
      <c r="CV19" s="308">
        <f>+生産者価格評価表!CV19/生産者価格評価表!CV$124</f>
        <v>2.8544501762749236E-3</v>
      </c>
      <c r="CW19" s="308">
        <f>+生産者価格評価表!CW19/生産者価格評価表!CW$124</f>
        <v>8.4418612084966889E-5</v>
      </c>
      <c r="CX19" s="308">
        <f>+生産者価格評価表!CX19/生産者価格評価表!CX$124</f>
        <v>7.8078890030985437E-4</v>
      </c>
      <c r="CY19" s="308">
        <f>+生産者価格評価表!CY19/生産者価格評価表!CY$124</f>
        <v>1.555677099284951E-3</v>
      </c>
      <c r="CZ19" s="308">
        <f>+生産者価格評価表!CZ19/生産者価格評価表!CZ$124</f>
        <v>5.2792214008140735E-3</v>
      </c>
      <c r="DA19" s="308">
        <f>+生産者価格評価表!DA19/生産者価格評価表!DA$124</f>
        <v>1.1232090690461453E-3</v>
      </c>
      <c r="DB19" s="308">
        <f>+生産者価格評価表!DB19/生産者価格評価表!DB$124</f>
        <v>9.7427150199695823E-3</v>
      </c>
      <c r="DC19" s="308">
        <f>+生産者価格評価表!DC19/生産者価格評価表!DC$124</f>
        <v>3.6597646123775382E-3</v>
      </c>
      <c r="DD19" s="308">
        <f>+生産者価格評価表!DD19/生産者価格評価表!DD$124</f>
        <v>8.5933886334487383E-3</v>
      </c>
      <c r="DE19" s="308">
        <f>+生産者価格評価表!DE19/生産者価格評価表!DE$124</f>
        <v>2.7594276761393438E-3</v>
      </c>
      <c r="DF19" s="308">
        <f>+生産者価格評価表!DF19/生産者価格評価表!DF$124</f>
        <v>5.4490835495843081E-3</v>
      </c>
      <c r="DG19" s="309">
        <f>+生産者価格評価表!DG19/生産者価格評価表!DG$124</f>
        <v>1.3806567229335118E-4</v>
      </c>
    </row>
    <row r="20" spans="1:111" ht="17.100000000000001" customHeight="1">
      <c r="A20" s="303">
        <v>14</v>
      </c>
      <c r="B20" s="304" t="s">
        <v>163</v>
      </c>
      <c r="C20" s="305" t="s">
        <v>164</v>
      </c>
      <c r="D20" s="306">
        <f>+生産者価格評価表!D20/生産者価格評価表!D$124</f>
        <v>1.8610480123569265E-4</v>
      </c>
      <c r="E20" s="307">
        <f>+生産者価格評価表!E20/生産者価格評価表!E$124</f>
        <v>6.3310928381265274E-3</v>
      </c>
      <c r="F20" s="307">
        <f>+生産者価格評価表!F20/生産者価格評価表!F$124</f>
        <v>2.3032723659880051E-6</v>
      </c>
      <c r="G20" s="307">
        <f>+生産者価格評価表!G20/生産者価格評価表!G$124</f>
        <v>1.3356908074426082E-2</v>
      </c>
      <c r="H20" s="307">
        <f>+生産者価格評価表!H20/生産者価格評価表!H$124</f>
        <v>6.4460650156847462E-4</v>
      </c>
      <c r="I20" s="819">
        <v>0</v>
      </c>
      <c r="J20" s="307">
        <f>+生産者価格評価表!J20/生産者価格評価表!J$124</f>
        <v>4.1308635878958236E-4</v>
      </c>
      <c r="K20" s="307">
        <f>+生産者価格評価表!K20/生産者価格評価表!K$124</f>
        <v>3.7411121128455273E-4</v>
      </c>
      <c r="L20" s="307">
        <f>+生産者価格評価表!L20/生産者価格評価表!L$124</f>
        <v>1.5833778145525105E-4</v>
      </c>
      <c r="M20" s="307">
        <f>+生産者価格評価表!M20/生産者価格評価表!M$124</f>
        <v>6.2434495578936018E-4</v>
      </c>
      <c r="N20" s="819">
        <v>0</v>
      </c>
      <c r="O20" s="307">
        <f>+生産者価格評価表!O20/生産者価格評価表!O$124</f>
        <v>1.7318408138561168E-4</v>
      </c>
      <c r="P20" s="307">
        <f>+生産者価格評価表!P20/生産者価格評価表!P$124</f>
        <v>3.0014914824805418E-4</v>
      </c>
      <c r="Q20" s="307">
        <f>+生産者価格評価表!Q20/生産者価格評価表!Q$124</f>
        <v>0.18955397865467052</v>
      </c>
      <c r="R20" s="307">
        <f>+生産者価格評価表!R20/生産者価格評価表!R$124</f>
        <v>0.13201601395729054</v>
      </c>
      <c r="S20" s="307">
        <f>+生産者価格評価表!S20/生産者価格評価表!S$124</f>
        <v>3.215298083818164E-2</v>
      </c>
      <c r="T20" s="307">
        <f>+生産者価格評価表!T20/生産者価格評価表!T$124</f>
        <v>2.1510535609683989E-3</v>
      </c>
      <c r="U20" s="307">
        <f>+生産者価格評価表!U20/生産者価格評価表!U$124</f>
        <v>4.6483317346638661E-5</v>
      </c>
      <c r="V20" s="307">
        <f>+生産者価格評価表!V20/生産者価格評価表!V$124</f>
        <v>2.504294914786587E-4</v>
      </c>
      <c r="W20" s="307">
        <f>+生産者価格評価表!W20/生産者価格評価表!W$124</f>
        <v>4.404198875123565E-7</v>
      </c>
      <c r="X20" s="307">
        <f>+生産者価格評価表!X20/生産者価格評価表!X$124</f>
        <v>0</v>
      </c>
      <c r="Y20" s="307">
        <f>+生産者価格評価表!Y20/生産者価格評価表!Y$124</f>
        <v>6.3659052228528246E-5</v>
      </c>
      <c r="Z20" s="307">
        <f>+生産者価格評価表!Z20/生産者価格評価表!Z$124</f>
        <v>2.6303884930314718E-5</v>
      </c>
      <c r="AA20" s="307">
        <f>+生産者価格評価表!AA20/生産者価格評価表!AA$124</f>
        <v>0</v>
      </c>
      <c r="AB20" s="307">
        <f>+生産者価格評価表!AB20/生産者価格評価表!AB$124</f>
        <v>1.7040513971100221E-5</v>
      </c>
      <c r="AC20" s="307">
        <f>+生産者価格評価表!AC20/生産者価格評価表!AC$124</f>
        <v>2.8048477286569495E-4</v>
      </c>
      <c r="AD20" s="307">
        <f>+生産者価格評価表!AD20/生産者価格評価表!AD$124</f>
        <v>0</v>
      </c>
      <c r="AE20" s="307">
        <f>+生産者価格評価表!AE20/生産者価格評価表!AE$124</f>
        <v>0</v>
      </c>
      <c r="AF20" s="307">
        <f>+生産者価格評価表!AF20/生産者価格評価表!AF$124</f>
        <v>3.1980110470211241E-4</v>
      </c>
      <c r="AG20" s="307">
        <f>+生産者価格評価表!AG20/生産者価格評価表!AG$124</f>
        <v>6.5886586202566807E-5</v>
      </c>
      <c r="AH20" s="307">
        <f>+生産者価格評価表!AH20/生産者価格評価表!AH$124</f>
        <v>3.4257936425669927E-4</v>
      </c>
      <c r="AI20" s="307">
        <f>+生産者価格評価表!AI20/生産者価格評価表!AI$124</f>
        <v>8.1128272172103465E-3</v>
      </c>
      <c r="AJ20" s="307">
        <f>+生産者価格評価表!AJ20/生産者価格評価表!AJ$124</f>
        <v>5.3131402169564879E-5</v>
      </c>
      <c r="AK20" s="307">
        <f>+生産者価格評価表!AK20/生産者価格評価表!AK$124</f>
        <v>2.1119054725427692E-2</v>
      </c>
      <c r="AL20" s="307">
        <f>+生産者価格評価表!AL20/生産者価格評価表!AL$124</f>
        <v>1.0194766793269099E-3</v>
      </c>
      <c r="AM20" s="307">
        <f>+生産者価格評価表!AM20/生産者価格評価表!AM$124</f>
        <v>0</v>
      </c>
      <c r="AN20" s="307">
        <f>+生産者価格評価表!AN20/生産者価格評価表!AN$124</f>
        <v>1.7474635788990163E-5</v>
      </c>
      <c r="AO20" s="307">
        <f>+生産者価格評価表!AO20/生産者価格評価表!AO$124</f>
        <v>2.2871478375790898E-4</v>
      </c>
      <c r="AP20" s="307">
        <f>+生産者価格評価表!AP20/生産者価格評価表!AP$124</f>
        <v>7.2248836188511535E-6</v>
      </c>
      <c r="AQ20" s="307">
        <f>+生産者価格評価表!AQ20/生産者価格評価表!AQ$124</f>
        <v>0</v>
      </c>
      <c r="AR20" s="307">
        <f>+生産者価格評価表!AR20/生産者価格評価表!AR$124</f>
        <v>9.7544823941384353E-4</v>
      </c>
      <c r="AS20" s="307">
        <f>+生産者価格評価表!AS20/生産者価格評価表!AS$124</f>
        <v>1.9228425351129818E-3</v>
      </c>
      <c r="AT20" s="307">
        <f>+生産者価格評価表!AT20/生産者価格評価表!AT$124</f>
        <v>3.6772519066688577E-4</v>
      </c>
      <c r="AU20" s="308">
        <f>+生産者価格評価表!AU20/生産者価格評価表!AU$124</f>
        <v>1.6313475237626264E-4</v>
      </c>
      <c r="AV20" s="308">
        <f>+生産者価格評価表!AV20/生産者価格評価表!AV$124</f>
        <v>1.2777437257789355E-4</v>
      </c>
      <c r="AW20" s="308">
        <f>+生産者価格評価表!AW20/生産者価格評価表!AW$124</f>
        <v>1.5257973336722146E-3</v>
      </c>
      <c r="AX20" s="308">
        <f>+生産者価格評価表!AX20/生産者価格評価表!AX$124</f>
        <v>4.3742734833375852E-5</v>
      </c>
      <c r="AY20" s="308">
        <f>+生産者価格評価表!AY20/生産者価格評価表!AY$124</f>
        <v>1.8393807641343539E-4</v>
      </c>
      <c r="AZ20" s="308">
        <f>+生産者価格評価表!AZ20/生産者価格評価表!AZ$124</f>
        <v>1.5285205799594857E-4</v>
      </c>
      <c r="BA20" s="308">
        <f>+生産者価格評価表!BA20/生産者価格評価表!BA$124</f>
        <v>4.3504110741832217E-4</v>
      </c>
      <c r="BB20" s="308">
        <f>+生産者価格評価表!BB20/生産者価格評価表!BB$124</f>
        <v>6.7278310267140283E-6</v>
      </c>
      <c r="BC20" s="308">
        <f>+生産者価格評価表!BC20/生産者価格評価表!BC$124</f>
        <v>7.7096567598867788E-4</v>
      </c>
      <c r="BD20" s="308">
        <f>+生産者価格評価表!BD20/生産者価格評価表!BD$124</f>
        <v>8.8826206052915934E-5</v>
      </c>
      <c r="BE20" s="308">
        <f>+生産者価格評価表!BE20/生産者価格評価表!BE$124</f>
        <v>3.6467378155820217E-5</v>
      </c>
      <c r="BF20" s="308">
        <f>+生産者価格評価表!BF20/生産者価格評価表!BF$124</f>
        <v>2.8338545901972002E-5</v>
      </c>
      <c r="BG20" s="308">
        <f>+生産者価格評価表!BG20/生産者価格評価表!BG$124</f>
        <v>1.8225623269736116E-4</v>
      </c>
      <c r="BH20" s="308">
        <f>+生産者価格評価表!BH20/生産者価格評価表!BH$124</f>
        <v>1.4666124683147184E-4</v>
      </c>
      <c r="BI20" s="308">
        <f>+生産者価格評価表!BI20/生産者価格評価表!BI$124</f>
        <v>3.7223148761979124E-3</v>
      </c>
      <c r="BJ20" s="308">
        <f>+生産者価格評価表!BJ20/生産者価格評価表!BJ$124</f>
        <v>3.3056933590992136E-4</v>
      </c>
      <c r="BK20" s="308">
        <f>+生産者価格評価表!BK20/生産者価格評価表!BK$124</f>
        <v>3.9423305521430287E-2</v>
      </c>
      <c r="BL20" s="308">
        <f>+生産者価格評価表!BL20/生産者価格評価表!BL$124</f>
        <v>0</v>
      </c>
      <c r="BM20" s="308">
        <f>+生産者価格評価表!BM20/生産者価格評価表!BM$124</f>
        <v>5.8257489928276694E-2</v>
      </c>
      <c r="BN20" s="308">
        <f>+生産者価格評価表!BN20/生産者価格評価表!BN$124</f>
        <v>1.522852312822312E-2</v>
      </c>
      <c r="BO20" s="308">
        <f>+生産者価格評価表!BO20/生産者価格評価表!BO$124</f>
        <v>1.4567944336827752E-3</v>
      </c>
      <c r="BP20" s="308">
        <f>+生産者価格評価表!BP20/生産者価格評価表!BP$124</f>
        <v>3.0763351751346563E-3</v>
      </c>
      <c r="BQ20" s="308">
        <f>+生産者価格評価表!BQ20/生産者価格評価表!BQ$124</f>
        <v>4.4765103008804416E-3</v>
      </c>
      <c r="BR20" s="308">
        <f>+生産者価格評価表!BR20/生産者価格評価表!BR$124</f>
        <v>1.2582926652695121E-5</v>
      </c>
      <c r="BS20" s="308">
        <f>+生産者価格評価表!BS20/生産者価格評価表!BS$124</f>
        <v>0</v>
      </c>
      <c r="BT20" s="308">
        <f>+生産者価格評価表!BT20/生産者価格評価表!BT$124</f>
        <v>6.327386895669218E-6</v>
      </c>
      <c r="BU20" s="308">
        <f>+生産者価格評価表!BU20/生産者価格評価表!BU$124</f>
        <v>7.132330563374001E-4</v>
      </c>
      <c r="BV20" s="308">
        <f>+生産者価格評価表!BV20/生産者価格評価表!BV$124</f>
        <v>8.5232058422894953E-5</v>
      </c>
      <c r="BW20" s="308">
        <f>+生産者価格評価表!BW20/生産者価格評価表!BW$124</f>
        <v>1.7839316712483995E-7</v>
      </c>
      <c r="BX20" s="308">
        <f>+生産者価格評価表!BX20/生産者価格評価表!BX$124</f>
        <v>1.4736156468736825E-6</v>
      </c>
      <c r="BY20" s="308">
        <f>+生産者価格評価表!BY20/生産者価格評価表!BY$124</f>
        <v>3.983572169065338E-6</v>
      </c>
      <c r="BZ20" s="308">
        <f>+生産者価格評価表!BZ20/生産者価格評価表!BZ$124</f>
        <v>2.9705521646391055E-6</v>
      </c>
      <c r="CA20" s="308">
        <f>+生産者価格評価表!CA20/生産者価格評価表!CA$124</f>
        <v>1.2600638682757232E-6</v>
      </c>
      <c r="CB20" s="308">
        <f>+生産者価格評価表!CB20/生産者価格評価表!CB$124</f>
        <v>0</v>
      </c>
      <c r="CC20" s="308">
        <f>+生産者価格評価表!CC20/生産者価格評価表!CC$124</f>
        <v>1.6696775944343117E-4</v>
      </c>
      <c r="CD20" s="308">
        <f>+生産者価格評価表!CD20/生産者価格評価表!CD$124</f>
        <v>4.2021993977899349E-6</v>
      </c>
      <c r="CE20" s="308">
        <f>+生産者価格評価表!CE20/生産者価格評価表!CE$124</f>
        <v>2.4618184761497317E-6</v>
      </c>
      <c r="CF20" s="308">
        <f>+生産者価格評価表!CF20/生産者価格評価表!CF$124</f>
        <v>7.0142115443279016E-4</v>
      </c>
      <c r="CG20" s="308">
        <f>+生産者価格評価表!CG20/生産者価格評価表!CG$124</f>
        <v>1.0439615200284108E-2</v>
      </c>
      <c r="CH20" s="308">
        <f>+生産者価格評価表!CH20/生産者価格評価表!CH$124</f>
        <v>3.45809026584052E-5</v>
      </c>
      <c r="CI20" s="308">
        <f>+生産者価格評価表!CI20/生産者価格評価表!CI$124</f>
        <v>4.0709635873399961E-5</v>
      </c>
      <c r="CJ20" s="308">
        <f>+生産者価格評価表!CJ20/生産者価格評価表!CJ$124</f>
        <v>1.0371037825500438E-4</v>
      </c>
      <c r="CK20" s="308">
        <f>+生産者価格評価表!CK20/生産者価格評価表!CK$124</f>
        <v>1.7377320448364719E-5</v>
      </c>
      <c r="CL20" s="308">
        <f>+生産者価格評価表!CL20/生産者価格評価表!CL$124</f>
        <v>3.0861412559621124E-5</v>
      </c>
      <c r="CM20" s="308">
        <f>+生産者価格評価表!CM20/生産者価格評価表!CM$124</f>
        <v>1.1162275538351246E-4</v>
      </c>
      <c r="CN20" s="308">
        <f>+生産者価格評価表!CN20/生産者価格評価表!CN$124</f>
        <v>2.0876355389232956E-5</v>
      </c>
      <c r="CO20" s="308">
        <f>+生産者価格評価表!CO20/生産者価格評価表!CO$124</f>
        <v>2.6672059203197545E-5</v>
      </c>
      <c r="CP20" s="308">
        <f>+生産者価格評価表!CP20/生産者価格評価表!CP$124</f>
        <v>1.2366542945839348E-4</v>
      </c>
      <c r="CQ20" s="308">
        <f>+生産者価格評価表!CQ20/生産者価格評価表!CQ$124</f>
        <v>1.4031960115565957E-6</v>
      </c>
      <c r="CR20" s="308">
        <f>+生産者価格評価表!CR20/生産者価格評価表!CR$124</f>
        <v>2.1292152384396007E-4</v>
      </c>
      <c r="CS20" s="308">
        <f>+生産者価格評価表!CS20/生産者価格評価表!CS$124</f>
        <v>3.9375963104971271E-5</v>
      </c>
      <c r="CT20" s="308">
        <f>+生産者価格評価表!CT20/生産者価格評価表!CT$124</f>
        <v>2.3962313769527215E-5</v>
      </c>
      <c r="CU20" s="308">
        <f>+生産者価格評価表!CU20/生産者価格評価表!CU$124</f>
        <v>1.3925154100552173E-4</v>
      </c>
      <c r="CV20" s="308">
        <f>+生産者価格評価表!CV20/生産者価格評価表!CV$124</f>
        <v>2.9824805768311677E-5</v>
      </c>
      <c r="CW20" s="308">
        <f>+生産者価格評価表!CW20/生産者価格評価表!CW$124</f>
        <v>3.642587113853355E-7</v>
      </c>
      <c r="CX20" s="308">
        <f>+生産者価格評価表!CX20/生産者価格評価表!CX$124</f>
        <v>1.2585751670533788E-5</v>
      </c>
      <c r="CY20" s="308">
        <f>+生産者価格評価表!CY20/生産者価格評価表!CY$124</f>
        <v>2.0990540386170211E-4</v>
      </c>
      <c r="CZ20" s="308">
        <f>+生産者価格評価表!CZ20/生産者価格評価表!CZ$124</f>
        <v>2.4134318820132826E-4</v>
      </c>
      <c r="DA20" s="308">
        <f>+生産者価格評価表!DA20/生産者価格評価表!DA$124</f>
        <v>6.4792498619295469E-4</v>
      </c>
      <c r="DB20" s="308">
        <f>+生産者価格評価表!DB20/生産者価格評価表!DB$124</f>
        <v>1.9646243896999889E-4</v>
      </c>
      <c r="DC20" s="308">
        <f>+生産者価格評価表!DC20/生産者価格評価表!DC$124</f>
        <v>5.4342035682033876E-4</v>
      </c>
      <c r="DD20" s="308">
        <f>+生産者価格評価表!DD20/生産者価格評価表!DD$124</f>
        <v>0</v>
      </c>
      <c r="DE20" s="308">
        <f>+生産者価格評価表!DE20/生産者価格評価表!DE$124</f>
        <v>6.7907736752971591E-4</v>
      </c>
      <c r="DF20" s="308">
        <f>+生産者価格評価表!DF20/生産者価格評価表!DF$124</f>
        <v>0</v>
      </c>
      <c r="DG20" s="309">
        <f>+生産者価格評価表!DG20/生産者価格評価表!DG$124</f>
        <v>1.4220032527244457E-5</v>
      </c>
    </row>
    <row r="21" spans="1:111" ht="17.100000000000001" customHeight="1">
      <c r="A21" s="303">
        <v>15</v>
      </c>
      <c r="B21" s="304" t="s">
        <v>165</v>
      </c>
      <c r="C21" s="305" t="s">
        <v>166</v>
      </c>
      <c r="D21" s="306">
        <f>+生産者価格評価表!D21/生産者価格評価表!D$124</f>
        <v>0</v>
      </c>
      <c r="E21" s="307">
        <f>+生産者価格評価表!E21/生産者価格評価表!E$124</f>
        <v>0</v>
      </c>
      <c r="F21" s="307">
        <f>+生産者価格評価表!F21/生産者価格評価表!F$124</f>
        <v>9.130829736595306E-6</v>
      </c>
      <c r="G21" s="307">
        <f>+生産者価格評価表!G21/生産者価格評価表!G$124</f>
        <v>2.6269703629839468E-4</v>
      </c>
      <c r="H21" s="307">
        <f>+生産者価格評価表!H21/生産者価格評価表!H$124</f>
        <v>4.3613310590260668E-4</v>
      </c>
      <c r="I21" s="819">
        <v>0</v>
      </c>
      <c r="J21" s="307">
        <f>+生産者価格評価表!J21/生産者価格評価表!J$124</f>
        <v>3.5298873746157416E-4</v>
      </c>
      <c r="K21" s="307">
        <f>+生産者価格評価表!K21/生産者価格評価表!K$124</f>
        <v>5.0521046975411806E-4</v>
      </c>
      <c r="L21" s="307">
        <f>+生産者価格評価表!L21/生産者価格評価表!L$124</f>
        <v>3.5340014712530486E-4</v>
      </c>
      <c r="M21" s="307">
        <f>+生産者価格評価表!M21/生産者価格評価表!M$124</f>
        <v>2.0700003270600518E-6</v>
      </c>
      <c r="N21" s="819">
        <v>0</v>
      </c>
      <c r="O21" s="307">
        <f>+生産者価格評価表!O21/生産者価格評価表!O$124</f>
        <v>1.5177049873275809E-3</v>
      </c>
      <c r="P21" s="307">
        <f>+生産者価格評価表!P21/生産者価格評価表!P$124</f>
        <v>1.121117816195066E-3</v>
      </c>
      <c r="Q21" s="307">
        <f>+生産者価格評価表!Q21/生産者価格評価表!Q$124</f>
        <v>6.0711954465514448E-4</v>
      </c>
      <c r="R21" s="307">
        <f>+生産者価格評価表!R21/生産者価格評価表!R$124</f>
        <v>2.7756086302345346E-2</v>
      </c>
      <c r="S21" s="307">
        <f>+生産者価格評価表!S21/生産者価格評価表!S$124</f>
        <v>1.1717322821992596E-3</v>
      </c>
      <c r="T21" s="307">
        <f>+生産者価格評価表!T21/生産者価格評価表!T$124</f>
        <v>1.2110565769326957E-3</v>
      </c>
      <c r="U21" s="307">
        <f>+生産者価格評価表!U21/生産者価格評価表!U$124</f>
        <v>6.0696988502557123E-4</v>
      </c>
      <c r="V21" s="307">
        <f>+生産者価格評価表!V21/生産者価格評価表!V$124</f>
        <v>9.1930330286767897E-4</v>
      </c>
      <c r="W21" s="307">
        <f>+生産者価格評価表!W21/生産者価格評価表!W$124</f>
        <v>8.6712069552870308E-4</v>
      </c>
      <c r="X21" s="307">
        <f>+生産者価格評価表!X21/生産者価格評価表!X$124</f>
        <v>4.8883679528056897E-5</v>
      </c>
      <c r="Y21" s="307">
        <f>+生産者価格評価表!Y21/生産者価格評価表!Y$124</f>
        <v>4.4871009199706562E-4</v>
      </c>
      <c r="Z21" s="307">
        <f>+生産者価格評価表!Z21/生産者価格評価表!Z$124</f>
        <v>8.3751088082471186E-4</v>
      </c>
      <c r="AA21" s="307">
        <f>+生産者価格評価表!AA21/生産者価格評価表!AA$124</f>
        <v>1.0096617018540892E-3</v>
      </c>
      <c r="AB21" s="307">
        <f>+生産者価格評価表!AB21/生産者価格評価表!AB$124</f>
        <v>1.9154742548700694E-3</v>
      </c>
      <c r="AC21" s="307">
        <f>+生産者価格評価表!AC21/生産者価格評価表!AC$124</f>
        <v>6.1692683792096998E-4</v>
      </c>
      <c r="AD21" s="307">
        <f>+生産者価格評価表!AD21/生産者価格評価表!AD$124</f>
        <v>4.1844867418757495E-6</v>
      </c>
      <c r="AE21" s="307">
        <f>+生産者価格評価表!AE21/生産者価格評価表!AE$124</f>
        <v>3.9327522456758724E-4</v>
      </c>
      <c r="AF21" s="307">
        <f>+生産者価格評価表!AF21/生産者価格評価表!AF$124</f>
        <v>7.88326918605045E-4</v>
      </c>
      <c r="AG21" s="307">
        <f>+生産者価格評価表!AG21/生産者価格評価表!AG$124</f>
        <v>1.3950563621653617E-3</v>
      </c>
      <c r="AH21" s="307">
        <f>+生産者価格評価表!AH21/生産者価格評価表!AH$124</f>
        <v>1.7336727754091153E-3</v>
      </c>
      <c r="AI21" s="307">
        <f>+生産者価格評価表!AI21/生産者価格評価表!AI$124</f>
        <v>8.6077013840814374E-4</v>
      </c>
      <c r="AJ21" s="307">
        <f>+生産者価格評価表!AJ21/生産者価格評価表!AJ$124</f>
        <v>5.1445163179241566E-4</v>
      </c>
      <c r="AK21" s="307">
        <f>+生産者価格評価表!AK21/生産者価格評価表!AK$124</f>
        <v>4.6099809267154757E-3</v>
      </c>
      <c r="AL21" s="307">
        <f>+生産者価格評価表!AL21/生産者価格評価表!AL$124</f>
        <v>1.5084279060333808E-3</v>
      </c>
      <c r="AM21" s="307">
        <f>+生産者価格評価表!AM21/生産者価格評価表!AM$124</f>
        <v>6.0494552066724625E-5</v>
      </c>
      <c r="AN21" s="307">
        <f>+生産者価格評価表!AN21/生産者価格評価表!AN$124</f>
        <v>1.4944944614147791E-4</v>
      </c>
      <c r="AO21" s="307">
        <f>+生産者価格評価表!AO21/生産者価格評価表!AO$124</f>
        <v>9.33859168745428E-4</v>
      </c>
      <c r="AP21" s="307">
        <f>+生産者価格評価表!AP21/生産者価格評価表!AP$124</f>
        <v>1.1239451451686003E-4</v>
      </c>
      <c r="AQ21" s="307">
        <f>+生産者価格評価表!AQ21/生産者価格評価表!AQ$124</f>
        <v>8.9435443540969125E-4</v>
      </c>
      <c r="AR21" s="307">
        <f>+生産者価格評価表!AR21/生産者価格評価表!AR$124</f>
        <v>2.019666876062933E-3</v>
      </c>
      <c r="AS21" s="307">
        <f>+生産者価格評価表!AS21/生産者価格評価表!AS$124</f>
        <v>3.3772817686995816E-4</v>
      </c>
      <c r="AT21" s="307">
        <f>+生産者価格評価表!AT21/生産者価格評価表!AT$124</f>
        <v>5.06716383554404E-4</v>
      </c>
      <c r="AU21" s="308">
        <f>+生産者価格評価表!AU21/生産者価格評価表!AU$124</f>
        <v>6.1364112829964332E-4</v>
      </c>
      <c r="AV21" s="308">
        <f>+生産者価格評価表!AV21/生産者価格評価表!AV$124</f>
        <v>5.3504181577590092E-4</v>
      </c>
      <c r="AW21" s="308">
        <f>+生産者価格評価表!AW21/生産者価格評価表!AW$124</f>
        <v>7.0247232503913958E-4</v>
      </c>
      <c r="AX21" s="308">
        <f>+生産者価格評価表!AX21/生産者価格評価表!AX$124</f>
        <v>8.0896316832285891E-4</v>
      </c>
      <c r="AY21" s="308">
        <f>+生産者価格評価表!AY21/生産者価格評価表!AY$124</f>
        <v>2.2943242061312899E-3</v>
      </c>
      <c r="AZ21" s="308">
        <f>+生産者価格評価表!AZ21/生産者価格評価表!AZ$124</f>
        <v>5.9143160870604944E-4</v>
      </c>
      <c r="BA21" s="308">
        <f>+生産者価格評価表!BA21/生産者価格評価表!BA$124</f>
        <v>1.0112824490082703E-3</v>
      </c>
      <c r="BB21" s="308">
        <f>+生産者価格評価表!BB21/生産者価格評価表!BB$124</f>
        <v>4.4038922853177484E-4</v>
      </c>
      <c r="BC21" s="308">
        <f>+生産者価格評価表!BC21/生産者価格評価表!BC$124</f>
        <v>6.6838196152265079E-4</v>
      </c>
      <c r="BD21" s="308">
        <f>+生産者価格評価表!BD21/生産者価格評価表!BD$124</f>
        <v>1.9936338701780918E-3</v>
      </c>
      <c r="BE21" s="308">
        <f>+生産者価格評価表!BE21/生産者価格評価表!BE$124</f>
        <v>1.517869633963655E-3</v>
      </c>
      <c r="BF21" s="308">
        <f>+生産者価格評価表!BF21/生産者価格評価表!BF$124</f>
        <v>4.1369818185572589E-4</v>
      </c>
      <c r="BG21" s="308">
        <f>+生産者価格評価表!BG21/生産者価格評価表!BG$124</f>
        <v>7.168371581186756E-4</v>
      </c>
      <c r="BH21" s="308">
        <f>+生産者価格評価表!BH21/生産者価格評価表!BH$124</f>
        <v>6.2456486330972371E-4</v>
      </c>
      <c r="BI21" s="308">
        <f>+生産者価格評価表!BI21/生産者価格評価表!BI$124</f>
        <v>6.039708492908101E-3</v>
      </c>
      <c r="BJ21" s="308">
        <f>+生産者価格評価表!BJ21/生産者価格評価表!BJ$124</f>
        <v>6.4704091556489634E-4</v>
      </c>
      <c r="BK21" s="308">
        <f>+生産者価格評価表!BK21/生産者価格評価表!BK$124</f>
        <v>3.7446327278829118E-3</v>
      </c>
      <c r="BL21" s="308">
        <f>+生産者価格評価表!BL21/生産者価格評価表!BL$124</f>
        <v>1.1264575258056941E-4</v>
      </c>
      <c r="BM21" s="308">
        <f>+生産者価格評価表!BM21/生産者価格評価表!BM$124</f>
        <v>9.8724517435491918E-3</v>
      </c>
      <c r="BN21" s="308">
        <f>+生産者価格評価表!BN21/生産者価格評価表!BN$124</f>
        <v>2.1331180774796506E-2</v>
      </c>
      <c r="BO21" s="308">
        <f>+生産者価格評価表!BO21/生産者価格評価表!BO$124</f>
        <v>6.1295813058018754E-5</v>
      </c>
      <c r="BP21" s="308">
        <f>+生産者価格評価表!BP21/生産者価格評価表!BP$124</f>
        <v>1.2344738465309328E-4</v>
      </c>
      <c r="BQ21" s="308">
        <f>+生産者価格評価表!BQ21/生産者価格評価表!BQ$124</f>
        <v>6.5673512142603988E-4</v>
      </c>
      <c r="BR21" s="308">
        <f>+生産者価格評価表!BR21/生産者価格評価表!BR$124</f>
        <v>4.974017149179706E-4</v>
      </c>
      <c r="BS21" s="308">
        <f>+生産者価格評価表!BS21/生産者価格評価表!BS$124</f>
        <v>4.400333454272356E-3</v>
      </c>
      <c r="BT21" s="308">
        <f>+生産者価格評価表!BT21/生産者価格評価表!BT$124</f>
        <v>3.336113457816434E-3</v>
      </c>
      <c r="BU21" s="308">
        <f>+生産者価格評価表!BU21/生産者価格評価表!BU$124</f>
        <v>9.946920220229988E-4</v>
      </c>
      <c r="BV21" s="308">
        <f>+生産者価格評価表!BV21/生産者価格評価表!BV$124</f>
        <v>2.5512538954173274E-3</v>
      </c>
      <c r="BW21" s="308">
        <f>+生産者価格評価表!BW21/生産者価格評価表!BW$124</f>
        <v>5.8248605035338325E-4</v>
      </c>
      <c r="BX21" s="308">
        <f>+生産者価格評価表!BX21/生産者価格評価表!BX$124</f>
        <v>1.7548653804545756E-3</v>
      </c>
      <c r="BY21" s="308">
        <f>+生産者価格評価表!BY21/生産者価格評価表!BY$124</f>
        <v>1.4116829411978121E-4</v>
      </c>
      <c r="BZ21" s="308">
        <f>+生産者価格評価表!BZ21/生産者価格評価表!BZ$124</f>
        <v>2.853118997826605E-4</v>
      </c>
      <c r="CA21" s="308">
        <f>+生産者価格評価表!CA21/生産者価格評価表!CA$124</f>
        <v>3.6733284959984013E-4</v>
      </c>
      <c r="CB21" s="308">
        <f>+生産者価格評価表!CB21/生産者価格評価表!CB$124</f>
        <v>0</v>
      </c>
      <c r="CC21" s="308">
        <f>+生産者価格評価表!CC21/生産者価格評価表!CC$124</f>
        <v>5.330308905047963E-4</v>
      </c>
      <c r="CD21" s="308">
        <f>+生産者価格評価表!CD21/生産者価格評価表!CD$124</f>
        <v>6.4841302043443108E-4</v>
      </c>
      <c r="CE21" s="308">
        <f>+生産者価格評価表!CE21/生産者価格評価表!CE$124</f>
        <v>3.7818085446332533E-4</v>
      </c>
      <c r="CF21" s="308">
        <f>+生産者価格評価表!CF21/生産者価格評価表!CF$124</f>
        <v>2.189655664079655E-3</v>
      </c>
      <c r="CG21" s="308">
        <f>+生産者価格評価表!CG21/生産者価格評価表!CG$124</f>
        <v>2.9189336108015685E-3</v>
      </c>
      <c r="CH21" s="308">
        <f>+生産者価格評価表!CH21/生産者価格評価表!CH$124</f>
        <v>2.9619965911621996E-4</v>
      </c>
      <c r="CI21" s="308">
        <f>+生産者価格評価表!CI21/生産者価格評価表!CI$124</f>
        <v>2.7245818685473198E-3</v>
      </c>
      <c r="CJ21" s="308">
        <f>+生産者価格評価表!CJ21/生産者価格評価表!CJ$124</f>
        <v>5.9346951345487541E-4</v>
      </c>
      <c r="CK21" s="308">
        <f>+生産者価格評価表!CK21/生産者価格評価表!CK$124</f>
        <v>2.2613160479212639E-3</v>
      </c>
      <c r="CL21" s="308">
        <f>+生産者価格評価表!CL21/生産者価格評価表!CL$124</f>
        <v>2.918837965439439E-3</v>
      </c>
      <c r="CM21" s="308">
        <f>+生産者価格評価表!CM21/生産者価格評価表!CM$124</f>
        <v>1.5068308781533233E-3</v>
      </c>
      <c r="CN21" s="308">
        <f>+生産者価格評価表!CN21/生産者価格評価表!CN$124</f>
        <v>9.1377551202154476E-4</v>
      </c>
      <c r="CO21" s="308">
        <f>+生産者価格評価表!CO21/生産者価格評価表!CO$124</f>
        <v>2.9378188892546894E-3</v>
      </c>
      <c r="CP21" s="308">
        <f>+生産者価格評価表!CP21/生産者価格評価表!CP$124</f>
        <v>4.8268963034779804E-3</v>
      </c>
      <c r="CQ21" s="308">
        <f>+生産者価格評価表!CQ21/生産者価格評価表!CQ$124</f>
        <v>1.9353617174404402E-3</v>
      </c>
      <c r="CR21" s="308">
        <f>+生産者価格評価表!CR21/生産者価格評価表!CR$124</f>
        <v>6.0492070852382826E-4</v>
      </c>
      <c r="CS21" s="308">
        <f>+生産者価格評価表!CS21/生産者価格評価表!CS$124</f>
        <v>6.7654743597406241E-3</v>
      </c>
      <c r="CT21" s="308">
        <f>+生産者価格評価表!CT21/生産者価格評価表!CT$124</f>
        <v>3.205742709255385E-3</v>
      </c>
      <c r="CU21" s="308">
        <f>+生産者価格評価表!CU21/生産者価格評価表!CU$124</f>
        <v>1.480157032360843E-2</v>
      </c>
      <c r="CV21" s="308">
        <f>+生産者価格評価表!CV21/生産者価格評価表!CV$124</f>
        <v>1.9604295054353777E-3</v>
      </c>
      <c r="CW21" s="308">
        <f>+生産者価格評価表!CW21/生産者価格評価表!CW$124</f>
        <v>3.545892983194703E-4</v>
      </c>
      <c r="CX21" s="308">
        <f>+生産者価格評価表!CX21/生産者価格評価表!CX$124</f>
        <v>1.8953665305098931E-4</v>
      </c>
      <c r="CY21" s="308">
        <f>+生産者価格評価表!CY21/生産者価格評価表!CY$124</f>
        <v>1.5099102152290708E-3</v>
      </c>
      <c r="CZ21" s="308">
        <f>+生産者価格評価表!CZ21/生産者価格評価表!CZ$124</f>
        <v>1.7812946832405537E-3</v>
      </c>
      <c r="DA21" s="308">
        <f>+生産者価格評価表!DA21/生産者価格評価表!DA$124</f>
        <v>2.2845574034030813E-3</v>
      </c>
      <c r="DB21" s="308">
        <f>+生産者価格評価表!DB21/生産者価格評価表!DB$124</f>
        <v>5.5327923011402218E-4</v>
      </c>
      <c r="DC21" s="308">
        <f>+生産者価格評価表!DC21/生産者価格評価表!DC$124</f>
        <v>4.3240009916496033E-3</v>
      </c>
      <c r="DD21" s="308">
        <f>+生産者価格評価表!DD21/生産者価格評価表!DD$124</f>
        <v>8.9423034101161837E-5</v>
      </c>
      <c r="DE21" s="308">
        <f>+生産者価格評価表!DE21/生産者価格評価表!DE$124</f>
        <v>2.3646881408616546E-3</v>
      </c>
      <c r="DF21" s="308">
        <f>+生産者価格評価表!DF21/生産者価格評価表!DF$124</f>
        <v>0</v>
      </c>
      <c r="DG21" s="309">
        <f>+生産者価格評価表!DG21/生産者価格評価表!DG$124</f>
        <v>7.6532955596491604E-5</v>
      </c>
    </row>
    <row r="22" spans="1:111" ht="17.100000000000001" customHeight="1">
      <c r="A22" s="303">
        <v>16</v>
      </c>
      <c r="B22" s="304" t="s">
        <v>167</v>
      </c>
      <c r="C22" s="305" t="s">
        <v>168</v>
      </c>
      <c r="D22" s="306">
        <f>+生産者価格評価表!D22/生産者価格評価表!D$124</f>
        <v>1.0969301756433034E-4</v>
      </c>
      <c r="E22" s="307">
        <f>+生産者価格評価表!E22/生産者価格評価表!E$124</f>
        <v>0</v>
      </c>
      <c r="F22" s="307">
        <f>+生産者価格評価表!F22/生産者価格評価表!F$124</f>
        <v>1.8014880291120471E-4</v>
      </c>
      <c r="G22" s="307">
        <f>+生産者価格評価表!G22/生産者価格評価表!G$124</f>
        <v>0</v>
      </c>
      <c r="H22" s="307">
        <f>+生産者価格評価表!H22/生産者価格評価表!H$124</f>
        <v>1.7439420754697846E-4</v>
      </c>
      <c r="I22" s="819">
        <v>0</v>
      </c>
      <c r="J22" s="307">
        <f>+生産者価格評価表!J22/生産者価格評価表!J$124</f>
        <v>0</v>
      </c>
      <c r="K22" s="307">
        <f>+生産者価格評価表!K22/生産者価格評価表!K$124</f>
        <v>1.8916702066713992E-4</v>
      </c>
      <c r="L22" s="307">
        <f>+生産者価格評価表!L22/生産者価格評価表!L$124</f>
        <v>2.8088096196871455E-4</v>
      </c>
      <c r="M22" s="307">
        <f>+生産者価格評価表!M22/生産者価格評価表!M$124</f>
        <v>1.2012573326558015E-4</v>
      </c>
      <c r="N22" s="819">
        <v>0</v>
      </c>
      <c r="O22" s="307">
        <f>+生産者価格評価表!O22/生産者価格評価表!O$124</f>
        <v>1.4157099975181512E-3</v>
      </c>
      <c r="P22" s="307">
        <f>+生産者価格評価表!P22/生産者価格評価表!P$124</f>
        <v>2.4733296098275589E-3</v>
      </c>
      <c r="Q22" s="307">
        <f>+生産者価格評価表!Q22/生産者価格評価表!Q$124</f>
        <v>5.5135864782423719E-3</v>
      </c>
      <c r="R22" s="307">
        <f>+生産者価格評価表!R22/生産者価格評価表!R$124</f>
        <v>2.6250179588191871E-3</v>
      </c>
      <c r="S22" s="307">
        <f>+生産者価格評価表!S22/生産者価格評価表!S$124</f>
        <v>0.39097466820522331</v>
      </c>
      <c r="T22" s="307">
        <f>+生産者価格評価表!T22/生産者価格評価表!T$124</f>
        <v>0.29855679384117922</v>
      </c>
      <c r="U22" s="307">
        <f>+生産者価格評価表!U22/生産者価格評価表!U$124</f>
        <v>0.10026448698474009</v>
      </c>
      <c r="V22" s="307">
        <f>+生産者価格評価表!V22/生産者価格評価表!V$124</f>
        <v>0</v>
      </c>
      <c r="W22" s="307">
        <f>+生産者価格評価表!W22/生産者価格評価表!W$124</f>
        <v>3.0829392125864956E-7</v>
      </c>
      <c r="X22" s="307">
        <f>+生産者価格評価表!X22/生産者価格評価表!X$124</f>
        <v>0</v>
      </c>
      <c r="Y22" s="307">
        <f>+生産者価格評価表!Y22/生産者価格評価表!Y$124</f>
        <v>3.2759780251597215E-7</v>
      </c>
      <c r="Z22" s="307">
        <f>+生産者価格評価表!Z22/生産者価格評価表!Z$124</f>
        <v>9.5534666739659452E-5</v>
      </c>
      <c r="AA22" s="307">
        <f>+生産者価格評価表!AA22/生産者価格評価表!AA$124</f>
        <v>2.6248974448369405E-2</v>
      </c>
      <c r="AB22" s="307">
        <f>+生産者価格評価表!AB22/生産者価格評価表!AB$124</f>
        <v>4.3689668284967367E-3</v>
      </c>
      <c r="AC22" s="307">
        <f>+生産者価格評価表!AC22/生産者価格評価表!AC$124</f>
        <v>9.8369641643089047E-4</v>
      </c>
      <c r="AD22" s="307">
        <f>+生産者価格評価表!AD22/生産者価格評価表!AD$124</f>
        <v>0</v>
      </c>
      <c r="AE22" s="307">
        <f>+生産者価格評価表!AE22/生産者価格評価表!AE$124</f>
        <v>0</v>
      </c>
      <c r="AF22" s="307">
        <f>+生産者価格評価表!AF22/生産者価格評価表!AF$124</f>
        <v>1.4234772309790283E-3</v>
      </c>
      <c r="AG22" s="307">
        <f>+生産者価格評価表!AG22/生産者価格評価表!AG$124</f>
        <v>3.4497798089827237E-3</v>
      </c>
      <c r="AH22" s="307">
        <f>+生産者価格評価表!AH22/生産者価格評価表!AH$124</f>
        <v>6.4862170574075885E-4</v>
      </c>
      <c r="AI22" s="307">
        <f>+生産者価格評価表!AI22/生産者価格評価表!AI$124</f>
        <v>4.5481373686173752E-3</v>
      </c>
      <c r="AJ22" s="307">
        <f>+生産者価格評価表!AJ22/生産者価格評価表!AJ$124</f>
        <v>0</v>
      </c>
      <c r="AK22" s="307">
        <f>+生産者価格評価表!AK22/生産者価格評価表!AK$124</f>
        <v>1.7117058844570224E-2</v>
      </c>
      <c r="AL22" s="307">
        <f>+生産者価格評価表!AL22/生産者価格評価表!AL$124</f>
        <v>1.6791628175956454E-2</v>
      </c>
      <c r="AM22" s="307">
        <f>+生産者価格評価表!AM22/生産者価格評価表!AM$124</f>
        <v>0</v>
      </c>
      <c r="AN22" s="307">
        <f>+生産者価格評価表!AN22/生産者価格評価表!AN$124</f>
        <v>7.2118778401308121E-5</v>
      </c>
      <c r="AO22" s="307">
        <f>+生産者価格評価表!AO22/生産者価格評価表!AO$124</f>
        <v>0</v>
      </c>
      <c r="AP22" s="307">
        <f>+生産者価格評価表!AP22/生産者価格評価表!AP$124</f>
        <v>2.4354812073357242E-4</v>
      </c>
      <c r="AQ22" s="307">
        <f>+生産者価格評価表!AQ22/生産者価格評価表!AQ$124</f>
        <v>0</v>
      </c>
      <c r="AR22" s="307">
        <f>+生産者価格評価表!AR22/生産者価格評価表!AR$124</f>
        <v>2.9020802838059223E-4</v>
      </c>
      <c r="AS22" s="307">
        <f>+生産者価格評価表!AS22/生産者価格評価表!AS$124</f>
        <v>1.63373087402632E-4</v>
      </c>
      <c r="AT22" s="307">
        <f>+生産者価格評価表!AT22/生産者価格評価表!AT$124</f>
        <v>3.8712984256159628E-4</v>
      </c>
      <c r="AU22" s="308">
        <f>+生産者価格評価表!AU22/生産者価格評価表!AU$124</f>
        <v>4.351935373335101E-4</v>
      </c>
      <c r="AV22" s="308">
        <f>+生産者価格評価表!AV22/生産者価格評価表!AV$124</f>
        <v>4.4612445739406994E-4</v>
      </c>
      <c r="AW22" s="308">
        <f>+生産者価格評価表!AW22/生産者価格評価表!AW$124</f>
        <v>1.5504071305826541E-4</v>
      </c>
      <c r="AX22" s="308">
        <f>+生産者価格評価表!AX22/生産者価格評価表!AX$124</f>
        <v>1.1112858958415466E-3</v>
      </c>
      <c r="AY22" s="308">
        <f>+生産者価格評価表!AY22/生産者価格評価表!AY$124</f>
        <v>2.464148122090724E-3</v>
      </c>
      <c r="AZ22" s="308">
        <f>+生産者価格評価表!AZ22/生産者価格評価表!AZ$124</f>
        <v>1.9624234308270221E-3</v>
      </c>
      <c r="BA22" s="308">
        <f>+生産者価格評価表!BA22/生産者価格評価表!BA$124</f>
        <v>2.6376596353498319E-3</v>
      </c>
      <c r="BB22" s="308">
        <f>+生産者価格評価表!BB22/生産者価格評価表!BB$124</f>
        <v>1.4374321711694229E-5</v>
      </c>
      <c r="BC22" s="308">
        <f>+生産者価格評価表!BC22/生産者価格評価表!BC$124</f>
        <v>1.1916005334733754E-3</v>
      </c>
      <c r="BD22" s="308">
        <f>+生産者価格評価表!BD22/生産者価格評価表!BD$124</f>
        <v>2.1014571792789885E-3</v>
      </c>
      <c r="BE22" s="308">
        <f>+生産者価格評価表!BE22/生産者価格評価表!BE$124</f>
        <v>5.2335174691182712E-4</v>
      </c>
      <c r="BF22" s="308">
        <f>+生産者価格評価表!BF22/生産者価格評価表!BF$124</f>
        <v>2.7610681344818174E-7</v>
      </c>
      <c r="BG22" s="308">
        <f>+生産者価格評価表!BG22/生産者価格評価表!BG$124</f>
        <v>4.4595106898790647E-6</v>
      </c>
      <c r="BH22" s="308">
        <f>+生産者価格評価表!BH22/生産者価格評価表!BH$124</f>
        <v>4.6596514102024576E-4</v>
      </c>
      <c r="BI22" s="308">
        <f>+生産者価格評価表!BI22/生産者価格評価表!BI$124</f>
        <v>1.1807297402685157E-5</v>
      </c>
      <c r="BJ22" s="308">
        <f>+生産者価格評価表!BJ22/生産者価格評価表!BJ$124</f>
        <v>1.7635878327730454E-7</v>
      </c>
      <c r="BK22" s="308">
        <f>+生産者価格評価表!BK22/生産者価格評価表!BK$124</f>
        <v>1.6259580663492493E-2</v>
      </c>
      <c r="BL22" s="308">
        <f>+生産者価格評価表!BL22/生産者価格評価表!BL$124</f>
        <v>1.4217275997559307E-4</v>
      </c>
      <c r="BM22" s="308">
        <f>+生産者価格評価表!BM22/生産者価格評価表!BM$124</f>
        <v>4.8957999211074804E-3</v>
      </c>
      <c r="BN22" s="308">
        <f>+生産者価格評価表!BN22/生産者価格評価表!BN$124</f>
        <v>4.5547175823885218E-3</v>
      </c>
      <c r="BO22" s="308">
        <f>+生産者価格評価表!BO22/生産者価格評価表!BO$124</f>
        <v>8.1699884116884374E-7</v>
      </c>
      <c r="BP22" s="308">
        <f>+生産者価格評価表!BP22/生産者価格評価表!BP$124</f>
        <v>1.2838496352775069E-6</v>
      </c>
      <c r="BQ22" s="308">
        <f>+生産者価格評価表!BQ22/生産者価格評価表!BQ$124</f>
        <v>0</v>
      </c>
      <c r="BR22" s="308">
        <f>+生産者価格評価表!BR22/生産者価格評価表!BR$124</f>
        <v>0</v>
      </c>
      <c r="BS22" s="308">
        <f>+生産者価格評価表!BS22/生産者価格評価表!BS$124</f>
        <v>1.6632867053685276E-7</v>
      </c>
      <c r="BT22" s="308">
        <f>+生産者価格評価表!BT22/生産者価格評価表!BT$124</f>
        <v>2.8873513680845782E-4</v>
      </c>
      <c r="BU22" s="308">
        <f>+生産者価格評価表!BU22/生産者価格評価表!BU$124</f>
        <v>-3.9953686725379707E-4</v>
      </c>
      <c r="BV22" s="308">
        <f>+生産者価格評価表!BV22/生産者価格評価表!BV$124</f>
        <v>4.5239997612565115E-4</v>
      </c>
      <c r="BW22" s="308">
        <f>+生産者価格評価表!BW22/生産者価格評価表!BW$124</f>
        <v>0</v>
      </c>
      <c r="BX22" s="308">
        <f>+生産者価格評価表!BX22/生産者価格評価表!BX$124</f>
        <v>0</v>
      </c>
      <c r="BY22" s="308">
        <f>+生産者価格評価表!BY22/生産者価格評価表!BY$124</f>
        <v>7.0133995485159638E-5</v>
      </c>
      <c r="BZ22" s="308">
        <f>+生産者価格評価表!BZ22/生産者価格評価表!BZ$124</f>
        <v>0</v>
      </c>
      <c r="CA22" s="308">
        <f>+生産者価格評価表!CA22/生産者価格評価表!CA$124</f>
        <v>3.0033047912263758E-4</v>
      </c>
      <c r="CB22" s="308">
        <f>+生産者価格評価表!CB22/生産者価格評価表!CB$124</f>
        <v>0</v>
      </c>
      <c r="CC22" s="308">
        <f>+生産者価格評価表!CC22/生産者価格評価表!CC$124</f>
        <v>5.9930728857745626E-5</v>
      </c>
      <c r="CD22" s="308">
        <f>+生産者価格評価表!CD22/生産者価格評価表!CD$124</f>
        <v>9.5876896007337148E-5</v>
      </c>
      <c r="CE22" s="308">
        <f>+生産者価格評価表!CE22/生産者価格評価表!CE$124</f>
        <v>1.4893574875767819E-3</v>
      </c>
      <c r="CF22" s="308">
        <f>+生産者価格評価表!CF22/生産者価格評価表!CF$124</f>
        <v>4.4367633506212627E-3</v>
      </c>
      <c r="CG22" s="308">
        <f>+生産者価格評価表!CG22/生産者価格評価表!CG$124</f>
        <v>1.197241251738247E-2</v>
      </c>
      <c r="CH22" s="308">
        <f>+生産者価格評価表!CH22/生産者価格評価表!CH$124</f>
        <v>0</v>
      </c>
      <c r="CI22" s="308">
        <f>+生産者価格評価表!CI22/生産者価格評価表!CI$124</f>
        <v>1.1106438330658364E-4</v>
      </c>
      <c r="CJ22" s="308">
        <f>+生産者価格評価表!CJ22/生産者価格評価表!CJ$124</f>
        <v>1.0726713047605242E-6</v>
      </c>
      <c r="CK22" s="308">
        <f>+生産者価格評価表!CK22/生産者価格評価表!CK$124</f>
        <v>5.0444192071533115E-3</v>
      </c>
      <c r="CL22" s="308">
        <f>+生産者価格評価表!CL22/生産者価格評価表!CL$124</f>
        <v>2.3360256506287417E-4</v>
      </c>
      <c r="CM22" s="308">
        <f>+生産者価格評価表!CM22/生産者価格評価表!CM$124</f>
        <v>5.7536809492495948E-2</v>
      </c>
      <c r="CN22" s="308">
        <f>+生産者価格評価表!CN22/生産者価格評価表!CN$124</f>
        <v>1.4698061201341559E-4</v>
      </c>
      <c r="CO22" s="308">
        <f>+生産者価格評価表!CO22/生産者価格評価表!CO$124</f>
        <v>2.4429607274207496E-3</v>
      </c>
      <c r="CP22" s="308">
        <f>+生産者価格評価表!CP22/生産者価格評価表!CP$124</f>
        <v>5.3903327358260349E-3</v>
      </c>
      <c r="CQ22" s="308">
        <f>+生産者価格評価表!CQ22/生産者価格評価表!CQ$124</f>
        <v>3.7006507581057697E-7</v>
      </c>
      <c r="CR22" s="308">
        <f>+生産者価格評価表!CR22/生産者価格評価表!CR$124</f>
        <v>4.5067551353652697E-3</v>
      </c>
      <c r="CS22" s="308">
        <f>+生産者価格評価表!CS22/生産者価格評価表!CS$124</f>
        <v>1.3481017235038664E-3</v>
      </c>
      <c r="CT22" s="308">
        <f>+生産者価格評価表!CT22/生産者価格評価表!CT$124</f>
        <v>7.5576705618366023E-4</v>
      </c>
      <c r="CU22" s="308">
        <f>+生産者価格評価表!CU22/生産者価格評価表!CU$124</f>
        <v>1.8327680185607608E-3</v>
      </c>
      <c r="CV22" s="308">
        <f>+生産者価格評価表!CV22/生産者価格評価表!CV$124</f>
        <v>0</v>
      </c>
      <c r="CW22" s="308">
        <f>+生産者価格評価表!CW22/生産者価格評価表!CW$124</f>
        <v>2.4339104806201963E-6</v>
      </c>
      <c r="CX22" s="308">
        <f>+生産者価格評価表!CX22/生産者価格評価表!CX$124</f>
        <v>3.0332044071629911E-4</v>
      </c>
      <c r="CY22" s="308">
        <f>+生産者価格評価表!CY22/生産者価格評価表!CY$124</f>
        <v>2.513755435141964E-3</v>
      </c>
      <c r="CZ22" s="308">
        <f>+生産者価格評価表!CZ22/生産者価格評価表!CZ$124</f>
        <v>4.3658161776451133E-4</v>
      </c>
      <c r="DA22" s="308">
        <f>+生産者価格評価表!DA22/生産者価格評価表!DA$124</f>
        <v>1.1154836111680103E-7</v>
      </c>
      <c r="DB22" s="308">
        <f>+生産者価格評価表!DB22/生産者価格評価表!DB$124</f>
        <v>6.0193212164893811E-4</v>
      </c>
      <c r="DC22" s="308">
        <f>+生産者価格評価表!DC22/生産者価格評価表!DC$124</f>
        <v>5.7418614951784122E-4</v>
      </c>
      <c r="DD22" s="308">
        <f>+生産者価格評価表!DD22/生産者価格評価表!DD$124</f>
        <v>0</v>
      </c>
      <c r="DE22" s="308">
        <f>+生産者価格評価表!DE22/生産者価格評価表!DE$124</f>
        <v>1.1599287782403264E-4</v>
      </c>
      <c r="DF22" s="308">
        <f>+生産者価格評価表!DF22/生産者価格評価表!DF$124</f>
        <v>0.12395045761843407</v>
      </c>
      <c r="DG22" s="309">
        <f>+生産者価格評価表!DG22/生産者価格評価表!DG$124</f>
        <v>2.5920042551133159E-4</v>
      </c>
    </row>
    <row r="23" spans="1:111" ht="17.100000000000001" customHeight="1">
      <c r="A23" s="303">
        <v>17</v>
      </c>
      <c r="B23" s="304" t="s">
        <v>169</v>
      </c>
      <c r="C23" s="305" t="s">
        <v>170</v>
      </c>
      <c r="D23" s="306">
        <f>+生産者価格評価表!D23/生産者価格評価表!D$124</f>
        <v>5.0529821808800918E-2</v>
      </c>
      <c r="E23" s="307">
        <f>+生産者価格評価表!E23/生産者価格評価表!E$124</f>
        <v>6.1958666226103196E-3</v>
      </c>
      <c r="F23" s="307">
        <f>+生産者価格評価表!F23/生産者価格評価表!F$124</f>
        <v>3.8956150382956051E-2</v>
      </c>
      <c r="G23" s="307">
        <f>+生産者価格評価表!G23/生産者価格評価表!G$124</f>
        <v>2.5149378033861016E-3</v>
      </c>
      <c r="H23" s="307">
        <f>+生産者価格評価表!H23/生産者価格評価表!H$124</f>
        <v>5.4628670214515885E-4</v>
      </c>
      <c r="I23" s="819">
        <v>0</v>
      </c>
      <c r="J23" s="307">
        <f>+生産者価格評価表!J23/生産者価格評価表!J$124</f>
        <v>0</v>
      </c>
      <c r="K23" s="307">
        <f>+生産者価格評価表!K23/生産者価格評価表!K$124</f>
        <v>1.2087459033775739E-2</v>
      </c>
      <c r="L23" s="307">
        <f>+生産者価格評価表!L23/生産者価格評価表!L$124</f>
        <v>1.9227641542942014E-2</v>
      </c>
      <c r="M23" s="307">
        <f>+生産者価格評価表!M23/生産者価格評価表!M$124</f>
        <v>1.5108373815694493E-4</v>
      </c>
      <c r="N23" s="819">
        <v>0</v>
      </c>
      <c r="O23" s="307">
        <f>+生産者価格評価表!O23/生産者価格評価表!O$124</f>
        <v>1.8874558438448615E-3</v>
      </c>
      <c r="P23" s="307">
        <f>+生産者価格評価表!P23/生産者価格評価表!P$124</f>
        <v>2.8524504932345043E-3</v>
      </c>
      <c r="Q23" s="307">
        <f>+生産者価格評価表!Q23/生産者価格評価表!Q$124</f>
        <v>1.6957892103669396E-3</v>
      </c>
      <c r="R23" s="307">
        <f>+生産者価格評価表!R23/生産者価格評価表!R$124</f>
        <v>6.7620537381743104E-3</v>
      </c>
      <c r="S23" s="307">
        <f>+生産者価格評価表!S23/生産者価格評価表!S$124</f>
        <v>1.2683045146075645E-3</v>
      </c>
      <c r="T23" s="307">
        <f>+生産者価格評価表!T23/生産者価格評価表!T$124</f>
        <v>1.535785651957456E-2</v>
      </c>
      <c r="U23" s="307">
        <f>+生産者価格評価表!U23/生産者価格評価表!U$124</f>
        <v>1.0925933463118559E-3</v>
      </c>
      <c r="V23" s="307">
        <f>+生産者価格評価表!V23/生産者価格評価表!V$124</f>
        <v>2.231648586490513E-3</v>
      </c>
      <c r="W23" s="307">
        <f>+生産者価格評価表!W23/生産者価格評価表!W$124</f>
        <v>9.5600843932588432E-4</v>
      </c>
      <c r="X23" s="307">
        <f>+生産者価格評価表!X23/生産者価格評価表!X$124</f>
        <v>0</v>
      </c>
      <c r="Y23" s="307">
        <f>+生産者価格評価表!Y23/生産者価格評価表!Y$124</f>
        <v>1.2682670775328254E-3</v>
      </c>
      <c r="Z23" s="307">
        <f>+生産者価格評価表!Z23/生産者価格評価表!Z$124</f>
        <v>3.6665127658662409E-3</v>
      </c>
      <c r="AA23" s="307">
        <f>+生産者価格評価表!AA23/生産者価格評価表!AA$124</f>
        <v>5.4273536422946777E-3</v>
      </c>
      <c r="AB23" s="307">
        <f>+生産者価格評価表!AB23/生産者価格評価表!AB$124</f>
        <v>2.6041527732547573E-2</v>
      </c>
      <c r="AC23" s="307">
        <f>+生産者価格評価表!AC23/生産者価格評価表!AC$124</f>
        <v>1.6489447077114038E-2</v>
      </c>
      <c r="AD23" s="307">
        <f>+生産者価格評価表!AD23/生産者価格評価表!AD$124</f>
        <v>0</v>
      </c>
      <c r="AE23" s="307">
        <f>+生産者価格評価表!AE23/生産者価格評価表!AE$124</f>
        <v>2.6779660501487568E-5</v>
      </c>
      <c r="AF23" s="307">
        <f>+生産者価格評価表!AF23/生産者価格評価表!AF$124</f>
        <v>2.8483169112483377E-3</v>
      </c>
      <c r="AG23" s="307">
        <f>+生産者価格評価表!AG23/生産者価格評価表!AG$124</f>
        <v>1.6851708233657319E-3</v>
      </c>
      <c r="AH23" s="307">
        <f>+生産者価格評価表!AH23/生産者価格評価表!AH$124</f>
        <v>4.6595897975916104E-3</v>
      </c>
      <c r="AI23" s="307">
        <f>+生産者価格評価表!AI23/生産者価格評価表!AI$124</f>
        <v>4.4390758479838392E-3</v>
      </c>
      <c r="AJ23" s="307">
        <f>+生産者価格評価表!AJ23/生産者価格評価表!AJ$124</f>
        <v>3.5454075038417919E-4</v>
      </c>
      <c r="AK23" s="307">
        <f>+生産者価格評価表!AK23/生産者価格評価表!AK$124</f>
        <v>2.2877866709904101E-2</v>
      </c>
      <c r="AL23" s="307">
        <f>+生産者価格評価表!AL23/生産者価格評価表!AL$124</f>
        <v>1.4431479788412616E-3</v>
      </c>
      <c r="AM23" s="307">
        <f>+生産者価格評価表!AM23/生産者価格評価表!AM$124</f>
        <v>0</v>
      </c>
      <c r="AN23" s="307">
        <f>+生産者価格評価表!AN23/生産者価格評価表!AN$124</f>
        <v>0</v>
      </c>
      <c r="AO23" s="307">
        <f>+生産者価格評価表!AO23/生産者価格評価表!AO$124</f>
        <v>1.5234672828862738E-4</v>
      </c>
      <c r="AP23" s="307">
        <f>+生産者価格評価表!AP23/生産者価格評価表!AP$124</f>
        <v>4.7342337472329406E-4</v>
      </c>
      <c r="AQ23" s="307">
        <f>+生産者価格評価表!AQ23/生産者価格評価表!AQ$124</f>
        <v>0</v>
      </c>
      <c r="AR23" s="307">
        <f>+生産者価格評価表!AR23/生産者価格評価表!AR$124</f>
        <v>4.1041066428907643E-4</v>
      </c>
      <c r="AS23" s="307">
        <f>+生産者価格評価表!AS23/生産者価格評価表!AS$124</f>
        <v>2.4430334176778326E-4</v>
      </c>
      <c r="AT23" s="307">
        <f>+生産者価格評価表!AT23/生産者価格評価表!AT$124</f>
        <v>4.3678955134741522E-3</v>
      </c>
      <c r="AU23" s="308">
        <f>+生産者価格評価表!AU23/生産者価格評価表!AU$124</f>
        <v>3.4082303798401012E-4</v>
      </c>
      <c r="AV23" s="308">
        <f>+生産者価格評価表!AV23/生産者価格評価表!AV$124</f>
        <v>5.9921668475961703E-4</v>
      </c>
      <c r="AW23" s="308">
        <f>+生産者価格評価表!AW23/生産者価格評価表!AW$124</f>
        <v>1.1105093495956094E-3</v>
      </c>
      <c r="AX23" s="308">
        <f>+生産者価格評価表!AX23/生産者価格評価表!AX$124</f>
        <v>8.1855418473597541E-4</v>
      </c>
      <c r="AY23" s="308">
        <f>+生産者価格評価表!AY23/生産者価格評価表!AY$124</f>
        <v>1.1950109049869329E-3</v>
      </c>
      <c r="AZ23" s="308">
        <f>+生産者価格評価表!AZ23/生産者価格評価表!AZ$124</f>
        <v>1.6429510523126134E-3</v>
      </c>
      <c r="BA23" s="308">
        <f>+生産者価格評価表!BA23/生産者価格評価表!BA$124</f>
        <v>7.7009854677894674E-3</v>
      </c>
      <c r="BB23" s="308">
        <f>+生産者価格評価表!BB23/生産者価格評価表!BB$124</f>
        <v>6.3117322403228788E-5</v>
      </c>
      <c r="BC23" s="308">
        <f>+生産者価格評価表!BC23/生産者価格評価表!BC$124</f>
        <v>7.5226392148127139E-3</v>
      </c>
      <c r="BD23" s="308">
        <f>+生産者価格評価表!BD23/生産者価格評価表!BD$124</f>
        <v>1.228392801188213E-3</v>
      </c>
      <c r="BE23" s="308">
        <f>+生産者価格評価表!BE23/生産者価格評価表!BE$124</f>
        <v>8.4225774514695283E-4</v>
      </c>
      <c r="BF23" s="308">
        <f>+生産者価格評価表!BF23/生産者価格評価表!BF$124</f>
        <v>3.7689754958287229E-5</v>
      </c>
      <c r="BG23" s="308">
        <f>+生産者価格評価表!BG23/生産者価格評価表!BG$124</f>
        <v>3.894950645474479E-5</v>
      </c>
      <c r="BH23" s="308">
        <f>+生産者価格評価表!BH23/生産者価格評価表!BH$124</f>
        <v>3.1225277306572646E-4</v>
      </c>
      <c r="BI23" s="308">
        <f>+生産者価格評価表!BI23/生産者価格評価表!BI$124</f>
        <v>4.8332675349309331E-5</v>
      </c>
      <c r="BJ23" s="308">
        <f>+生産者価格評価表!BJ23/生産者価格評価表!BJ$124</f>
        <v>7.7796116239767118E-5</v>
      </c>
      <c r="BK23" s="308">
        <f>+生産者価格評価表!BK23/生産者価格評価表!BK$124</f>
        <v>5.224073866470196E-3</v>
      </c>
      <c r="BL23" s="308">
        <f>+生産者価格評価表!BL23/生産者価格評価表!BL$124</f>
        <v>1.4085435496486432E-3</v>
      </c>
      <c r="BM23" s="308">
        <f>+生産者価格評価表!BM23/生産者価格評価表!BM$124</f>
        <v>2.5056358462577948E-5</v>
      </c>
      <c r="BN23" s="308">
        <f>+生産者価格評価表!BN23/生産者価格評価表!BN$124</f>
        <v>1.0352246776208504E-3</v>
      </c>
      <c r="BO23" s="308">
        <f>+生産者価格評価表!BO23/生産者価格評価表!BO$124</f>
        <v>2.773996065363981E-7</v>
      </c>
      <c r="BP23" s="308">
        <f>+生産者価格評価表!BP23/生産者価格評価表!BP$124</f>
        <v>0</v>
      </c>
      <c r="BQ23" s="308">
        <f>+生産者価格評価表!BQ23/生産者価格評価表!BQ$124</f>
        <v>0</v>
      </c>
      <c r="BR23" s="308">
        <f>+生産者価格評価表!BR23/生産者価格評価表!BR$124</f>
        <v>0</v>
      </c>
      <c r="BS23" s="308">
        <f>+生産者価格評価表!BS23/生産者価格評価表!BS$124</f>
        <v>3.5164050455888983E-5</v>
      </c>
      <c r="BT23" s="308">
        <f>+生産者価格評価表!BT23/生産者価格評価表!BT$124</f>
        <v>1.0175880136117433E-3</v>
      </c>
      <c r="BU23" s="308">
        <f>+生産者価格評価表!BU23/生産者価格評価表!BU$124</f>
        <v>6.2626024754360967E-3</v>
      </c>
      <c r="BV23" s="308">
        <f>+生産者価格評価表!BV23/生産者価格評価表!BV$124</f>
        <v>1.4973283747386091E-3</v>
      </c>
      <c r="BW23" s="308">
        <f>+生産者価格評価表!BW23/生産者価格評価表!BW$124</f>
        <v>5.2948751473974588E-5</v>
      </c>
      <c r="BX23" s="308">
        <f>+生産者価格評価表!BX23/生産者価格評価表!BX$124</f>
        <v>0</v>
      </c>
      <c r="BY23" s="308">
        <f>+生産者価格評価表!BY23/生産者価格評価表!BY$124</f>
        <v>0</v>
      </c>
      <c r="BZ23" s="308">
        <f>+生産者価格評価表!BZ23/生産者価格評価表!BZ$124</f>
        <v>2.5151600940459805E-4</v>
      </c>
      <c r="CA23" s="308">
        <f>+生産者価格評価表!CA23/生産者価格評価表!CA$124</f>
        <v>4.6913506088358916E-4</v>
      </c>
      <c r="CB23" s="308">
        <f>+生産者価格評価表!CB23/生産者価格評価表!CB$124</f>
        <v>0</v>
      </c>
      <c r="CC23" s="308">
        <f>+生産者価格評価表!CC23/生産者価格評価表!CC$124</f>
        <v>3.6942761339678955E-4</v>
      </c>
      <c r="CD23" s="308">
        <f>+生産者価格評価表!CD23/生産者価格評価表!CD$124</f>
        <v>5.6929941083344007E-4</v>
      </c>
      <c r="CE23" s="308">
        <f>+生産者価格評価表!CE23/生産者価格評価表!CE$124</f>
        <v>2.7593712179780033E-4</v>
      </c>
      <c r="CF23" s="308">
        <f>+生産者価格評価表!CF23/生産者価格評価表!CF$124</f>
        <v>1.7184219671071922E-3</v>
      </c>
      <c r="CG23" s="308">
        <f>+生産者価格評価表!CG23/生産者価格評価表!CG$124</f>
        <v>1.5190473031494301E-2</v>
      </c>
      <c r="CH23" s="308">
        <f>+生産者価格評価表!CH23/生産者価格評価表!CH$124</f>
        <v>3.392593939745521E-4</v>
      </c>
      <c r="CI23" s="308">
        <f>+生産者価格評価表!CI23/生産者価格評価表!CI$124</f>
        <v>2.7501287206629867E-4</v>
      </c>
      <c r="CJ23" s="308">
        <f>+生産者価格評価表!CJ23/生産者価格評価表!CJ$124</f>
        <v>2.8262066061216764E-4</v>
      </c>
      <c r="CK23" s="308">
        <f>+生産者価格評価表!CK23/生産者価格評価表!CK$124</f>
        <v>9.0646220030669335E-4</v>
      </c>
      <c r="CL23" s="308">
        <f>+生産者価格評価表!CL23/生産者価格評価表!CL$124</f>
        <v>3.9123829131522083E-4</v>
      </c>
      <c r="CM23" s="308">
        <f>+生産者価格評価表!CM23/生産者価格評価表!CM$124</f>
        <v>2.9942874999756738E-4</v>
      </c>
      <c r="CN23" s="308">
        <f>+生産者価格評価表!CN23/生産者価格評価表!CN$124</f>
        <v>1.6157292354745668E-4</v>
      </c>
      <c r="CO23" s="308">
        <f>+生産者価格評価表!CO23/生産者価格評価表!CO$124</f>
        <v>7.8882746149918118E-4</v>
      </c>
      <c r="CP23" s="308">
        <f>+生産者価格評価表!CP23/生産者価格評価表!CP$124</f>
        <v>1.3967479554357089E-3</v>
      </c>
      <c r="CQ23" s="308">
        <f>+生産者価格評価表!CQ23/生産者価格評価表!CQ$124</f>
        <v>1.2651554792504841E-3</v>
      </c>
      <c r="CR23" s="308">
        <f>+生産者価格評価表!CR23/生産者価格評価表!CR$124</f>
        <v>4.2872386593641515E-3</v>
      </c>
      <c r="CS23" s="308">
        <f>+生産者価格評価表!CS23/生産者価格評価表!CS$124</f>
        <v>4.9877014360289402E-3</v>
      </c>
      <c r="CT23" s="308">
        <f>+生産者価格評価表!CT23/生産者価格評価表!CT$124</f>
        <v>5.7154304559929757E-3</v>
      </c>
      <c r="CU23" s="308">
        <f>+生産者価格評価表!CU23/生産者価格評価表!CU$124</f>
        <v>1.8193510071464706E-3</v>
      </c>
      <c r="CV23" s="308">
        <f>+生産者価格評価表!CV23/生産者価格評価表!CV$124</f>
        <v>6.9892672713479244E-6</v>
      </c>
      <c r="CW23" s="308">
        <f>+生産者価格評価表!CW23/生産者価格評価表!CW$124</f>
        <v>4.7428802232352227E-4</v>
      </c>
      <c r="CX23" s="308">
        <f>+生産者価格評価表!CX23/生産者価格評価表!CX$124</f>
        <v>2.1084150273410006E-6</v>
      </c>
      <c r="CY23" s="308">
        <f>+生産者価格評価表!CY23/生産者価格評価表!CY$124</f>
        <v>5.6611558273818145E-4</v>
      </c>
      <c r="CZ23" s="308">
        <f>+生産者価格評価表!CZ23/生産者価格評価表!CZ$124</f>
        <v>1.5306816113743625E-3</v>
      </c>
      <c r="DA23" s="308">
        <f>+生産者価格評価表!DA23/生産者価格評価表!DA$124</f>
        <v>3.0006604543623061E-3</v>
      </c>
      <c r="DB23" s="308">
        <f>+生産者価格評価表!DB23/生産者価格評価表!DB$124</f>
        <v>1.0357208012961893E-3</v>
      </c>
      <c r="DC23" s="308">
        <f>+生産者価格評価表!DC23/生産者価格評価表!DC$124</f>
        <v>5.7956022596836112E-4</v>
      </c>
      <c r="DD23" s="308">
        <f>+生産者価格評価表!DD23/生産者価格評価表!DD$124</f>
        <v>1.2297139900275053E-4</v>
      </c>
      <c r="DE23" s="308">
        <f>+生産者価格評価表!DE23/生産者価格評価表!DE$124</f>
        <v>1.3700765207664001E-3</v>
      </c>
      <c r="DF23" s="308">
        <f>+生産者価格評価表!DF23/生産者価格評価表!DF$124</f>
        <v>0.30847980932372743</v>
      </c>
      <c r="DG23" s="309">
        <f>+生産者価格評価表!DG23/生産者価格評価表!DG$124</f>
        <v>2.5364421007407443E-4</v>
      </c>
    </row>
    <row r="24" spans="1:111" ht="17.100000000000001" customHeight="1">
      <c r="A24" s="303">
        <v>18</v>
      </c>
      <c r="B24" s="304" t="s">
        <v>171</v>
      </c>
      <c r="C24" s="305" t="s">
        <v>172</v>
      </c>
      <c r="D24" s="306">
        <f>+生産者価格評価表!D24/生産者価格評価表!D$124</f>
        <v>5.0514160335402296E-4</v>
      </c>
      <c r="E24" s="307">
        <f>+生産者価格評価表!E24/生産者価格評価表!E$124</f>
        <v>0</v>
      </c>
      <c r="F24" s="307">
        <f>+生産者価格評価表!F24/生産者価格評価表!F$124</f>
        <v>1.1631525448239425E-4</v>
      </c>
      <c r="G24" s="307">
        <f>+生産者価格評価表!G24/生産者価格評価表!G$124</f>
        <v>5.1303185912392374E-5</v>
      </c>
      <c r="H24" s="307">
        <f>+生産者価格評価表!H24/生産者価格評価表!H$124</f>
        <v>1.0983158816583826E-4</v>
      </c>
      <c r="I24" s="819">
        <v>0</v>
      </c>
      <c r="J24" s="307">
        <f>+生産者価格評価表!J24/生産者価格評価表!J$124</f>
        <v>3.4891892111881966E-4</v>
      </c>
      <c r="K24" s="307">
        <f>+生産者価格評価表!K24/生産者価格評価表!K$124</f>
        <v>7.1859837987827292E-3</v>
      </c>
      <c r="L24" s="307">
        <f>+生産者価格評価表!L24/生産者価格評価表!L$124</f>
        <v>8.4355010735079827E-4</v>
      </c>
      <c r="M24" s="307">
        <f>+生産者価格評価表!M24/生産者価格評価表!M$124</f>
        <v>1.1256858921440852E-5</v>
      </c>
      <c r="N24" s="819">
        <v>0</v>
      </c>
      <c r="O24" s="307">
        <f>+生産者価格評価表!O24/生産者価格評価表!O$124</f>
        <v>1.7035733792932457E-4</v>
      </c>
      <c r="P24" s="307">
        <f>+生産者価格評価表!P24/生産者価格評価表!P$124</f>
        <v>3.3519352609236272E-4</v>
      </c>
      <c r="Q24" s="307">
        <f>+生産者価格評価表!Q24/生産者価格評価表!Q$124</f>
        <v>3.1134668767661319E-4</v>
      </c>
      <c r="R24" s="307">
        <f>+生産者価格評価表!R24/生産者価格評価表!R$124</f>
        <v>4.0881194420598355E-4</v>
      </c>
      <c r="S24" s="307">
        <f>+生産者価格評価表!S24/生産者価格評価表!S$124</f>
        <v>5.0727069293359905E-4</v>
      </c>
      <c r="T24" s="307">
        <f>+生産者価格評価表!T24/生産者価格評価表!T$124</f>
        <v>2.3754177917375929E-3</v>
      </c>
      <c r="U24" s="307">
        <f>+生産者価格評価表!U24/生産者価格評価表!U$124</f>
        <v>3.8921316174155826E-2</v>
      </c>
      <c r="V24" s="307">
        <f>+生産者価格評価表!V24/生産者価格評価表!V$124</f>
        <v>9.1889490513206469E-5</v>
      </c>
      <c r="W24" s="307">
        <f>+生産者価格評価表!W24/生産者価格評価表!W$124</f>
        <v>1.5196688218613861E-4</v>
      </c>
      <c r="X24" s="307">
        <f>+生産者価格評価表!X24/生産者価格評価表!X$124</f>
        <v>5.5794899602244363E-6</v>
      </c>
      <c r="Y24" s="307">
        <f>+生産者価格評価表!Y24/生産者価格評価表!Y$124</f>
        <v>4.8193963513528949E-5</v>
      </c>
      <c r="Z24" s="307">
        <f>+生産者価格評価表!Z24/生産者価格評価表!Z$124</f>
        <v>9.9768167670472881E-5</v>
      </c>
      <c r="AA24" s="307">
        <f>+生産者価格評価表!AA24/生産者価格評価表!AA$124</f>
        <v>1.8217464667571229E-3</v>
      </c>
      <c r="AB24" s="307">
        <f>+生産者価格評価表!AB24/生産者価格評価表!AB$124</f>
        <v>4.080010024625897E-3</v>
      </c>
      <c r="AC24" s="307">
        <f>+生産者価格評価表!AC24/生産者価格評価表!AC$124</f>
        <v>4.4740988852439989E-3</v>
      </c>
      <c r="AD24" s="307">
        <f>+生産者価格評価表!AD24/生産者価格評価表!AD$124</f>
        <v>1.0076958686821135E-5</v>
      </c>
      <c r="AE24" s="307">
        <f>+生産者価格評価表!AE24/生産者価格評価表!AE$124</f>
        <v>1.5601756993532273E-4</v>
      </c>
      <c r="AF24" s="307">
        <f>+生産者価格評価表!AF24/生産者価格評価表!AF$124</f>
        <v>6.2788202485352502E-4</v>
      </c>
      <c r="AG24" s="307">
        <f>+生産者価格評価表!AG24/生産者価格評価表!AG$124</f>
        <v>1.7358581364907024E-4</v>
      </c>
      <c r="AH24" s="307">
        <f>+生産者価格評価表!AH24/生産者価格評価表!AH$124</f>
        <v>4.2066829528057643E-4</v>
      </c>
      <c r="AI24" s="307">
        <f>+生産者価格評価表!AI24/生産者価格評価表!AI$124</f>
        <v>3.7912409013714328E-3</v>
      </c>
      <c r="AJ24" s="307">
        <f>+生産者価格評価表!AJ24/生産者価格評価表!AJ$124</f>
        <v>7.491003202601537E-5</v>
      </c>
      <c r="AK24" s="307">
        <f>+生産者価格評価表!AK24/生産者価格評価表!AK$124</f>
        <v>1.2610642007771624E-3</v>
      </c>
      <c r="AL24" s="307">
        <f>+生産者価格評価表!AL24/生産者価格評価表!AL$124</f>
        <v>7.4242373302828358E-5</v>
      </c>
      <c r="AM24" s="307">
        <f>+生産者価格評価表!AM24/生産者価格評価表!AM$124</f>
        <v>8.9699031985177161E-6</v>
      </c>
      <c r="AN24" s="307">
        <f>+生産者価格評価表!AN24/生産者価格評価表!AN$124</f>
        <v>1.4950126890479048E-5</v>
      </c>
      <c r="AO24" s="307">
        <f>+生産者価格評価表!AO24/生産者価格評価表!AO$124</f>
        <v>1.4423745135307645E-3</v>
      </c>
      <c r="AP24" s="307">
        <f>+生産者価格評価表!AP24/生産者価格評価表!AP$124</f>
        <v>3.3598764054319073E-5</v>
      </c>
      <c r="AQ24" s="307">
        <f>+生産者価格評価表!AQ24/生産者価格評価表!AQ$124</f>
        <v>2.0625879595814574E-4</v>
      </c>
      <c r="AR24" s="307">
        <f>+生産者価格評価表!AR24/生産者価格評価表!AR$124</f>
        <v>1.2073934902060771E-3</v>
      </c>
      <c r="AS24" s="307">
        <f>+生産者価格評価表!AS24/生産者価格評価表!AS$124</f>
        <v>2.1359459020158344E-4</v>
      </c>
      <c r="AT24" s="307">
        <f>+生産者価格評価表!AT24/生産者価格評価表!AT$124</f>
        <v>4.7582931350319798E-3</v>
      </c>
      <c r="AU24" s="308">
        <f>+生産者価格評価表!AU24/生産者価格評価表!AU$124</f>
        <v>1.0689264703302962E-3</v>
      </c>
      <c r="AV24" s="308">
        <f>+生産者価格評価表!AV24/生産者価格評価表!AV$124</f>
        <v>8.3025166455473693E-4</v>
      </c>
      <c r="AW24" s="308">
        <f>+生産者価格評価表!AW24/生産者価格評価表!AW$124</f>
        <v>2.0612183745543334E-3</v>
      </c>
      <c r="AX24" s="308">
        <f>+生産者価格評価表!AX24/生産者価格評価表!AX$124</f>
        <v>1.994742688693831E-3</v>
      </c>
      <c r="AY24" s="308">
        <f>+生産者価格評価表!AY24/生産者価格評価表!AY$124</f>
        <v>7.9184935102505881E-4</v>
      </c>
      <c r="AZ24" s="308">
        <f>+生産者価格評価表!AZ24/生産者価格評価表!AZ$124</f>
        <v>2.805527891558483E-4</v>
      </c>
      <c r="BA24" s="308">
        <f>+生産者価格評価表!BA24/生産者価格評価表!BA$124</f>
        <v>9.3403477550551926E-3</v>
      </c>
      <c r="BB24" s="308">
        <f>+生産者価格評価表!BB24/生産者価格評価表!BB$124</f>
        <v>8.1408106393325423E-4</v>
      </c>
      <c r="BC24" s="308">
        <f>+生産者価格評価表!BC24/生産者価格評価表!BC$124</f>
        <v>1.7322077883863418E-4</v>
      </c>
      <c r="BD24" s="308">
        <f>+生産者価格評価表!BD24/生産者価格評価表!BD$124</f>
        <v>4.7578421575309622E-3</v>
      </c>
      <c r="BE24" s="308">
        <f>+生産者価格評価表!BE24/生産者価格評価表!BE$124</f>
        <v>7.7265427431188799E-4</v>
      </c>
      <c r="BF24" s="308">
        <f>+生産者価格評価表!BF24/生産者価格評価表!BF$124</f>
        <v>8.3863288296150867E-4</v>
      </c>
      <c r="BG24" s="308">
        <f>+生産者価格評価表!BG24/生産者価格評価表!BG$124</f>
        <v>4.7392691039425776E-4</v>
      </c>
      <c r="BH24" s="308">
        <f>+生産者価格評価表!BH24/生産者価格評価表!BH$124</f>
        <v>2.380278062101378E-4</v>
      </c>
      <c r="BI24" s="308">
        <f>+生産者価格評価表!BI24/生産者価格評価表!BI$124</f>
        <v>7.0637800411578109E-4</v>
      </c>
      <c r="BJ24" s="308">
        <f>+生産者価格評価表!BJ24/生産者価格評価表!BJ$124</f>
        <v>1.6675051351086284E-3</v>
      </c>
      <c r="BK24" s="308">
        <f>+生産者価格評価表!BK24/生産者価格評価表!BK$124</f>
        <v>6.7374138046496891E-3</v>
      </c>
      <c r="BL24" s="308">
        <f>+生産者価格評価表!BL24/生産者価格評価表!BL$124</f>
        <v>2.736183976509138E-3</v>
      </c>
      <c r="BM24" s="308">
        <f>+生産者価格評価表!BM24/生産者価格評価表!BM$124</f>
        <v>5.2410498233102941E-4</v>
      </c>
      <c r="BN24" s="308">
        <f>+生産者価格評価表!BN24/生産者価格評価表!BN$124</f>
        <v>8.364003523179675E-4</v>
      </c>
      <c r="BO24" s="308">
        <f>+生産者価格評価表!BO24/生産者価格評価表!BO$124</f>
        <v>3.8479695420400012E-4</v>
      </c>
      <c r="BP24" s="308">
        <f>+生産者価格評価表!BP24/生産者価格評価表!BP$124</f>
        <v>2.4774737206859738E-4</v>
      </c>
      <c r="BQ24" s="308">
        <f>+生産者価格評価表!BQ24/生産者価格評価表!BQ$124</f>
        <v>1.1672941855730803E-3</v>
      </c>
      <c r="BR24" s="308">
        <f>+生産者価格評価表!BR24/生産者価格評価表!BR$124</f>
        <v>5.0041383164704453E-3</v>
      </c>
      <c r="BS24" s="308">
        <f>+生産者価格評価表!BS24/生産者価格評価表!BS$124</f>
        <v>2.8226083865323832E-3</v>
      </c>
      <c r="BT24" s="308">
        <f>+生産者価格評価表!BT24/生産者価格評価表!BT$124</f>
        <v>4.5882997322789195E-3</v>
      </c>
      <c r="BU24" s="308">
        <f>+生産者価格評価表!BU24/生産者価格評価表!BU$124</f>
        <v>4.448314625884995E-3</v>
      </c>
      <c r="BV24" s="308">
        <f>+生産者価格評価表!BV24/生産者価格評価表!BV$124</f>
        <v>1.4225109411483255E-2</v>
      </c>
      <c r="BW24" s="308">
        <f>+生産者価格評価表!BW24/生産者価格評価表!BW$124</f>
        <v>2.2363118510071624E-4</v>
      </c>
      <c r="BX24" s="308">
        <f>+生産者価格評価表!BX24/生産者価格評価表!BX$124</f>
        <v>2.310046521678753E-5</v>
      </c>
      <c r="BY24" s="308">
        <f>+生産者価格評価表!BY24/生産者価格評価表!BY$124</f>
        <v>0</v>
      </c>
      <c r="BZ24" s="308">
        <f>+生産者価格評価表!BZ24/生産者価格評価表!BZ$124</f>
        <v>8.5852429857502814E-4</v>
      </c>
      <c r="CA24" s="308">
        <f>+生産者価格評価表!CA24/生産者価格評価表!CA$124</f>
        <v>1.180570351845058E-3</v>
      </c>
      <c r="CB24" s="308">
        <f>+生産者価格評価表!CB24/生産者価格評価表!CB$124</f>
        <v>0</v>
      </c>
      <c r="CC24" s="308">
        <f>+生産者価格評価表!CC24/生産者価格評価表!CC$124</f>
        <v>4.2563185865517278E-4</v>
      </c>
      <c r="CD24" s="308">
        <f>+生産者価格評価表!CD24/生産者価格評価表!CD$124</f>
        <v>5.0637261263115603E-4</v>
      </c>
      <c r="CE24" s="308">
        <f>+生産者価格評価表!CE24/生産者価格評価表!CE$124</f>
        <v>1.1604556931302573E-3</v>
      </c>
      <c r="CF24" s="308">
        <f>+生産者価格評価表!CF24/生産者価格評価表!CF$124</f>
        <v>7.8187664939923234E-4</v>
      </c>
      <c r="CG24" s="308">
        <f>+生産者価格評価表!CG24/生産者価格評価表!CG$124</f>
        <v>4.4755120491111796E-3</v>
      </c>
      <c r="CH24" s="308">
        <f>+生産者価格評価表!CH24/生産者価格評価表!CH$124</f>
        <v>5.4425228405415157E-3</v>
      </c>
      <c r="CI24" s="308">
        <f>+生産者価格評価表!CI24/生産者価格評価表!CI$124</f>
        <v>6.2169948946010608E-3</v>
      </c>
      <c r="CJ24" s="308">
        <f>+生産者価格評価表!CJ24/生産者価格評価表!CJ$124</f>
        <v>1.8864798219698209E-3</v>
      </c>
      <c r="CK24" s="308">
        <f>+生産者価格評価表!CK24/生産者価格評価表!CK$124</f>
        <v>4.8624367402508471E-3</v>
      </c>
      <c r="CL24" s="308">
        <f>+生産者価格評価表!CL24/生産者価格評価表!CL$124</f>
        <v>7.0963809504626376E-3</v>
      </c>
      <c r="CM24" s="308">
        <f>+生産者価格評価表!CM24/生産者価格評価表!CM$124</f>
        <v>8.052547671368937E-2</v>
      </c>
      <c r="CN24" s="308">
        <f>+生産者価格評価表!CN24/生産者価格評価表!CN$124</f>
        <v>5.1814823359703898E-3</v>
      </c>
      <c r="CO24" s="308">
        <f>+生産者価格評価表!CO24/生産者価格評価表!CO$124</f>
        <v>2.737914330088033E-3</v>
      </c>
      <c r="CP24" s="308">
        <f>+生産者価格評価表!CP24/生産者価格評価表!CP$124</f>
        <v>2.5081024181584838E-2</v>
      </c>
      <c r="CQ24" s="308">
        <f>+生産者価格評価表!CQ24/生産者価格評価表!CQ$124</f>
        <v>1.73272487875119E-3</v>
      </c>
      <c r="CR24" s="308">
        <f>+生産者価格評価表!CR24/生産者価格評価表!CR$124</f>
        <v>7.2154485408025045E-3</v>
      </c>
      <c r="CS24" s="308">
        <f>+生産者価格評価表!CS24/生産者価格評価表!CS$124</f>
        <v>5.0598147130206592E-3</v>
      </c>
      <c r="CT24" s="308">
        <f>+生産者価格評価表!CT24/生産者価格評価表!CT$124</f>
        <v>1.1482630791991636E-3</v>
      </c>
      <c r="CU24" s="308">
        <f>+生産者価格評価表!CU24/生産者価格評価表!CU$124</f>
        <v>3.3161387446079792E-2</v>
      </c>
      <c r="CV24" s="308">
        <f>+生産者価格評価表!CV24/生産者価格評価表!CV$124</f>
        <v>1.6090453221424944E-4</v>
      </c>
      <c r="CW24" s="308">
        <f>+生産者価格評価表!CW24/生産者価格評価表!CW$124</f>
        <v>2.6650564753825733E-2</v>
      </c>
      <c r="CX24" s="308">
        <f>+生産者価格評価表!CX24/生産者価格評価表!CX$124</f>
        <v>1.1712370539878087E-3</v>
      </c>
      <c r="CY24" s="308">
        <f>+生産者価格評価表!CY24/生産者価格評価表!CY$124</f>
        <v>2.4471109412489895E-3</v>
      </c>
      <c r="CZ24" s="308">
        <f>+生産者価格評価表!CZ24/生産者価格評価表!CZ$124</f>
        <v>4.2111368871669021E-4</v>
      </c>
      <c r="DA24" s="308">
        <f>+生産者価格評価表!DA24/生産者価格評価表!DA$124</f>
        <v>2.3093739782683822E-4</v>
      </c>
      <c r="DB24" s="308">
        <f>+生産者価格評価表!DB24/生産者価格評価表!DB$124</f>
        <v>1.3976210660818634E-3</v>
      </c>
      <c r="DC24" s="308">
        <f>+生産者価格評価表!DC24/生産者価格評価表!DC$124</f>
        <v>4.2542651948685971E-3</v>
      </c>
      <c r="DD24" s="308">
        <f>+生産者価格評価表!DD24/生産者価格評価表!DD$124</f>
        <v>2.7952061713439581E-5</v>
      </c>
      <c r="DE24" s="308">
        <f>+生産者価格評価表!DE24/生産者価格評価表!DE$124</f>
        <v>1.5964918577174338E-3</v>
      </c>
      <c r="DF24" s="308">
        <f>+生産者価格評価表!DF24/生産者価格評価表!DF$124</f>
        <v>0</v>
      </c>
      <c r="DG24" s="309">
        <f>+生産者価格評価表!DG24/生産者価格評価表!DG$124</f>
        <v>2.7536436205113492E-5</v>
      </c>
    </row>
    <row r="25" spans="1:111" ht="17.100000000000001" customHeight="1">
      <c r="A25" s="303">
        <v>19</v>
      </c>
      <c r="B25" s="304" t="s">
        <v>173</v>
      </c>
      <c r="C25" s="305" t="s">
        <v>174</v>
      </c>
      <c r="D25" s="306">
        <f>+生産者価格評価表!D25/生産者価格評価表!D$124</f>
        <v>2.9296351174782215E-2</v>
      </c>
      <c r="E25" s="307">
        <f>+生産者価格評価表!E25/生産者価格評価表!E$124</f>
        <v>0</v>
      </c>
      <c r="F25" s="307">
        <f>+生産者価格評価表!F25/生産者価格評価表!F$124</f>
        <v>1.3409980753691592E-3</v>
      </c>
      <c r="G25" s="307">
        <f>+生産者価格評価表!G25/生産者価格評価表!G$124</f>
        <v>1.1713197265540187E-4</v>
      </c>
      <c r="H25" s="307">
        <f>+生産者価格評価表!H25/生産者価格評価表!H$124</f>
        <v>0</v>
      </c>
      <c r="I25" s="819">
        <v>0</v>
      </c>
      <c r="J25" s="307">
        <f>+生産者価格評価表!J25/生産者価格評価表!J$124</f>
        <v>0</v>
      </c>
      <c r="K25" s="307">
        <f>+生産者価格評価表!K25/生産者価格評価表!K$124</f>
        <v>1.2052032094671088E-6</v>
      </c>
      <c r="L25" s="307">
        <f>+生産者価格評価表!L25/生産者価格評価表!L$124</f>
        <v>1.2392189697415734E-5</v>
      </c>
      <c r="M25" s="307">
        <f>+生産者価格評価表!M25/生産者価格評価表!M$124</f>
        <v>1.0185715895057397E-6</v>
      </c>
      <c r="N25" s="819">
        <v>0</v>
      </c>
      <c r="O25" s="307">
        <f>+生産者価格評価表!O25/生産者価格評価表!O$124</f>
        <v>6.5503573576284436E-6</v>
      </c>
      <c r="P25" s="307">
        <f>+生産者価格評価表!P25/生産者価格評価表!P$124</f>
        <v>5.7529724340962881E-7</v>
      </c>
      <c r="Q25" s="307">
        <f>+生産者価格評価表!Q25/生産者価格評価表!Q$124</f>
        <v>1.0012985699100425E-5</v>
      </c>
      <c r="R25" s="307">
        <f>+生産者価格評価表!R25/生産者価格評価表!R$124</f>
        <v>0</v>
      </c>
      <c r="S25" s="307">
        <f>+生産者価格評価表!S25/生産者価格評価表!S$124</f>
        <v>1.7415788894907603E-5</v>
      </c>
      <c r="T25" s="307">
        <f>+生産者価格評価表!T25/生産者価格評価表!T$124</f>
        <v>3.5868665444964063E-6</v>
      </c>
      <c r="U25" s="307">
        <f>+生産者価格評価表!U25/生産者価格評価表!U$124</f>
        <v>2.2017162078254426E-6</v>
      </c>
      <c r="V25" s="307">
        <f>+生産者価格評価表!V25/生産者価格評価表!V$124</f>
        <v>0.18716811047518137</v>
      </c>
      <c r="W25" s="307">
        <f>+生産者価格評価表!W25/生産者価格評価表!W$124</f>
        <v>6.0885406929258208E-3</v>
      </c>
      <c r="X25" s="307">
        <f>+生産者価格評価表!X25/生産者価格評価表!X$124</f>
        <v>0</v>
      </c>
      <c r="Y25" s="307">
        <f>+生産者価格評価表!Y25/生産者価格評価表!Y$124</f>
        <v>7.1418484330196654E-3</v>
      </c>
      <c r="Z25" s="307">
        <f>+生産者価格評価表!Z25/生産者価格評価表!Z$124</f>
        <v>4.4392370376596891E-3</v>
      </c>
      <c r="AA25" s="307">
        <f>+生産者価格評価表!AA25/生産者価格評価表!AA$124</f>
        <v>3.4649422325547859E-4</v>
      </c>
      <c r="AB25" s="307">
        <f>+生産者価格評価表!AB25/生産者価格評価表!AB$124</f>
        <v>1.1321404301142678E-3</v>
      </c>
      <c r="AC25" s="307">
        <f>+生産者価格評価表!AC25/生産者価格評価表!AC$124</f>
        <v>1.1862559275608382E-3</v>
      </c>
      <c r="AD25" s="307">
        <f>+生産者価格評価表!AD25/生産者価格評価表!AD$124</f>
        <v>4.2691929512254599E-6</v>
      </c>
      <c r="AE25" s="307">
        <f>+生産者価格評価表!AE25/生産者価格評価表!AE$124</f>
        <v>-1.7320892927933759E-3</v>
      </c>
      <c r="AF25" s="307">
        <f>+生産者価格評価表!AF25/生産者価格評価表!AF$124</f>
        <v>0</v>
      </c>
      <c r="AG25" s="307">
        <f>+生産者価格評価表!AG25/生産者価格評価表!AG$124</f>
        <v>3.2751638519569411E-5</v>
      </c>
      <c r="AH25" s="307">
        <f>+生産者価格評価表!AH25/生産者価格評価表!AH$124</f>
        <v>1.911925088715339E-5</v>
      </c>
      <c r="AI25" s="307">
        <f>+生産者価格評価表!AI25/生産者価格評価表!AI$124</f>
        <v>1.9835895037454882E-6</v>
      </c>
      <c r="AJ25" s="307">
        <f>+生産者価格評価表!AJ25/生産者価格評価表!AJ$124</f>
        <v>0</v>
      </c>
      <c r="AK25" s="307">
        <f>+生産者価格評価表!AK25/生産者価格評価表!AK$124</f>
        <v>0</v>
      </c>
      <c r="AL25" s="307">
        <f>+生産者価格評価表!AL25/生産者価格評価表!AL$124</f>
        <v>8.8929260884668457E-5</v>
      </c>
      <c r="AM25" s="307">
        <f>+生産者価格評価表!AM25/生産者価格評価表!AM$124</f>
        <v>-1.1727947299280106E-3</v>
      </c>
      <c r="AN25" s="307">
        <f>+生産者価格評価表!AN25/生産者価格評価表!AN$124</f>
        <v>2.631989309621338E-4</v>
      </c>
      <c r="AO25" s="307">
        <f>+生産者価格評価表!AO25/生産者価格評価表!AO$124</f>
        <v>0</v>
      </c>
      <c r="AP25" s="307">
        <f>+生産者価格評価表!AP25/生産者価格評価表!AP$124</f>
        <v>0</v>
      </c>
      <c r="AQ25" s="307">
        <f>+生産者価格評価表!AQ25/生産者価格評価表!AQ$124</f>
        <v>3.0338549521055271E-6</v>
      </c>
      <c r="AR25" s="307">
        <f>+生産者価格評価表!AR25/生産者価格評価表!AR$124</f>
        <v>1.3383636032201764E-6</v>
      </c>
      <c r="AS25" s="307">
        <f>+生産者価格評価表!AS25/生産者価格評価表!AS$124</f>
        <v>0</v>
      </c>
      <c r="AT25" s="307">
        <f>+生産者価格評価表!AT25/生産者価格評価表!AT$124</f>
        <v>0</v>
      </c>
      <c r="AU25" s="308">
        <f>+生産者価格評価表!AU25/生産者価格評価表!AU$124</f>
        <v>0</v>
      </c>
      <c r="AV25" s="308">
        <f>+生産者価格評価表!AV25/生産者価格評価表!AV$124</f>
        <v>1.5736924835595784E-5</v>
      </c>
      <c r="AW25" s="308">
        <f>+生産者価格評価表!AW25/生産者価格評価表!AW$124</f>
        <v>0</v>
      </c>
      <c r="AX25" s="308">
        <f>+生産者価格評価表!AX25/生産者価格評価表!AX$124</f>
        <v>0</v>
      </c>
      <c r="AY25" s="308">
        <f>+生産者価格評価表!AY25/生産者価格評価表!AY$124</f>
        <v>2.5486398017257119E-6</v>
      </c>
      <c r="AZ25" s="308">
        <f>+生産者価格評価表!AZ25/生産者価格評価表!AZ$124</f>
        <v>0</v>
      </c>
      <c r="BA25" s="308">
        <f>+生産者価格評価表!BA25/生産者価格評価表!BA$124</f>
        <v>0</v>
      </c>
      <c r="BB25" s="308">
        <f>+生産者価格評価表!BB25/生産者価格評価表!BB$124</f>
        <v>0</v>
      </c>
      <c r="BC25" s="308">
        <f>+生産者価格評価表!BC25/生産者価格評価表!BC$124</f>
        <v>3.3278751660979019E-5</v>
      </c>
      <c r="BD25" s="308">
        <f>+生産者価格評価表!BD25/生産者価格評価表!BD$124</f>
        <v>0</v>
      </c>
      <c r="BE25" s="308">
        <f>+生産者価格評価表!BE25/生産者価格評価表!BE$124</f>
        <v>0</v>
      </c>
      <c r="BF25" s="308">
        <f>+生産者価格評価表!BF25/生産者価格評価表!BF$124</f>
        <v>0</v>
      </c>
      <c r="BG25" s="308">
        <f>+生産者価格評価表!BG25/生産者価格評価表!BG$124</f>
        <v>0</v>
      </c>
      <c r="BH25" s="308">
        <f>+生産者価格評価表!BH25/生産者価格評価表!BH$124</f>
        <v>0</v>
      </c>
      <c r="BI25" s="308">
        <f>+生産者価格評価表!BI25/生産者価格評価表!BI$124</f>
        <v>0</v>
      </c>
      <c r="BJ25" s="308">
        <f>+生産者価格評価表!BJ25/生産者価格評価表!BJ$124</f>
        <v>0</v>
      </c>
      <c r="BK25" s="308">
        <f>+生産者価格評価表!BK25/生産者価格評価表!BK$124</f>
        <v>2.1257561336006306E-5</v>
      </c>
      <c r="BL25" s="308">
        <f>+生産者価格評価表!BL25/生産者価格評価表!BL$124</f>
        <v>0</v>
      </c>
      <c r="BM25" s="308">
        <f>+生産者価格評価表!BM25/生産者価格評価表!BM$124</f>
        <v>0</v>
      </c>
      <c r="BN25" s="308">
        <f>+生産者価格評価表!BN25/生産者価格評価表!BN$124</f>
        <v>0</v>
      </c>
      <c r="BO25" s="308">
        <f>+生産者価格評価表!BO25/生産者価格評価表!BO$124</f>
        <v>2.2067138699970466E-4</v>
      </c>
      <c r="BP25" s="308">
        <f>+生産者価格評価表!BP25/生産者価格評価表!BP$124</f>
        <v>2.1198355457062811E-4</v>
      </c>
      <c r="BQ25" s="308">
        <f>+生産者価格評価表!BQ25/生産者価格評価表!BQ$124</f>
        <v>1.1760031627503886E-4</v>
      </c>
      <c r="BR25" s="308">
        <f>+生産者価格評価表!BR25/生産者価格評価表!BR$124</f>
        <v>1.3276319377520307E-4</v>
      </c>
      <c r="BS25" s="308">
        <f>+生産者価格評価表!BS25/生産者価格評価表!BS$124</f>
        <v>0</v>
      </c>
      <c r="BT25" s="308">
        <f>+生産者価格評価表!BT25/生産者価格評価表!BT$124</f>
        <v>0</v>
      </c>
      <c r="BU25" s="308">
        <f>+生産者価格評価表!BU25/生産者価格評価表!BU$124</f>
        <v>0</v>
      </c>
      <c r="BV25" s="308">
        <f>+生産者価格評価表!BV25/生産者価格評価表!BV$124</f>
        <v>0</v>
      </c>
      <c r="BW25" s="308">
        <f>+生産者価格評価表!BW25/生産者価格評価表!BW$124</f>
        <v>4.4183423950687107E-6</v>
      </c>
      <c r="BX25" s="308">
        <f>+生産者価格評価表!BX25/生産者価格評価表!BX$124</f>
        <v>0</v>
      </c>
      <c r="BY25" s="308">
        <f>+生産者価格評価表!BY25/生産者価格評価表!BY$124</f>
        <v>0</v>
      </c>
      <c r="BZ25" s="308">
        <f>+生産者価格評価表!BZ25/生産者価格評価表!BZ$124</f>
        <v>0</v>
      </c>
      <c r="CA25" s="308">
        <f>+生産者価格評価表!CA25/生産者価格評価表!CA$124</f>
        <v>0</v>
      </c>
      <c r="CB25" s="308">
        <f>+生産者価格評価表!CB25/生産者価格評価表!CB$124</f>
        <v>0</v>
      </c>
      <c r="CC25" s="308">
        <f>+生産者価格評価表!CC25/生産者価格評価表!CC$124</f>
        <v>0</v>
      </c>
      <c r="CD25" s="308">
        <f>+生産者価格評価表!CD25/生産者価格評価表!CD$124</f>
        <v>0</v>
      </c>
      <c r="CE25" s="308">
        <f>+生産者価格評価表!CE25/生産者価格評価表!CE$124</f>
        <v>0</v>
      </c>
      <c r="CF25" s="308">
        <f>+生産者価格評価表!CF25/生産者価格評価表!CF$124</f>
        <v>7.8829633769937169E-6</v>
      </c>
      <c r="CG25" s="308">
        <f>+生産者価格評価表!CG25/生産者価格評価表!CG$124</f>
        <v>0</v>
      </c>
      <c r="CH25" s="308">
        <f>+生産者価格評価表!CH25/生産者価格評価表!CH$124</f>
        <v>0</v>
      </c>
      <c r="CI25" s="308">
        <f>+生産者価格評価表!CI25/生産者価格評価表!CI$124</f>
        <v>0</v>
      </c>
      <c r="CJ25" s="308">
        <f>+生産者価格評価表!CJ25/生産者価格評価表!CJ$124</f>
        <v>0</v>
      </c>
      <c r="CK25" s="308">
        <f>+生産者価格評価表!CK25/生産者価格評価表!CK$124</f>
        <v>0</v>
      </c>
      <c r="CL25" s="308">
        <f>+生産者価格評価表!CL25/生産者価格評価表!CL$124</f>
        <v>0</v>
      </c>
      <c r="CM25" s="308">
        <f>+生産者価格評価表!CM25/生産者価格評価表!CM$124</f>
        <v>0</v>
      </c>
      <c r="CN25" s="308">
        <f>+生産者価格評価表!CN25/生産者価格評価表!CN$124</f>
        <v>2.8830431505334938E-6</v>
      </c>
      <c r="CO25" s="308">
        <f>+生産者価格評価表!CO25/生産者価格評価表!CO$124</f>
        <v>0</v>
      </c>
      <c r="CP25" s="308">
        <f>+生産者価格評価表!CP25/生産者価格評価表!CP$124</f>
        <v>0</v>
      </c>
      <c r="CQ25" s="308">
        <f>+生産者価格評価表!CQ25/生産者価格評価表!CQ$124</f>
        <v>0</v>
      </c>
      <c r="CR25" s="308">
        <f>+生産者価格評価表!CR25/生産者価格評価表!CR$124</f>
        <v>0</v>
      </c>
      <c r="CS25" s="308">
        <f>+生産者価格評価表!CS25/生産者価格評価表!CS$124</f>
        <v>0</v>
      </c>
      <c r="CT25" s="308">
        <f>+生産者価格評価表!CT25/生産者価格評価表!CT$124</f>
        <v>0</v>
      </c>
      <c r="CU25" s="308">
        <f>+生産者価格評価表!CU25/生産者価格評価表!CU$124</f>
        <v>0</v>
      </c>
      <c r="CV25" s="308">
        <f>+生産者価格評価表!CV25/生産者価格評価表!CV$124</f>
        <v>0</v>
      </c>
      <c r="CW25" s="308">
        <f>+生産者価格評価表!CW25/生産者価格評価表!CW$124</f>
        <v>0</v>
      </c>
      <c r="CX25" s="308">
        <f>+生産者価格評価表!CX25/生産者価格評価表!CX$124</f>
        <v>0</v>
      </c>
      <c r="CY25" s="308">
        <f>+生産者価格評価表!CY25/生産者価格評価表!CY$124</f>
        <v>0</v>
      </c>
      <c r="CZ25" s="308">
        <f>+生産者価格評価表!CZ25/生産者価格評価表!CZ$124</f>
        <v>0</v>
      </c>
      <c r="DA25" s="308">
        <f>+生産者価格評価表!DA25/生産者価格評価表!DA$124</f>
        <v>0</v>
      </c>
      <c r="DB25" s="308">
        <f>+生産者価格評価表!DB25/生産者価格評価表!DB$124</f>
        <v>0</v>
      </c>
      <c r="DC25" s="308">
        <f>+生産者価格評価表!DC25/生産者価格評価表!DC$124</f>
        <v>8.8515915027965103E-5</v>
      </c>
      <c r="DD25" s="308">
        <f>+生産者価格評価表!DD25/生産者価格評価表!DD$124</f>
        <v>0</v>
      </c>
      <c r="DE25" s="308">
        <f>+生産者価格評価表!DE25/生産者価格評価表!DE$124</f>
        <v>4.0420172297590687E-4</v>
      </c>
      <c r="DF25" s="308">
        <f>+生産者価格評価表!DF25/生産者価格評価表!DF$124</f>
        <v>0</v>
      </c>
      <c r="DG25" s="309">
        <f>+生産者価格評価表!DG25/生産者価格評価表!DG$124</f>
        <v>4.7909960799324242E-4</v>
      </c>
    </row>
    <row r="26" spans="1:111" ht="17.100000000000001" customHeight="1">
      <c r="A26" s="303">
        <v>20</v>
      </c>
      <c r="B26" s="304" t="s">
        <v>175</v>
      </c>
      <c r="C26" s="305" t="s">
        <v>176</v>
      </c>
      <c r="D26" s="306">
        <f>+生産者価格評価表!D26/生産者価格評価表!D$124</f>
        <v>7.8655131770437575E-4</v>
      </c>
      <c r="E26" s="307">
        <f>+生産者価格評価表!E26/生産者価格評価表!E$124</f>
        <v>6.2832539494090799E-4</v>
      </c>
      <c r="F26" s="307">
        <f>+生産者価格評価表!F26/生産者価格評価表!F$124</f>
        <v>9.8053595009203642E-5</v>
      </c>
      <c r="G26" s="307">
        <f>+生産者価格評価表!G26/生産者価格評価表!G$124</f>
        <v>6.3201816380025546E-5</v>
      </c>
      <c r="H26" s="307">
        <f>+生産者価格評価表!H26/生産者価格評価表!H$124</f>
        <v>1.3756453377282429E-3</v>
      </c>
      <c r="I26" s="819">
        <v>0</v>
      </c>
      <c r="J26" s="307">
        <f>+生産者価格評価表!J26/生産者価格評価表!J$124</f>
        <v>2.0905289947282312E-4</v>
      </c>
      <c r="K26" s="307">
        <f>+生産者価格評価表!K26/生産者価格評価表!K$124</f>
        <v>5.1248325836025068E-3</v>
      </c>
      <c r="L26" s="307">
        <f>+生産者価格評価表!L26/生産者価格評価表!L$124</f>
        <v>3.4003212532917634E-3</v>
      </c>
      <c r="M26" s="307">
        <f>+生産者価格評価表!M26/生産者価格評価表!M$124</f>
        <v>2.5127898255922214E-3</v>
      </c>
      <c r="N26" s="819">
        <v>0</v>
      </c>
      <c r="O26" s="307">
        <f>+生産者価格評価表!O26/生産者価格評価表!O$124</f>
        <v>1.3295071345363242E-2</v>
      </c>
      <c r="P26" s="307">
        <f>+生産者価格評価表!P26/生産者価格評価表!P$124</f>
        <v>7.2620063559619523E-4</v>
      </c>
      <c r="Q26" s="307">
        <f>+生産者価格評価表!Q26/生産者価格評価表!Q$124</f>
        <v>3.2562991727680055E-4</v>
      </c>
      <c r="R26" s="307">
        <f>+生産者価格評価表!R26/生産者価格評価表!R$124</f>
        <v>3.124543642594499E-4</v>
      </c>
      <c r="S26" s="307">
        <f>+生産者価格評価表!S26/生産者価格評価表!S$124</f>
        <v>7.4642425617221708E-3</v>
      </c>
      <c r="T26" s="307">
        <f>+生産者価格評価表!T26/生産者価格評価表!T$124</f>
        <v>6.6004072829677182E-4</v>
      </c>
      <c r="U26" s="307">
        <f>+生産者価格評価表!U26/生産者価格評価表!U$124</f>
        <v>6.115349985450365E-6</v>
      </c>
      <c r="V26" s="307">
        <f>+生産者価格評価表!V26/生産者価格評価表!V$124</f>
        <v>4.3624474361484429E-2</v>
      </c>
      <c r="W26" s="307">
        <f>+生産者価格評価表!W26/生産者価格評価表!W$124</f>
        <v>0.13269071667546403</v>
      </c>
      <c r="X26" s="307">
        <f>+生産者価格評価表!X26/生産者価格評価表!X$124</f>
        <v>1.3591499777922525E-2</v>
      </c>
      <c r="Y26" s="307">
        <f>+生産者価格評価表!Y26/生産者価格評価表!Y$124</f>
        <v>3.4044643557427312E-2</v>
      </c>
      <c r="Z26" s="307">
        <f>+生産者価格評価表!Z26/生産者価格評価表!Z$124</f>
        <v>1.9894675512837728E-2</v>
      </c>
      <c r="AA26" s="307">
        <f>+生産者価格評価表!AA26/生産者価格評価表!AA$124</f>
        <v>3.9345047354071586E-2</v>
      </c>
      <c r="AB26" s="307">
        <f>+生産者価格評価表!AB26/生産者価格評価表!AB$124</f>
        <v>3.1915758276518179E-2</v>
      </c>
      <c r="AC26" s="307">
        <f>+生産者価格評価表!AC26/生産者価格評価表!AC$124</f>
        <v>5.5289235645578853E-2</v>
      </c>
      <c r="AD26" s="307">
        <f>+生産者価格評価表!AD26/生産者価格評価表!AD$124</f>
        <v>5.25193899097184E-5</v>
      </c>
      <c r="AE26" s="307">
        <f>+生産者価格評価表!AE26/生産者価格評価表!AE$124</f>
        <v>2.7361153655384226E-4</v>
      </c>
      <c r="AF26" s="307">
        <f>+生産者価格評価表!AF26/生産者価格評価表!AF$124</f>
        <v>3.5515159272169624E-3</v>
      </c>
      <c r="AG26" s="307">
        <f>+生産者価格評価表!AG26/生産者価格評価表!AG$124</f>
        <v>2.5442055218980391E-2</v>
      </c>
      <c r="AH26" s="307">
        <f>+生産者価格評価表!AH26/生産者価格評価表!AH$124</f>
        <v>1.7028222745630996E-3</v>
      </c>
      <c r="AI26" s="307">
        <f>+生産者価格評価表!AI26/生産者価格評価表!AI$124</f>
        <v>1.9533958608015971E-2</v>
      </c>
      <c r="AJ26" s="307">
        <f>+生産者価格評価表!AJ26/生産者価格評価表!AJ$124</f>
        <v>1.0471669384428828E-3</v>
      </c>
      <c r="AK26" s="307">
        <f>+生産者価格評価表!AK26/生産者価格評価表!AK$124</f>
        <v>1.8967736198422628E-2</v>
      </c>
      <c r="AL26" s="307">
        <f>+生産者価格評価表!AL26/生産者価格評価表!AL$124</f>
        <v>2.5228377657211826E-3</v>
      </c>
      <c r="AM26" s="307">
        <f>+生産者価格評価表!AM26/生産者価格評価表!AM$124</f>
        <v>5.2751088495958422E-3</v>
      </c>
      <c r="AN26" s="307">
        <f>+生産者価格評価表!AN26/生産者価格評価表!AN$124</f>
        <v>4.0767694538652024E-3</v>
      </c>
      <c r="AO26" s="307">
        <f>+生産者価格評価表!AO26/生産者価格評価表!AO$124</f>
        <v>1.5109150579348028E-3</v>
      </c>
      <c r="AP26" s="307">
        <f>+生産者価格評価表!AP26/生産者価格評価表!AP$124</f>
        <v>2.0342863006232004E-4</v>
      </c>
      <c r="AQ26" s="307">
        <f>+生産者価格評価表!AQ26/生産者価格評価表!AQ$124</f>
        <v>1.2073919234464428E-2</v>
      </c>
      <c r="AR26" s="307">
        <f>+生産者価格評価表!AR26/生産者価格評価表!AR$124</f>
        <v>4.6172567403356514E-4</v>
      </c>
      <c r="AS26" s="307">
        <f>+生産者価格評価表!AS26/生産者価格評価表!AS$124</f>
        <v>4.8020336060935805E-3</v>
      </c>
      <c r="AT26" s="307">
        <f>+生産者価格評価表!AT26/生産者価格評価表!AT$124</f>
        <v>7.3894986338218359E-4</v>
      </c>
      <c r="AU26" s="308">
        <f>+生産者価格評価表!AU26/生産者価格評価表!AU$124</f>
        <v>1.7006046212088835E-3</v>
      </c>
      <c r="AV26" s="308">
        <f>+生産者価格評価表!AV26/生産者価格評価表!AV$124</f>
        <v>7.7595400018298517E-4</v>
      </c>
      <c r="AW26" s="308">
        <f>+生産者価格評価表!AW26/生産者価格評価表!AW$124</f>
        <v>5.4263026204852578E-4</v>
      </c>
      <c r="AX26" s="308">
        <f>+生産者価格評価表!AX26/生産者価格評価表!AX$124</f>
        <v>9.1443830478479156E-3</v>
      </c>
      <c r="AY26" s="308">
        <f>+生産者価格評価表!AY26/生産者価格評価表!AY$124</f>
        <v>2.4689352497606325E-3</v>
      </c>
      <c r="AZ26" s="308">
        <f>+生産者価格評価表!AZ26/生産者価格評価表!AZ$124</f>
        <v>8.0215563458273665E-4</v>
      </c>
      <c r="BA26" s="308">
        <f>+生産者価格評価表!BA26/生産者価格評価表!BA$124</f>
        <v>9.4729019823330764E-4</v>
      </c>
      <c r="BB26" s="308">
        <f>+生産者価格評価表!BB26/生産者価格評価表!BB$124</f>
        <v>2.4429456962443193E-3</v>
      </c>
      <c r="BC26" s="308">
        <f>+生産者価格評価表!BC26/生産者価格評価表!BC$124</f>
        <v>2.7168806158562459E-3</v>
      </c>
      <c r="BD26" s="308">
        <f>+生産者価格評価表!BD26/生産者価格評価表!BD$124</f>
        <v>2.8823207106511818E-3</v>
      </c>
      <c r="BE26" s="308">
        <f>+生産者価格評価表!BE26/生産者価格評価表!BE$124</f>
        <v>1.4453291930757724E-3</v>
      </c>
      <c r="BF26" s="308">
        <f>+生産者価格評価表!BF26/生産者価格評価表!BF$124</f>
        <v>1.2446248942808304E-4</v>
      </c>
      <c r="BG26" s="308">
        <f>+生産者価格評価表!BG26/生産者価格評価表!BG$124</f>
        <v>1.8132230375707235E-5</v>
      </c>
      <c r="BH26" s="308">
        <f>+生産者価格評価表!BH26/生産者価格評価表!BH$124</f>
        <v>1.6799637328101849E-4</v>
      </c>
      <c r="BI26" s="308">
        <f>+生産者価格評価表!BI26/生産者価格評価表!BI$124</f>
        <v>2.2550098896231036E-3</v>
      </c>
      <c r="BJ26" s="308">
        <f>+生産者価格評価表!BJ26/生産者価格評価表!BJ$124</f>
        <v>5.3048113876077768E-4</v>
      </c>
      <c r="BK26" s="308">
        <f>+生産者価格評価表!BK26/生産者価格評価表!BK$124</f>
        <v>3.5066995229527187E-3</v>
      </c>
      <c r="BL26" s="308">
        <f>+生産者価格評価表!BL26/生産者価格評価表!BL$124</f>
        <v>7.9396060820809133E-4</v>
      </c>
      <c r="BM26" s="308">
        <f>+生産者価格評価表!BM26/生産者価格評価表!BM$124</f>
        <v>1.5532917723664642E-4</v>
      </c>
      <c r="BN26" s="308">
        <f>+生産者価格評価表!BN26/生産者価格評価表!BN$124</f>
        <v>3.8250745371444809E-4</v>
      </c>
      <c r="BO26" s="308">
        <f>+生産者価格評価表!BO26/生産者価格評価表!BO$124</f>
        <v>7.0417700119534141E-4</v>
      </c>
      <c r="BP26" s="308">
        <f>+生産者価格評価表!BP26/生産者価格評価表!BP$124</f>
        <v>8.7044213993149155E-4</v>
      </c>
      <c r="BQ26" s="308">
        <f>+生産者価格評価表!BQ26/生産者価格評価表!BQ$124</f>
        <v>5.0432408509593241E-6</v>
      </c>
      <c r="BR26" s="308">
        <f>+生産者価格評価表!BR26/生産者価格評価表!BR$124</f>
        <v>2.0763731489699739E-5</v>
      </c>
      <c r="BS26" s="308">
        <f>+生産者価格評価表!BS26/生産者価格評価表!BS$124</f>
        <v>7.7532157216795433E-3</v>
      </c>
      <c r="BT26" s="308">
        <f>+生産者価格評価表!BT26/生産者価格評価表!BT$124</f>
        <v>6.9630198644000949E-3</v>
      </c>
      <c r="BU26" s="308">
        <f>+生産者価格評価表!BU26/生産者価格評価表!BU$124</f>
        <v>0</v>
      </c>
      <c r="BV26" s="308">
        <f>+生産者価格評価表!BV26/生産者価格評価表!BV$124</f>
        <v>0</v>
      </c>
      <c r="BW26" s="308">
        <f>+生産者価格評価表!BW26/生産者価格評価表!BW$124</f>
        <v>0</v>
      </c>
      <c r="BX26" s="308">
        <f>+生産者価格評価表!BX26/生産者価格評価表!BX$124</f>
        <v>0</v>
      </c>
      <c r="BY26" s="308">
        <f>+生産者価格評価表!BY26/生産者価格評価表!BY$124</f>
        <v>0</v>
      </c>
      <c r="BZ26" s="308">
        <f>+生産者価格評価表!BZ26/生産者価格評価表!BZ$124</f>
        <v>6.5003181529078174E-5</v>
      </c>
      <c r="CA26" s="308">
        <f>+生産者価格評価表!CA26/生産者価格評価表!CA$124</f>
        <v>5.489444907627109E-5</v>
      </c>
      <c r="CB26" s="308">
        <f>+生産者価格評価表!CB26/生産者価格評価表!CB$124</f>
        <v>0</v>
      </c>
      <c r="CC26" s="308">
        <f>+生産者価格評価表!CC26/生産者価格評価表!CC$124</f>
        <v>0</v>
      </c>
      <c r="CD26" s="308">
        <f>+生産者価格評価表!CD26/生産者価格評価表!CD$124</f>
        <v>0</v>
      </c>
      <c r="CE26" s="308">
        <f>+生産者価格評価表!CE26/生産者価格評価表!CE$124</f>
        <v>0</v>
      </c>
      <c r="CF26" s="308">
        <f>+生産者価格評価表!CF26/生産者価格評価表!CF$124</f>
        <v>6.741707354089452E-4</v>
      </c>
      <c r="CG26" s="308">
        <f>+生産者価格評価表!CG26/生産者価格評価表!CG$124</f>
        <v>4.8084740123877659E-4</v>
      </c>
      <c r="CH26" s="308">
        <f>+生産者価格評価表!CH26/生産者価格評価表!CH$124</f>
        <v>0</v>
      </c>
      <c r="CI26" s="308">
        <f>+生産者価格評価表!CI26/生産者価格評価表!CI$124</f>
        <v>0</v>
      </c>
      <c r="CJ26" s="308">
        <f>+生産者価格評価表!CJ26/生産者価格評価表!CJ$124</f>
        <v>0</v>
      </c>
      <c r="CK26" s="308">
        <f>+生産者価格評価表!CK26/生産者価格評価表!CK$124</f>
        <v>0</v>
      </c>
      <c r="CL26" s="308">
        <f>+生産者価格評価表!CL26/生産者価格評価表!CL$124</f>
        <v>0</v>
      </c>
      <c r="CM26" s="308">
        <f>+生産者価格評価表!CM26/生産者価格評価表!CM$124</f>
        <v>1.6220079428018314E-4</v>
      </c>
      <c r="CN26" s="308">
        <f>+生産者価格評価表!CN26/生産者価格評価表!CN$124</f>
        <v>1.5508258532328121E-4</v>
      </c>
      <c r="CO26" s="308">
        <f>+生産者価格評価表!CO26/生産者価格評価表!CO$124</f>
        <v>2.1264255744185732E-5</v>
      </c>
      <c r="CP26" s="308">
        <f>+生産者価格評価表!CP26/生産者価格評価表!CP$124</f>
        <v>8.2166633500569634E-3</v>
      </c>
      <c r="CQ26" s="308">
        <f>+生産者価格評価表!CQ26/生産者価格評価表!CQ$124</f>
        <v>3.579914093202835E-4</v>
      </c>
      <c r="CR26" s="308">
        <f>+生産者価格評価表!CR26/生産者価格評価表!CR$124</f>
        <v>1.5606298192943062E-2</v>
      </c>
      <c r="CS26" s="308">
        <f>+生産者価格評価表!CS26/生産者価格評価表!CS$124</f>
        <v>3.9164749057263461E-4</v>
      </c>
      <c r="CT26" s="308">
        <f>+生産者価格評価表!CT26/生産者価格評価表!CT$124</f>
        <v>3.1321848504404132E-4</v>
      </c>
      <c r="CU26" s="308">
        <f>+生産者価格評価表!CU26/生産者価格評価表!CU$124</f>
        <v>0</v>
      </c>
      <c r="CV26" s="308">
        <f>+生産者価格評価表!CV26/生産者価格評価表!CV$124</f>
        <v>0</v>
      </c>
      <c r="CW26" s="308">
        <f>+生産者価格評価表!CW26/生産者価格評価表!CW$124</f>
        <v>1.9158683641736339E-4</v>
      </c>
      <c r="CX26" s="308">
        <f>+生産者価格評価表!CX26/生産者価格評価表!CX$124</f>
        <v>3.4720284001179478E-4</v>
      </c>
      <c r="CY26" s="308">
        <f>+生産者価格評価表!CY26/生産者価格評価表!CY$124</f>
        <v>3.0537658065165154E-7</v>
      </c>
      <c r="CZ26" s="308">
        <f>+生産者価格評価表!CZ26/生産者価格評価表!CZ$124</f>
        <v>1.2221204397654554E-4</v>
      </c>
      <c r="DA26" s="308">
        <f>+生産者価格評価表!DA26/生産者価格評価表!DA$124</f>
        <v>3.3804657449366867E-4</v>
      </c>
      <c r="DB26" s="308">
        <f>+生産者価格評価表!DB26/生産者価格評価表!DB$124</f>
        <v>1.4848305949278853E-3</v>
      </c>
      <c r="DC26" s="308">
        <f>+生産者価格評価表!DC26/生産者価格評価表!DC$124</f>
        <v>6.5999647674699934E-4</v>
      </c>
      <c r="DD26" s="308">
        <f>+生産者価格評価表!DD26/生産者価格評価表!DD$124</f>
        <v>4.0675109740560093E-3</v>
      </c>
      <c r="DE26" s="308">
        <f>+生産者価格評価表!DE26/生産者価格評価表!DE$124</f>
        <v>8.2871329111267291E-5</v>
      </c>
      <c r="DF26" s="308">
        <f>+生産者価格評価表!DF26/生産者価格評価表!DF$124</f>
        <v>0</v>
      </c>
      <c r="DG26" s="309">
        <f>+生産者価格評価表!DG26/生産者価格評価表!DG$124</f>
        <v>6.3435847212556348E-4</v>
      </c>
    </row>
    <row r="27" spans="1:111" ht="17.100000000000001" customHeight="1">
      <c r="A27" s="303">
        <v>21</v>
      </c>
      <c r="B27" s="304" t="s">
        <v>177</v>
      </c>
      <c r="C27" s="305" t="s">
        <v>178</v>
      </c>
      <c r="D27" s="306">
        <f>+生産者価格評価表!D27/生産者価格評価表!D$124</f>
        <v>0</v>
      </c>
      <c r="E27" s="307">
        <f>+生産者価格評価表!E27/生産者価格評価表!E$124</f>
        <v>0</v>
      </c>
      <c r="F27" s="307">
        <f>+生産者価格評価表!F27/生産者価格評価表!F$124</f>
        <v>0</v>
      </c>
      <c r="G27" s="307">
        <f>+生産者価格評価表!G27/生産者価格評価表!G$124</f>
        <v>0</v>
      </c>
      <c r="H27" s="307">
        <f>+生産者価格評価表!H27/生産者価格評価表!H$124</f>
        <v>0</v>
      </c>
      <c r="I27" s="819">
        <v>0</v>
      </c>
      <c r="J27" s="307">
        <f>+生産者価格評価表!J27/生産者価格評価表!J$124</f>
        <v>0</v>
      </c>
      <c r="K27" s="307">
        <f>+生産者価格評価表!K27/生産者価格評価表!K$124</f>
        <v>0</v>
      </c>
      <c r="L27" s="307">
        <f>+生産者価格評価表!L27/生産者価格評価表!L$124</f>
        <v>0</v>
      </c>
      <c r="M27" s="307">
        <f>+生産者価格評価表!M27/生産者価格評価表!M$124</f>
        <v>0</v>
      </c>
      <c r="N27" s="819">
        <v>0</v>
      </c>
      <c r="O27" s="307">
        <f>+生産者価格評価表!O27/生産者価格評価表!O$124</f>
        <v>4.7125737224502914E-5</v>
      </c>
      <c r="P27" s="307">
        <f>+生産者価格評価表!P27/生産者価格評価表!P$124</f>
        <v>0</v>
      </c>
      <c r="Q27" s="307">
        <f>+生産者価格評価表!Q27/生産者価格評価表!Q$124</f>
        <v>0</v>
      </c>
      <c r="R27" s="307">
        <f>+生産者価格評価表!R27/生産者価格評価表!R$124</f>
        <v>0</v>
      </c>
      <c r="S27" s="307">
        <f>+生産者価格評価表!S27/生産者価格評価表!S$124</f>
        <v>2.8348964886914739E-5</v>
      </c>
      <c r="T27" s="307">
        <f>+生産者価格評価表!T27/生産者価格評価表!T$124</f>
        <v>8.6146487647303134E-6</v>
      </c>
      <c r="U27" s="307">
        <f>+生産者価格評価表!U27/生産者価格評価表!U$124</f>
        <v>1.3457574229257023E-5</v>
      </c>
      <c r="V27" s="307">
        <f>+生産者価格評価表!V27/生産者価格評価表!V$124</f>
        <v>1.6423388219538614E-2</v>
      </c>
      <c r="W27" s="307">
        <f>+生産者価格評価表!W27/生産者価格評価表!W$124</f>
        <v>6.7524296313619479E-3</v>
      </c>
      <c r="X27" s="307">
        <f>+生産者価格評価表!X27/生産者価格評価表!X$124</f>
        <v>0.3309961469833283</v>
      </c>
      <c r="Y27" s="307">
        <f>+生産者価格評価表!Y27/生産者価格評価表!Y$124</f>
        <v>0.12851132073236007</v>
      </c>
      <c r="Z27" s="307">
        <f>+生産者価格評価表!Z27/生産者価格評価表!Z$124</f>
        <v>1.9516148363260825E-2</v>
      </c>
      <c r="AA27" s="307">
        <f>+生産者価格評価表!AA27/生産者価格評価表!AA$124</f>
        <v>0</v>
      </c>
      <c r="AB27" s="307">
        <f>+生産者価格評価表!AB27/生産者価格評価表!AB$124</f>
        <v>2.9539899725719544E-4</v>
      </c>
      <c r="AC27" s="307">
        <f>+生産者価格評価表!AC27/生産者価格評価表!AC$124</f>
        <v>3.6208407867670302E-2</v>
      </c>
      <c r="AD27" s="307">
        <f>+生産者価格評価表!AD27/生産者価格評価表!AD$124</f>
        <v>1.49104490036054E-4</v>
      </c>
      <c r="AE27" s="307">
        <f>+生産者価格評価表!AE27/生産者価格評価表!AE$124</f>
        <v>0</v>
      </c>
      <c r="AF27" s="307">
        <f>+生産者価格評価表!AF27/生産者価格評価表!AF$124</f>
        <v>1.3082633840980883E-5</v>
      </c>
      <c r="AG27" s="307">
        <f>+生産者価格評価表!AG27/生産者価格評価表!AG$124</f>
        <v>2.8523525497423438E-4</v>
      </c>
      <c r="AH27" s="307">
        <f>+生産者価格評価表!AH27/生産者価格評価表!AH$124</f>
        <v>0</v>
      </c>
      <c r="AI27" s="307">
        <f>+生産者価格評価表!AI27/生産者価格評価表!AI$124</f>
        <v>2.0058487886743964E-4</v>
      </c>
      <c r="AJ27" s="307">
        <f>+生産者価格評価表!AJ27/生産者価格評価表!AJ$124</f>
        <v>0</v>
      </c>
      <c r="AK27" s="307">
        <f>+生産者価格評価表!AK27/生産者価格評価表!AK$124</f>
        <v>0</v>
      </c>
      <c r="AL27" s="307">
        <f>+生産者価格評価表!AL27/生産者価格評価表!AL$124</f>
        <v>1.287811439052435E-4</v>
      </c>
      <c r="AM27" s="307">
        <f>+生産者価格評価表!AM27/生産者価格評価表!AM$124</f>
        <v>0</v>
      </c>
      <c r="AN27" s="307">
        <f>+生産者価格評価表!AN27/生産者価格評価表!AN$124</f>
        <v>0</v>
      </c>
      <c r="AO27" s="307">
        <f>+生産者価格評価表!AO27/生産者価格評価表!AO$124</f>
        <v>2.0296953878538779E-6</v>
      </c>
      <c r="AP27" s="307">
        <f>+生産者価格評価表!AP27/生産者価格評価表!AP$124</f>
        <v>0</v>
      </c>
      <c r="AQ27" s="307">
        <f>+生産者価格評価表!AQ27/生産者価格評価表!AQ$124</f>
        <v>0</v>
      </c>
      <c r="AR27" s="307">
        <f>+生産者価格評価表!AR27/生産者価格評価表!AR$124</f>
        <v>0</v>
      </c>
      <c r="AS27" s="307">
        <f>+生産者価格評価表!AS27/生産者価格評価表!AS$124</f>
        <v>0</v>
      </c>
      <c r="AT27" s="307">
        <f>+生産者価格評価表!AT27/生産者価格評価表!AT$124</f>
        <v>6.8936445276516264E-8</v>
      </c>
      <c r="AU27" s="308">
        <f>+生産者価格評価表!AU27/生産者価格評価表!AU$124</f>
        <v>1.4402971969265671E-5</v>
      </c>
      <c r="AV27" s="308">
        <f>+生産者価格評価表!AV27/生産者価格評価表!AV$124</f>
        <v>1.3196073352237296E-6</v>
      </c>
      <c r="AW27" s="308">
        <f>+生産者価格評価表!AW27/生産者価格評価表!AW$124</f>
        <v>0</v>
      </c>
      <c r="AX27" s="308">
        <f>+生産者価格評価表!AX27/生産者価格評価表!AX$124</f>
        <v>1.2776698370090366E-5</v>
      </c>
      <c r="AY27" s="308">
        <f>+生産者価格評価表!AY27/生産者価格評価表!AY$124</f>
        <v>1.3769846858212604E-4</v>
      </c>
      <c r="AZ27" s="308">
        <f>+生産者価格評価表!AZ27/生産者価格評価表!AZ$124</f>
        <v>0</v>
      </c>
      <c r="BA27" s="308">
        <f>+生産者価格評価表!BA27/生産者価格評価表!BA$124</f>
        <v>0</v>
      </c>
      <c r="BB27" s="308">
        <f>+生産者価格評価表!BB27/生産者価格評価表!BB$124</f>
        <v>0</v>
      </c>
      <c r="BC27" s="308">
        <f>+生産者価格評価表!BC27/生産者価格評価表!BC$124</f>
        <v>0</v>
      </c>
      <c r="BD27" s="308">
        <f>+生産者価格評価表!BD27/生産者価格評価表!BD$124</f>
        <v>0</v>
      </c>
      <c r="BE27" s="308">
        <f>+生産者価格評価表!BE27/生産者価格評価表!BE$124</f>
        <v>0</v>
      </c>
      <c r="BF27" s="308">
        <f>+生産者価格評価表!BF27/生産者価格評価表!BF$124</f>
        <v>0</v>
      </c>
      <c r="BG27" s="308">
        <f>+生産者価格評価表!BG27/生産者価格評価表!BG$124</f>
        <v>0</v>
      </c>
      <c r="BH27" s="308">
        <f>+生産者価格評価表!BH27/生産者価格評価表!BH$124</f>
        <v>0</v>
      </c>
      <c r="BI27" s="308">
        <f>+生産者価格評価表!BI27/生産者価格評価表!BI$124</f>
        <v>2.3982423384893213E-5</v>
      </c>
      <c r="BJ27" s="308">
        <f>+生産者価格評価表!BJ27/生産者価格評価表!BJ$124</f>
        <v>0</v>
      </c>
      <c r="BK27" s="308">
        <f>+生産者価格評価表!BK27/生産者価格評価表!BK$124</f>
        <v>2.0767122604947391E-4</v>
      </c>
      <c r="BL27" s="308">
        <f>+生産者価格評価表!BL27/生産者価格評価表!BL$124</f>
        <v>0</v>
      </c>
      <c r="BM27" s="308">
        <f>+生産者価格評価表!BM27/生産者価格評価表!BM$124</f>
        <v>0</v>
      </c>
      <c r="BN27" s="308">
        <f>+生産者価格評価表!BN27/生産者価格評価表!BN$124</f>
        <v>0</v>
      </c>
      <c r="BO27" s="308">
        <f>+生産者価格評価表!BO27/生産者価格評価表!BO$124</f>
        <v>0</v>
      </c>
      <c r="BP27" s="308">
        <f>+生産者価格評価表!BP27/生産者価格評価表!BP$124</f>
        <v>0</v>
      </c>
      <c r="BQ27" s="308">
        <f>+生産者価格評価表!BQ27/生産者価格評価表!BQ$124</f>
        <v>0</v>
      </c>
      <c r="BR27" s="308">
        <f>+生産者価格評価表!BR27/生産者価格評価表!BR$124</f>
        <v>3.1995288699373381E-4</v>
      </c>
      <c r="BS27" s="308">
        <f>+生産者価格評価表!BS27/生産者価格評価表!BS$124</f>
        <v>0</v>
      </c>
      <c r="BT27" s="308">
        <f>+生産者価格評価表!BT27/生産者価格評価表!BT$124</f>
        <v>0</v>
      </c>
      <c r="BU27" s="308">
        <f>+生産者価格評価表!BU27/生産者価格評価表!BU$124</f>
        <v>0</v>
      </c>
      <c r="BV27" s="308">
        <f>+生産者価格評価表!BV27/生産者価格評価表!BV$124</f>
        <v>0</v>
      </c>
      <c r="BW27" s="308">
        <f>+生産者価格評価表!BW27/生産者価格評価表!BW$124</f>
        <v>0</v>
      </c>
      <c r="BX27" s="308">
        <f>+生産者価格評価表!BX27/生産者価格評価表!BX$124</f>
        <v>0</v>
      </c>
      <c r="BY27" s="308">
        <f>+生産者価格評価表!BY27/生産者価格評価表!BY$124</f>
        <v>0</v>
      </c>
      <c r="BZ27" s="308">
        <f>+生産者価格評価表!BZ27/生産者価格評価表!BZ$124</f>
        <v>0</v>
      </c>
      <c r="CA27" s="308">
        <f>+生産者価格評価表!CA27/生産者価格評価表!CA$124</f>
        <v>0</v>
      </c>
      <c r="CB27" s="308">
        <f>+生産者価格評価表!CB27/生産者価格評価表!CB$124</f>
        <v>0</v>
      </c>
      <c r="CC27" s="308">
        <f>+生産者価格評価表!CC27/生産者価格評価表!CC$124</f>
        <v>0</v>
      </c>
      <c r="CD27" s="308">
        <f>+生産者価格評価表!CD27/生産者価格評価表!CD$124</f>
        <v>0</v>
      </c>
      <c r="CE27" s="308">
        <f>+生産者価格評価表!CE27/生産者価格評価表!CE$124</f>
        <v>0</v>
      </c>
      <c r="CF27" s="308">
        <f>+生産者価格評価表!CF27/生産者価格評価表!CF$124</f>
        <v>0</v>
      </c>
      <c r="CG27" s="308">
        <f>+生産者価格評価表!CG27/生産者価格評価表!CG$124</f>
        <v>0</v>
      </c>
      <c r="CH27" s="308">
        <f>+生産者価格評価表!CH27/生産者価格評価表!CH$124</f>
        <v>0</v>
      </c>
      <c r="CI27" s="308">
        <f>+生産者価格評価表!CI27/生産者価格評価表!CI$124</f>
        <v>0</v>
      </c>
      <c r="CJ27" s="308">
        <f>+生産者価格評価表!CJ27/生産者価格評価表!CJ$124</f>
        <v>0</v>
      </c>
      <c r="CK27" s="308">
        <f>+生産者価格評価表!CK27/生産者価格評価表!CK$124</f>
        <v>0</v>
      </c>
      <c r="CL27" s="308">
        <f>+生産者価格評価表!CL27/生産者価格評価表!CL$124</f>
        <v>0</v>
      </c>
      <c r="CM27" s="308">
        <f>+生産者価格評価表!CM27/生産者価格評価表!CM$124</f>
        <v>7.9263277167233416E-6</v>
      </c>
      <c r="CN27" s="308">
        <f>+生産者価格評価表!CN27/生産者価格評価表!CN$124</f>
        <v>0</v>
      </c>
      <c r="CO27" s="308">
        <f>+生産者価格評価表!CO27/生産者価格評価表!CO$124</f>
        <v>0</v>
      </c>
      <c r="CP27" s="308">
        <f>+生産者価格評価表!CP27/生産者価格評価表!CP$124</f>
        <v>1.3071505531367595E-3</v>
      </c>
      <c r="CQ27" s="308">
        <f>+生産者価格評価表!CQ27/生産者価格評価表!CQ$124</f>
        <v>6.8647071562862036E-5</v>
      </c>
      <c r="CR27" s="308">
        <f>+生産者価格評価表!CR27/生産者価格評価表!CR$124</f>
        <v>5.6576850547196552E-5</v>
      </c>
      <c r="CS27" s="308">
        <f>+生産者価格評価表!CS27/生産者価格評価表!CS$124</f>
        <v>0</v>
      </c>
      <c r="CT27" s="308">
        <f>+生産者価格評価表!CT27/生産者価格評価表!CT$124</f>
        <v>0</v>
      </c>
      <c r="CU27" s="308">
        <f>+生産者価格評価表!CU27/生産者価格評価表!CU$124</f>
        <v>0</v>
      </c>
      <c r="CV27" s="308">
        <f>+生産者価格評価表!CV27/生産者価格評価表!CV$124</f>
        <v>0</v>
      </c>
      <c r="CW27" s="308">
        <f>+生産者価格評価表!CW27/生産者価格評価表!CW$124</f>
        <v>0</v>
      </c>
      <c r="CX27" s="308">
        <f>+生産者価格評価表!CX27/生産者価格評価表!CX$124</f>
        <v>0</v>
      </c>
      <c r="CY27" s="308">
        <f>+生産者価格評価表!CY27/生産者価格評価表!CY$124</f>
        <v>0</v>
      </c>
      <c r="CZ27" s="308">
        <f>+生産者価格評価表!CZ27/生産者価格評価表!CZ$124</f>
        <v>0</v>
      </c>
      <c r="DA27" s="308">
        <f>+生産者価格評価表!DA27/生産者価格評価表!DA$124</f>
        <v>0</v>
      </c>
      <c r="DB27" s="308">
        <f>+生産者価格評価表!DB27/生産者価格評価表!DB$124</f>
        <v>0</v>
      </c>
      <c r="DC27" s="308">
        <f>+生産者価格評価表!DC27/生産者価格評価表!DC$124</f>
        <v>0</v>
      </c>
      <c r="DD27" s="308">
        <f>+生産者価格評価表!DD27/生産者価格評価表!DD$124</f>
        <v>0</v>
      </c>
      <c r="DE27" s="308">
        <f>+生産者価格評価表!DE27/生産者価格評価表!DE$124</f>
        <v>0</v>
      </c>
      <c r="DF27" s="308">
        <f>+生産者価格評価表!DF27/生産者価格評価表!DF$124</f>
        <v>0</v>
      </c>
      <c r="DG27" s="309">
        <f>+生産者価格評価表!DG27/生産者価格評価表!DG$124</f>
        <v>0</v>
      </c>
    </row>
    <row r="28" spans="1:111" ht="17.100000000000001" customHeight="1">
      <c r="A28" s="303">
        <v>22</v>
      </c>
      <c r="B28" s="304" t="s">
        <v>179</v>
      </c>
      <c r="C28" s="305" t="s">
        <v>180</v>
      </c>
      <c r="D28" s="306">
        <f>+生産者価格評価表!D28/生産者価格評価表!D$124</f>
        <v>0</v>
      </c>
      <c r="E28" s="307">
        <f>+生産者価格評価表!E28/生産者価格評価表!E$124</f>
        <v>8.7442670260951509E-7</v>
      </c>
      <c r="F28" s="307">
        <f>+生産者価格評価表!F28/生産者価格評価表!F$124</f>
        <v>6.8275573706073013E-6</v>
      </c>
      <c r="G28" s="307">
        <f>+生産者価格評価表!G28/生産者価格評価表!G$124</f>
        <v>1.3289379483330553E-5</v>
      </c>
      <c r="H28" s="307">
        <f>+生産者価格評価表!H28/生産者価格評価表!H$124</f>
        <v>0</v>
      </c>
      <c r="I28" s="819">
        <v>0</v>
      </c>
      <c r="J28" s="307">
        <f>+生産者価格評価表!J28/生産者価格評価表!J$124</f>
        <v>1.2250147191691062E-3</v>
      </c>
      <c r="K28" s="307">
        <f>+生産者価格評価表!K28/生産者価格評価表!K$124</f>
        <v>3.0769866394189825E-3</v>
      </c>
      <c r="L28" s="307">
        <f>+生産者価格評価表!L28/生産者価格評価表!L$124</f>
        <v>3.6708813519438686E-3</v>
      </c>
      <c r="M28" s="307">
        <f>+生産者価格評価表!M28/生産者価格評価表!M$124</f>
        <v>1.3761362174295223E-3</v>
      </c>
      <c r="N28" s="819">
        <v>0</v>
      </c>
      <c r="O28" s="307">
        <f>+生産者価格評価表!O28/生産者価格評価表!O$124</f>
        <v>1.7328682109820134E-2</v>
      </c>
      <c r="P28" s="307">
        <f>+生産者価格評価表!P28/生産者価格評価表!P$124</f>
        <v>2.6295959424187917E-4</v>
      </c>
      <c r="Q28" s="307">
        <f>+生産者価格評価表!Q28/生産者価格評価表!Q$124</f>
        <v>2.604138515971579E-3</v>
      </c>
      <c r="R28" s="307">
        <f>+生産者価格評価表!R28/生産者価格評価表!R$124</f>
        <v>1.5288943691963443E-3</v>
      </c>
      <c r="S28" s="307">
        <f>+生産者価格評価表!S28/生産者価格評価表!S$124</f>
        <v>7.5552734067548238E-3</v>
      </c>
      <c r="T28" s="307">
        <f>+生産者価格評価表!T28/生産者価格評価表!T$124</f>
        <v>4.5323760224475467E-3</v>
      </c>
      <c r="U28" s="307">
        <f>+生産者価格評価表!U28/生産者価格評価表!U$124</f>
        <v>4.2446045077861554E-4</v>
      </c>
      <c r="V28" s="307">
        <f>+生産者価格評価表!V28/生産者価格評価表!V$124</f>
        <v>6.9136019071194092E-3</v>
      </c>
      <c r="W28" s="307">
        <f>+生産者価格評価表!W28/生産者価格評価表!W$124</f>
        <v>2.9717717277297825E-2</v>
      </c>
      <c r="X28" s="307">
        <f>+生産者価格評価表!X28/生産者価格評価表!X$124</f>
        <v>2.3939685667608251E-3</v>
      </c>
      <c r="Y28" s="307">
        <f>+生産者価格評価表!Y28/生産者価格評価表!Y$124</f>
        <v>0.25808321153545788</v>
      </c>
      <c r="Z28" s="307">
        <f>+生産者価格評価表!Z28/生産者価格評価表!Z$124</f>
        <v>0.5087520860149477</v>
      </c>
      <c r="AA28" s="307">
        <f>+生産者価格評価表!AA28/生産者価格評価表!AA$124</f>
        <v>0.18114416656229679</v>
      </c>
      <c r="AB28" s="307">
        <f>+生産者価格評価表!AB28/生産者価格評価表!AB$124</f>
        <v>7.6738816969421031E-2</v>
      </c>
      <c r="AC28" s="307">
        <f>+生産者価格評価表!AC28/生産者価格評価表!AC$124</f>
        <v>0.1656579565442052</v>
      </c>
      <c r="AD28" s="307">
        <f>+生産者価格評価表!AD28/生産者価格評価表!AD$124</f>
        <v>2.8463134476979787E-4</v>
      </c>
      <c r="AE28" s="307">
        <f>+生産者価格評価表!AE28/生産者価格評価表!AE$124</f>
        <v>1.5574019910888773E-3</v>
      </c>
      <c r="AF28" s="307">
        <f>+生産者価格評価表!AF28/生産者価格評価表!AF$124</f>
        <v>3.7386987996352962E-2</v>
      </c>
      <c r="AG28" s="307">
        <f>+生産者価格評価表!AG28/生産者価格評価表!AG$124</f>
        <v>0.10091094460817647</v>
      </c>
      <c r="AH28" s="307">
        <f>+生産者価格評価表!AH28/生産者価格評価表!AH$124</f>
        <v>3.5253749399277172E-3</v>
      </c>
      <c r="AI28" s="307">
        <f>+生産者価格評価表!AI28/生産者価格評価表!AI$124</f>
        <v>2.1229595539548059E-2</v>
      </c>
      <c r="AJ28" s="307">
        <f>+生産者価格評価表!AJ28/生産者価格評価表!AJ$124</f>
        <v>1.3850018670752054E-4</v>
      </c>
      <c r="AK28" s="307">
        <f>+生産者価格評価表!AK28/生産者価格評価表!AK$124</f>
        <v>6.9650792365090182E-4</v>
      </c>
      <c r="AL28" s="307">
        <f>+生産者価格評価表!AL28/生産者価格評価表!AL$124</f>
        <v>1.5365684836853917E-2</v>
      </c>
      <c r="AM28" s="307">
        <f>+生産者価格評価表!AM28/生産者価格評価表!AM$124</f>
        <v>4.0326813317359695E-5</v>
      </c>
      <c r="AN28" s="307">
        <f>+生産者価格評価表!AN28/生産者価格評価表!AN$124</f>
        <v>0</v>
      </c>
      <c r="AO28" s="307">
        <f>+生産者価格評価表!AO28/生産者価格評価表!AO$124</f>
        <v>2.0900956886706776E-5</v>
      </c>
      <c r="AP28" s="307">
        <f>+生産者価格評価表!AP28/生産者価格評価表!AP$124</f>
        <v>0</v>
      </c>
      <c r="AQ28" s="307">
        <f>+生産者価格評価表!AQ28/生産者価格評価表!AQ$124</f>
        <v>7.7874722542045868E-5</v>
      </c>
      <c r="AR28" s="307">
        <f>+生産者価格評価表!AR28/生産者価格評価表!AR$124</f>
        <v>7.3664509628978091E-4</v>
      </c>
      <c r="AS28" s="307">
        <f>+生産者価格評価表!AS28/生産者価格評価表!AS$124</f>
        <v>9.229161699718212E-5</v>
      </c>
      <c r="AT28" s="307">
        <f>+生産者価格評価表!AT28/生産者価格評価表!AT$124</f>
        <v>4.8804609629201425E-4</v>
      </c>
      <c r="AU28" s="308">
        <f>+生産者価格評価表!AU28/生産者価格評価表!AU$124</f>
        <v>1.3567432786167817E-3</v>
      </c>
      <c r="AV28" s="308">
        <f>+生産者価格評価表!AV28/生産者価格評価表!AV$124</f>
        <v>2.2502652969221535E-5</v>
      </c>
      <c r="AW28" s="308">
        <f>+生産者価格評価表!AW28/生産者価格評価表!AW$124</f>
        <v>1.9654418060297348E-3</v>
      </c>
      <c r="AX28" s="308">
        <f>+生産者価格評価表!AX28/生産者価格評価表!AX$124</f>
        <v>5.5780158715204508E-3</v>
      </c>
      <c r="AY28" s="308">
        <f>+生産者価格評価表!AY28/生産者価格評価表!AY$124</f>
        <v>1.0371166010800209E-3</v>
      </c>
      <c r="AZ28" s="308">
        <f>+生産者価格評価表!AZ28/生産者価格評価表!AZ$124</f>
        <v>9.3792838988769796E-4</v>
      </c>
      <c r="BA28" s="308">
        <f>+生産者価格評価表!BA28/生産者価格評価表!BA$124</f>
        <v>5.0598127216980723E-3</v>
      </c>
      <c r="BB28" s="308">
        <f>+生産者価格評価表!BB28/生産者価格評価表!BB$124</f>
        <v>2.3217771892591825E-4</v>
      </c>
      <c r="BC28" s="308">
        <f>+生産者価格評価表!BC28/生産者価格評価表!BC$124</f>
        <v>3.7322631419639795E-4</v>
      </c>
      <c r="BD28" s="308">
        <f>+生産者価格評価表!BD28/生産者価格評価表!BD$124</f>
        <v>3.9098633950178298E-4</v>
      </c>
      <c r="BE28" s="308">
        <f>+生産者価格評価表!BE28/生産者価格評価表!BE$124</f>
        <v>3.3489616852268901E-5</v>
      </c>
      <c r="BF28" s="308">
        <f>+生産者価格評価表!BF28/生産者価格評価表!BF$124</f>
        <v>2.8497601050357311E-5</v>
      </c>
      <c r="BG28" s="308">
        <f>+生産者価格評価表!BG28/生産者価格評価表!BG$124</f>
        <v>6.5412382977828205E-5</v>
      </c>
      <c r="BH28" s="308">
        <f>+生産者価格評価表!BH28/生産者価格評価表!BH$124</f>
        <v>3.3318911655774144E-4</v>
      </c>
      <c r="BI28" s="308">
        <f>+生産者価格評価表!BI28/生産者価格評価表!BI$124</f>
        <v>1.149096482429546E-4</v>
      </c>
      <c r="BJ28" s="308">
        <f>+生産者価格評価表!BJ28/生産者価格評価表!BJ$124</f>
        <v>4.7142527171229818E-6</v>
      </c>
      <c r="BK28" s="308">
        <f>+生産者価格評価表!BK28/生産者価格評価表!BK$124</f>
        <v>7.4635260293189293E-4</v>
      </c>
      <c r="BL28" s="308">
        <f>+生産者価格評価表!BL28/生産者価格評価表!BL$124</f>
        <v>0</v>
      </c>
      <c r="BM28" s="308">
        <f>+生産者価格評価表!BM28/生産者価格評価表!BM$124</f>
        <v>6.099059510977622E-5</v>
      </c>
      <c r="BN28" s="308">
        <f>+生産者価格評価表!BN28/生産者価格評価表!BN$124</f>
        <v>2.1667097047228321E-4</v>
      </c>
      <c r="BO28" s="308">
        <f>+生産者価格評価表!BO28/生産者価格評価表!BO$124</f>
        <v>2.773996065363981E-7</v>
      </c>
      <c r="BP28" s="308">
        <f>+生産者価格評価表!BP28/生産者価格評価表!BP$124</f>
        <v>0</v>
      </c>
      <c r="BQ28" s="308">
        <f>+生産者価格評価表!BQ28/生産者価格評価表!BQ$124</f>
        <v>0</v>
      </c>
      <c r="BR28" s="308">
        <f>+生産者価格評価表!BR28/生産者価格評価表!BR$124</f>
        <v>5.6636341179262748E-6</v>
      </c>
      <c r="BS28" s="308">
        <f>+生産者価格評価表!BS28/生産者価格評価表!BS$124</f>
        <v>3.1110693071719155E-5</v>
      </c>
      <c r="BT28" s="308">
        <f>+生産者価格評価表!BT28/生産者価格評価表!BT$124</f>
        <v>0</v>
      </c>
      <c r="BU28" s="308">
        <f>+生産者価格評価表!BU28/生産者価格評価表!BU$124</f>
        <v>0</v>
      </c>
      <c r="BV28" s="308">
        <f>+生産者価格評価表!BV28/生産者価格評価表!BV$124</f>
        <v>0</v>
      </c>
      <c r="BW28" s="308">
        <f>+生産者価格評価表!BW28/生産者価格評価表!BW$124</f>
        <v>0</v>
      </c>
      <c r="BX28" s="308">
        <f>+生産者価格評価表!BX28/生産者価格評価表!BX$124</f>
        <v>0</v>
      </c>
      <c r="BY28" s="308">
        <f>+生産者価格評価表!BY28/生産者価格評価表!BY$124</f>
        <v>0</v>
      </c>
      <c r="BZ28" s="308">
        <f>+生産者価格評価表!BZ28/生産者価格評価表!BZ$124</f>
        <v>0</v>
      </c>
      <c r="CA28" s="308">
        <f>+生産者価格評価表!CA28/生産者価格評価表!CA$124</f>
        <v>7.2965236816820718E-7</v>
      </c>
      <c r="CB28" s="308">
        <f>+生産者価格評価表!CB28/生産者価格評価表!CB$124</f>
        <v>0</v>
      </c>
      <c r="CC28" s="308">
        <f>+生産者価格評価表!CC28/生産者価格評価表!CC$124</f>
        <v>0</v>
      </c>
      <c r="CD28" s="308">
        <f>+生産者価格評価表!CD28/生産者価格評価表!CD$124</f>
        <v>0</v>
      </c>
      <c r="CE28" s="308">
        <f>+生産者価格評価表!CE28/生産者価格評価表!CE$124</f>
        <v>0</v>
      </c>
      <c r="CF28" s="308">
        <f>+生産者価格評価表!CF28/生産者価格評価表!CF$124</f>
        <v>7.8829633769937169E-6</v>
      </c>
      <c r="CG28" s="308">
        <f>+生産者価格評価表!CG28/生産者価格評価表!CG$124</f>
        <v>8.0887129652553347E-4</v>
      </c>
      <c r="CH28" s="308">
        <f>+生産者価格評価表!CH28/生産者価格評価表!CH$124</f>
        <v>2.614065445028678E-6</v>
      </c>
      <c r="CI28" s="308">
        <f>+生産者価格評価表!CI28/生産者価格評価表!CI$124</f>
        <v>0</v>
      </c>
      <c r="CJ28" s="308">
        <f>+生産者価格評価表!CJ28/生産者価格評価表!CJ$124</f>
        <v>0</v>
      </c>
      <c r="CK28" s="308">
        <f>+生産者価格評価表!CK28/生産者価格評価表!CK$124</f>
        <v>0</v>
      </c>
      <c r="CL28" s="308">
        <f>+生産者価格評価表!CL28/生産者価格評価表!CL$124</f>
        <v>0</v>
      </c>
      <c r="CM28" s="308">
        <f>+生産者価格評価表!CM28/生産者価格評価表!CM$124</f>
        <v>2.0706032026430722E-4</v>
      </c>
      <c r="CN28" s="308">
        <f>+生産者価格評価表!CN28/生産者価格評価表!CN$124</f>
        <v>3.8313624959533613E-6</v>
      </c>
      <c r="CO28" s="308">
        <f>+生産者価格評価表!CO28/生産者価格評価表!CO$124</f>
        <v>8.722980115223874E-4</v>
      </c>
      <c r="CP28" s="308">
        <f>+生産者価格評価表!CP28/生産者価格評価表!CP$124</f>
        <v>6.2854216230926021E-3</v>
      </c>
      <c r="CQ28" s="308">
        <f>+生産者価格評価表!CQ28/生産者価格評価表!CQ$124</f>
        <v>5.3899430626793484E-4</v>
      </c>
      <c r="CR28" s="308">
        <f>+生産者価格評価表!CR28/生産者価格評価表!CR$124</f>
        <v>1.328789132957124E-3</v>
      </c>
      <c r="CS28" s="308">
        <f>+生産者価格評価表!CS28/生産者価格評価表!CS$124</f>
        <v>1.412699027187127E-5</v>
      </c>
      <c r="CT28" s="308">
        <f>+生産者価格評価表!CT28/生産者価格評価表!CT$124</f>
        <v>5.6379184494465356E-5</v>
      </c>
      <c r="CU28" s="308">
        <f>+生産者価格評価表!CU28/生産者価格評価表!CU$124</f>
        <v>0</v>
      </c>
      <c r="CV28" s="308">
        <f>+生産者価格評価表!CV28/生産者価格評価表!CV$124</f>
        <v>6.881135147599925E-7</v>
      </c>
      <c r="CW28" s="308">
        <f>+生産者価格評価表!CW28/生産者価格評価表!CW$124</f>
        <v>0</v>
      </c>
      <c r="CX28" s="308">
        <f>+生産者価格評価表!CX28/生産者価格評価表!CX$124</f>
        <v>3.5716668269508391E-4</v>
      </c>
      <c r="CY28" s="308">
        <f>+生産者価格評価表!CY28/生産者価格評価表!CY$124</f>
        <v>3.288908867605933E-7</v>
      </c>
      <c r="CZ28" s="308">
        <f>+生産者価格評価表!CZ28/生産者価格評価表!CZ$124</f>
        <v>0</v>
      </c>
      <c r="DA28" s="308">
        <f>+生産者価格評価表!DA28/生産者価格評価表!DA$124</f>
        <v>0</v>
      </c>
      <c r="DB28" s="308">
        <f>+生産者価格評価表!DB28/生産者価格評価表!DB$124</f>
        <v>4.1037963699274609E-4</v>
      </c>
      <c r="DC28" s="308">
        <f>+生産者価格評価表!DC28/生産者価格評価表!DC$124</f>
        <v>0</v>
      </c>
      <c r="DD28" s="308">
        <f>+生産者価格評価表!DD28/生産者価格評価表!DD$124</f>
        <v>1.0546086086930498E-3</v>
      </c>
      <c r="DE28" s="308">
        <f>+生産者価格評価表!DE28/生産者価格評価表!DE$124</f>
        <v>5.0766829364145362E-5</v>
      </c>
      <c r="DF28" s="308">
        <f>+生産者価格評価表!DF28/生産者価格評価表!DF$124</f>
        <v>0</v>
      </c>
      <c r="DG28" s="309">
        <f>+生産者価格評価表!DG28/生産者価格評価表!DG$124</f>
        <v>1.3690417862598326E-4</v>
      </c>
    </row>
    <row r="29" spans="1:111" ht="17.100000000000001" customHeight="1">
      <c r="A29" s="303">
        <v>23</v>
      </c>
      <c r="B29" s="304" t="s">
        <v>181</v>
      </c>
      <c r="C29" s="305" t="s">
        <v>182</v>
      </c>
      <c r="D29" s="306">
        <f>+生産者価格評価表!D29/生産者価格評価表!D$124</f>
        <v>0</v>
      </c>
      <c r="E29" s="307">
        <f>+生産者価格評価表!E29/生産者価格評価表!E$124</f>
        <v>0</v>
      </c>
      <c r="F29" s="307">
        <f>+生産者価格評価表!F29/生産者価格評価表!F$124</f>
        <v>0</v>
      </c>
      <c r="G29" s="307">
        <f>+生産者価格評価表!G29/生産者価格評価表!G$124</f>
        <v>0</v>
      </c>
      <c r="H29" s="307">
        <f>+生産者価格評価表!H29/生産者価格評価表!H$124</f>
        <v>0</v>
      </c>
      <c r="I29" s="819">
        <v>0</v>
      </c>
      <c r="J29" s="307">
        <f>+生産者価格評価表!J29/生産者価格評価表!J$124</f>
        <v>0</v>
      </c>
      <c r="K29" s="307">
        <f>+生産者価格評価表!K29/生産者価格評価表!K$124</f>
        <v>7.0694375076319786E-5</v>
      </c>
      <c r="L29" s="307">
        <f>+生産者価格評価表!L29/生産者価格評価表!L$124</f>
        <v>0</v>
      </c>
      <c r="M29" s="307">
        <f>+生産者価格評価表!M29/生産者価格評価表!M$124</f>
        <v>1.0356573064909974E-5</v>
      </c>
      <c r="N29" s="819">
        <v>0</v>
      </c>
      <c r="O29" s="307">
        <f>+生産者価格評価表!O29/生産者価格評価表!O$124</f>
        <v>4.317534322491213E-3</v>
      </c>
      <c r="P29" s="307">
        <f>+生産者価格評価表!P29/生産者価格評価表!P$124</f>
        <v>0</v>
      </c>
      <c r="Q29" s="307">
        <f>+生産者価格評価表!Q29/生産者価格評価表!Q$124</f>
        <v>2.4495522220512977E-3</v>
      </c>
      <c r="R29" s="307">
        <f>+生産者価格評価表!R29/生産者価格評価表!R$124</f>
        <v>2.7536627035210299E-4</v>
      </c>
      <c r="S29" s="307">
        <f>+生産者価格評価表!S29/生産者価格評価表!S$124</f>
        <v>9.2546779126869057E-4</v>
      </c>
      <c r="T29" s="307">
        <f>+生産者価格評価表!T29/生産者価格評価表!T$124</f>
        <v>1.1651235341073513E-3</v>
      </c>
      <c r="U29" s="307">
        <f>+生産者価格評価表!U29/生産者価格評価表!U$124</f>
        <v>3.5204633757609751E-4</v>
      </c>
      <c r="V29" s="307">
        <f>+生産者価格評価表!V29/生産者価格評価表!V$124</f>
        <v>0</v>
      </c>
      <c r="W29" s="307">
        <f>+生産者価格評価表!W29/生産者価格評価表!W$124</f>
        <v>0</v>
      </c>
      <c r="X29" s="307">
        <f>+生産者価格評価表!X29/生産者価格評価表!X$124</f>
        <v>0</v>
      </c>
      <c r="Y29" s="307">
        <f>+生産者価格評価表!Y29/生産者価格評価表!Y$124</f>
        <v>0</v>
      </c>
      <c r="Z29" s="307">
        <f>+生産者価格評価表!Z29/生産者価格評価表!Z$124</f>
        <v>8.7867214698378164E-4</v>
      </c>
      <c r="AA29" s="307">
        <f>+生産者価格評価表!AA29/生産者価格評価表!AA$124</f>
        <v>6.0315502089447491E-2</v>
      </c>
      <c r="AB29" s="307">
        <f>+生産者価格評価表!AB29/生産者価格評価表!AB$124</f>
        <v>0</v>
      </c>
      <c r="AC29" s="307">
        <f>+生産者価格評価表!AC29/生産者価格評価表!AC$124</f>
        <v>3.4633411506466941E-2</v>
      </c>
      <c r="AD29" s="307">
        <f>+生産者価格評価表!AD29/生産者価格評価表!AD$124</f>
        <v>0</v>
      </c>
      <c r="AE29" s="307">
        <f>+生産者価格評価表!AE29/生産者価格評価表!AE$124</f>
        <v>5.4910975791693761E-7</v>
      </c>
      <c r="AF29" s="307">
        <f>+生産者価格評価表!AF29/生産者価格評価表!AF$124</f>
        <v>0.12158772722360636</v>
      </c>
      <c r="AG29" s="307">
        <f>+生産者価格評価表!AG29/生産者価格評価表!AG$124</f>
        <v>4.5774301160116337E-4</v>
      </c>
      <c r="AH29" s="307">
        <f>+生産者価格評価表!AH29/生産者価格評価表!AH$124</f>
        <v>3.2096162578288748E-3</v>
      </c>
      <c r="AI29" s="307">
        <f>+生産者価格評価表!AI29/生産者価格評価表!AI$124</f>
        <v>3.6407394135940375E-4</v>
      </c>
      <c r="AJ29" s="307">
        <f>+生産者価格評価表!AJ29/生産者価格評価表!AJ$124</f>
        <v>0</v>
      </c>
      <c r="AK29" s="307">
        <f>+生産者価格評価表!AK29/生産者価格評価表!AK$124</f>
        <v>0</v>
      </c>
      <c r="AL29" s="307">
        <f>+生産者価格評価表!AL29/生産者価格評価表!AL$124</f>
        <v>2.0398051355029157E-3</v>
      </c>
      <c r="AM29" s="307">
        <f>+生産者価格評価表!AM29/生産者価格評価表!AM$124</f>
        <v>0</v>
      </c>
      <c r="AN29" s="307">
        <f>+生産者価格評価表!AN29/生産者価格評価表!AN$124</f>
        <v>9.4013895900858375E-6</v>
      </c>
      <c r="AO29" s="307">
        <f>+生産者価格評価表!AO29/生産者価格評価表!AO$124</f>
        <v>0</v>
      </c>
      <c r="AP29" s="307">
        <f>+生産者価格評価表!AP29/生産者価格評価表!AP$124</f>
        <v>0</v>
      </c>
      <c r="AQ29" s="307">
        <f>+生産者価格評価表!AQ29/生産者価格評価表!AQ$124</f>
        <v>0</v>
      </c>
      <c r="AR29" s="307">
        <f>+生産者価格評価表!AR29/生産者価格評価表!AR$124</f>
        <v>1.1077938385252669E-3</v>
      </c>
      <c r="AS29" s="307">
        <f>+生産者価格評価表!AS29/生産者価格評価表!AS$124</f>
        <v>1.8554622620375727E-5</v>
      </c>
      <c r="AT29" s="307">
        <f>+生産者価格評価表!AT29/生産者価格評価表!AT$124</f>
        <v>2.2743282237477329E-5</v>
      </c>
      <c r="AU29" s="308">
        <f>+生産者価格評価表!AU29/生産者価格評価表!AU$124</f>
        <v>2.3049954388657102E-6</v>
      </c>
      <c r="AV29" s="308">
        <f>+生産者価格評価表!AV29/生産者価格評価表!AV$124</f>
        <v>1.1270643592436671E-4</v>
      </c>
      <c r="AW29" s="308">
        <f>+生産者価格評価表!AW29/生産者価格評価表!AW$124</f>
        <v>7.3319175338327786E-4</v>
      </c>
      <c r="AX29" s="308">
        <f>+生産者価格評価表!AX29/生産者価格評価表!AX$124</f>
        <v>2.6675858944404506E-3</v>
      </c>
      <c r="AY29" s="308">
        <f>+生産者価格評価表!AY29/生産者価格評価表!AY$124</f>
        <v>1.9328443750643058E-3</v>
      </c>
      <c r="AZ29" s="308">
        <f>+生産者価格評価表!AZ29/生産者価格評価表!AZ$124</f>
        <v>3.1199911399149242E-3</v>
      </c>
      <c r="BA29" s="308">
        <f>+生産者価格評価表!BA29/生産者価格評価表!BA$124</f>
        <v>4.7520374030978127E-3</v>
      </c>
      <c r="BB29" s="308">
        <f>+生産者価格評価表!BB29/生産者価格評価表!BB$124</f>
        <v>0</v>
      </c>
      <c r="BC29" s="308">
        <f>+生産者価格評価表!BC29/生産者価格評価表!BC$124</f>
        <v>1.6821945107829046E-3</v>
      </c>
      <c r="BD29" s="308">
        <f>+生産者価格評価表!BD29/生産者価格評価表!BD$124</f>
        <v>2.1829677307419987E-3</v>
      </c>
      <c r="BE29" s="308">
        <f>+生産者価格評価表!BE29/生産者価格評価表!BE$124</f>
        <v>9.7186514581111322E-4</v>
      </c>
      <c r="BF29" s="308">
        <f>+生産者価格評価表!BF29/生産者価格評価表!BF$124</f>
        <v>0</v>
      </c>
      <c r="BG29" s="308">
        <f>+生産者価格評価表!BG29/生産者価格評価表!BG$124</f>
        <v>0</v>
      </c>
      <c r="BH29" s="308">
        <f>+生産者価格評価表!BH29/生産者価格評価表!BH$124</f>
        <v>2.4955197857340601E-3</v>
      </c>
      <c r="BI29" s="308">
        <f>+生産者価格評価表!BI29/生産者価格評価表!BI$124</f>
        <v>3.8434408274348031E-4</v>
      </c>
      <c r="BJ29" s="308">
        <f>+生産者価格評価表!BJ29/生産者価格評価表!BJ$124</f>
        <v>6.5697903706944026E-5</v>
      </c>
      <c r="BK29" s="308">
        <f>+生産者価格評価表!BK29/生産者価格評価表!BK$124</f>
        <v>3.7067778685838854E-3</v>
      </c>
      <c r="BL29" s="308">
        <f>+生産者価格評価表!BL29/生産者価格評価表!BL$124</f>
        <v>0</v>
      </c>
      <c r="BM29" s="308">
        <f>+生産者価格評価表!BM29/生産者価格評価表!BM$124</f>
        <v>0</v>
      </c>
      <c r="BN29" s="308">
        <f>+生産者価格評価表!BN29/生産者価格評価表!BN$124</f>
        <v>0</v>
      </c>
      <c r="BO29" s="308">
        <f>+生産者価格評価表!BO29/生産者価格評価表!BO$124</f>
        <v>0</v>
      </c>
      <c r="BP29" s="308">
        <f>+生産者価格評価表!BP29/生産者価格評価表!BP$124</f>
        <v>0</v>
      </c>
      <c r="BQ29" s="308">
        <f>+生産者価格評価表!BQ29/生産者価格評価表!BQ$124</f>
        <v>0</v>
      </c>
      <c r="BR29" s="308">
        <f>+生産者価格評価表!BR29/生産者価格評価表!BR$124</f>
        <v>0</v>
      </c>
      <c r="BS29" s="308">
        <f>+生産者価格評価表!BS29/生産者価格評価表!BS$124</f>
        <v>0</v>
      </c>
      <c r="BT29" s="308">
        <f>+生産者価格評価表!BT29/生産者価格評価表!BT$124</f>
        <v>0</v>
      </c>
      <c r="BU29" s="308">
        <f>+生産者価格評価表!BU29/生産者価格評価表!BU$124</f>
        <v>0</v>
      </c>
      <c r="BV29" s="308">
        <f>+生産者価格評価表!BV29/生産者価格評価表!BV$124</f>
        <v>0</v>
      </c>
      <c r="BW29" s="308">
        <f>+生産者価格評価表!BW29/生産者価格評価表!BW$124</f>
        <v>0</v>
      </c>
      <c r="BX29" s="308">
        <f>+生産者価格評価表!BX29/生産者価格評価表!BX$124</f>
        <v>0</v>
      </c>
      <c r="BY29" s="308">
        <f>+生産者価格評価表!BY29/生産者価格評価表!BY$124</f>
        <v>0</v>
      </c>
      <c r="BZ29" s="308">
        <f>+生産者価格評価表!BZ29/生産者価格評価表!BZ$124</f>
        <v>0</v>
      </c>
      <c r="CA29" s="308">
        <f>+生産者価格評価表!CA29/生産者価格評価表!CA$124</f>
        <v>0</v>
      </c>
      <c r="CB29" s="308">
        <f>+生産者価格評価表!CB29/生産者価格評価表!CB$124</f>
        <v>0</v>
      </c>
      <c r="CC29" s="308">
        <f>+生産者価格評価表!CC29/生産者価格評価表!CC$124</f>
        <v>0</v>
      </c>
      <c r="CD29" s="308">
        <f>+生産者価格評価表!CD29/生産者価格評価表!CD$124</f>
        <v>0</v>
      </c>
      <c r="CE29" s="308">
        <f>+生産者価格評価表!CE29/生産者価格評価表!CE$124</f>
        <v>0</v>
      </c>
      <c r="CF29" s="308">
        <f>+生産者価格評価表!CF29/生産者価格評価表!CF$124</f>
        <v>0</v>
      </c>
      <c r="CG29" s="308">
        <f>+生産者価格評価表!CG29/生産者価格評価表!CG$124</f>
        <v>0</v>
      </c>
      <c r="CH29" s="308">
        <f>+生産者価格評価表!CH29/生産者価格評価表!CH$124</f>
        <v>0</v>
      </c>
      <c r="CI29" s="308">
        <f>+生産者価格評価表!CI29/生産者価格評価表!CI$124</f>
        <v>0</v>
      </c>
      <c r="CJ29" s="308">
        <f>+生産者価格評価表!CJ29/生産者価格評価表!CJ$124</f>
        <v>0</v>
      </c>
      <c r="CK29" s="308">
        <f>+生産者価格評価表!CK29/生産者価格評価表!CK$124</f>
        <v>0</v>
      </c>
      <c r="CL29" s="308">
        <f>+生産者価格評価表!CL29/生産者価格評価表!CL$124</f>
        <v>0</v>
      </c>
      <c r="CM29" s="308">
        <f>+生産者価格評価表!CM29/生産者価格評価表!CM$124</f>
        <v>2.01429029665012E-5</v>
      </c>
      <c r="CN29" s="308">
        <f>+生産者価格評価表!CN29/生産者価格評価表!CN$124</f>
        <v>0</v>
      </c>
      <c r="CO29" s="308">
        <f>+生産者価格評価表!CO29/生産者価格評価表!CO$124</f>
        <v>0</v>
      </c>
      <c r="CP29" s="308">
        <f>+生産者価格評価表!CP29/生産者価格評価表!CP$124</f>
        <v>0</v>
      </c>
      <c r="CQ29" s="308">
        <f>+生産者価格評価表!CQ29/生産者価格評価表!CQ$124</f>
        <v>1.7841752687784997E-4</v>
      </c>
      <c r="CR29" s="308">
        <f>+生産者価格評価表!CR29/生産者価格評価表!CR$124</f>
        <v>4.1814041622788013E-4</v>
      </c>
      <c r="CS29" s="308">
        <f>+生産者価格評価表!CS29/生産者価格評価表!CS$124</f>
        <v>0</v>
      </c>
      <c r="CT29" s="308">
        <f>+生産者価格評価表!CT29/生産者価格評価表!CT$124</f>
        <v>1.0919874344647095E-5</v>
      </c>
      <c r="CU29" s="308">
        <f>+生産者価格評価表!CU29/生産者価格評価表!CU$124</f>
        <v>0</v>
      </c>
      <c r="CV29" s="308">
        <f>+生産者価格評価表!CV29/生産者価格評価表!CV$124</f>
        <v>0</v>
      </c>
      <c r="CW29" s="308">
        <f>+生産者価格評価表!CW29/生産者価格評価表!CW$124</f>
        <v>0</v>
      </c>
      <c r="CX29" s="308">
        <f>+生産者価格評価表!CX29/生産者価格評価表!CX$124</f>
        <v>0</v>
      </c>
      <c r="CY29" s="308">
        <f>+生産者価格評価表!CY29/生産者価格評価表!CY$124</f>
        <v>0</v>
      </c>
      <c r="CZ29" s="308">
        <f>+生産者価格評価表!CZ29/生産者価格評価表!CZ$124</f>
        <v>0</v>
      </c>
      <c r="DA29" s="308">
        <f>+生産者価格評価表!DA29/生産者価格評価表!DA$124</f>
        <v>0</v>
      </c>
      <c r="DB29" s="308">
        <f>+生産者価格評価表!DB29/生産者価格評価表!DB$124</f>
        <v>0</v>
      </c>
      <c r="DC29" s="308">
        <f>+生産者価格評価表!DC29/生産者価格評価表!DC$124</f>
        <v>0</v>
      </c>
      <c r="DD29" s="308">
        <f>+生産者価格評価表!DD29/生産者価格評価表!DD$124</f>
        <v>0</v>
      </c>
      <c r="DE29" s="308">
        <f>+生産者価格評価表!DE29/生産者価格評価表!DE$124</f>
        <v>0</v>
      </c>
      <c r="DF29" s="308">
        <f>+生産者価格評価表!DF29/生産者価格評価表!DF$124</f>
        <v>0</v>
      </c>
      <c r="DG29" s="309">
        <f>+生産者価格評価表!DG29/生産者価格評価表!DG$124</f>
        <v>5.9273424176140683E-4</v>
      </c>
    </row>
    <row r="30" spans="1:111" ht="17.100000000000001" customHeight="1">
      <c r="A30" s="303">
        <v>24</v>
      </c>
      <c r="B30" s="304" t="s">
        <v>183</v>
      </c>
      <c r="C30" s="305" t="s">
        <v>184</v>
      </c>
      <c r="D30" s="306">
        <f>+生産者価格評価表!D30/生産者価格評価表!D$124</f>
        <v>0</v>
      </c>
      <c r="E30" s="307">
        <f>+生産者価格評価表!E30/生産者価格評価表!E$124</f>
        <v>0</v>
      </c>
      <c r="F30" s="307">
        <f>+生産者価格評価表!F30/生産者価格評価表!F$124</f>
        <v>0</v>
      </c>
      <c r="G30" s="307">
        <f>+生産者価格評価表!G30/生産者価格評価表!G$124</f>
        <v>0</v>
      </c>
      <c r="H30" s="307">
        <f>+生産者価格評価表!H30/生産者価格評価表!H$124</f>
        <v>0</v>
      </c>
      <c r="I30" s="819">
        <v>0</v>
      </c>
      <c r="J30" s="307">
        <f>+生産者価格評価表!J30/生産者価格評価表!J$124</f>
        <v>0</v>
      </c>
      <c r="K30" s="307">
        <f>+生産者価格評価表!K30/生産者価格評価表!K$124</f>
        <v>0</v>
      </c>
      <c r="L30" s="307">
        <f>+生産者価格評価表!L30/生産者価格評価表!L$124</f>
        <v>0</v>
      </c>
      <c r="M30" s="307">
        <f>+生産者価格評価表!M30/生産者価格評価表!M$124</f>
        <v>0</v>
      </c>
      <c r="N30" s="819">
        <v>0</v>
      </c>
      <c r="O30" s="307">
        <f>+生産者価格評価表!O30/生産者価格評価表!O$124</f>
        <v>0.12427202647548741</v>
      </c>
      <c r="P30" s="307">
        <f>+生産者価格評価表!P30/生産者価格評価表!P$124</f>
        <v>7.7092677850705102E-2</v>
      </c>
      <c r="Q30" s="307">
        <f>+生産者価格評価表!Q30/生産者価格評価表!Q$124</f>
        <v>1.4072749018450228E-4</v>
      </c>
      <c r="R30" s="307">
        <f>+生産者価格評価表!R30/生産者価格評価表!R$124</f>
        <v>6.5823120814859873E-4</v>
      </c>
      <c r="S30" s="307">
        <f>+生産者価格評価表!S30/生産者価格評価表!S$124</f>
        <v>8.7897374353529184E-4</v>
      </c>
      <c r="T30" s="307">
        <f>+生産者価格評価表!T30/生産者価格評価表!T$124</f>
        <v>1.4325433828203707E-5</v>
      </c>
      <c r="U30" s="307">
        <f>+生産者価格評価表!U30/生産者価格評価表!U$124</f>
        <v>0</v>
      </c>
      <c r="V30" s="307">
        <f>+生産者価格評価表!V30/生産者価格評価表!V$124</f>
        <v>0</v>
      </c>
      <c r="W30" s="307">
        <f>+生産者価格評価表!W30/生産者価格評価表!W$124</f>
        <v>0</v>
      </c>
      <c r="X30" s="307">
        <f>+生産者価格評価表!X30/生産者価格評価表!X$124</f>
        <v>0</v>
      </c>
      <c r="Y30" s="307">
        <f>+生産者価格評価表!Y30/生産者価格評価表!Y$124</f>
        <v>0</v>
      </c>
      <c r="Z30" s="307">
        <f>+生産者価格評価表!Z30/生産者価格評価表!Z$124</f>
        <v>0</v>
      </c>
      <c r="AA30" s="307">
        <f>+生産者価格評価表!AA30/生産者価格評価表!AA$124</f>
        <v>1.1638721578648271E-4</v>
      </c>
      <c r="AB30" s="307">
        <f>+生産者価格評価表!AB30/生産者価格評価表!AB$124</f>
        <v>0</v>
      </c>
      <c r="AC30" s="307">
        <f>+生産者価格評価表!AC30/生産者価格評価表!AC$124</f>
        <v>0</v>
      </c>
      <c r="AD30" s="307">
        <f>+生産者価格評価表!AD30/生産者価格評価表!AD$124</f>
        <v>0</v>
      </c>
      <c r="AE30" s="307">
        <f>+生産者価格評価表!AE30/生産者価格評価表!AE$124</f>
        <v>2.8476268856077083E-4</v>
      </c>
      <c r="AF30" s="307">
        <f>+生産者価格評価表!AF30/生産者価格評価表!AF$124</f>
        <v>3.3342843456336184E-4</v>
      </c>
      <c r="AG30" s="307">
        <f>+生産者価格評価表!AG30/生産者価格評価表!AG$124</f>
        <v>7.7447084096787374E-5</v>
      </c>
      <c r="AH30" s="307">
        <f>+生産者価格評価表!AH30/生産者価格評価表!AH$124</f>
        <v>1.3428251384209138E-4</v>
      </c>
      <c r="AI30" s="307">
        <f>+生産者価格評価表!AI30/生産者価格評価表!AI$124</f>
        <v>3.0301349161288536E-4</v>
      </c>
      <c r="AJ30" s="307">
        <f>+生産者価格評価表!AJ30/生産者価格評価表!AJ$124</f>
        <v>0</v>
      </c>
      <c r="AK30" s="307">
        <f>+生産者価格評価表!AK30/生産者価格評価表!AK$124</f>
        <v>0</v>
      </c>
      <c r="AL30" s="307">
        <f>+生産者価格評価表!AL30/生産者価格評価表!AL$124</f>
        <v>4.1708004983796445E-3</v>
      </c>
      <c r="AM30" s="307">
        <f>+生産者価格評価表!AM30/生産者価格評価表!AM$124</f>
        <v>0</v>
      </c>
      <c r="AN30" s="307">
        <f>+生産者価格評価表!AN30/生産者価格評価表!AN$124</f>
        <v>0</v>
      </c>
      <c r="AO30" s="307">
        <f>+生産者価格評価表!AO30/生産者価格評価表!AO$124</f>
        <v>0</v>
      </c>
      <c r="AP30" s="307">
        <f>+生産者価格評価表!AP30/生産者価格評価表!AP$124</f>
        <v>0</v>
      </c>
      <c r="AQ30" s="307">
        <f>+生産者価格評価表!AQ30/生産者価格評価表!AQ$124</f>
        <v>0</v>
      </c>
      <c r="AR30" s="307">
        <f>+生産者価格評価表!AR30/生産者価格評価表!AR$124</f>
        <v>0</v>
      </c>
      <c r="AS30" s="307">
        <f>+生産者価格評価表!AS30/生産者価格評価表!AS$124</f>
        <v>0</v>
      </c>
      <c r="AT30" s="307">
        <f>+生産者価格評価表!AT30/生産者価格評価表!AT$124</f>
        <v>0</v>
      </c>
      <c r="AU30" s="308">
        <f>+生産者価格評価表!AU30/生産者価格評価表!AU$124</f>
        <v>0</v>
      </c>
      <c r="AV30" s="308">
        <f>+生産者価格評価表!AV30/生産者価格評価表!AV$124</f>
        <v>0</v>
      </c>
      <c r="AW30" s="308">
        <f>+生産者価格評価表!AW30/生産者価格評価表!AW$124</f>
        <v>1.7136616638039628E-4</v>
      </c>
      <c r="AX30" s="308">
        <f>+生産者価格評価表!AX30/生産者価格評価表!AX$124</f>
        <v>0</v>
      </c>
      <c r="AY30" s="308">
        <f>+生産者価格評価表!AY30/生産者価格評価表!AY$124</f>
        <v>0</v>
      </c>
      <c r="AZ30" s="308">
        <f>+生産者価格評価表!AZ30/生産者価格評価表!AZ$124</f>
        <v>0</v>
      </c>
      <c r="BA30" s="308">
        <f>+生産者価格評価表!BA30/生産者価格評価表!BA$124</f>
        <v>0</v>
      </c>
      <c r="BB30" s="308">
        <f>+生産者価格評価表!BB30/生産者価格評価表!BB$124</f>
        <v>0</v>
      </c>
      <c r="BC30" s="308">
        <f>+生産者価格評価表!BC30/生産者価格評価表!BC$124</f>
        <v>0</v>
      </c>
      <c r="BD30" s="308">
        <f>+生産者価格評価表!BD30/生産者価格評価表!BD$124</f>
        <v>0</v>
      </c>
      <c r="BE30" s="308">
        <f>+生産者価格評価表!BE30/生産者価格評価表!BE$124</f>
        <v>0</v>
      </c>
      <c r="BF30" s="308">
        <f>+生産者価格評価表!BF30/生産者価格評価表!BF$124</f>
        <v>0</v>
      </c>
      <c r="BG30" s="308">
        <f>+生産者価格評価表!BG30/生産者価格評価表!BG$124</f>
        <v>0</v>
      </c>
      <c r="BH30" s="308">
        <f>+生産者価格評価表!BH30/生産者価格評価表!BH$124</f>
        <v>0</v>
      </c>
      <c r="BI30" s="308">
        <f>+生産者価格評価表!BI30/生産者価格評価表!BI$124</f>
        <v>0</v>
      </c>
      <c r="BJ30" s="308">
        <f>+生産者価格評価表!BJ30/生産者価格評価表!BJ$124</f>
        <v>0</v>
      </c>
      <c r="BK30" s="308">
        <f>+生産者価格評価表!BK30/生産者価格評価表!BK$124</f>
        <v>7.9839168896454552E-3</v>
      </c>
      <c r="BL30" s="308">
        <f>+生産者価格評価表!BL30/生産者価格評価表!BL$124</f>
        <v>0</v>
      </c>
      <c r="BM30" s="308">
        <f>+生産者価格評価表!BM30/生産者価格評価表!BM$124</f>
        <v>0</v>
      </c>
      <c r="BN30" s="308">
        <f>+生産者価格評価表!BN30/生産者価格評価表!BN$124</f>
        <v>0</v>
      </c>
      <c r="BO30" s="308">
        <f>+生産者価格評価表!BO30/生産者価格評価表!BO$124</f>
        <v>0</v>
      </c>
      <c r="BP30" s="308">
        <f>+生産者価格評価表!BP30/生産者価格評価表!BP$124</f>
        <v>0</v>
      </c>
      <c r="BQ30" s="308">
        <f>+生産者価格評価表!BQ30/生産者価格評価表!BQ$124</f>
        <v>0</v>
      </c>
      <c r="BR30" s="308">
        <f>+生産者価格評価表!BR30/生産者価格評価表!BR$124</f>
        <v>0</v>
      </c>
      <c r="BS30" s="308">
        <f>+生産者価格評価表!BS30/生産者価格評価表!BS$124</f>
        <v>0</v>
      </c>
      <c r="BT30" s="308">
        <f>+生産者価格評価表!BT30/生産者価格評価表!BT$124</f>
        <v>0</v>
      </c>
      <c r="BU30" s="308">
        <f>+生産者価格評価表!BU30/生産者価格評価表!BU$124</f>
        <v>0</v>
      </c>
      <c r="BV30" s="308">
        <f>+生産者価格評価表!BV30/生産者価格評価表!BV$124</f>
        <v>0</v>
      </c>
      <c r="BW30" s="308">
        <f>+生産者価格評価表!BW30/生産者価格評価表!BW$124</f>
        <v>0</v>
      </c>
      <c r="BX30" s="308">
        <f>+生産者価格評価表!BX30/生産者価格評価表!BX$124</f>
        <v>0</v>
      </c>
      <c r="BY30" s="308">
        <f>+生産者価格評価表!BY30/生産者価格評価表!BY$124</f>
        <v>0</v>
      </c>
      <c r="BZ30" s="308">
        <f>+生産者価格評価表!BZ30/生産者価格評価表!BZ$124</f>
        <v>0</v>
      </c>
      <c r="CA30" s="308">
        <f>+生産者価格評価表!CA30/生産者価格評価表!CA$124</f>
        <v>0</v>
      </c>
      <c r="CB30" s="308">
        <f>+生産者価格評価表!CB30/生産者価格評価表!CB$124</f>
        <v>0</v>
      </c>
      <c r="CC30" s="308">
        <f>+生産者価格評価表!CC30/生産者価格評価表!CC$124</f>
        <v>0</v>
      </c>
      <c r="CD30" s="308">
        <f>+生産者価格評価表!CD30/生産者価格評価表!CD$124</f>
        <v>0</v>
      </c>
      <c r="CE30" s="308">
        <f>+生産者価格評価表!CE30/生産者価格評価表!CE$124</f>
        <v>0</v>
      </c>
      <c r="CF30" s="308">
        <f>+生産者価格評価表!CF30/生産者価格評価表!CF$124</f>
        <v>0</v>
      </c>
      <c r="CG30" s="308">
        <f>+生産者価格評価表!CG30/生産者価格評価表!CG$124</f>
        <v>0</v>
      </c>
      <c r="CH30" s="308">
        <f>+生産者価格評価表!CH30/生産者価格評価表!CH$124</f>
        <v>0</v>
      </c>
      <c r="CI30" s="308">
        <f>+生産者価格評価表!CI30/生産者価格評価表!CI$124</f>
        <v>0</v>
      </c>
      <c r="CJ30" s="308">
        <f>+生産者価格評価表!CJ30/生産者価格評価表!CJ$124</f>
        <v>0</v>
      </c>
      <c r="CK30" s="308">
        <f>+生産者価格評価表!CK30/生産者価格評価表!CK$124</f>
        <v>0</v>
      </c>
      <c r="CL30" s="308">
        <f>+生産者価格評価表!CL30/生産者価格評価表!CL$124</f>
        <v>0</v>
      </c>
      <c r="CM30" s="308">
        <f>+生産者価格評価表!CM30/生産者価格評価表!CM$124</f>
        <v>0</v>
      </c>
      <c r="CN30" s="308">
        <f>+生産者価格評価表!CN30/生産者価格評価表!CN$124</f>
        <v>7.8328385023301003E-7</v>
      </c>
      <c r="CO30" s="308">
        <f>+生産者価格評価表!CO30/生産者価格評価表!CO$124</f>
        <v>0</v>
      </c>
      <c r="CP30" s="308">
        <f>+生産者価格評価表!CP30/生産者価格評価表!CP$124</f>
        <v>0</v>
      </c>
      <c r="CQ30" s="308">
        <f>+生産者価格評価表!CQ30/生産者価格評価表!CQ$124</f>
        <v>0</v>
      </c>
      <c r="CR30" s="308">
        <f>+生産者価格評価表!CR30/生産者価格評価表!CR$124</f>
        <v>0</v>
      </c>
      <c r="CS30" s="308">
        <f>+生産者価格評価表!CS30/生産者価格評価表!CS$124</f>
        <v>0</v>
      </c>
      <c r="CT30" s="308">
        <f>+生産者価格評価表!CT30/生産者価格評価表!CT$124</f>
        <v>0</v>
      </c>
      <c r="CU30" s="308">
        <f>+生産者価格評価表!CU30/生産者価格評価表!CU$124</f>
        <v>0</v>
      </c>
      <c r="CV30" s="308">
        <f>+生産者価格評価表!CV30/生産者価格評価表!CV$124</f>
        <v>0</v>
      </c>
      <c r="CW30" s="308">
        <f>+生産者価格評価表!CW30/生産者価格評価表!CW$124</f>
        <v>0</v>
      </c>
      <c r="CX30" s="308">
        <f>+生産者価格評価表!CX30/生産者価格評価表!CX$124</f>
        <v>0</v>
      </c>
      <c r="CY30" s="308">
        <f>+生産者価格評価表!CY30/生産者価格評価表!CY$124</f>
        <v>0</v>
      </c>
      <c r="CZ30" s="308">
        <f>+生産者価格評価表!CZ30/生産者価格評価表!CZ$124</f>
        <v>0</v>
      </c>
      <c r="DA30" s="308">
        <f>+生産者価格評価表!DA30/生産者価格評価表!DA$124</f>
        <v>0</v>
      </c>
      <c r="DB30" s="308">
        <f>+生産者価格評価表!DB30/生産者価格評価表!DB$124</f>
        <v>0</v>
      </c>
      <c r="DC30" s="308">
        <f>+生産者価格評価表!DC30/生産者価格評価表!DC$124</f>
        <v>0</v>
      </c>
      <c r="DD30" s="308">
        <f>+生産者価格評価表!DD30/生産者価格評価表!DD$124</f>
        <v>0</v>
      </c>
      <c r="DE30" s="308">
        <f>+生産者価格評価表!DE30/生産者価格評価表!DE$124</f>
        <v>0</v>
      </c>
      <c r="DF30" s="308">
        <f>+生産者価格評価表!DF30/生産者価格評価表!DF$124</f>
        <v>0</v>
      </c>
      <c r="DG30" s="309">
        <f>+生産者価格評価表!DG30/生産者価格評価表!DG$124</f>
        <v>4.9642283422761026E-5</v>
      </c>
    </row>
    <row r="31" spans="1:111" ht="17.100000000000001" customHeight="1">
      <c r="A31" s="303">
        <v>25</v>
      </c>
      <c r="B31" s="304" t="s">
        <v>185</v>
      </c>
      <c r="C31" s="305" t="s">
        <v>186</v>
      </c>
      <c r="D31" s="306">
        <f>+生産者価格評価表!D31/生産者価格評価表!D$124</f>
        <v>0</v>
      </c>
      <c r="E31" s="307">
        <f>+生産者価格評価表!E31/生産者価格評価表!E$124</f>
        <v>1.391152006043329E-2</v>
      </c>
      <c r="F31" s="307">
        <f>+生産者価格評価表!F31/生産者価格評価表!F$124</f>
        <v>5.2909456635838752E-4</v>
      </c>
      <c r="G31" s="307">
        <f>+生産者価格評価表!G31/生産者価格評価表!G$124</f>
        <v>0</v>
      </c>
      <c r="H31" s="307">
        <f>+生産者価格評価表!H31/生産者価格評価表!H$124</f>
        <v>2.8891638003028276E-3</v>
      </c>
      <c r="I31" s="819">
        <v>0</v>
      </c>
      <c r="J31" s="307">
        <f>+生産者価格評価表!J31/生産者価格評価表!J$124</f>
        <v>0</v>
      </c>
      <c r="K31" s="307">
        <f>+生産者価格評価表!K31/生産者価格評価表!K$124</f>
        <v>0</v>
      </c>
      <c r="L31" s="307">
        <f>+生産者価格評価表!L31/生産者価格評価表!L$124</f>
        <v>0</v>
      </c>
      <c r="M31" s="307">
        <f>+生産者価格評価表!M31/生産者価格評価表!M$124</f>
        <v>0</v>
      </c>
      <c r="N31" s="819">
        <v>0</v>
      </c>
      <c r="O31" s="307">
        <f>+生産者価格評価表!O31/生産者価格評価表!O$124</f>
        <v>0</v>
      </c>
      <c r="P31" s="307">
        <f>+生産者価格評価表!P31/生産者価格評価表!P$124</f>
        <v>9.1101731274172246E-5</v>
      </c>
      <c r="Q31" s="307">
        <f>+生産者価格評価表!Q31/生産者価格評価表!Q$124</f>
        <v>0</v>
      </c>
      <c r="R31" s="307">
        <f>+生産者価格評価表!R31/生産者価格評価表!R$124</f>
        <v>0</v>
      </c>
      <c r="S31" s="307">
        <f>+生産者価格評価表!S31/生産者価格評価表!S$124</f>
        <v>0</v>
      </c>
      <c r="T31" s="307">
        <f>+生産者価格評価表!T31/生産者価格評価表!T$124</f>
        <v>0</v>
      </c>
      <c r="U31" s="307">
        <f>+生産者価格評価表!U31/生産者価格評価表!U$124</f>
        <v>0</v>
      </c>
      <c r="V31" s="307">
        <f>+生産者価格評価表!V31/生産者価格評価表!V$124</f>
        <v>0</v>
      </c>
      <c r="W31" s="307">
        <f>+生産者価格評価表!W31/生産者価格評価表!W$124</f>
        <v>0</v>
      </c>
      <c r="X31" s="307">
        <f>+生産者価格評価表!X31/生産者価格評価表!X$124</f>
        <v>0</v>
      </c>
      <c r="Y31" s="307">
        <f>+生産者価格評価表!Y31/生産者価格評価表!Y$124</f>
        <v>0</v>
      </c>
      <c r="Z31" s="307">
        <f>+生産者価格評価表!Z31/生産者価格評価表!Z$124</f>
        <v>0</v>
      </c>
      <c r="AA31" s="307">
        <f>+生産者価格評価表!AA31/生産者価格評価表!AA$124</f>
        <v>0</v>
      </c>
      <c r="AB31" s="307">
        <f>+生産者価格評価表!AB31/生産者価格評価表!AB$124</f>
        <v>5.7620219776241724E-2</v>
      </c>
      <c r="AC31" s="307">
        <f>+生産者価格評価表!AC31/生産者価格評価表!AC$124</f>
        <v>1.259287234699147E-3</v>
      </c>
      <c r="AD31" s="307">
        <f>+生産者価格評価表!AD31/生産者価格評価表!AD$124</f>
        <v>0</v>
      </c>
      <c r="AE31" s="307">
        <f>+生産者価格評価表!AE31/生産者価格評価表!AE$124</f>
        <v>0</v>
      </c>
      <c r="AF31" s="307">
        <f>+生産者価格評価表!AF31/生産者価格評価表!AF$124</f>
        <v>0</v>
      </c>
      <c r="AG31" s="307">
        <f>+生産者価格評価表!AG31/生産者価格評価表!AG$124</f>
        <v>0</v>
      </c>
      <c r="AH31" s="307">
        <f>+生産者価格評価表!AH31/生産者価格評価表!AH$124</f>
        <v>0</v>
      </c>
      <c r="AI31" s="307">
        <f>+生産者価格評価表!AI31/生産者価格評価表!AI$124</f>
        <v>0</v>
      </c>
      <c r="AJ31" s="307">
        <f>+生産者価格評価表!AJ31/生産者価格評価表!AJ$124</f>
        <v>0</v>
      </c>
      <c r="AK31" s="307">
        <f>+生産者価格評価表!AK31/生産者価格評価表!AK$124</f>
        <v>0</v>
      </c>
      <c r="AL31" s="307">
        <f>+生産者価格評価表!AL31/生産者価格評価表!AL$124</f>
        <v>0</v>
      </c>
      <c r="AM31" s="307">
        <f>+生産者価格評価表!AM31/生産者価格評価表!AM$124</f>
        <v>0</v>
      </c>
      <c r="AN31" s="307">
        <f>+生産者価格評価表!AN31/生産者価格評価表!AN$124</f>
        <v>0</v>
      </c>
      <c r="AO31" s="307">
        <f>+生産者価格評価表!AO31/生産者価格評価表!AO$124</f>
        <v>0</v>
      </c>
      <c r="AP31" s="307">
        <f>+生産者価格評価表!AP31/生産者価格評価表!AP$124</f>
        <v>0</v>
      </c>
      <c r="AQ31" s="307">
        <f>+生産者価格評価表!AQ31/生産者価格評価表!AQ$124</f>
        <v>0</v>
      </c>
      <c r="AR31" s="307">
        <f>+生産者価格評価表!AR31/生産者価格評価表!AR$124</f>
        <v>0</v>
      </c>
      <c r="AS31" s="307">
        <f>+生産者価格評価表!AS31/生産者価格評価表!AS$124</f>
        <v>0</v>
      </c>
      <c r="AT31" s="307">
        <f>+生産者価格評価表!AT31/生産者価格評価表!AT$124</f>
        <v>0</v>
      </c>
      <c r="AU31" s="308">
        <f>+生産者価格評価表!AU31/生産者価格評価表!AU$124</f>
        <v>0</v>
      </c>
      <c r="AV31" s="308">
        <f>+生産者価格評価表!AV31/生産者価格評価表!AV$124</f>
        <v>0</v>
      </c>
      <c r="AW31" s="308">
        <f>+生産者価格評価表!AW31/生産者価格評価表!AW$124</f>
        <v>0</v>
      </c>
      <c r="AX31" s="308">
        <f>+生産者価格評価表!AX31/生産者価格評価表!AX$124</f>
        <v>0</v>
      </c>
      <c r="AY31" s="308">
        <f>+生産者価格評価表!AY31/生産者価格評価表!AY$124</f>
        <v>0</v>
      </c>
      <c r="AZ31" s="308">
        <f>+生産者価格評価表!AZ31/生産者価格評価表!AZ$124</f>
        <v>0</v>
      </c>
      <c r="BA31" s="308">
        <f>+生産者価格評価表!BA31/生産者価格評価表!BA$124</f>
        <v>0</v>
      </c>
      <c r="BB31" s="308">
        <f>+生産者価格評価表!BB31/生産者価格評価表!BB$124</f>
        <v>0</v>
      </c>
      <c r="BC31" s="308">
        <f>+生産者価格評価表!BC31/生産者価格評価表!BC$124</f>
        <v>0</v>
      </c>
      <c r="BD31" s="308">
        <f>+生産者価格評価表!BD31/生産者価格評価表!BD$124</f>
        <v>0</v>
      </c>
      <c r="BE31" s="308">
        <f>+生産者価格評価表!BE31/生産者価格評価表!BE$124</f>
        <v>0</v>
      </c>
      <c r="BF31" s="308">
        <f>+生産者価格評価表!BF31/生産者価格評価表!BF$124</f>
        <v>0</v>
      </c>
      <c r="BG31" s="308">
        <f>+生産者価格評価表!BG31/生産者価格評価表!BG$124</f>
        <v>0</v>
      </c>
      <c r="BH31" s="308">
        <f>+生産者価格評価表!BH31/生産者価格評価表!BH$124</f>
        <v>0</v>
      </c>
      <c r="BI31" s="308">
        <f>+生産者価格評価表!BI31/生産者価格評価表!BI$124</f>
        <v>0</v>
      </c>
      <c r="BJ31" s="308">
        <f>+生産者価格評価表!BJ31/生産者価格評価表!BJ$124</f>
        <v>0</v>
      </c>
      <c r="BK31" s="308">
        <f>+生産者価格評価表!BK31/生産者価格評価表!BK$124</f>
        <v>0</v>
      </c>
      <c r="BL31" s="308">
        <f>+生産者価格評価表!BL31/生産者価格評価表!BL$124</f>
        <v>4.1548404165062992E-5</v>
      </c>
      <c r="BM31" s="308">
        <f>+生産者価格評価表!BM31/生産者価格評価表!BM$124</f>
        <v>0</v>
      </c>
      <c r="BN31" s="308">
        <f>+生産者価格評価表!BN31/生産者価格評価表!BN$124</f>
        <v>0</v>
      </c>
      <c r="BO31" s="308">
        <f>+生産者価格評価表!BO31/生産者価格評価表!BO$124</f>
        <v>0</v>
      </c>
      <c r="BP31" s="308">
        <f>+生産者価格評価表!BP31/生産者価格評価表!BP$124</f>
        <v>0</v>
      </c>
      <c r="BQ31" s="308">
        <f>+生産者価格評価表!BQ31/生産者価格評価表!BQ$124</f>
        <v>0</v>
      </c>
      <c r="BR31" s="308">
        <f>+生産者価格評価表!BR31/生産者価格評価表!BR$124</f>
        <v>0</v>
      </c>
      <c r="BS31" s="308">
        <f>+生産者価格評価表!BS31/生産者価格評価表!BS$124</f>
        <v>2.5347043053550823E-5</v>
      </c>
      <c r="BT31" s="308">
        <f>+生産者価格評価表!BT31/生産者価格評価表!BT$124</f>
        <v>6.2451257343248724E-3</v>
      </c>
      <c r="BU31" s="308">
        <f>+生産者価格評価表!BU31/生産者価格評価表!BU$124</f>
        <v>0</v>
      </c>
      <c r="BV31" s="308">
        <f>+生産者価格評価表!BV31/生産者価格評価表!BV$124</f>
        <v>0</v>
      </c>
      <c r="BW31" s="308">
        <f>+生産者価格評価表!BW31/生産者価格評価表!BW$124</f>
        <v>0</v>
      </c>
      <c r="BX31" s="308">
        <f>+生産者価格評価表!BX31/生産者価格評価表!BX$124</f>
        <v>0</v>
      </c>
      <c r="BY31" s="308">
        <f>+生産者価格評価表!BY31/生産者価格評価表!BY$124</f>
        <v>0</v>
      </c>
      <c r="BZ31" s="308">
        <f>+生産者価格評価表!BZ31/生産者価格評価表!BZ$124</f>
        <v>0</v>
      </c>
      <c r="CA31" s="308">
        <f>+生産者価格評価表!CA31/生産者価格評価表!CA$124</f>
        <v>2.5394235863861527E-5</v>
      </c>
      <c r="CB31" s="308">
        <f>+生産者価格評価表!CB31/生産者価格評価表!CB$124</f>
        <v>0</v>
      </c>
      <c r="CC31" s="308">
        <f>+生産者価格評価表!CC31/生産者価格評価表!CC$124</f>
        <v>8.842413226487031E-6</v>
      </c>
      <c r="CD31" s="308">
        <f>+生産者価格評価表!CD31/生産者価格評価表!CD$124</f>
        <v>1.8052769976065063E-6</v>
      </c>
      <c r="CE31" s="308">
        <f>+生産者価格評価表!CE31/生産者価格評価表!CE$124</f>
        <v>0</v>
      </c>
      <c r="CF31" s="308">
        <f>+生産者価格評価表!CF31/生産者価格評価表!CF$124</f>
        <v>0</v>
      </c>
      <c r="CG31" s="308">
        <f>+生産者価格評価表!CG31/生産者価格評価表!CG$124</f>
        <v>0</v>
      </c>
      <c r="CH31" s="308">
        <f>+生産者価格評価表!CH31/生産者価格評価表!CH$124</f>
        <v>8.5141365524317816E-4</v>
      </c>
      <c r="CI31" s="308">
        <f>+生産者価格評価表!CI31/生産者価格評価表!CI$124</f>
        <v>0</v>
      </c>
      <c r="CJ31" s="308">
        <f>+生産者価格評価表!CJ31/生産者価格評価表!CJ$124</f>
        <v>0</v>
      </c>
      <c r="CK31" s="308">
        <f>+生産者価格評価表!CK31/生産者価格評価表!CK$124</f>
        <v>0</v>
      </c>
      <c r="CL31" s="308">
        <f>+生産者価格評価表!CL31/生産者価格評価表!CL$124</f>
        <v>0</v>
      </c>
      <c r="CM31" s="308">
        <f>+生産者価格評価表!CM31/生産者価格評価表!CM$124</f>
        <v>3.4725383463223991E-6</v>
      </c>
      <c r="CN31" s="308">
        <f>+生産者価格評価表!CN31/生産者価格評価表!CN$124</f>
        <v>3.0229678603757668E-4</v>
      </c>
      <c r="CO31" s="308">
        <f>+生産者価格評価表!CO31/生産者価格評価表!CO$124</f>
        <v>8.1834413568515493E-6</v>
      </c>
      <c r="CP31" s="308">
        <f>+生産者価格評価表!CP31/生産者価格評価表!CP$124</f>
        <v>6.5925201954395005E-4</v>
      </c>
      <c r="CQ31" s="308">
        <f>+生産者価格評価表!CQ31/生産者価格評価表!CQ$124</f>
        <v>0.21599778789024024</v>
      </c>
      <c r="CR31" s="308">
        <f>+生産者価格評価表!CR31/生産者価格評価表!CR$124</f>
        <v>2.16696324495981E-2</v>
      </c>
      <c r="CS31" s="308">
        <f>+生産者価格評価表!CS31/生産者価格評価表!CS$124</f>
        <v>9.5520680932812997E-3</v>
      </c>
      <c r="CT31" s="308">
        <f>+生産者価格評価表!CT31/生産者価格評価表!CT$124</f>
        <v>4.4334671987584454E-3</v>
      </c>
      <c r="CU31" s="308">
        <f>+生産者価格評価表!CU31/生産者価格評価表!CU$124</f>
        <v>0</v>
      </c>
      <c r="CV31" s="308">
        <f>+生産者価格評価表!CV31/生産者価格評価表!CV$124</f>
        <v>0</v>
      </c>
      <c r="CW31" s="308">
        <f>+生産者価格評価表!CW31/生産者価格評価表!CW$124</f>
        <v>0</v>
      </c>
      <c r="CX31" s="308">
        <f>+生産者価格評価表!CX31/生産者価格評価表!CX$124</f>
        <v>0</v>
      </c>
      <c r="CY31" s="308">
        <f>+生産者価格評価表!CY31/生産者価格評価表!CY$124</f>
        <v>0</v>
      </c>
      <c r="CZ31" s="308">
        <f>+生産者価格評価表!CZ31/生産者価格評価表!CZ$124</f>
        <v>2.5680205577929122E-5</v>
      </c>
      <c r="DA31" s="308">
        <f>+生産者価格評価表!DA31/生産者価格評価表!DA$124</f>
        <v>0</v>
      </c>
      <c r="DB31" s="308">
        <f>+生産者価格評価表!DB31/生産者価格評価表!DB$124</f>
        <v>0</v>
      </c>
      <c r="DC31" s="308">
        <f>+生産者価格評価表!DC31/生産者価格評価表!DC$124</f>
        <v>1.5205350430514138E-5</v>
      </c>
      <c r="DD31" s="308">
        <f>+生産者価格評価表!DD31/生産者価格評価表!DD$124</f>
        <v>9.729638469388692E-2</v>
      </c>
      <c r="DE31" s="308">
        <f>+生産者価格評価表!DE31/生産者価格評価表!DE$124</f>
        <v>2.9499609028994367E-6</v>
      </c>
      <c r="DF31" s="308">
        <f>+生産者価格評価表!DF31/生産者価格評価表!DF$124</f>
        <v>0</v>
      </c>
      <c r="DG31" s="309">
        <f>+生産者価格評価表!DG31/生産者価格評価表!DG$124</f>
        <v>1.2991009133181749E-3</v>
      </c>
    </row>
    <row r="32" spans="1:111" ht="17.100000000000001" customHeight="1">
      <c r="A32" s="303">
        <v>26</v>
      </c>
      <c r="B32" s="304" t="s">
        <v>187</v>
      </c>
      <c r="C32" s="305" t="s">
        <v>188</v>
      </c>
      <c r="D32" s="306">
        <f>+生産者価格評価表!D32/生産者価格評価表!D$124</f>
        <v>2.9058057540108571E-2</v>
      </c>
      <c r="E32" s="307">
        <f>+生産者価格評価表!E32/生産者価格評価表!E$124</f>
        <v>1.654094329256498E-3</v>
      </c>
      <c r="F32" s="307">
        <f>+生産者価格評価表!F32/生産者価格評価表!F$124</f>
        <v>6.0072633694061434E-3</v>
      </c>
      <c r="G32" s="307">
        <f>+生産者価格評価表!G32/生産者価格評価表!G$124</f>
        <v>7.2751626287814253E-4</v>
      </c>
      <c r="H32" s="307">
        <f>+生産者価格評価表!H32/生産者価格評価表!H$124</f>
        <v>1.8761800589736331E-3</v>
      </c>
      <c r="I32" s="819">
        <v>0</v>
      </c>
      <c r="J32" s="307">
        <f>+生産者価格評価表!J32/生産者価格評価表!J$124</f>
        <v>7.8145900202676848E-3</v>
      </c>
      <c r="K32" s="307">
        <f>+生産者価格評価表!K32/生産者価格評価表!K$124</f>
        <v>2.6244128193921835E-3</v>
      </c>
      <c r="L32" s="307">
        <f>+生産者価格評価表!L32/生産者価格評価表!L$124</f>
        <v>2.8679350946984573E-3</v>
      </c>
      <c r="M32" s="307">
        <f>+生産者価格評価表!M32/生産者価格評価表!M$124</f>
        <v>4.9548579257246955E-6</v>
      </c>
      <c r="N32" s="819">
        <v>0</v>
      </c>
      <c r="O32" s="307">
        <f>+生産者価格評価表!O32/生産者価格評価表!O$124</f>
        <v>1.7123138622466092E-2</v>
      </c>
      <c r="P32" s="307">
        <f>+生産者価格評価表!P32/生産者価格評価表!P$124</f>
        <v>1.9413463983662341E-2</v>
      </c>
      <c r="Q32" s="307">
        <f>+生産者価格評価表!Q32/生産者価格評価表!Q$124</f>
        <v>3.4227641938403164E-2</v>
      </c>
      <c r="R32" s="307">
        <f>+生産者価格評価表!R32/生産者価格評価表!R$124</f>
        <v>2.9134447721221115E-2</v>
      </c>
      <c r="S32" s="307">
        <f>+生産者価格評価表!S32/生産者価格評価表!S$124</f>
        <v>6.7525326976449855E-3</v>
      </c>
      <c r="T32" s="307">
        <f>+生産者価格評価表!T32/生産者価格評価表!T$124</f>
        <v>2.2523323070929198E-2</v>
      </c>
      <c r="U32" s="307">
        <f>+生産者価格評価表!U32/生産者価格評価表!U$124</f>
        <v>3.3088936652340147E-2</v>
      </c>
      <c r="V32" s="307">
        <f>+生産者価格評価表!V32/生産者価格評価表!V$124</f>
        <v>4.821461987114725E-3</v>
      </c>
      <c r="W32" s="307">
        <f>+生産者価格評価表!W32/生産者価格評価表!W$124</f>
        <v>9.3246909738806758E-3</v>
      </c>
      <c r="X32" s="307">
        <f>+生産者価格評価表!X32/生産者価格評価表!X$124</f>
        <v>7.288076735574976E-3</v>
      </c>
      <c r="Y32" s="307">
        <f>+生産者価格評価表!Y32/生産者価格評価表!Y$124</f>
        <v>1.435364826851241E-2</v>
      </c>
      <c r="Z32" s="307">
        <f>+生産者価格評価表!Z32/生産者価格評価表!Z$124</f>
        <v>1.2267812914130065E-2</v>
      </c>
      <c r="AA32" s="307">
        <f>+生産者価格評価表!AA32/生産者価格評価表!AA$124</f>
        <v>1.789812398812413E-2</v>
      </c>
      <c r="AB32" s="307">
        <f>+生産者価格評価表!AB32/生産者価格評価表!AB$124</f>
        <v>1.9764566893222434E-2</v>
      </c>
      <c r="AC32" s="307">
        <f>+生産者価格評価表!AC32/生産者価格評価表!AC$124</f>
        <v>8.0877130093377839E-2</v>
      </c>
      <c r="AD32" s="307">
        <f>+生産者価格評価表!AD32/生産者価格評価表!AD$124</f>
        <v>1.1127346485015504E-3</v>
      </c>
      <c r="AE32" s="307">
        <f>+生産者価格評価表!AE32/生産者価格評価表!AE$124</f>
        <v>1.369013696937482E-2</v>
      </c>
      <c r="AF32" s="307">
        <f>+生産者価格評価表!AF32/生産者価格評価表!AF$124</f>
        <v>4.7727549019622268E-3</v>
      </c>
      <c r="AG32" s="307">
        <f>+生産者価格評価表!AG32/生産者価格評価表!AG$124</f>
        <v>1.0399520984926953E-2</v>
      </c>
      <c r="AH32" s="307">
        <f>+生産者価格評価表!AH32/生産者価格評価表!AH$124</f>
        <v>6.8543633824524946E-3</v>
      </c>
      <c r="AI32" s="307">
        <f>+生産者価格評価表!AI32/生産者価格評価表!AI$124</f>
        <v>1.7254715537513125E-3</v>
      </c>
      <c r="AJ32" s="307">
        <f>+生産者価格評価表!AJ32/生産者価格評価表!AJ$124</f>
        <v>8.3673308026701136E-3</v>
      </c>
      <c r="AK32" s="307">
        <f>+生産者価格評価表!AK32/生産者価格評価表!AK$124</f>
        <v>6.3136477055327747E-4</v>
      </c>
      <c r="AL32" s="307">
        <f>+生産者価格評価表!AL32/生産者価格評価表!AL$124</f>
        <v>1.6590001322258293E-2</v>
      </c>
      <c r="AM32" s="307">
        <f>+生産者価格評価表!AM32/生産者価格評価表!AM$124</f>
        <v>1.3287512323312712E-4</v>
      </c>
      <c r="AN32" s="307">
        <f>+生産者価格評価表!AN32/生産者価格評価表!AN$124</f>
        <v>8.7178251322376642E-4</v>
      </c>
      <c r="AO32" s="307">
        <f>+生産者価格評価表!AO32/生産者価格評価表!AO$124</f>
        <v>5.3567340491604961E-3</v>
      </c>
      <c r="AP32" s="307">
        <f>+生産者価格評価表!AP32/生産者価格評価表!AP$124</f>
        <v>1.9688753526764531E-4</v>
      </c>
      <c r="AQ32" s="307">
        <f>+生産者価格評価表!AQ32/生産者価格評価表!AQ$124</f>
        <v>9.9423760859001125E-6</v>
      </c>
      <c r="AR32" s="307">
        <f>+生産者価格評価表!AR32/生産者価格評価表!AR$124</f>
        <v>2.0290725437795785E-3</v>
      </c>
      <c r="AS32" s="307">
        <f>+生産者価格評価表!AS32/生産者価格評価表!AS$124</f>
        <v>6.8256450078046137E-3</v>
      </c>
      <c r="AT32" s="307">
        <f>+生産者価格評価表!AT32/生産者価格評価表!AT$124</f>
        <v>4.4889067410026741E-3</v>
      </c>
      <c r="AU32" s="308">
        <f>+生産者価格評価表!AU32/生産者価格評価表!AU$124</f>
        <v>2.4748415407434823E-3</v>
      </c>
      <c r="AV32" s="308">
        <f>+生産者価格評価表!AV32/生産者価格評価表!AV$124</f>
        <v>3.1813362654964871E-3</v>
      </c>
      <c r="AW32" s="308">
        <f>+生産者価格評価表!AW32/生産者価格評価表!AW$124</f>
        <v>1.8136738116798529E-2</v>
      </c>
      <c r="AX32" s="308">
        <f>+生産者価格評価表!AX32/生産者価格評価表!AX$124</f>
        <v>2.2564177752235955E-3</v>
      </c>
      <c r="AY32" s="308">
        <f>+生産者価格評価表!AY32/生産者価格評価表!AY$124</f>
        <v>4.2335693979110404E-3</v>
      </c>
      <c r="AZ32" s="308">
        <f>+生産者価格評価表!AZ32/生産者価格評価表!AZ$124</f>
        <v>3.8970510666333012E-3</v>
      </c>
      <c r="BA32" s="308">
        <f>+生産者価格評価表!BA32/生産者価格評価表!BA$124</f>
        <v>3.6247203925887841E-3</v>
      </c>
      <c r="BB32" s="308">
        <f>+生産者価格評価表!BB32/生産者価格評価表!BB$124</f>
        <v>2.580406902462824E-3</v>
      </c>
      <c r="BC32" s="308">
        <f>+生産者価格評価表!BC32/生産者価格評価表!BC$124</f>
        <v>4.3275936050228229E-3</v>
      </c>
      <c r="BD32" s="308">
        <f>+生産者価格評価表!BD32/生産者価格評価表!BD$124</f>
        <v>4.6825853107980318E-3</v>
      </c>
      <c r="BE32" s="308">
        <f>+生産者価格評価表!BE32/生産者価格評価表!BE$124</f>
        <v>8.4938805577518244E-3</v>
      </c>
      <c r="BF32" s="308">
        <f>+生産者価格評価表!BF32/生産者価格評価表!BF$124</f>
        <v>4.8894097484004553E-3</v>
      </c>
      <c r="BG32" s="308">
        <f>+生産者価格評価表!BG32/生産者価格評価表!BG$124</f>
        <v>6.9858164912285029E-3</v>
      </c>
      <c r="BH32" s="308">
        <f>+生産者価格評価表!BH32/生産者価格評価表!BH$124</f>
        <v>1.3374131267689864E-2</v>
      </c>
      <c r="BI32" s="308">
        <f>+生産者価格評価表!BI32/生産者価格評価表!BI$124</f>
        <v>1.8656854079128829E-2</v>
      </c>
      <c r="BJ32" s="308">
        <f>+生産者価格評価表!BJ32/生産者価格評価表!BJ$124</f>
        <v>3.8694077902342609E-3</v>
      </c>
      <c r="BK32" s="308">
        <f>+生産者価格評価表!BK32/生産者価格評価表!BK$124</f>
        <v>3.6423861113084537E-2</v>
      </c>
      <c r="BL32" s="308">
        <f>+生産者価格評価表!BL32/生産者価格評価表!BL$124</f>
        <v>2.6793675209719082E-4</v>
      </c>
      <c r="BM32" s="308">
        <f>+生産者価格評価表!BM32/生産者価格評価表!BM$124</f>
        <v>5.5597428072874534E-3</v>
      </c>
      <c r="BN32" s="308">
        <f>+生産者価格評価表!BN32/生産者価格評価表!BN$124</f>
        <v>6.407658891011447E-3</v>
      </c>
      <c r="BO32" s="308">
        <f>+生産者価格評価表!BO32/生産者価格評価表!BO$124</f>
        <v>1.6610270439992411E-3</v>
      </c>
      <c r="BP32" s="308">
        <f>+生産者価格評価表!BP32/生産者価格評価表!BP$124</f>
        <v>1.7489375184842695E-3</v>
      </c>
      <c r="BQ32" s="308">
        <f>+生産者価格評価表!BQ32/生産者価格評価表!BQ$124</f>
        <v>3.1132625545270403E-4</v>
      </c>
      <c r="BR32" s="308">
        <f>+生産者価格評価表!BR32/生産者価格評価表!BR$124</f>
        <v>5.6528044299488447E-3</v>
      </c>
      <c r="BS32" s="308">
        <f>+生産者価格評価表!BS32/生産者価格評価表!BS$124</f>
        <v>1.6850251394395616E-3</v>
      </c>
      <c r="BT32" s="308">
        <f>+生産者価格評価表!BT32/生産者価格評価表!BT$124</f>
        <v>3.0207473605091311E-3</v>
      </c>
      <c r="BU32" s="308">
        <f>+生産者価格評価表!BU32/生産者価格評価表!BU$124</f>
        <v>8.6048299259086523E-6</v>
      </c>
      <c r="BV32" s="308">
        <f>+生産者価格評価表!BV32/生産者価格評価表!BV$124</f>
        <v>2.3571054994817421E-5</v>
      </c>
      <c r="BW32" s="308">
        <f>+生産者価格評価表!BW32/生産者価格評価表!BW$124</f>
        <v>1.7708218478038765E-5</v>
      </c>
      <c r="BX32" s="308">
        <f>+生産者価格評価表!BX32/生産者価格評価表!BX$124</f>
        <v>2.1492992200061173E-5</v>
      </c>
      <c r="BY32" s="308">
        <f>+生産者価格評価表!BY32/生産者価格評価表!BY$124</f>
        <v>4.1942659145639748E-5</v>
      </c>
      <c r="BZ32" s="308">
        <f>+生産者価格評価表!BZ32/生産者価格評価表!BZ$124</f>
        <v>1.7869668185260617E-4</v>
      </c>
      <c r="CA32" s="308">
        <f>+生産者価格評価表!CA32/生産者価格評価表!CA$124</f>
        <v>4.1854134261698847E-4</v>
      </c>
      <c r="CB32" s="308">
        <f>+生産者価格評価表!CB32/生産者価格評価表!CB$124</f>
        <v>1.1721257280905061E-4</v>
      </c>
      <c r="CC32" s="308">
        <f>+生産者価格評価表!CC32/生産者価格評価表!CC$124</f>
        <v>1.5439353906958268E-4</v>
      </c>
      <c r="CD32" s="308">
        <f>+生産者価格評価表!CD32/生産者価格評価表!CD$124</f>
        <v>1.8158962740630151E-4</v>
      </c>
      <c r="CE32" s="308">
        <f>+生産者価格評価表!CE32/生産者価格評価表!CE$124</f>
        <v>5.4202696969100171E-5</v>
      </c>
      <c r="CF32" s="308">
        <f>+生産者価格評価表!CF32/生産者価格評価表!CF$124</f>
        <v>2.5876812655404002E-4</v>
      </c>
      <c r="CG32" s="308">
        <f>+生産者価格評価表!CG32/生産者価格評価表!CG$124</f>
        <v>6.2003262612232279E-4</v>
      </c>
      <c r="CH32" s="308">
        <f>+生産者価格評価表!CH32/生産者価格評価表!CH$124</f>
        <v>5.8744127528504233E-6</v>
      </c>
      <c r="CI32" s="308">
        <f>+生産者価格評価表!CI32/生産者価格評価表!CI$124</f>
        <v>3.0659327280802666E-7</v>
      </c>
      <c r="CJ32" s="308">
        <f>+生産者価格評価表!CJ32/生産者価格評価表!CJ$124</f>
        <v>4.8179878499085864E-4</v>
      </c>
      <c r="CK32" s="308">
        <f>+生産者価格評価表!CK32/生産者価格評価表!CK$124</f>
        <v>8.843929013377371E-4</v>
      </c>
      <c r="CL32" s="308">
        <f>+生産者価格評価表!CL32/生産者価格評価表!CL$124</f>
        <v>8.2938889182425093E-7</v>
      </c>
      <c r="CM32" s="308">
        <f>+生産者価格評価表!CM32/生産者価格評価表!CM$124</f>
        <v>4.4142176971576855E-3</v>
      </c>
      <c r="CN32" s="308">
        <f>+生産者価格評価表!CN32/生産者価格評価表!CN$124</f>
        <v>4.3708127495668353E-4</v>
      </c>
      <c r="CO32" s="308">
        <f>+生産者価格評価表!CO32/生産者価格評価表!CO$124</f>
        <v>4.8646089151378582E-5</v>
      </c>
      <c r="CP32" s="308">
        <f>+生産者価格評価表!CP32/生産者価格評価表!CP$124</f>
        <v>1.2057772976106503E-2</v>
      </c>
      <c r="CQ32" s="308">
        <f>+生産者価格評価表!CQ32/生産者価格評価表!CQ$124</f>
        <v>1.7933236216991191E-3</v>
      </c>
      <c r="CR32" s="308">
        <f>+生産者価格評価表!CR32/生産者価格評価表!CR$124</f>
        <v>1.25868751812174E-2</v>
      </c>
      <c r="CS32" s="308">
        <f>+生産者価格評価表!CS32/生産者価格評価表!CS$124</f>
        <v>3.9872117510253166E-3</v>
      </c>
      <c r="CT32" s="308">
        <f>+生産者価格評価表!CT32/生産者価格評価表!CT$124</f>
        <v>2.9345042413911251E-3</v>
      </c>
      <c r="CU32" s="308">
        <f>+生産者価格評価表!CU32/生産者価格評価表!CU$124</f>
        <v>2.2104590195573853E-3</v>
      </c>
      <c r="CV32" s="308">
        <f>+生産者価格評価表!CV32/生産者価格評価表!CV$124</f>
        <v>2.3150183316684291E-3</v>
      </c>
      <c r="CW32" s="308">
        <f>+生産者価格評価表!CW32/生産者価格評価表!CW$124</f>
        <v>3.5148780096416563E-3</v>
      </c>
      <c r="CX32" s="308">
        <f>+生産者価格評価表!CX32/生産者価格評価表!CX$124</f>
        <v>4.1009569792715243E-3</v>
      </c>
      <c r="CY32" s="308">
        <f>+生産者価格評価表!CY32/生産者価格評価表!CY$124</f>
        <v>3.5843815938030165E-3</v>
      </c>
      <c r="CZ32" s="308">
        <f>+生産者価格評価表!CZ32/生産者価格評価表!CZ$124</f>
        <v>4.3321075097728853E-3</v>
      </c>
      <c r="DA32" s="308">
        <f>+生産者価格評価表!DA32/生産者価格評価表!DA$124</f>
        <v>2.5831356725729165E-3</v>
      </c>
      <c r="DB32" s="308">
        <f>+生産者価格評価表!DB32/生産者価格評価表!DB$124</f>
        <v>3.5308108068158713E-2</v>
      </c>
      <c r="DC32" s="308">
        <f>+生産者価格評価表!DC32/生産者価格評価表!DC$124</f>
        <v>2.1267271567553389E-3</v>
      </c>
      <c r="DD32" s="308">
        <f>+生産者価格評価表!DD32/生産者価格評価表!DD$124</f>
        <v>2.552797880615183E-4</v>
      </c>
      <c r="DE32" s="308">
        <f>+生産者価格評価表!DE32/生産者価格評価表!DE$124</f>
        <v>8.0241634852038831E-3</v>
      </c>
      <c r="DF32" s="308">
        <f>+生産者価格評価表!DF32/生産者価格評価表!DF$124</f>
        <v>9.32943562058197E-3</v>
      </c>
      <c r="DG32" s="309">
        <f>+生産者価格評価表!DG32/生産者価格評価表!DG$124</f>
        <v>4.828507697045521E-4</v>
      </c>
    </row>
    <row r="33" spans="1:111" ht="17.100000000000001" customHeight="1">
      <c r="A33" s="303">
        <v>27</v>
      </c>
      <c r="B33" s="304" t="s">
        <v>189</v>
      </c>
      <c r="C33" s="305" t="s">
        <v>190</v>
      </c>
      <c r="D33" s="306">
        <f>+生産者価格評価表!D33/生産者価格評価表!D$124</f>
        <v>1.5611691425428689E-2</v>
      </c>
      <c r="E33" s="307">
        <f>+生産者価格評価表!E33/生産者価格評価表!E$124</f>
        <v>1.539953972834861E-3</v>
      </c>
      <c r="F33" s="307">
        <f>+生産者価格評価表!F33/生産者価格評価表!F$124</f>
        <v>4.3857596237505889E-3</v>
      </c>
      <c r="G33" s="307">
        <f>+生産者価格評価表!G33/生産者価格評価表!G$124</f>
        <v>8.1028128207897791E-3</v>
      </c>
      <c r="H33" s="307">
        <f>+生産者価格評価表!H33/生産者価格評価表!H$124</f>
        <v>3.5010435476746114E-2</v>
      </c>
      <c r="I33" s="819">
        <v>0</v>
      </c>
      <c r="J33" s="307">
        <f>+生産者価格評価表!J33/生産者価格評価表!J$124</f>
        <v>1.7608467388561644E-2</v>
      </c>
      <c r="K33" s="307">
        <f>+生産者価格評価表!K33/生産者価格評価表!K$124</f>
        <v>4.7251029521285714E-3</v>
      </c>
      <c r="L33" s="307">
        <f>+生産者価格評価表!L33/生産者価格評価表!L$124</f>
        <v>2.4385852297136566E-3</v>
      </c>
      <c r="M33" s="307">
        <f>+生産者価格評価表!M33/生産者価格評価表!M$124</f>
        <v>1.7519891339571401E-3</v>
      </c>
      <c r="N33" s="819">
        <v>0</v>
      </c>
      <c r="O33" s="307">
        <f>+生産者価格評価表!O33/生産者価格評価表!O$124</f>
        <v>6.8947395929856185E-3</v>
      </c>
      <c r="P33" s="307">
        <f>+生産者価格評価表!P33/生産者価格評価表!P$124</f>
        <v>1.6726913614145997E-3</v>
      </c>
      <c r="Q33" s="307">
        <f>+生産者価格評価表!Q33/生産者価格評価表!Q$124</f>
        <v>1.4270063736638381E-3</v>
      </c>
      <c r="R33" s="307">
        <f>+生産者価格評価表!R33/生産者価格評価表!R$124</f>
        <v>1.1918947965431734E-3</v>
      </c>
      <c r="S33" s="307">
        <f>+生産者価格評価表!S33/生産者価格評価表!S$124</f>
        <v>5.0381122162483959E-3</v>
      </c>
      <c r="T33" s="307">
        <f>+生産者価格評価表!T33/生産者価格評価表!T$124</f>
        <v>2.1814626101374036E-3</v>
      </c>
      <c r="U33" s="307">
        <f>+生産者価格評価表!U33/生産者価格評価表!U$124</f>
        <v>1.1833582647973078E-3</v>
      </c>
      <c r="V33" s="307">
        <f>+生産者価格評価表!V33/生産者価格評価表!V$124</f>
        <v>4.8040152358492835E-2</v>
      </c>
      <c r="W33" s="307">
        <f>+生産者価格評価表!W33/生産者価格評価表!W$124</f>
        <v>1.1600681858069846E-2</v>
      </c>
      <c r="X33" s="307">
        <f>+生産者価格評価表!X33/生産者価格評価表!X$124</f>
        <v>0.41194726771228607</v>
      </c>
      <c r="Y33" s="307">
        <f>+生産者価格評価表!Y33/生産者価格評価表!Y$124</f>
        <v>5.8540058415138575E-3</v>
      </c>
      <c r="Z33" s="307">
        <f>+生産者価格評価表!Z33/生産者価格評価表!Z$124</f>
        <v>1.0661098990959099E-3</v>
      </c>
      <c r="AA33" s="307">
        <f>+生産者価格評価表!AA33/生産者価格評価表!AA$124</f>
        <v>9.6041646825963285E-3</v>
      </c>
      <c r="AB33" s="307">
        <f>+生産者価格評価表!AB33/生産者価格評価表!AB$124</f>
        <v>2.0102370946550041E-3</v>
      </c>
      <c r="AC33" s="307">
        <f>+生産者価格評価表!AC33/生産者価格評価表!AC$124</f>
        <v>3.7339286505915438E-3</v>
      </c>
      <c r="AD33" s="307">
        <f>+生産者価格評価表!AD33/生産者価格評価表!AD$124</f>
        <v>5.9442855011142874E-2</v>
      </c>
      <c r="AE33" s="307">
        <f>+生産者価格評価表!AE33/生産者価格評価表!AE$124</f>
        <v>9.9013359586974825E-2</v>
      </c>
      <c r="AF33" s="307">
        <f>+生産者価格評価表!AF33/生産者価格評価表!AF$124</f>
        <v>6.7775930040741097E-4</v>
      </c>
      <c r="AG33" s="307">
        <f>+生産者価格評価表!AG33/生産者価格評価表!AG$124</f>
        <v>3.1677627538597699E-3</v>
      </c>
      <c r="AH33" s="307">
        <f>+生産者価格評価表!AH33/生産者価格評価表!AH$124</f>
        <v>1.9875065769999175E-3</v>
      </c>
      <c r="AI33" s="307">
        <f>+生産者価格評価表!AI33/生産者価格評価表!AI$124</f>
        <v>2.2872842371834155E-2</v>
      </c>
      <c r="AJ33" s="307">
        <f>+生産者価格評価表!AJ33/生産者価格評価表!AJ$124</f>
        <v>5.1042861314280034E-3</v>
      </c>
      <c r="AK33" s="307">
        <f>+生産者価格評価表!AK33/生産者価格評価表!AK$124</f>
        <v>3.398023596537833E-2</v>
      </c>
      <c r="AL33" s="307">
        <f>+生産者価格評価表!AL33/生産者価格評価表!AL$124</f>
        <v>1.6746152060505816E-2</v>
      </c>
      <c r="AM33" s="307">
        <f>+生産者価格評価表!AM33/生産者価格評価表!AM$124</f>
        <v>6.6784747741468239E-4</v>
      </c>
      <c r="AN33" s="307">
        <f>+生産者価格評価表!AN33/生産者価格評価表!AN$124</f>
        <v>2.1555819061639214E-3</v>
      </c>
      <c r="AO33" s="307">
        <f>+生産者価格評価表!AO33/生産者価格評価表!AO$124</f>
        <v>1.6244860195010918E-3</v>
      </c>
      <c r="AP33" s="307">
        <f>+生産者価格評価表!AP33/生産者価格評価表!AP$124</f>
        <v>4.4325519374856644E-4</v>
      </c>
      <c r="AQ33" s="307">
        <f>+生産者価格評価表!AQ33/生産者価格評価表!AQ$124</f>
        <v>6.9673259109233983E-3</v>
      </c>
      <c r="AR33" s="307">
        <f>+生産者価格評価表!AR33/生産者価格評価表!AR$124</f>
        <v>4.3886876826913944E-3</v>
      </c>
      <c r="AS33" s="307">
        <f>+生産者価格評価表!AS33/生産者価格評価表!AS$124</f>
        <v>3.5397939994301813E-3</v>
      </c>
      <c r="AT33" s="307">
        <f>+生産者価格評価表!AT33/生産者価格評価表!AT$124</f>
        <v>2.8980039037694062E-3</v>
      </c>
      <c r="AU33" s="308">
        <f>+生産者価格評価表!AU33/生産者価格評価表!AU$124</f>
        <v>6.4711880406516137E-4</v>
      </c>
      <c r="AV33" s="308">
        <f>+生産者価格評価表!AV33/生産者価格評価表!AV$124</f>
        <v>1.0632207253297268E-3</v>
      </c>
      <c r="AW33" s="308">
        <f>+生産者価格評価表!AW33/生産者価格評価表!AW$124</f>
        <v>4.9598837138377263E-4</v>
      </c>
      <c r="AX33" s="308">
        <f>+生産者価格評価表!AX33/生産者価格評価表!AX$124</f>
        <v>1.239713417862913E-3</v>
      </c>
      <c r="AY33" s="308">
        <f>+生産者価格評価表!AY33/生産者価格評価表!AY$124</f>
        <v>9.3657793010083399E-4</v>
      </c>
      <c r="AZ33" s="308">
        <f>+生産者価格評価表!AZ33/生産者価格評価表!AZ$124</f>
        <v>9.5986451232187378E-4</v>
      </c>
      <c r="BA33" s="308">
        <f>+生産者価格評価表!BA33/生産者価格評価表!BA$124</f>
        <v>4.7188318021802202E-4</v>
      </c>
      <c r="BB33" s="308">
        <f>+生産者価格評価表!BB33/生産者価格評価表!BB$124</f>
        <v>2.0565817614391093E-4</v>
      </c>
      <c r="BC33" s="308">
        <f>+生産者価格評価表!BC33/生産者価格評価表!BC$124</f>
        <v>5.4695852488686276E-4</v>
      </c>
      <c r="BD33" s="308">
        <f>+生産者価格評価表!BD33/生産者価格評価表!BD$124</f>
        <v>4.5595407203729784E-4</v>
      </c>
      <c r="BE33" s="308">
        <f>+生産者価格評価表!BE33/生産者価格評価表!BE$124</f>
        <v>2.7674144206018224E-4</v>
      </c>
      <c r="BF33" s="308">
        <f>+生産者価格評価表!BF33/生産者価格評価表!BF$124</f>
        <v>4.5115339288790844E-4</v>
      </c>
      <c r="BG33" s="308">
        <f>+生産者価格評価表!BG33/生産者価格評価表!BG$124</f>
        <v>3.7996898935650211E-4</v>
      </c>
      <c r="BH33" s="308">
        <f>+生産者価格評価表!BH33/生産者価格評価表!BH$124</f>
        <v>1.719461350447386E-3</v>
      </c>
      <c r="BI33" s="308">
        <f>+生産者価格評価表!BI33/生産者価格評価表!BI$124</f>
        <v>1.9548617687324154E-3</v>
      </c>
      <c r="BJ33" s="308">
        <f>+生産者価格評価表!BJ33/生産者価格評価表!BJ$124</f>
        <v>4.2626538214534668E-3</v>
      </c>
      <c r="BK33" s="308">
        <f>+生産者価格評価表!BK33/生産者価格評価表!BK$124</f>
        <v>9.8772545154704938E-4</v>
      </c>
      <c r="BL33" s="308">
        <f>+生産者価格評価表!BL33/生産者価格評価表!BL$124</f>
        <v>7.1871061306162049E-3</v>
      </c>
      <c r="BM33" s="308">
        <f>+生産者価格評価表!BM33/生産者価格評価表!BM$124</f>
        <v>1.882237969488809E-3</v>
      </c>
      <c r="BN33" s="308">
        <f>+生産者価格評価表!BN33/生産者価格評価表!BN$124</f>
        <v>2.7710355225268055E-3</v>
      </c>
      <c r="BO33" s="308">
        <f>+生産者価格評価表!BO33/生産者価格評価表!BO$124</f>
        <v>8.7259238231496492E-3</v>
      </c>
      <c r="BP33" s="308">
        <f>+生産者価格評価表!BP33/生産者価格評価表!BP$124</f>
        <v>3.5577926357403733E-3</v>
      </c>
      <c r="BQ33" s="308">
        <f>+生産者価格評価表!BQ33/生産者価格評価表!BQ$124</f>
        <v>1.8857243499310165E-2</v>
      </c>
      <c r="BR33" s="308">
        <f>+生産者価格評価表!BR33/生産者価格評価表!BR$124</f>
        <v>2.6580968633401026E-2</v>
      </c>
      <c r="BS33" s="308">
        <f>+生産者価格評価表!BS33/生産者価格評価表!BS$124</f>
        <v>1.4744346017525202E-2</v>
      </c>
      <c r="BT33" s="308">
        <f>+生産者価格評価表!BT33/生産者価格評価表!BT$124</f>
        <v>1.1573986318429355E-2</v>
      </c>
      <c r="BU33" s="308">
        <f>+生産者価格評価表!BU33/生産者価格評価表!BU$124</f>
        <v>1.2749027177834395E-3</v>
      </c>
      <c r="BV33" s="308">
        <f>+生産者価格評価表!BV33/生産者価格評価表!BV$124</f>
        <v>4.0299915027832811E-4</v>
      </c>
      <c r="BW33" s="308">
        <f>+生産者価格評価表!BW33/生産者価格評価表!BW$124</f>
        <v>1.1646659282478406E-3</v>
      </c>
      <c r="BX33" s="308">
        <f>+生産者価格評価表!BX33/生産者価格評価表!BX$124</f>
        <v>6.9822254814293726E-4</v>
      </c>
      <c r="BY33" s="308">
        <f>+生産者価格評価表!BY33/生産者価格評価表!BY$124</f>
        <v>1.8959586029308986E-6</v>
      </c>
      <c r="BZ33" s="308">
        <f>+生産者価格評価表!BZ33/生産者価格評価表!BZ$124</f>
        <v>2.4770064678799322E-3</v>
      </c>
      <c r="CA33" s="308">
        <f>+生産者価格評価表!CA33/生産者価格評価表!CA$124</f>
        <v>4.7822957185286917E-2</v>
      </c>
      <c r="CB33" s="308">
        <f>+生産者価格評価表!CB33/生産者価格評価表!CB$124</f>
        <v>0.28492581837124537</v>
      </c>
      <c r="CC33" s="308">
        <f>+生産者価格評価表!CC33/生産者価格評価表!CC$124</f>
        <v>5.4354984870263648E-2</v>
      </c>
      <c r="CD33" s="308">
        <f>+生産者価格評価表!CD33/生産者価格評価表!CD$124</f>
        <v>0.16578145389484877</v>
      </c>
      <c r="CE33" s="308">
        <f>+生産者価格評価表!CE33/生産者価格評価表!CE$124</f>
        <v>2.0120584707217781E-2</v>
      </c>
      <c r="CF33" s="308">
        <f>+生産者価格評価表!CF33/生産者価格評価表!CF$124</f>
        <v>1.3292844068540078E-3</v>
      </c>
      <c r="CG33" s="308">
        <f>+生産者価格評価表!CG33/生産者価格評価表!CG$124</f>
        <v>2.2177663454813756E-3</v>
      </c>
      <c r="CH33" s="308">
        <f>+生産者価格評価表!CH33/生産者価格評価表!CH$124</f>
        <v>3.4682860856759278E-3</v>
      </c>
      <c r="CI33" s="308">
        <f>+生産者価格評価表!CI33/生産者価格評価表!CI$124</f>
        <v>6.5596859677653546E-4</v>
      </c>
      <c r="CJ33" s="308">
        <f>+生産者価格評価表!CJ33/生産者価格評価表!CJ$124</f>
        <v>6.9966910502475472E-4</v>
      </c>
      <c r="CK33" s="308">
        <f>+生産者価格評価表!CK33/生産者価格評価表!CK$124</f>
        <v>6.8041508512778185E-4</v>
      </c>
      <c r="CL33" s="308">
        <f>+生産者価格評価表!CL33/生産者価格評価表!CL$124</f>
        <v>2.186439439781868E-4</v>
      </c>
      <c r="CM33" s="308">
        <f>+生産者価格評価表!CM33/生産者価格評価表!CM$124</f>
        <v>1.5288490608547302E-3</v>
      </c>
      <c r="CN33" s="308">
        <f>+生産者価格評価表!CN33/生産者価格評価表!CN$124</f>
        <v>7.6111444173898816E-3</v>
      </c>
      <c r="CO33" s="308">
        <f>+生産者価格評価表!CO33/生産者価格評価表!CO$124</f>
        <v>1.4595675331289869E-3</v>
      </c>
      <c r="CP33" s="308">
        <f>+生産者価格評価表!CP33/生産者価格評価表!CP$124</f>
        <v>4.4348852561780271E-3</v>
      </c>
      <c r="CQ33" s="308">
        <f>+生産者価格評価表!CQ33/生産者価格評価表!CQ$124</f>
        <v>1.8583349799273262E-3</v>
      </c>
      <c r="CR33" s="308">
        <f>+生産者価格評価表!CR33/生産者価格評価表!CR$124</f>
        <v>5.764252324266912E-3</v>
      </c>
      <c r="CS33" s="308">
        <f>+生産者価格評価表!CS33/生産者価格評価表!CS$124</f>
        <v>1.5239274878790425E-3</v>
      </c>
      <c r="CT33" s="308">
        <f>+生産者価格評価表!CT33/生産者価格評価表!CT$124</f>
        <v>2.3126605092773397E-3</v>
      </c>
      <c r="CU33" s="308">
        <f>+生産者価格評価表!CU33/生産者価格評価表!CU$124</f>
        <v>2.9076111920126125E-3</v>
      </c>
      <c r="CV33" s="308">
        <f>+生産者価格評価表!CV33/生産者価格評価表!CV$124</f>
        <v>3.1420717952515323E-3</v>
      </c>
      <c r="CW33" s="308">
        <f>+生産者価格評価表!CW33/生産者価格評価表!CW$124</f>
        <v>7.9773320081954634E-4</v>
      </c>
      <c r="CX33" s="308">
        <f>+生産者価格評価表!CX33/生産者価格評価表!CX$124</f>
        <v>4.0779159608987682E-3</v>
      </c>
      <c r="CY33" s="308">
        <f>+生産者価格評価表!CY33/生産者価格評価表!CY$124</f>
        <v>1.3484130326765649E-3</v>
      </c>
      <c r="CZ33" s="308">
        <f>+生産者価格評価表!CZ33/生産者価格評価表!CZ$124</f>
        <v>2.2107721086362941E-3</v>
      </c>
      <c r="DA33" s="308">
        <f>+生産者価格評価表!DA33/生産者価格評価表!DA$124</f>
        <v>2.3419226158489905E-3</v>
      </c>
      <c r="DB33" s="308">
        <f>+生産者価格評価表!DB33/生産者価格評価表!DB$124</f>
        <v>5.9455497955886076E-3</v>
      </c>
      <c r="DC33" s="308">
        <f>+生産者価格評価表!DC33/生産者価格評価表!DC$124</f>
        <v>6.581213798552892E-3</v>
      </c>
      <c r="DD33" s="308">
        <f>+生産者価格評価表!DD33/生産者価格評価表!DD$124</f>
        <v>6.3356042935309314E-5</v>
      </c>
      <c r="DE33" s="308">
        <f>+生産者価格評価表!DE33/生産者価格評価表!DE$124</f>
        <v>2.5842773149846072E-3</v>
      </c>
      <c r="DF33" s="308">
        <f>+生産者価格評価表!DF33/生産者価格評価表!DF$124</f>
        <v>0</v>
      </c>
      <c r="DG33" s="309">
        <f>+生産者価格評価表!DG33/生産者価格評価表!DG$124</f>
        <v>8.9124670976889579E-3</v>
      </c>
    </row>
    <row r="34" spans="1:111" ht="17.100000000000001" customHeight="1">
      <c r="A34" s="303">
        <v>28</v>
      </c>
      <c r="B34" s="304" t="s">
        <v>191</v>
      </c>
      <c r="C34" s="305" t="s">
        <v>192</v>
      </c>
      <c r="D34" s="306">
        <f>+生産者価格評価表!D34/生産者価格評価表!D$124</f>
        <v>0</v>
      </c>
      <c r="E34" s="307">
        <f>+生産者価格評価表!E34/生産者価格評価表!E$124</f>
        <v>0</v>
      </c>
      <c r="F34" s="307">
        <f>+生産者価格評価表!F34/生産者価格評価表!F$124</f>
        <v>0</v>
      </c>
      <c r="G34" s="307">
        <f>+生産者価格評価表!G34/生産者価格評価表!G$124</f>
        <v>0</v>
      </c>
      <c r="H34" s="307">
        <f>+生産者価格評価表!H34/生産者価格評価表!H$124</f>
        <v>0</v>
      </c>
      <c r="I34" s="819">
        <v>0</v>
      </c>
      <c r="J34" s="307">
        <f>+生産者価格評価表!J34/生産者価格評価表!J$124</f>
        <v>2.7132108951696708E-5</v>
      </c>
      <c r="K34" s="307">
        <f>+生産者価格評価表!K34/生産者価格評価表!K$124</f>
        <v>1.7751035927276416E-5</v>
      </c>
      <c r="L34" s="307">
        <f>+生産者価格評価表!L34/生産者価格評価表!L$124</f>
        <v>0</v>
      </c>
      <c r="M34" s="307">
        <f>+生産者価格評価表!M34/生産者価格評価表!M$124</f>
        <v>0</v>
      </c>
      <c r="N34" s="819">
        <v>0</v>
      </c>
      <c r="O34" s="307">
        <f>+生産者価格評価表!O34/生産者価格評価表!O$124</f>
        <v>0</v>
      </c>
      <c r="P34" s="307">
        <f>+生産者価格評価表!P34/生産者価格評価表!P$124</f>
        <v>0</v>
      </c>
      <c r="Q34" s="307">
        <f>+生産者価格評価表!Q34/生産者価格評価表!Q$124</f>
        <v>0</v>
      </c>
      <c r="R34" s="307">
        <f>+生産者価格評価表!R34/生産者価格評価表!R$124</f>
        <v>0</v>
      </c>
      <c r="S34" s="307">
        <f>+生産者価格評価表!S34/生産者価格評価表!S$124</f>
        <v>3.1515471958716119E-5</v>
      </c>
      <c r="T34" s="307">
        <f>+生産者価格評価表!T34/生産者価格評価表!T$124</f>
        <v>0</v>
      </c>
      <c r="U34" s="307">
        <f>+生産者価格評価表!U34/生産者価格評価表!U$124</f>
        <v>0</v>
      </c>
      <c r="V34" s="307">
        <f>+生産者価格評価表!V34/生産者価格評価表!V$124</f>
        <v>3.7182980236735094E-3</v>
      </c>
      <c r="W34" s="307">
        <f>+生産者価格評価表!W34/生産者価格評価表!W$124</f>
        <v>5.2315276338155267E-4</v>
      </c>
      <c r="X34" s="307">
        <f>+生産者価格評価表!X34/生産者価格評価表!X$124</f>
        <v>8.3524735095919487E-4</v>
      </c>
      <c r="Y34" s="307">
        <f>+生産者価格評価表!Y34/生産者価格評価表!Y$124</f>
        <v>7.3830716753024639E-3</v>
      </c>
      <c r="Z34" s="307">
        <f>+生産者価格評価表!Z34/生産者価格評価表!Z$124</f>
        <v>0</v>
      </c>
      <c r="AA34" s="307">
        <f>+生産者価格評価表!AA34/生産者価格評価表!AA$124</f>
        <v>0</v>
      </c>
      <c r="AB34" s="307">
        <f>+生産者価格評価表!AB34/生産者価格評価表!AB$124</f>
        <v>0</v>
      </c>
      <c r="AC34" s="307">
        <f>+生産者価格評価表!AC34/生産者価格評価表!AC$124</f>
        <v>1.5202712144224542E-4</v>
      </c>
      <c r="AD34" s="307">
        <f>+生産者価格評価表!AD34/生産者価格評価表!AD$124</f>
        <v>0</v>
      </c>
      <c r="AE34" s="307">
        <f>+生産者価格評価表!AE34/生産者価格評価表!AE$124</f>
        <v>3.2099618872772837E-2</v>
      </c>
      <c r="AF34" s="307">
        <f>+生産者価格評価表!AF34/生産者価格評価表!AF$124</f>
        <v>9.4486319286737216E-5</v>
      </c>
      <c r="AG34" s="307">
        <f>+生産者価格評価表!AG34/生産者価格評価表!AG$124</f>
        <v>0</v>
      </c>
      <c r="AH34" s="307">
        <f>+生産者価格評価表!AH34/生産者価格評価表!AH$124</f>
        <v>0</v>
      </c>
      <c r="AI34" s="307">
        <f>+生産者価格評価表!AI34/生産者価格評価表!AI$124</f>
        <v>0</v>
      </c>
      <c r="AJ34" s="307">
        <f>+生産者価格評価表!AJ34/生産者価格評価表!AJ$124</f>
        <v>5.7695363782185532E-6</v>
      </c>
      <c r="AK34" s="307">
        <f>+生産者価格評価表!AK34/生産者価格評価表!AK$124</f>
        <v>0</v>
      </c>
      <c r="AL34" s="307">
        <f>+生産者価格評価表!AL34/生産者価格評価表!AL$124</f>
        <v>6.7875905031691353E-3</v>
      </c>
      <c r="AM34" s="307">
        <f>+生産者価格評価表!AM34/生産者価格評価表!AM$124</f>
        <v>4.9645327279747381E-2</v>
      </c>
      <c r="AN34" s="307">
        <f>+生産者価格評価表!AN34/生産者価格評価表!AN$124</f>
        <v>8.261855145980334E-3</v>
      </c>
      <c r="AO34" s="307">
        <f>+生産者価格評価表!AO34/生産者価格評価表!AO$124</f>
        <v>1.9994581387835549E-2</v>
      </c>
      <c r="AP34" s="307">
        <f>+生産者価格評価表!AP34/生産者価格評価表!AP$124</f>
        <v>9.5064104998584788E-5</v>
      </c>
      <c r="AQ34" s="307">
        <f>+生産者価格評価表!AQ34/生産者価格評価表!AQ$124</f>
        <v>2.1112336566992181E-3</v>
      </c>
      <c r="AR34" s="307">
        <f>+生産者価格評価表!AR34/生産者価格評価表!AR$124</f>
        <v>5.3588860199127518E-4</v>
      </c>
      <c r="AS34" s="307">
        <f>+生産者価格評価表!AS34/生産者価格評価表!AS$124</f>
        <v>1.1444043781322171E-5</v>
      </c>
      <c r="AT34" s="307">
        <f>+生産者価格評価表!AT34/生産者価格評価表!AT$124</f>
        <v>4.2769319590305307E-5</v>
      </c>
      <c r="AU34" s="308">
        <f>+生産者価格評価表!AU34/生産者価格評価表!AU$124</f>
        <v>2.5715646952119748E-5</v>
      </c>
      <c r="AV34" s="308">
        <f>+生産者価格評価表!AV34/生産者価格評価表!AV$124</f>
        <v>1.8837142876857819E-5</v>
      </c>
      <c r="AW34" s="308">
        <f>+生産者価格評価表!AW34/生産者価格評価表!AW$124</f>
        <v>1.6545659119387865E-5</v>
      </c>
      <c r="AX34" s="308">
        <f>+生産者価格評価表!AX34/生産者価格評価表!AX$124</f>
        <v>0</v>
      </c>
      <c r="AY34" s="308">
        <f>+生産者価格評価表!AY34/生産者価格評価表!AY$124</f>
        <v>0</v>
      </c>
      <c r="AZ34" s="308">
        <f>+生産者価格評価表!AZ34/生産者価格評価表!AZ$124</f>
        <v>3.4398194798481431E-6</v>
      </c>
      <c r="BA34" s="308">
        <f>+生産者価格評価表!BA34/生産者価格評価表!BA$124</f>
        <v>0</v>
      </c>
      <c r="BB34" s="308">
        <f>+生産者価格評価表!BB34/生産者価格評価表!BB$124</f>
        <v>2.7289595730848069E-6</v>
      </c>
      <c r="BC34" s="308">
        <f>+生産者価格評価表!BC34/生産者価格評価表!BC$124</f>
        <v>0</v>
      </c>
      <c r="BD34" s="308">
        <f>+生産者価格評価表!BD34/生産者価格評価表!BD$124</f>
        <v>1.9634272963875152E-5</v>
      </c>
      <c r="BE34" s="308">
        <f>+生産者価格評価表!BE34/生産者価格評価表!BE$124</f>
        <v>0</v>
      </c>
      <c r="BF34" s="308">
        <f>+生産者価格評価表!BF34/生産者価格評価表!BF$124</f>
        <v>0</v>
      </c>
      <c r="BG34" s="308">
        <f>+生産者価格評価表!BG34/生産者価格評価表!BG$124</f>
        <v>0</v>
      </c>
      <c r="BH34" s="308">
        <f>+生産者価格評価表!BH34/生産者価格評価表!BH$124</f>
        <v>5.3028008933741172E-5</v>
      </c>
      <c r="BI34" s="308">
        <f>+生産者価格評価表!BI34/生産者価格評価表!BI$124</f>
        <v>8.4232744710744565E-6</v>
      </c>
      <c r="BJ34" s="308">
        <f>+生産者価格評価表!BJ34/生産者価格評価表!BJ$124</f>
        <v>2.6187698168967586E-4</v>
      </c>
      <c r="BK34" s="308">
        <f>+生産者価格評価表!BK34/生産者価格評価表!BK$124</f>
        <v>9.1014411609402744E-6</v>
      </c>
      <c r="BL34" s="308">
        <f>+生産者価格評価表!BL34/生産者価格評価表!BL$124</f>
        <v>2.2419466239014985E-4</v>
      </c>
      <c r="BM34" s="308">
        <f>+生産者価格評価表!BM34/生産者価格評価表!BM$124</f>
        <v>7.5704315247300145E-4</v>
      </c>
      <c r="BN34" s="308">
        <f>+生産者価格評価表!BN34/生産者価格評価表!BN$124</f>
        <v>3.2471058279640108E-5</v>
      </c>
      <c r="BO34" s="308">
        <f>+生産者価格評価表!BO34/生産者価格評価表!BO$124</f>
        <v>2.7316170054744397E-2</v>
      </c>
      <c r="BP34" s="308">
        <f>+生産者価格評価表!BP34/生産者価格評価表!BP$124</f>
        <v>9.8665407246441381E-3</v>
      </c>
      <c r="BQ34" s="308">
        <f>+生産者価格評価表!BQ34/生産者価格評価表!BQ$124</f>
        <v>2.0220403085373991E-2</v>
      </c>
      <c r="BR34" s="308">
        <f>+生産者価格評価表!BR34/生産者価格評価表!BR$124</f>
        <v>0</v>
      </c>
      <c r="BS34" s="308">
        <f>+生産者価格評価表!BS34/生産者価格評価表!BS$124</f>
        <v>1.6632867053685276E-7</v>
      </c>
      <c r="BT34" s="308">
        <f>+生産者価格評価表!BT34/生産者価格評価表!BT$124</f>
        <v>1.7994564897817433E-4</v>
      </c>
      <c r="BU34" s="308">
        <f>+生産者価格評価表!BU34/生産者価格評価表!BU$124</f>
        <v>-2.0218626219399867E-6</v>
      </c>
      <c r="BV34" s="308">
        <f>+生産者価格評価表!BV34/生産者価格評価表!BV$124</f>
        <v>0</v>
      </c>
      <c r="BW34" s="308">
        <f>+生産者価格評価表!BW34/生産者価格評価表!BW$124</f>
        <v>0</v>
      </c>
      <c r="BX34" s="308">
        <f>+生産者価格評価表!BX34/生産者価格評価表!BX$124</f>
        <v>0</v>
      </c>
      <c r="BY34" s="308">
        <f>+生産者価格評価表!BY34/生産者価格評価表!BY$124</f>
        <v>0</v>
      </c>
      <c r="BZ34" s="308">
        <f>+生産者価格評価表!BZ34/生産者価格評価表!BZ$124</f>
        <v>1.2906536991190599E-5</v>
      </c>
      <c r="CA34" s="308">
        <f>+生産者価格評価表!CA34/生産者価格評価表!CA$124</f>
        <v>0</v>
      </c>
      <c r="CB34" s="308">
        <f>+生産者価格評価表!CB34/生産者価格評価表!CB$124</f>
        <v>0</v>
      </c>
      <c r="CC34" s="308">
        <f>+生産者価格評価表!CC34/生産者価格評価表!CC$124</f>
        <v>0</v>
      </c>
      <c r="CD34" s="308">
        <f>+生産者価格評価表!CD34/生産者価格評価表!CD$124</f>
        <v>0</v>
      </c>
      <c r="CE34" s="308">
        <f>+生産者価格評価表!CE34/生産者価格評価表!CE$124</f>
        <v>0</v>
      </c>
      <c r="CF34" s="308">
        <f>+生産者価格評価表!CF34/生産者価格評価表!CF$124</f>
        <v>0</v>
      </c>
      <c r="CG34" s="308">
        <f>+生産者価格評価表!CG34/生産者価格評価表!CG$124</f>
        <v>0</v>
      </c>
      <c r="CH34" s="308">
        <f>+生産者価格評価表!CH34/生産者価格評価表!CH$124</f>
        <v>0</v>
      </c>
      <c r="CI34" s="308">
        <f>+生産者価格評価表!CI34/生産者価格評価表!CI$124</f>
        <v>0</v>
      </c>
      <c r="CJ34" s="308">
        <f>+生産者価格評価表!CJ34/生産者価格評価表!CJ$124</f>
        <v>0</v>
      </c>
      <c r="CK34" s="308">
        <f>+生産者価格評価表!CK34/生産者価格評価表!CK$124</f>
        <v>0</v>
      </c>
      <c r="CL34" s="308">
        <f>+生産者価格評価表!CL34/生産者価格評価表!CL$124</f>
        <v>0</v>
      </c>
      <c r="CM34" s="308">
        <f>+生産者価格評価表!CM34/生産者価格評価表!CM$124</f>
        <v>1.0990011469679681E-5</v>
      </c>
      <c r="CN34" s="308">
        <f>+生産者価格評価表!CN34/生産者価格評価表!CN$124</f>
        <v>0</v>
      </c>
      <c r="CO34" s="308">
        <f>+生産者価格評価表!CO34/生産者価格評価表!CO$124</f>
        <v>0</v>
      </c>
      <c r="CP34" s="308">
        <f>+生産者価格評価表!CP34/生産者価格評価表!CP$124</f>
        <v>0</v>
      </c>
      <c r="CQ34" s="308">
        <f>+生産者価格評価表!CQ34/生産者価格評価表!CQ$124</f>
        <v>0</v>
      </c>
      <c r="CR34" s="308">
        <f>+生産者価格評価表!CR34/生産者価格評価表!CR$124</f>
        <v>0</v>
      </c>
      <c r="CS34" s="308">
        <f>+生産者価格評価表!CS34/生産者価格評価表!CS$124</f>
        <v>1.2918079123911627E-5</v>
      </c>
      <c r="CT34" s="308">
        <f>+生産者価格評価表!CT34/生産者価格評価表!CT$124</f>
        <v>1.408497769809802E-5</v>
      </c>
      <c r="CU34" s="308">
        <f>+生産者価格評価表!CU34/生産者価格評価表!CU$124</f>
        <v>2.2978016341800635E-4</v>
      </c>
      <c r="CV34" s="308">
        <f>+生産者価格評価表!CV34/生産者価格評価表!CV$124</f>
        <v>1.210686578254867E-5</v>
      </c>
      <c r="CW34" s="308">
        <f>+生産者価格評価表!CW34/生産者価格評価表!CW$124</f>
        <v>0</v>
      </c>
      <c r="CX34" s="308">
        <f>+生産者価格評価表!CX34/生産者価格評価表!CX$124</f>
        <v>0</v>
      </c>
      <c r="CY34" s="308">
        <f>+生産者価格評価表!CY34/生産者価格評価表!CY$124</f>
        <v>2.6001872176256128E-6</v>
      </c>
      <c r="CZ34" s="308">
        <f>+生産者価格評価表!CZ34/生産者価格評価表!CZ$124</f>
        <v>1.5495113457395484E-6</v>
      </c>
      <c r="DA34" s="308">
        <f>+生産者価格評価表!DA34/生産者価格評価表!DA$124</f>
        <v>5.0318144732354659E-4</v>
      </c>
      <c r="DB34" s="308">
        <f>+生産者価格評価表!DB34/生産者価格評価表!DB$124</f>
        <v>0</v>
      </c>
      <c r="DC34" s="308">
        <f>+生産者価格評価表!DC34/生産者価格評価表!DC$124</f>
        <v>0</v>
      </c>
      <c r="DD34" s="308">
        <f>+生産者価格評価表!DD34/生産者価格評価表!DD$124</f>
        <v>0</v>
      </c>
      <c r="DE34" s="308">
        <f>+生産者価格評価表!DE34/生産者価格評価表!DE$124</f>
        <v>9.1300900767837446E-5</v>
      </c>
      <c r="DF34" s="308">
        <f>+生産者価格評価表!DF34/生産者価格評価表!DF$124</f>
        <v>0</v>
      </c>
      <c r="DG34" s="309">
        <f>+生産者価格評価表!DG34/生産者価格評価表!DG$124</f>
        <v>8.6638170899872842E-6</v>
      </c>
    </row>
    <row r="35" spans="1:111" ht="17.100000000000001" customHeight="1">
      <c r="A35" s="303">
        <v>29</v>
      </c>
      <c r="B35" s="304" t="s">
        <v>193</v>
      </c>
      <c r="C35" s="305" t="s">
        <v>96</v>
      </c>
      <c r="D35" s="306">
        <f>+生産者価格評価表!D35/生産者価格評価表!D$124</f>
        <v>2.3195095499873617E-2</v>
      </c>
      <c r="E35" s="307">
        <f>+生産者価格評価表!E35/生産者価格評価表!E$124</f>
        <v>1.1370757054730745E-3</v>
      </c>
      <c r="F35" s="307">
        <f>+生産者価格評価表!F35/生産者価格評価表!F$124</f>
        <v>4.8692823011533565E-3</v>
      </c>
      <c r="G35" s="307">
        <f>+生産者価格評価表!G35/生産者価格評価表!G$124</f>
        <v>5.6844548101604398E-3</v>
      </c>
      <c r="H35" s="307">
        <f>+生産者価格評価表!H35/生産者価格評価表!H$124</f>
        <v>7.989798569457654E-3</v>
      </c>
      <c r="I35" s="819">
        <v>0</v>
      </c>
      <c r="J35" s="307">
        <f>+生産者価格評価表!J35/生産者価格評価表!J$124</f>
        <v>5.2405668440202188E-4</v>
      </c>
      <c r="K35" s="307">
        <f>+生産者価格評価表!K35/生産者価格評価表!K$124</f>
        <v>1.5643308565580095E-2</v>
      </c>
      <c r="L35" s="307">
        <f>+生産者価格評価表!L35/生産者価格評価表!L$124</f>
        <v>3.0581274046062916E-2</v>
      </c>
      <c r="M35" s="307">
        <f>+生産者価格評価表!M35/生産者価格評価表!M$124</f>
        <v>9.8788301322837331E-5</v>
      </c>
      <c r="N35" s="819">
        <v>0</v>
      </c>
      <c r="O35" s="307">
        <f>+生産者価格評価表!O35/生産者価格評価表!O$124</f>
        <v>3.5074761318551061E-3</v>
      </c>
      <c r="P35" s="307">
        <f>+生産者価格評価表!P35/生産者価格評価表!P$124</f>
        <v>1.0378888814349434E-2</v>
      </c>
      <c r="Q35" s="307">
        <f>+生産者価格評価表!Q35/生産者価格評価表!Q$124</f>
        <v>1.5271215056758733E-2</v>
      </c>
      <c r="R35" s="307">
        <f>+生産者価格評価表!R35/生産者価格評価表!R$124</f>
        <v>5.1743553165283271E-2</v>
      </c>
      <c r="S35" s="307">
        <f>+生産者価格評価表!S35/生産者価格評価表!S$124</f>
        <v>3.0895447434243517E-3</v>
      </c>
      <c r="T35" s="307">
        <f>+生産者価格評価表!T35/生産者価格評価表!T$124</f>
        <v>1.8857721721252128E-2</v>
      </c>
      <c r="U35" s="307">
        <f>+生産者価格評価表!U35/生産者価格評価表!U$124</f>
        <v>3.6475090584097189E-2</v>
      </c>
      <c r="V35" s="307">
        <f>+生産者価格評価表!V35/生産者価格評価表!V$124</f>
        <v>1.1725589066767884E-2</v>
      </c>
      <c r="W35" s="307">
        <f>+生産者価格評価表!W35/生産者価格評価表!W$124</f>
        <v>6.9582268342992838E-3</v>
      </c>
      <c r="X35" s="307">
        <f>+生産者価格評価表!X35/生産者価格評価表!X$124</f>
        <v>0</v>
      </c>
      <c r="Y35" s="307">
        <f>+生産者価格評価表!Y35/生産者価格評価表!Y$124</f>
        <v>2.2780224023368676E-3</v>
      </c>
      <c r="Z35" s="307">
        <f>+生産者価格評価表!Z35/生産者価格評価表!Z$124</f>
        <v>1.8636633528887974E-3</v>
      </c>
      <c r="AA35" s="307">
        <f>+生産者価格評価表!AA35/生産者価格評価表!AA$124</f>
        <v>7.0975362378942206E-3</v>
      </c>
      <c r="AB35" s="307">
        <f>+生産者価格評価表!AB35/生産者価格評価表!AB$124</f>
        <v>6.408431230307722E-2</v>
      </c>
      <c r="AC35" s="307">
        <f>+生産者価格評価表!AC35/生産者価格評価表!AC$124</f>
        <v>2.4962082889237975E-2</v>
      </c>
      <c r="AD35" s="307">
        <f>+生産者価格評価表!AD35/生産者価格評価表!AD$124</f>
        <v>1.013686907852484E-4</v>
      </c>
      <c r="AE35" s="307">
        <f>+生産者価格評価表!AE35/生産者価格評価表!AE$124</f>
        <v>0</v>
      </c>
      <c r="AF35" s="307">
        <f>+生産者価格評価表!AF35/生産者価格評価表!AF$124</f>
        <v>0.22387247645427874</v>
      </c>
      <c r="AG35" s="307">
        <f>+生産者価格評価表!AG35/生産者価格評価表!AG$124</f>
        <v>2.6580534009876144E-2</v>
      </c>
      <c r="AH35" s="307">
        <f>+生産者価格評価表!AH35/生産者価格評価表!AH$124</f>
        <v>7.5903649900814968E-2</v>
      </c>
      <c r="AI35" s="307">
        <f>+生産者価格評価表!AI35/生産者価格評価表!AI$124</f>
        <v>3.0863557665069579E-2</v>
      </c>
      <c r="AJ35" s="307">
        <f>+生産者価格評価表!AJ35/生産者価格評価表!AJ$124</f>
        <v>1.2236975291197193E-3</v>
      </c>
      <c r="AK35" s="307">
        <f>+生産者価格評価表!AK35/生産者価格評価表!AK$124</f>
        <v>5.3549313564727882E-3</v>
      </c>
      <c r="AL35" s="307">
        <f>+生産者価格評価表!AL35/生産者価格評価表!AL$124</f>
        <v>3.1228769775189526E-3</v>
      </c>
      <c r="AM35" s="307">
        <f>+生産者価格評価表!AM35/生産者価格評価表!AM$124</f>
        <v>0</v>
      </c>
      <c r="AN35" s="307">
        <f>+生産者価格評価表!AN35/生産者価格評価表!AN$124</f>
        <v>2.6626535789985609E-5</v>
      </c>
      <c r="AO35" s="307">
        <f>+生産者価格評価表!AO35/生産者価格評価表!AO$124</f>
        <v>5.359407605623047E-4</v>
      </c>
      <c r="AP35" s="307">
        <f>+生産者価格評価表!AP35/生産者価格評価表!AP$124</f>
        <v>5.4272464461865369E-5</v>
      </c>
      <c r="AQ35" s="307">
        <f>+生産者価格評価表!AQ35/生産者価格評価表!AQ$124</f>
        <v>4.3039999981970222E-4</v>
      </c>
      <c r="AR35" s="307">
        <f>+生産者価格評価表!AR35/生産者価格評価表!AR$124</f>
        <v>4.6375041301461193E-3</v>
      </c>
      <c r="AS35" s="307">
        <f>+生産者価格評価表!AS35/生産者価格評価表!AS$124</f>
        <v>2.3142356414700242E-3</v>
      </c>
      <c r="AT35" s="307">
        <f>+生産者価格評価表!AT35/生産者価格評価表!AT$124</f>
        <v>6.5407320556635333E-3</v>
      </c>
      <c r="AU35" s="308">
        <f>+生産者価格評価表!AU35/生産者価格評価表!AU$124</f>
        <v>7.8476873398555542E-3</v>
      </c>
      <c r="AV35" s="308">
        <f>+生産者価格評価表!AV35/生産者価格評価表!AV$124</f>
        <v>3.8553771156154999E-3</v>
      </c>
      <c r="AW35" s="308">
        <f>+生産者価格評価表!AW35/生産者価格評価表!AW$124</f>
        <v>1.7261702166403058E-2</v>
      </c>
      <c r="AX35" s="308">
        <f>+生産者価格評価表!AX35/生産者価格評価表!AX$124</f>
        <v>1.96989587923131E-2</v>
      </c>
      <c r="AY35" s="308">
        <f>+生産者価格評価表!AY35/生産者価格評価表!AY$124</f>
        <v>1.2248650513204807E-2</v>
      </c>
      <c r="AZ35" s="308">
        <f>+生産者価格評価表!AZ35/生産者価格評価表!AZ$124</f>
        <v>1.801985073444155E-2</v>
      </c>
      <c r="BA35" s="308">
        <f>+生産者価格評価表!BA35/生産者価格評価表!BA$124</f>
        <v>4.1298826540559393E-2</v>
      </c>
      <c r="BB35" s="308">
        <f>+生産者価格評価表!BB35/生産者価格評価表!BB$124</f>
        <v>1.6459949329975579E-3</v>
      </c>
      <c r="BC35" s="308">
        <f>+生産者価格評価表!BC35/生産者価格評価表!BC$124</f>
        <v>0.12081446402542564</v>
      </c>
      <c r="BD35" s="308">
        <f>+生産者価格評価表!BD35/生産者価格評価表!BD$124</f>
        <v>3.6125976704784686E-2</v>
      </c>
      <c r="BE35" s="308">
        <f>+生産者価格評価表!BE35/生産者価格評価表!BE$124</f>
        <v>4.2155214978525528E-2</v>
      </c>
      <c r="BF35" s="308">
        <f>+生産者価格評価表!BF35/生産者価格評価表!BF$124</f>
        <v>3.334773563260205E-2</v>
      </c>
      <c r="BG35" s="308">
        <f>+生産者価格評価表!BG35/生産者価格評価表!BG$124</f>
        <v>4.9253918024527348E-3</v>
      </c>
      <c r="BH35" s="308">
        <f>+生産者価格評価表!BH35/生産者価格評価表!BH$124</f>
        <v>3.8534703896599708E-2</v>
      </c>
      <c r="BI35" s="308">
        <f>+生産者価格評価表!BI35/生産者価格評価表!BI$124</f>
        <v>5.0610637742294655E-3</v>
      </c>
      <c r="BJ35" s="308">
        <f>+生産者価格評価表!BJ35/生産者価格評価表!BJ$124</f>
        <v>1.2089816638471621E-2</v>
      </c>
      <c r="BK35" s="308">
        <f>+生産者価格評価表!BK35/生産者価格評価表!BK$124</f>
        <v>8.2664465303054421E-2</v>
      </c>
      <c r="BL35" s="308">
        <f>+生産者価格評価表!BL35/生産者価格評価表!BL$124</f>
        <v>2.3939032213943128E-3</v>
      </c>
      <c r="BM35" s="308">
        <f>+生産者価格評価表!BM35/生産者価格評価表!BM$124</f>
        <v>1.269988763985771E-2</v>
      </c>
      <c r="BN35" s="308">
        <f>+生産者価格評価表!BN35/生産者価格評価表!BN$124</f>
        <v>1.5742333414929897E-2</v>
      </c>
      <c r="BO35" s="308">
        <f>+生産者価格評価表!BO35/生産者価格評価表!BO$124</f>
        <v>1.2097516540882541E-2</v>
      </c>
      <c r="BP35" s="308">
        <f>+生産者価格評価表!BP35/生産者価格評価表!BP$124</f>
        <v>1.0399106874274554E-2</v>
      </c>
      <c r="BQ35" s="308">
        <f>+生産者価格評価表!BQ35/生産者価格評価表!BQ$124</f>
        <v>0</v>
      </c>
      <c r="BR35" s="308">
        <f>+生産者価格評価表!BR35/生産者価格評価表!BR$124</f>
        <v>0</v>
      </c>
      <c r="BS35" s="308">
        <f>+生産者価格評価表!BS35/生産者価格評価表!BS$124</f>
        <v>4.0911765464251751E-2</v>
      </c>
      <c r="BT35" s="308">
        <f>+生産者価格評価表!BT35/生産者価格評価表!BT$124</f>
        <v>2.5437840098809662E-3</v>
      </c>
      <c r="BU35" s="308">
        <f>+生産者価格評価表!BU35/生産者価格評価表!BU$124</f>
        <v>4.5447449166277814E-3</v>
      </c>
      <c r="BV35" s="308">
        <f>+生産者価格評価表!BV35/生産者価格評価表!BV$124</f>
        <v>2.6654246696340019E-3</v>
      </c>
      <c r="BW35" s="308">
        <f>+生産者価格評価表!BW35/生産者価格評価表!BW$124</f>
        <v>7.1238365729708126E-4</v>
      </c>
      <c r="BX35" s="308">
        <f>+生産者価格評価表!BX35/生産者価格評価表!BX$124</f>
        <v>1.9272132593216114E-3</v>
      </c>
      <c r="BY35" s="308">
        <f>+生産者価格評価表!BY35/生産者価格評価表!BY$124</f>
        <v>4.0850891104012173E-4</v>
      </c>
      <c r="BZ35" s="308">
        <f>+生産者価格評価表!BZ35/生産者価格評価表!BZ$124</f>
        <v>0</v>
      </c>
      <c r="CA35" s="308">
        <f>+生産者価格評価表!CA35/生産者価格評価表!CA$124</f>
        <v>4.5264743031087307E-4</v>
      </c>
      <c r="CB35" s="308">
        <f>+生産者価格評価表!CB35/生産者価格評価表!CB$124</f>
        <v>4.333897299128462E-5</v>
      </c>
      <c r="CC35" s="308">
        <f>+生産者価格評価表!CC35/生産者価格評価表!CC$124</f>
        <v>9.8317058963177576E-5</v>
      </c>
      <c r="CD35" s="308">
        <f>+生産者価格評価表!CD35/生産者価格評価表!CD$124</f>
        <v>6.6638993843580669E-4</v>
      </c>
      <c r="CE35" s="308">
        <f>+生産者価格評価表!CE35/生産者価格評価表!CE$124</f>
        <v>1.5731304665888828E-3</v>
      </c>
      <c r="CF35" s="308">
        <f>+生産者価格評価表!CF35/生産者価格評価表!CF$124</f>
        <v>3.4624586383375038E-3</v>
      </c>
      <c r="CG35" s="308">
        <f>+生産者価格評価表!CG35/生産者価格評価表!CG$124</f>
        <v>6.5402023278800089E-3</v>
      </c>
      <c r="CH35" s="308">
        <f>+生産者価格評価表!CH35/生産者価格評価表!CH$124</f>
        <v>0</v>
      </c>
      <c r="CI35" s="308">
        <f>+生産者価格評価表!CI35/生産者価格評価表!CI$124</f>
        <v>3.0304869235446554E-5</v>
      </c>
      <c r="CJ35" s="308">
        <f>+生産者価格評価表!CJ35/生産者価格評価表!CJ$124</f>
        <v>7.8338879078194924E-4</v>
      </c>
      <c r="CK35" s="308">
        <f>+生産者価格評価表!CK35/生産者価格評価表!CK$124</f>
        <v>8.3056077777581543E-3</v>
      </c>
      <c r="CL35" s="308">
        <f>+生産者価格評価表!CL35/生産者価格評価表!CL$124</f>
        <v>8.2498276333643463E-5</v>
      </c>
      <c r="CM35" s="308">
        <f>+生産者価格評価表!CM35/生産者価格評価表!CM$124</f>
        <v>2.8565035020113117E-3</v>
      </c>
      <c r="CN35" s="308">
        <f>+生産者価格評価表!CN35/生産者価格評価表!CN$124</f>
        <v>7.5967488789462545E-4</v>
      </c>
      <c r="CO35" s="308">
        <f>+生産者価格評価表!CO35/生産者価格評価表!CO$124</f>
        <v>3.0747501289578332E-4</v>
      </c>
      <c r="CP35" s="308">
        <f>+生産者価格評価表!CP35/生産者価格評価表!CP$124</f>
        <v>1.1870532945370634E-2</v>
      </c>
      <c r="CQ35" s="308">
        <f>+生産者価格評価表!CQ35/生産者価格評価表!CQ$124</f>
        <v>1.490679630191795E-3</v>
      </c>
      <c r="CR35" s="308">
        <f>+生産者価格評価表!CR35/生産者価格評価表!CR$124</f>
        <v>1.3667058475557721E-5</v>
      </c>
      <c r="CS35" s="308">
        <f>+生産者価格評価表!CS35/生産者価格評価表!CS$124</f>
        <v>1.9192500683414747E-4</v>
      </c>
      <c r="CT35" s="308">
        <f>+生産者価格評価表!CT35/生産者価格評価表!CT$124</f>
        <v>2.3026171525562371E-4</v>
      </c>
      <c r="CU35" s="308">
        <f>+生産者価格評価表!CU35/生産者価格評価表!CU$124</f>
        <v>2.6899617106606061E-3</v>
      </c>
      <c r="CV35" s="308">
        <f>+生産者価格評価表!CV35/生産者価格評価表!CV$124</f>
        <v>3.3848500394905389E-4</v>
      </c>
      <c r="CW35" s="308">
        <f>+生産者価格評価表!CW35/生産者価格評価表!CW$124</f>
        <v>3.3622171837000628E-3</v>
      </c>
      <c r="CX35" s="308">
        <f>+生産者価格評価表!CX35/生産者価格評価表!CX$124</f>
        <v>5.3310530944971207E-3</v>
      </c>
      <c r="CY35" s="308">
        <f>+生産者価格評価表!CY35/生産者価格評価表!CY$124</f>
        <v>1.3213653926759902E-3</v>
      </c>
      <c r="CZ35" s="308">
        <f>+生産者価格評価表!CZ35/生産者価格評価表!CZ$124</f>
        <v>1.0844948355602374E-3</v>
      </c>
      <c r="DA35" s="308">
        <f>+生産者価格評価表!DA35/生産者価格評価表!DA$124</f>
        <v>7.67206877766656E-4</v>
      </c>
      <c r="DB35" s="308">
        <f>+生産者価格評価表!DB35/生産者価格評価表!DB$124</f>
        <v>2.5554930475384314E-3</v>
      </c>
      <c r="DC35" s="308">
        <f>+生産者価格評価表!DC35/生産者価格評価表!DC$124</f>
        <v>6.3341069795139517E-3</v>
      </c>
      <c r="DD35" s="308">
        <f>+生産者価格評価表!DD35/生産者価格評価表!DD$124</f>
        <v>1.0253016525235321E-4</v>
      </c>
      <c r="DE35" s="308">
        <f>+生産者価格評価表!DE35/生産者価格評価表!DE$124</f>
        <v>4.5669909228924658E-4</v>
      </c>
      <c r="DF35" s="308">
        <f>+生産者価格評価表!DF35/生産者価格評価表!DF$124</f>
        <v>3.5970969702302638E-2</v>
      </c>
      <c r="DG35" s="309">
        <f>+生産者価格評価表!DG35/生産者価格評価表!DG$124</f>
        <v>1.9240263818453803E-3</v>
      </c>
    </row>
    <row r="36" spans="1:111" ht="17.100000000000001" customHeight="1">
      <c r="A36" s="303">
        <v>30</v>
      </c>
      <c r="B36" s="304" t="s">
        <v>194</v>
      </c>
      <c r="C36" s="305" t="s">
        <v>97</v>
      </c>
      <c r="D36" s="306">
        <f>+生産者価格評価表!D36/生産者価格評価表!D$124</f>
        <v>5.6584850332168899E-4</v>
      </c>
      <c r="E36" s="307">
        <f>+生産者価格評価表!E36/生産者価格評価表!E$124</f>
        <v>4.253587817035576E-4</v>
      </c>
      <c r="F36" s="307">
        <f>+生産者価格評価表!F36/生産者価格評価表!F$124</f>
        <v>9.4648042296635669E-4</v>
      </c>
      <c r="G36" s="307">
        <f>+生産者価格評価表!G36/生産者価格評価表!G$124</f>
        <v>5.7298859446732213E-4</v>
      </c>
      <c r="H36" s="307">
        <f>+生産者価格評価表!H36/生産者価格評価表!H$124</f>
        <v>7.5489426784299083E-4</v>
      </c>
      <c r="I36" s="819">
        <v>0</v>
      </c>
      <c r="J36" s="307">
        <f>+生産者価格評価表!J36/生産者価格評価表!J$124</f>
        <v>3.3661450970922518E-3</v>
      </c>
      <c r="K36" s="307">
        <f>+生産者価格評価表!K36/生産者価格評価表!K$124</f>
        <v>2.6592128311247163E-4</v>
      </c>
      <c r="L36" s="307">
        <f>+生産者価格評価表!L36/生産者価格評価表!L$124</f>
        <v>1.1297345753275122E-4</v>
      </c>
      <c r="M36" s="307">
        <f>+生産者価格評価表!M36/生産者価格評価表!M$124</f>
        <v>1.0974287448223131E-6</v>
      </c>
      <c r="N36" s="819">
        <v>0</v>
      </c>
      <c r="O36" s="307">
        <f>+生産者価格評価表!O36/生産者価格評価表!O$124</f>
        <v>4.6925542928731871E-4</v>
      </c>
      <c r="P36" s="307">
        <f>+生産者価格評価表!P36/生産者価格評価表!P$124</f>
        <v>5.3663044309198663E-3</v>
      </c>
      <c r="Q36" s="307">
        <f>+生産者価格評価表!Q36/生産者価格評価表!Q$124</f>
        <v>4.6895593316176142E-4</v>
      </c>
      <c r="R36" s="307">
        <f>+生産者価格評価表!R36/生産者価格評価表!R$124</f>
        <v>1.1670380774792821E-3</v>
      </c>
      <c r="S36" s="307">
        <f>+生産者価格評価表!S36/生産者価格評価表!S$124</f>
        <v>3.3715820376719836E-5</v>
      </c>
      <c r="T36" s="307">
        <f>+生産者価格評価表!T36/生産者価格評価表!T$124</f>
        <v>6.6915330816657344E-4</v>
      </c>
      <c r="U36" s="307">
        <f>+生産者価格評価表!U36/生産者価格評価表!U$124</f>
        <v>2.5834738258907264E-4</v>
      </c>
      <c r="V36" s="307">
        <f>+生産者価格評価表!V36/生産者価格評価表!V$124</f>
        <v>1.4232661086156647E-3</v>
      </c>
      <c r="W36" s="307">
        <f>+生産者価格評価表!W36/生産者価格評価表!W$124</f>
        <v>1.2273401215250591E-4</v>
      </c>
      <c r="X36" s="307">
        <f>+生産者価格評価表!X36/生産者価格評価表!X$124</f>
        <v>0</v>
      </c>
      <c r="Y36" s="307">
        <f>+生産者価格評価表!Y36/生産者価格評価表!Y$124</f>
        <v>5.2884793180120872E-4</v>
      </c>
      <c r="Z36" s="307">
        <f>+生産者価格評価表!Z36/生産者価格評価表!Z$124</f>
        <v>8.9839504468515409E-4</v>
      </c>
      <c r="AA36" s="307">
        <f>+生産者価格評価表!AA36/生産者価格評価表!AA$124</f>
        <v>0</v>
      </c>
      <c r="AB36" s="307">
        <f>+生産者価格評価表!AB36/生産者価格評価表!AB$124</f>
        <v>2.8661991440881852E-3</v>
      </c>
      <c r="AC36" s="307">
        <f>+生産者価格評価表!AC36/生産者価格評価表!AC$124</f>
        <v>3.6848650244003604E-4</v>
      </c>
      <c r="AD36" s="307">
        <f>+生産者価格評価表!AD36/生産者価格評価表!AD$124</f>
        <v>0</v>
      </c>
      <c r="AE36" s="307">
        <f>+生産者価格評価表!AE36/生産者価格評価表!AE$124</f>
        <v>3.1327415676030412E-4</v>
      </c>
      <c r="AF36" s="307">
        <f>+生産者価格評価表!AF36/生産者価格評価表!AF$124</f>
        <v>8.5828347674984549E-4</v>
      </c>
      <c r="AG36" s="307">
        <f>+生産者価格評価表!AG36/生産者価格評価表!AG$124</f>
        <v>4.3975505788486108E-2</v>
      </c>
      <c r="AH36" s="307">
        <f>+生産者価格評価表!AH36/生産者価格評価表!AH$124</f>
        <v>1.6426257385146473E-2</v>
      </c>
      <c r="AI36" s="307">
        <f>+生産者価格評価表!AI36/生産者価格評価表!AI$124</f>
        <v>4.9436256233845134E-4</v>
      </c>
      <c r="AJ36" s="307">
        <f>+生産者価格評価表!AJ36/生産者価格評価表!AJ$124</f>
        <v>4.8233950394512606E-4</v>
      </c>
      <c r="AK36" s="307">
        <f>+生産者価格評価表!AK36/生産者価格評価表!AK$124</f>
        <v>5.6455627712626055E-4</v>
      </c>
      <c r="AL36" s="307">
        <f>+生産者価格評価表!AL36/生産者価格評価表!AL$124</f>
        <v>1.1609467930576579E-3</v>
      </c>
      <c r="AM36" s="307">
        <f>+生産者価格評価表!AM36/生産者価格評価表!AM$124</f>
        <v>5.5829014172907501E-4</v>
      </c>
      <c r="AN36" s="307">
        <f>+生産者価格評価表!AN36/生産者価格評価表!AN$124</f>
        <v>8.3372535649741373E-4</v>
      </c>
      <c r="AO36" s="307">
        <f>+生産者価格評価表!AO36/生産者価格評価表!AO$124</f>
        <v>6.2442260225123968E-4</v>
      </c>
      <c r="AP36" s="307">
        <f>+生産者価格評価表!AP36/生産者価格評価表!AP$124</f>
        <v>1.2395491025495736E-4</v>
      </c>
      <c r="AQ36" s="307">
        <f>+生産者価格評価表!AQ36/生産者価格評価表!AQ$124</f>
        <v>5.8943467640907387E-6</v>
      </c>
      <c r="AR36" s="307">
        <f>+生産者価格評価表!AR36/生産者価格評価表!AR$124</f>
        <v>2.7496240619675713E-4</v>
      </c>
      <c r="AS36" s="307">
        <f>+生産者価格評価表!AS36/生産者価格評価表!AS$124</f>
        <v>2.7329718902574076E-3</v>
      </c>
      <c r="AT36" s="307">
        <f>+生産者価格評価表!AT36/生産者価格評価表!AT$124</f>
        <v>1.2524564867963245E-3</v>
      </c>
      <c r="AU36" s="308">
        <f>+生産者価格評価表!AU36/生産者価格評価表!AU$124</f>
        <v>9.7016369818728101E-3</v>
      </c>
      <c r="AV36" s="308">
        <f>+生産者価格評価表!AV36/生産者価格評価表!AV$124</f>
        <v>5.5259958541635026E-3</v>
      </c>
      <c r="AW36" s="308">
        <f>+生産者価格評価表!AW36/生産者価格評価表!AW$124</f>
        <v>1.4133117507472565E-2</v>
      </c>
      <c r="AX36" s="308">
        <f>+生産者価格評価表!AX36/生産者価格評価表!AX$124</f>
        <v>3.1122338702430368E-3</v>
      </c>
      <c r="AY36" s="308">
        <f>+生産者価格評価表!AY36/生産者価格評価表!AY$124</f>
        <v>9.9482356422916145E-5</v>
      </c>
      <c r="AZ36" s="308">
        <f>+生産者価格評価表!AZ36/生産者価格評価表!AZ$124</f>
        <v>1.0798899109563283E-2</v>
      </c>
      <c r="BA36" s="308">
        <f>+生産者価格評価表!BA36/生産者価格評価表!BA$124</f>
        <v>8.9250176124845756E-3</v>
      </c>
      <c r="BB36" s="308">
        <f>+生産者価格評価表!BB36/生産者価格評価表!BB$124</f>
        <v>2.2840851238685556E-4</v>
      </c>
      <c r="BC36" s="308">
        <f>+生産者価格評価表!BC36/生産者価格評価表!BC$124</f>
        <v>5.9964671001301395E-3</v>
      </c>
      <c r="BD36" s="308">
        <f>+生産者価格評価表!BD36/生産者価格評価表!BD$124</f>
        <v>1.1206143299702874E-2</v>
      </c>
      <c r="BE36" s="308">
        <f>+生産者価格評価表!BE36/生産者価格評価表!BE$124</f>
        <v>1.6240628567067408E-3</v>
      </c>
      <c r="BF36" s="308">
        <f>+生産者価格評価表!BF36/生産者価格評価表!BF$124</f>
        <v>1.2375625519618702E-2</v>
      </c>
      <c r="BG36" s="308">
        <f>+生産者価格評価表!BG36/生産者価格評価表!BG$124</f>
        <v>2.2172299569568489E-2</v>
      </c>
      <c r="BH36" s="308">
        <f>+生産者価格評価表!BH36/生産者価格評価表!BH$124</f>
        <v>1.5515920803007708E-2</v>
      </c>
      <c r="BI36" s="308">
        <f>+生産者価格評価表!BI36/生産者価格評価表!BI$124</f>
        <v>1.1667559325324406E-2</v>
      </c>
      <c r="BJ36" s="308">
        <f>+生産者価格評価表!BJ36/生産者価格評価表!BJ$124</f>
        <v>1.0957684469891642E-2</v>
      </c>
      <c r="BK36" s="308">
        <f>+生産者価格評価表!BK36/生産者価格評価表!BK$124</f>
        <v>6.5002286205026703E-3</v>
      </c>
      <c r="BL36" s="308">
        <f>+生産者価格評価表!BL36/生産者価格評価表!BL$124</f>
        <v>5.3837869308332054E-3</v>
      </c>
      <c r="BM36" s="308">
        <f>+生産者価格評価表!BM36/生産者価格評価表!BM$124</f>
        <v>2.9508211405251879E-4</v>
      </c>
      <c r="BN36" s="308">
        <f>+生産者価格評価表!BN36/生産者価格評価表!BN$124</f>
        <v>2.7465524649775413E-4</v>
      </c>
      <c r="BO36" s="308">
        <f>+生産者価格評価表!BO36/生産者価格評価表!BO$124</f>
        <v>3.5700987361719527E-3</v>
      </c>
      <c r="BP36" s="308">
        <f>+生産者価格評価表!BP36/生産者価格評価表!BP$124</f>
        <v>3.396047363662052E-3</v>
      </c>
      <c r="BQ36" s="308">
        <f>+生産者価格評価表!BQ36/生産者価格評価表!BQ$124</f>
        <v>0</v>
      </c>
      <c r="BR36" s="308">
        <f>+生産者価格評価表!BR36/生産者価格評価表!BR$124</f>
        <v>0</v>
      </c>
      <c r="BS36" s="308">
        <f>+生産者価格評価表!BS36/生産者価格評価表!BS$124</f>
        <v>1.7552158384061133E-3</v>
      </c>
      <c r="BT36" s="308">
        <f>+生産者価格評価表!BT36/生産者価格評価表!BT$124</f>
        <v>1.8850209268314756E-2</v>
      </c>
      <c r="BU36" s="308">
        <f>+生産者価格評価表!BU36/生産者価格評価表!BU$124</f>
        <v>1.0073116628438507E-4</v>
      </c>
      <c r="BV36" s="308">
        <f>+生産者価格評価表!BV36/生産者価格評価表!BV$124</f>
        <v>9.7818279462336367E-6</v>
      </c>
      <c r="BW36" s="308">
        <f>+生産者価格評価表!BW36/生産者価格評価表!BW$124</f>
        <v>0</v>
      </c>
      <c r="BX36" s="308">
        <f>+生産者価格評価表!BX36/生産者価格評価表!BX$124</f>
        <v>0</v>
      </c>
      <c r="BY36" s="308">
        <f>+生産者価格評価表!BY36/生産者価格評価表!BY$124</f>
        <v>0</v>
      </c>
      <c r="BZ36" s="308">
        <f>+生産者価格評価表!BZ36/生産者価格評価表!BZ$124</f>
        <v>1.3920274810555165E-4</v>
      </c>
      <c r="CA36" s="308">
        <f>+生産者価格評価表!CA36/生産者価格評価表!CA$124</f>
        <v>1.8814799810920411E-3</v>
      </c>
      <c r="CB36" s="308">
        <f>+生産者価格評価表!CB36/生産者価格評価表!CB$124</f>
        <v>7.4600078795834081E-3</v>
      </c>
      <c r="CC36" s="308">
        <f>+生産者価格評価表!CC36/生産者価格評価表!CC$124</f>
        <v>1.3272314968129058E-3</v>
      </c>
      <c r="CD36" s="308">
        <f>+生産者価格評価表!CD36/生産者価格評価表!CD$124</f>
        <v>0</v>
      </c>
      <c r="CE36" s="308">
        <f>+生産者価格評価表!CE36/生産者価格評価表!CE$124</f>
        <v>7.9456970088307864E-4</v>
      </c>
      <c r="CF36" s="308">
        <f>+生産者価格評価表!CF36/生産者価格評価表!CF$124</f>
        <v>6.0586485774729454E-4</v>
      </c>
      <c r="CG36" s="308">
        <f>+生産者価格評価表!CG36/生産者価格評価表!CG$124</f>
        <v>1.5232242540313352E-4</v>
      </c>
      <c r="CH36" s="308">
        <f>+生産者価格評価表!CH36/生産者価格評価表!CH$124</f>
        <v>2.440051641972156E-4</v>
      </c>
      <c r="CI36" s="308">
        <f>+生産者価格評価表!CI36/生産者価格評価表!CI$124</f>
        <v>1.6403386916480077E-4</v>
      </c>
      <c r="CJ36" s="308">
        <f>+生産者価格評価表!CJ36/生産者価格評価表!CJ$124</f>
        <v>2.5271930644214462E-5</v>
      </c>
      <c r="CK36" s="308">
        <f>+生産者価格評価表!CK36/生産者価格評価表!CK$124</f>
        <v>0</v>
      </c>
      <c r="CL36" s="308">
        <f>+生産者価格評価表!CL36/生産者価格評価表!CL$124</f>
        <v>2.7847102305897359E-4</v>
      </c>
      <c r="CM36" s="308">
        <f>+生産者価格評価表!CM36/生産者価格評価表!CM$124</f>
        <v>4.147420995105308E-5</v>
      </c>
      <c r="CN36" s="308">
        <f>+生産者価格評価表!CN36/生産者価格評価表!CN$124</f>
        <v>9.1155514985937717E-4</v>
      </c>
      <c r="CO36" s="308">
        <f>+生産者価格評価表!CO36/生産者価格評価表!CO$124</f>
        <v>7.2683913480855948E-5</v>
      </c>
      <c r="CP36" s="308">
        <f>+生産者価格評価表!CP36/生産者価格評価表!CP$124</f>
        <v>1.8906186807900001E-4</v>
      </c>
      <c r="CQ36" s="308">
        <f>+生産者価格評価表!CQ36/生産者価格評価表!CQ$124</f>
        <v>1.1578381720226084E-3</v>
      </c>
      <c r="CR36" s="308">
        <f>+生産者価格評価表!CR36/生産者価格評価表!CR$124</f>
        <v>5.7735653510211421E-4</v>
      </c>
      <c r="CS36" s="308">
        <f>+生産者価格評価表!CS36/生産者価格評価表!CS$124</f>
        <v>1.7475276938056586E-3</v>
      </c>
      <c r="CT36" s="308">
        <f>+生産者価格評価表!CT36/生産者価格評価表!CT$124</f>
        <v>1.2910444082548384E-3</v>
      </c>
      <c r="CU36" s="308">
        <f>+生産者価格評価表!CU36/生産者価格評価表!CU$124</f>
        <v>4.5561274392211925E-3</v>
      </c>
      <c r="CV36" s="308">
        <f>+生産者価格評価表!CV36/生産者価格評価表!CV$124</f>
        <v>3.905909253252941E-4</v>
      </c>
      <c r="CW36" s="308">
        <f>+生産者価格評価表!CW36/生産者価格評価表!CW$124</f>
        <v>1.0460847902420681E-5</v>
      </c>
      <c r="CX36" s="308">
        <f>+生産者価格評価表!CX36/生産者価格評価表!CX$124</f>
        <v>3.1561083772347738E-2</v>
      </c>
      <c r="CY36" s="308">
        <f>+生産者価格評価表!CY36/生産者価格評価表!CY$124</f>
        <v>4.1495015313167423E-5</v>
      </c>
      <c r="CZ36" s="308">
        <f>+生産者価格評価表!CZ36/生産者価格評価表!CZ$124</f>
        <v>3.2519803026842634E-4</v>
      </c>
      <c r="DA36" s="308">
        <f>+生産者価格評価表!DA36/生産者価格評価表!DA$124</f>
        <v>8.7876624694540939E-5</v>
      </c>
      <c r="DB36" s="308">
        <f>+生産者価格評価表!DB36/生産者価格評価表!DB$124</f>
        <v>4.7039804450144156E-4</v>
      </c>
      <c r="DC36" s="308">
        <f>+生産者価格評価表!DC36/生産者価格評価表!DC$124</f>
        <v>1.6754107324748015E-3</v>
      </c>
      <c r="DD36" s="308">
        <f>+生産者価格評価表!DD36/生産者価格評価表!DD$124</f>
        <v>1.0684020233404722E-2</v>
      </c>
      <c r="DE36" s="308">
        <f>+生産者価格評価表!DE36/生産者価格評価表!DE$124</f>
        <v>7.1164109601897798E-4</v>
      </c>
      <c r="DF36" s="308">
        <f>+生産者価格評価表!DF36/生産者価格評価表!DF$124</f>
        <v>1.0131007034165669E-2</v>
      </c>
      <c r="DG36" s="309">
        <f>+生産者価格評価表!DG36/生産者価格評価表!DG$124</f>
        <v>1.3406105370965569E-4</v>
      </c>
    </row>
    <row r="37" spans="1:111" ht="17.100000000000001" customHeight="1">
      <c r="A37" s="303">
        <v>31</v>
      </c>
      <c r="B37" s="304" t="s">
        <v>195</v>
      </c>
      <c r="C37" s="305" t="s">
        <v>196</v>
      </c>
      <c r="D37" s="306">
        <f>+生産者価格評価表!D37/生産者価格評価表!D$124</f>
        <v>3.0020637644903354E-5</v>
      </c>
      <c r="E37" s="307">
        <f>+生産者価格評価表!E37/生産者価格評価表!E$124</f>
        <v>5.4568653719808981E-6</v>
      </c>
      <c r="F37" s="307">
        <f>+生産者価格評価表!F37/生産者価格評価表!F$124</f>
        <v>2.3032723659880051E-6</v>
      </c>
      <c r="G37" s="307">
        <f>+生産者価格評価表!G37/生産者価格評価表!G$124</f>
        <v>1.4958278302167416E-4</v>
      </c>
      <c r="H37" s="307">
        <f>+生産者価格評価表!H37/生産者価格評価表!H$124</f>
        <v>1.0323042259320297E-4</v>
      </c>
      <c r="I37" s="819">
        <v>0</v>
      </c>
      <c r="J37" s="307">
        <f>+生産者価格評価表!J37/生産者価格評価表!J$124</f>
        <v>1.5409681279116144E-3</v>
      </c>
      <c r="K37" s="307">
        <f>+生産者価格評価表!K37/生産者価格評価表!K$124</f>
        <v>3.4213114104213199E-5</v>
      </c>
      <c r="L37" s="307">
        <f>+生産者価格評価表!L37/生産者価格評価表!L$124</f>
        <v>9.8266064722094872E-6</v>
      </c>
      <c r="M37" s="307">
        <f>+生産者価格評価表!M37/生産者価格評価表!M$124</f>
        <v>6.9000010902001722E-7</v>
      </c>
      <c r="N37" s="819">
        <v>0</v>
      </c>
      <c r="O37" s="307">
        <f>+生産者価格評価表!O37/生産者価格評価表!O$124</f>
        <v>5.6462799179264245E-5</v>
      </c>
      <c r="P37" s="307">
        <f>+生産者価格評価表!P37/生産者価格評価表!P$124</f>
        <v>5.423648890046851E-3</v>
      </c>
      <c r="Q37" s="307">
        <f>+生産者価格評価表!Q37/生産者価格評価表!Q$124</f>
        <v>8.576867161980313E-5</v>
      </c>
      <c r="R37" s="307">
        <f>+生産者価格評価表!R37/生産者価格評価表!R$124</f>
        <v>8.8858418666107829E-4</v>
      </c>
      <c r="S37" s="307">
        <f>+生産者価格評価表!S37/生産者価格評価表!S$124</f>
        <v>3.766772093483416E-5</v>
      </c>
      <c r="T37" s="307">
        <f>+生産者価格評価表!T37/生産者価格評価表!T$124</f>
        <v>1.2729851056997137E-4</v>
      </c>
      <c r="U37" s="307">
        <f>+生産者価格評価表!U37/生産者価格評価表!U$124</f>
        <v>6.7520882148841161E-5</v>
      </c>
      <c r="V37" s="307">
        <f>+生産者価格評価表!V37/生産者価格評価表!V$124</f>
        <v>1.1729182966841288E-4</v>
      </c>
      <c r="W37" s="307">
        <f>+生産者価格評価表!W37/生産者価格評価表!W$124</f>
        <v>1.9851926429619468E-5</v>
      </c>
      <c r="X37" s="307">
        <f>+生産者価格評価表!X37/生産者価格評価表!X$124</f>
        <v>7.2625212939053058E-5</v>
      </c>
      <c r="Y37" s="307">
        <f>+生産者価格評価表!Y37/生産者価格評価表!Y$124</f>
        <v>1.1861512887323595E-5</v>
      </c>
      <c r="Z37" s="307">
        <f>+生産者価格評価表!Z37/生産者価格評価表!Z$124</f>
        <v>1.1245863847018613E-5</v>
      </c>
      <c r="AA37" s="307">
        <f>+生産者価格評価表!AA37/生産者価格評価表!AA$124</f>
        <v>8.933786823216676E-5</v>
      </c>
      <c r="AB37" s="307">
        <f>+生産者価格評価表!AB37/生産者価格評価表!AB$124</f>
        <v>1.7144515265488558E-5</v>
      </c>
      <c r="AC37" s="307">
        <f>+生産者価格評価表!AC37/生産者価格評価表!AC$124</f>
        <v>2.2590101982020738E-4</v>
      </c>
      <c r="AD37" s="307">
        <f>+生産者価格評価表!AD37/生産者価格評価表!AD$124</f>
        <v>4.2661127254309253E-7</v>
      </c>
      <c r="AE37" s="307">
        <f>+生産者価格評価表!AE37/生産者価格評価表!AE$124</f>
        <v>1.914703486644214E-4</v>
      </c>
      <c r="AF37" s="307">
        <f>+生産者価格評価表!AF37/生産者価格評価表!AF$124</f>
        <v>5.0786520733552962E-5</v>
      </c>
      <c r="AG37" s="307">
        <f>+生産者価格評価表!AG37/生産者価格評価表!AG$124</f>
        <v>1.0522368909936433E-4</v>
      </c>
      <c r="AH37" s="307">
        <f>+生産者価格評価表!AH37/生産者価格評価表!AH$124</f>
        <v>0.16253100553692612</v>
      </c>
      <c r="AI37" s="307">
        <f>+生産者価格評価表!AI37/生産者価格評価表!AI$124</f>
        <v>7.5932883265551259E-6</v>
      </c>
      <c r="AJ37" s="307">
        <f>+生産者価格評価表!AJ37/生産者価格評価表!AJ$124</f>
        <v>9.4050488531774342E-5</v>
      </c>
      <c r="AK37" s="307">
        <f>+生産者価格評価表!AK37/生産者価格評価表!AK$124</f>
        <v>8.4349487683736419E-4</v>
      </c>
      <c r="AL37" s="307">
        <f>+生産者価格評価表!AL37/生産者価格評価表!AL$124</f>
        <v>3.4464394450042508E-4</v>
      </c>
      <c r="AM37" s="307">
        <f>+生産者価格評価表!AM37/生産者価格評価表!AM$124</f>
        <v>1.5130136152708785E-5</v>
      </c>
      <c r="AN37" s="307">
        <f>+生産者価格評価表!AN37/生産者価格評価表!AN$124</f>
        <v>3.8704941267759483E-5</v>
      </c>
      <c r="AO37" s="307">
        <f>+生産者価格評価表!AO37/生産者価格評価表!AO$124</f>
        <v>1.9934245473126217E-4</v>
      </c>
      <c r="AP37" s="307">
        <f>+生産者価格評価表!AP37/生産者価格評価表!AP$124</f>
        <v>1.6556418764101112E-5</v>
      </c>
      <c r="AQ37" s="307">
        <f>+生産者価格評価表!AQ37/生産者価格評価表!AQ$124</f>
        <v>3.8391267379643944E-5</v>
      </c>
      <c r="AR37" s="307">
        <f>+生産者価格評価表!AR37/生産者価格評価表!AR$124</f>
        <v>1.0237993110764562E-4</v>
      </c>
      <c r="AS37" s="307">
        <f>+生産者価格評価表!AS37/生産者価格評価表!AS$124</f>
        <v>3.5986240689494636E-4</v>
      </c>
      <c r="AT37" s="307">
        <f>+生産者価格評価表!AT37/生産者価格評価表!AT$124</f>
        <v>4.8959237905759163E-5</v>
      </c>
      <c r="AU37" s="308">
        <f>+生産者価格評価表!AU37/生産者価格評価表!AU$124</f>
        <v>2.2979548043015058E-5</v>
      </c>
      <c r="AV37" s="308">
        <f>+生産者価格評価表!AV37/生産者価格評価表!AV$124</f>
        <v>2.0634878258238724E-4</v>
      </c>
      <c r="AW37" s="308">
        <f>+生産者価格評価表!AW37/生産者価格評価表!AW$124</f>
        <v>5.379368561344405E-4</v>
      </c>
      <c r="AX37" s="308">
        <f>+生産者価格評価表!AX37/生産者価格評価表!AX$124</f>
        <v>2.866207880151203E-4</v>
      </c>
      <c r="AY37" s="308">
        <f>+生産者価格評価表!AY37/生産者価格評価表!AY$124</f>
        <v>2.0252471764824282E-4</v>
      </c>
      <c r="AZ37" s="308">
        <f>+生産者価格評価表!AZ37/生産者価格評価表!AZ$124</f>
        <v>4.3675011437977353E-5</v>
      </c>
      <c r="BA37" s="308">
        <f>+生産者価格評価表!BA37/生産者価格評価表!BA$124</f>
        <v>1.8868890975301221E-5</v>
      </c>
      <c r="BB37" s="308">
        <f>+生産者価格評価表!BB37/生産者価格評価表!BB$124</f>
        <v>1.0896924711139629E-4</v>
      </c>
      <c r="BC37" s="308">
        <f>+生産者価格評価表!BC37/生産者価格評価表!BC$124</f>
        <v>5.4984870953790568E-5</v>
      </c>
      <c r="BD37" s="308">
        <f>+生産者価格評価表!BD37/生産者価格評価表!BD$124</f>
        <v>5.3668586026977009E-4</v>
      </c>
      <c r="BE37" s="308">
        <f>+生産者価格評価表!BE37/生産者価格評価表!BE$124</f>
        <v>2.5141007535462931E-5</v>
      </c>
      <c r="BF37" s="308">
        <f>+生産者価格評価表!BF37/生産者価格評価表!BF$124</f>
        <v>7.3448671471679114E-5</v>
      </c>
      <c r="BG37" s="308">
        <f>+生産者価格評価表!BG37/生産者価格評価表!BG$124</f>
        <v>6.1545917165032541E-5</v>
      </c>
      <c r="BH37" s="308">
        <f>+生産者価格評価表!BH37/生産者価格評価表!BH$124</f>
        <v>7.8385507090529834E-5</v>
      </c>
      <c r="BI37" s="308">
        <f>+生産者価格評価表!BI37/生産者価格評価表!BI$124</f>
        <v>3.9247309435093643E-5</v>
      </c>
      <c r="BJ37" s="308">
        <f>+生産者価格評価表!BJ37/生産者価格評価表!BJ$124</f>
        <v>3.5971110451215731E-5</v>
      </c>
      <c r="BK37" s="308">
        <f>+生産者価格評価表!BK37/生産者価格評価表!BK$124</f>
        <v>1.2160877462055247E-3</v>
      </c>
      <c r="BL37" s="308">
        <f>+生産者価格評価表!BL37/生産者価格評価表!BL$124</f>
        <v>8.0925059643567797E-5</v>
      </c>
      <c r="BM37" s="308">
        <f>+生産者価格評価表!BM37/生産者価格評価表!BM$124</f>
        <v>2.6817064203454053E-6</v>
      </c>
      <c r="BN37" s="308">
        <f>+生産者価格評価表!BN37/生産者価格評価表!BN$124</f>
        <v>1.5655709095335945E-5</v>
      </c>
      <c r="BO37" s="308">
        <f>+生産者価格評価表!BO37/生産者価格評価表!BO$124</f>
        <v>9.8495860293471773E-6</v>
      </c>
      <c r="BP37" s="308">
        <f>+生産者価格評価表!BP37/生産者価格評価表!BP$124</f>
        <v>3.60763725709644E-5</v>
      </c>
      <c r="BQ37" s="308">
        <f>+生産者価格評価表!BQ37/生産者価格評価表!BQ$124</f>
        <v>5.8820230346306607E-5</v>
      </c>
      <c r="BR37" s="308">
        <f>+生産者価格評価表!BR37/生産者価格評価表!BR$124</f>
        <v>5.4844905901807054E-3</v>
      </c>
      <c r="BS37" s="308">
        <f>+生産者価格評価表!BS37/生産者価格評価表!BS$124</f>
        <v>1.9095254545763466E-4</v>
      </c>
      <c r="BT37" s="308">
        <f>+生産者価格評価表!BT37/生産者価格評価表!BT$124</f>
        <v>2.7897464218107516E-4</v>
      </c>
      <c r="BU37" s="308">
        <f>+生産者価格評価表!BU37/生産者価格評価表!BU$124</f>
        <v>9.0206744859627153E-5</v>
      </c>
      <c r="BV37" s="308">
        <f>+生産者価格評価表!BV37/生産者価格評価表!BV$124</f>
        <v>1.0522974001277833E-4</v>
      </c>
      <c r="BW37" s="308">
        <f>+生産者価格評価表!BW37/生産者価格評価表!BW$124</f>
        <v>1.7623585440612096E-6</v>
      </c>
      <c r="BX37" s="308">
        <f>+生産者価格評価表!BX37/生産者価格評価表!BX$124</f>
        <v>4.0275668805229268E-7</v>
      </c>
      <c r="BY37" s="308">
        <f>+生産者価格評価表!BY37/生産者価格評価表!BY$124</f>
        <v>0</v>
      </c>
      <c r="BZ37" s="308">
        <f>+生産者価格評価表!BZ37/生産者価格評価表!BZ$124</f>
        <v>1.4139724134699163E-4</v>
      </c>
      <c r="CA37" s="308">
        <f>+生産者価格評価表!CA37/生産者価格評価表!CA$124</f>
        <v>3.9076339618749989E-5</v>
      </c>
      <c r="CB37" s="308">
        <f>+生産者価格評価表!CB37/生産者価格評価表!CB$124</f>
        <v>0</v>
      </c>
      <c r="CC37" s="308">
        <f>+生産者価格評価表!CC37/生産者価格評価表!CC$124</f>
        <v>7.7333407266767944E-6</v>
      </c>
      <c r="CD37" s="308">
        <f>+生産者価格評価表!CD37/生産者価格評価表!CD$124</f>
        <v>3.5953836002751427E-6</v>
      </c>
      <c r="CE37" s="308">
        <f>+生産者価格評価表!CE37/生産者価格評価表!CE$124</f>
        <v>3.6998427965256089E-6</v>
      </c>
      <c r="CF37" s="308">
        <f>+生産者価格評価表!CF37/生産者価格評価表!CF$124</f>
        <v>1.4120358149039995E-5</v>
      </c>
      <c r="CG37" s="308">
        <f>+生産者価格評価表!CG37/生産者価格評価表!CG$124</f>
        <v>4.7786516377847037E-5</v>
      </c>
      <c r="CH37" s="308">
        <f>+生産者価格評価表!CH37/生産者価格評価表!CH$124</f>
        <v>4.025467865385121E-4</v>
      </c>
      <c r="CI37" s="308">
        <f>+生産者価格評価表!CI37/生産者価格評価表!CI$124</f>
        <v>4.0725159583415553E-4</v>
      </c>
      <c r="CJ37" s="308">
        <f>+生産者価格評価表!CJ37/生産者価格評価表!CJ$124</f>
        <v>2.0455687809825578E-4</v>
      </c>
      <c r="CK37" s="308">
        <f>+生産者価格評価表!CK37/生産者価格評価表!CK$124</f>
        <v>4.7285283532700523E-6</v>
      </c>
      <c r="CL37" s="308">
        <f>+生産者価格評価表!CL37/生産者価格評価表!CL$124</f>
        <v>1.5763202362336533E-4</v>
      </c>
      <c r="CM37" s="308">
        <f>+生産者価格評価表!CM37/生産者価格評価表!CM$124</f>
        <v>4.0405736613723113E-5</v>
      </c>
      <c r="CN37" s="308">
        <f>+生産者価格評価表!CN37/生産者価格評価表!CN$124</f>
        <v>2.5900543664244565E-4</v>
      </c>
      <c r="CO37" s="308">
        <f>+生産者価格評価表!CO37/生産者価格評価表!CO$124</f>
        <v>8.6780760329302955E-5</v>
      </c>
      <c r="CP37" s="308">
        <f>+生産者価格評価表!CP37/生産者価格評価表!CP$124</f>
        <v>2.7790801675528146E-4</v>
      </c>
      <c r="CQ37" s="308">
        <f>+生産者価格評価表!CQ37/生産者価格評価表!CQ$124</f>
        <v>3.8748473524593101E-5</v>
      </c>
      <c r="CR37" s="308">
        <f>+生産者価格評価表!CR37/生産者価格評価表!CR$124</f>
        <v>1.5313240331840612E-4</v>
      </c>
      <c r="CS37" s="308">
        <f>+生産者価格評価表!CS37/生産者価格評価表!CS$124</f>
        <v>6.696849654918732E-5</v>
      </c>
      <c r="CT37" s="308">
        <f>+生産者価格評価表!CT37/生産者価格評価表!CT$124</f>
        <v>4.0305529336838665E-5</v>
      </c>
      <c r="CU37" s="308">
        <f>+生産者価格評価表!CU37/生産者価格評価表!CU$124</f>
        <v>1.3376078881054978E-3</v>
      </c>
      <c r="CV37" s="308">
        <f>+生産者価格評価表!CV37/生産者価格評価表!CV$124</f>
        <v>5.0847460059674895E-4</v>
      </c>
      <c r="CW37" s="308">
        <f>+生産者価格評価表!CW37/生産者価格評価表!CW$124</f>
        <v>2.1653524670442808E-5</v>
      </c>
      <c r="CX37" s="308">
        <f>+生産者価格評価表!CX37/生産者価格評価表!CX$124</f>
        <v>7.9643060314004438E-6</v>
      </c>
      <c r="CY37" s="308">
        <f>+生産者価格評価表!CY37/生産者価格評価表!CY$124</f>
        <v>1.0418632119095831E-4</v>
      </c>
      <c r="CZ37" s="308">
        <f>+生産者価格評価表!CZ37/生産者価格評価表!CZ$124</f>
        <v>1.1263407033650635E-4</v>
      </c>
      <c r="DA37" s="308">
        <f>+生産者価格評価表!DA37/生産者価格評価表!DA$124</f>
        <v>7.3137563611186767E-6</v>
      </c>
      <c r="DB37" s="308">
        <f>+生産者価格評価表!DB37/生産者価格評価表!DB$124</f>
        <v>1.9632105285101494E-4</v>
      </c>
      <c r="DC37" s="308">
        <f>+生産者価格評価表!DC37/生産者価格評価表!DC$124</f>
        <v>1.9247567500347925E-4</v>
      </c>
      <c r="DD37" s="308">
        <f>+生産者価格評価表!DD37/生産者価格評価表!DD$124</f>
        <v>2.6096445393158558E-5</v>
      </c>
      <c r="DE37" s="308">
        <f>+生産者価格評価表!DE37/生産者価格評価表!DE$124</f>
        <v>8.2108542387034729E-4</v>
      </c>
      <c r="DF37" s="308">
        <f>+生産者価格評価表!DF37/生産者価格評価表!DF$124</f>
        <v>0</v>
      </c>
      <c r="DG37" s="309">
        <f>+生産者価格評価表!DG37/生産者価格評価表!DG$124</f>
        <v>4.3307624791358984E-4</v>
      </c>
    </row>
    <row r="38" spans="1:111" ht="17.100000000000001" customHeight="1">
      <c r="A38" s="303">
        <v>32</v>
      </c>
      <c r="B38" s="304" t="s">
        <v>197</v>
      </c>
      <c r="C38" s="305" t="s">
        <v>198</v>
      </c>
      <c r="D38" s="306">
        <f>+生産者価格評価表!D38/生産者価格評価表!D$124</f>
        <v>0</v>
      </c>
      <c r="E38" s="307">
        <f>+生産者価格評価表!E38/生産者価格評価表!E$124</f>
        <v>0</v>
      </c>
      <c r="F38" s="307">
        <f>+生産者価格評価表!F38/生産者価格評価表!F$124</f>
        <v>0</v>
      </c>
      <c r="G38" s="307">
        <f>+生産者価格評価表!G38/生産者価格評価表!G$124</f>
        <v>1.2547646674958618E-4</v>
      </c>
      <c r="H38" s="307">
        <f>+生産者価格評価表!H38/生産者価格評価表!H$124</f>
        <v>0</v>
      </c>
      <c r="I38" s="819">
        <v>0</v>
      </c>
      <c r="J38" s="307">
        <f>+生産者価格評価表!J38/生産者価格評価表!J$124</f>
        <v>0</v>
      </c>
      <c r="K38" s="307">
        <f>+生産者価格評価表!K38/生産者価格評価表!K$124</f>
        <v>6.5412111668776483E-4</v>
      </c>
      <c r="L38" s="307">
        <f>+生産者価格評価表!L38/生産者価格評価表!L$124</f>
        <v>7.0983802282980832E-3</v>
      </c>
      <c r="M38" s="307">
        <f>+生産者価格評価表!M38/生産者価格評価表!M$124</f>
        <v>0</v>
      </c>
      <c r="N38" s="819">
        <v>0</v>
      </c>
      <c r="O38" s="307">
        <f>+生産者価格評価表!O38/生産者価格評価表!O$124</f>
        <v>2.5643287733904106E-4</v>
      </c>
      <c r="P38" s="307">
        <f>+生産者価格評価表!P38/生産者価格評価表!P$124</f>
        <v>1.0929672544709372E-3</v>
      </c>
      <c r="Q38" s="307">
        <f>+生産者価格評価表!Q38/生産者価格評価表!Q$124</f>
        <v>7.2420911271780855E-5</v>
      </c>
      <c r="R38" s="307">
        <f>+生産者価格評価表!R38/生産者価格評価表!R$124</f>
        <v>5.8826591162832592E-3</v>
      </c>
      <c r="S38" s="307">
        <f>+生産者価格評価表!S38/生産者価格評価表!S$124</f>
        <v>4.5191291871181143E-6</v>
      </c>
      <c r="T38" s="307">
        <f>+生産者価格評価表!T38/生産者価格評価表!T$124</f>
        <v>0</v>
      </c>
      <c r="U38" s="307">
        <f>+生産者価格評価表!U38/生産者価格評価表!U$124</f>
        <v>5.1357527093984404E-6</v>
      </c>
      <c r="V38" s="307">
        <f>+生産者価格評価表!V38/生産者価格評価表!V$124</f>
        <v>5.3908501101081134E-5</v>
      </c>
      <c r="W38" s="307">
        <f>+生産者価格評価表!W38/生産者価格評価表!W$124</f>
        <v>9.0135233128560096E-4</v>
      </c>
      <c r="X38" s="307">
        <f>+生産者価格評価表!X38/生産者価格評価表!X$124</f>
        <v>0</v>
      </c>
      <c r="Y38" s="307">
        <f>+生産者価格評価表!Y38/生産者価格評価表!Y$124</f>
        <v>8.6289261182707065E-4</v>
      </c>
      <c r="Z38" s="307">
        <f>+生産者価格評価表!Z38/生産者価格評価表!Z$124</f>
        <v>9.536412286329967E-5</v>
      </c>
      <c r="AA38" s="307">
        <f>+生産者価格評価表!AA38/生産者価格評価表!AA$124</f>
        <v>0</v>
      </c>
      <c r="AB38" s="307">
        <f>+生産者価格評価表!AB38/生産者価格評価表!AB$124</f>
        <v>1.3432120382196829E-2</v>
      </c>
      <c r="AC38" s="307">
        <f>+生産者価格評価表!AC38/生産者価格評価表!AC$124</f>
        <v>3.8721338129997502E-3</v>
      </c>
      <c r="AD38" s="307">
        <f>+生産者価格評価表!AD38/生産者価格評価表!AD$124</f>
        <v>0</v>
      </c>
      <c r="AE38" s="307">
        <f>+生産者価格評価表!AE38/生産者価格評価表!AE$124</f>
        <v>0</v>
      </c>
      <c r="AF38" s="307">
        <f>+生産者価格評価表!AF38/生産者価格評価表!AF$124</f>
        <v>2.9812340880276144E-3</v>
      </c>
      <c r="AG38" s="307">
        <f>+生産者価格評価表!AG38/生産者価格評価表!AG$124</f>
        <v>5.332629024040489E-4</v>
      </c>
      <c r="AH38" s="307">
        <f>+生産者価格評価表!AH38/生産者価格評価表!AH$124</f>
        <v>4.7910066625887889E-6</v>
      </c>
      <c r="AI38" s="307">
        <f>+生産者価格評価表!AI38/生産者価格評価表!AI$124</f>
        <v>3.8346159902212087E-2</v>
      </c>
      <c r="AJ38" s="307">
        <f>+生産者価格評価表!AJ38/生産者価格評価表!AJ$124</f>
        <v>1.4341642666073799E-4</v>
      </c>
      <c r="AK38" s="307">
        <f>+生産者価格評価表!AK38/生産者価格評価表!AK$124</f>
        <v>0</v>
      </c>
      <c r="AL38" s="307">
        <f>+生産者価格評価表!AL38/生産者価格評価表!AL$124</f>
        <v>8.3017177984133789E-3</v>
      </c>
      <c r="AM38" s="307">
        <f>+生産者価格評価表!AM38/生産者価格評価表!AM$124</f>
        <v>0</v>
      </c>
      <c r="AN38" s="307">
        <f>+生産者価格評価表!AN38/生産者価格評価表!AN$124</f>
        <v>0</v>
      </c>
      <c r="AO38" s="307">
        <f>+生産者価格評価表!AO38/生産者価格評価表!AO$124</f>
        <v>0</v>
      </c>
      <c r="AP38" s="307">
        <f>+生産者価格評価表!AP38/生産者価格評価表!AP$124</f>
        <v>0</v>
      </c>
      <c r="AQ38" s="307">
        <f>+生産者価格評価表!AQ38/生産者価格評価表!AQ$124</f>
        <v>0</v>
      </c>
      <c r="AR38" s="307">
        <f>+生産者価格評価表!AR38/生産者価格評価表!AR$124</f>
        <v>1.4296849387158129E-4</v>
      </c>
      <c r="AS38" s="307">
        <f>+生産者価格評価表!AS38/生産者価格評価表!AS$124</f>
        <v>3.3383729925624898E-4</v>
      </c>
      <c r="AT38" s="307">
        <f>+生産者価格評価表!AT38/生産者価格評価表!AT$124</f>
        <v>2.9450702617819474E-3</v>
      </c>
      <c r="AU38" s="308">
        <f>+生産者価格評価表!AU38/生産者価格評価表!AU$124</f>
        <v>1.2623738624418302E-3</v>
      </c>
      <c r="AV38" s="308">
        <f>+生産者価格評価表!AV38/生産者価格評価表!AV$124</f>
        <v>7.0439892942099705E-5</v>
      </c>
      <c r="AW38" s="308">
        <f>+生産者価格評価表!AW38/生産者価格評価表!AW$124</f>
        <v>5.5067194748377865E-3</v>
      </c>
      <c r="AX38" s="308">
        <f>+生産者価格評価表!AX38/生産者価格評価表!AX$124</f>
        <v>2.4192989760402897E-3</v>
      </c>
      <c r="AY38" s="308">
        <f>+生産者価格評価表!AY38/生産者価格評価表!AY$124</f>
        <v>6.2918904573936417E-3</v>
      </c>
      <c r="AZ38" s="308">
        <f>+生産者価格評価表!AZ38/生産者価格評価表!AZ$124</f>
        <v>1.0970927733321141E-4</v>
      </c>
      <c r="BA38" s="308">
        <f>+生産者価格評価表!BA38/生産者価格評価表!BA$124</f>
        <v>2.1285696624383293E-3</v>
      </c>
      <c r="BB38" s="308">
        <f>+生産者価格評価表!BB38/生産者価格評価表!BB$124</f>
        <v>4.289330022051614E-4</v>
      </c>
      <c r="BC38" s="308">
        <f>+生産者価格評価表!BC38/生産者価格評価表!BC$124</f>
        <v>3.0661172080725884E-3</v>
      </c>
      <c r="BD38" s="308">
        <f>+生産者価格評価表!BD38/生産者価格評価表!BD$124</f>
        <v>3.5903344816393812E-4</v>
      </c>
      <c r="BE38" s="308">
        <f>+生産者価格評価表!BE38/生産者価格評価表!BE$124</f>
        <v>7.622253112076695E-4</v>
      </c>
      <c r="BF38" s="308">
        <f>+生産者価格評価表!BF38/生産者価格評価表!BF$124</f>
        <v>1.6306735195398662E-2</v>
      </c>
      <c r="BG38" s="308">
        <f>+生産者価格評価表!BG38/生産者価格評価表!BG$124</f>
        <v>5.3407473593567803E-3</v>
      </c>
      <c r="BH38" s="308">
        <f>+生産者価格評価表!BH38/生産者価格評価表!BH$124</f>
        <v>2.6056202108067362E-5</v>
      </c>
      <c r="BI38" s="308">
        <f>+生産者価格評価表!BI38/生産者価格評価表!BI$124</f>
        <v>9.1081712861461014E-4</v>
      </c>
      <c r="BJ38" s="308">
        <f>+生産者価格評価表!BJ38/生産者価格評価表!BJ$124</f>
        <v>6.467738232282914E-3</v>
      </c>
      <c r="BK38" s="308">
        <f>+生産者価格評価表!BK38/生産者価格評価表!BK$124</f>
        <v>9.0791789357072047E-3</v>
      </c>
      <c r="BL38" s="308">
        <f>+生産者価格評価表!BL38/生産者価格評価表!BL$124</f>
        <v>1.6408767853995312E-5</v>
      </c>
      <c r="BM38" s="308">
        <f>+生産者価格評価表!BM38/生産者価格評価表!BM$124</f>
        <v>3.1045689868685537E-3</v>
      </c>
      <c r="BN38" s="308">
        <f>+生産者価格評価表!BN38/生産者価格評価表!BN$124</f>
        <v>2.062074050622649E-3</v>
      </c>
      <c r="BO38" s="308">
        <f>+生産者価格評価表!BO38/生産者価格評価表!BO$124</f>
        <v>2.5617663663905863E-5</v>
      </c>
      <c r="BP38" s="308">
        <f>+生産者価格評価表!BP38/生産者価格評価表!BP$124</f>
        <v>3.9904183116822605E-5</v>
      </c>
      <c r="BQ38" s="308">
        <f>+生産者価格評価表!BQ38/生産者価格評価表!BQ$124</f>
        <v>0</v>
      </c>
      <c r="BR38" s="308">
        <f>+生産者価格評価表!BR38/生産者価格評価表!BR$124</f>
        <v>0</v>
      </c>
      <c r="BS38" s="308">
        <f>+生産者価格評価表!BS38/生産者価格評価表!BS$124</f>
        <v>2.1695043983067752E-6</v>
      </c>
      <c r="BT38" s="308">
        <f>+生産者価格評価表!BT38/生産者価格評価表!BT$124</f>
        <v>1.0134339019393636E-4</v>
      </c>
      <c r="BU38" s="308">
        <f>+生産者価格評価表!BU38/生産者価格評価表!BU$124</f>
        <v>5.2832271604486499E-5</v>
      </c>
      <c r="BV38" s="308">
        <f>+生産者価格評価表!BV38/生産者価格評価表!BV$124</f>
        <v>5.2565334464836236E-6</v>
      </c>
      <c r="BW38" s="308">
        <f>+生産者価格評価表!BW38/生産者価格評価表!BW$124</f>
        <v>0</v>
      </c>
      <c r="BX38" s="308">
        <f>+生産者価格評価表!BX38/生産者価格評価表!BX$124</f>
        <v>0</v>
      </c>
      <c r="BY38" s="308">
        <f>+生産者価格評価表!BY38/生産者価格評価表!BY$124</f>
        <v>0</v>
      </c>
      <c r="BZ38" s="308">
        <f>+生産者価格評価表!BZ38/生産者価格評価表!BZ$124</f>
        <v>2.5139447892445502E-6</v>
      </c>
      <c r="CA38" s="308">
        <f>+生産者価格評価表!CA38/生産者価格評価表!CA$124</f>
        <v>3.9535850089232311E-5</v>
      </c>
      <c r="CB38" s="308">
        <f>+生産者価格評価表!CB38/生産者価格評価表!CB$124</f>
        <v>0</v>
      </c>
      <c r="CC38" s="308">
        <f>+生産者価格評価表!CC38/生産者価格評価表!CC$124</f>
        <v>3.3941167526192543E-5</v>
      </c>
      <c r="CD38" s="308">
        <f>+生産者価格評価表!CD38/生産者価格評価表!CD$124</f>
        <v>3.9549219603026576E-5</v>
      </c>
      <c r="CE38" s="308">
        <f>+生産者価格評価表!CE38/生産者価格評価表!CE$124</f>
        <v>1.4785141021500412E-5</v>
      </c>
      <c r="CF38" s="308">
        <f>+生産者価格評価表!CF38/生産者価格評価表!CF$124</f>
        <v>0</v>
      </c>
      <c r="CG38" s="308">
        <f>+生産者価格評価表!CG38/生産者価格評価表!CG$124</f>
        <v>6.5059651911829296E-7</v>
      </c>
      <c r="CH38" s="308">
        <f>+生産者価格評価表!CH38/生産者価格評価表!CH$124</f>
        <v>0</v>
      </c>
      <c r="CI38" s="308">
        <f>+生産者価格評価表!CI38/生産者価格評価表!CI$124</f>
        <v>0</v>
      </c>
      <c r="CJ38" s="308">
        <f>+生産者価格評価表!CJ38/生産者価格評価表!CJ$124</f>
        <v>0</v>
      </c>
      <c r="CK38" s="308">
        <f>+生産者価格評価表!CK38/生産者価格評価表!CK$124</f>
        <v>0</v>
      </c>
      <c r="CL38" s="308">
        <f>+生産者価格評価表!CL38/生産者価格評価表!CL$124</f>
        <v>0</v>
      </c>
      <c r="CM38" s="308">
        <f>+生産者価格評価表!CM38/生産者価格評価表!CM$124</f>
        <v>1.5988940297902034E-5</v>
      </c>
      <c r="CN38" s="308">
        <f>+生産者価格評価表!CN38/生産者価格評価表!CN$124</f>
        <v>9.4750686298202485E-5</v>
      </c>
      <c r="CO38" s="308">
        <f>+生産者価格評価表!CO38/生産者価格評価表!CO$124</f>
        <v>4.0494377253597763E-4</v>
      </c>
      <c r="CP38" s="308">
        <f>+生産者価格評価表!CP38/生産者価格評価表!CP$124</f>
        <v>1.4398267683325325E-3</v>
      </c>
      <c r="CQ38" s="308">
        <f>+生産者価格評価表!CQ38/生産者価格評価表!CQ$124</f>
        <v>2.5809105118053519E-4</v>
      </c>
      <c r="CR38" s="308">
        <f>+生産者価格評価表!CR38/生産者価格評価表!CR$124</f>
        <v>6.0440691573949148E-3</v>
      </c>
      <c r="CS38" s="308">
        <f>+生産者価格評価表!CS38/生産者価格評価表!CS$124</f>
        <v>1.9369692517387117E-4</v>
      </c>
      <c r="CT38" s="308">
        <f>+生産者価格評価表!CT38/生産者価格評価表!CT$124</f>
        <v>1.8169264196891234E-4</v>
      </c>
      <c r="CU38" s="308">
        <f>+生産者価格評価表!CU38/生産者価格評価表!CU$124</f>
        <v>2.5430560840958847E-4</v>
      </c>
      <c r="CV38" s="308">
        <f>+生産者価格評価表!CV38/生産者価格評価表!CV$124</f>
        <v>0</v>
      </c>
      <c r="CW38" s="308">
        <f>+生産者価格評価表!CW38/生産者価格評価表!CW$124</f>
        <v>2.432917047770964E-5</v>
      </c>
      <c r="CX38" s="308">
        <f>+生産者価格評価表!CX38/生産者価格評価表!CX$124</f>
        <v>3.6369011584701811E-3</v>
      </c>
      <c r="CY38" s="308">
        <f>+生産者価格評価表!CY38/生産者価格評価表!CY$124</f>
        <v>8.5595168224193933E-6</v>
      </c>
      <c r="CZ38" s="308">
        <f>+生産者価格評価表!CZ38/生産者価格評価表!CZ$124</f>
        <v>4.9073296163667244E-4</v>
      </c>
      <c r="DA38" s="308">
        <f>+生産者価格評価表!DA38/生産者価格評価表!DA$124</f>
        <v>1.4295729734994554E-4</v>
      </c>
      <c r="DB38" s="308">
        <f>+生産者価格評価表!DB38/生産者価格評価表!DB$124</f>
        <v>1.5793472154686694E-4</v>
      </c>
      <c r="DC38" s="308">
        <f>+生産者価格評価表!DC38/生産者価格評価表!DC$124</f>
        <v>7.2436614689471953E-4</v>
      </c>
      <c r="DD38" s="308">
        <f>+生産者価格評価表!DD38/生産者価格評価表!DD$124</f>
        <v>0</v>
      </c>
      <c r="DE38" s="308">
        <f>+生産者価格評価表!DE38/生産者価格評価表!DE$124</f>
        <v>1.0591060159829192E-4</v>
      </c>
      <c r="DF38" s="308">
        <f>+生産者価格評価表!DF38/生産者価格評価表!DF$124</f>
        <v>0</v>
      </c>
      <c r="DG38" s="309">
        <f>+生産者価格評価表!DG38/生産者価格評価表!DG$124</f>
        <v>6.2711842146654338E-4</v>
      </c>
    </row>
    <row r="39" spans="1:111" ht="17.100000000000001" customHeight="1">
      <c r="A39" s="303">
        <v>33</v>
      </c>
      <c r="B39" s="304" t="s">
        <v>199</v>
      </c>
      <c r="C39" s="305" t="s">
        <v>200</v>
      </c>
      <c r="D39" s="306">
        <f>+生産者価格評価表!D39/生産者価格評価表!D$124</f>
        <v>0</v>
      </c>
      <c r="E39" s="307">
        <f>+生産者価格評価表!E39/生産者価格評価表!E$124</f>
        <v>0</v>
      </c>
      <c r="F39" s="307">
        <f>+生産者価格評価表!F39/生産者価格評価表!F$124</f>
        <v>0</v>
      </c>
      <c r="G39" s="307">
        <f>+生産者価格評価表!G39/生産者価格評価表!G$124</f>
        <v>7.9736276899983327E-5</v>
      </c>
      <c r="H39" s="307">
        <f>+生産者価格評価表!H39/生産者価格評価表!H$124</f>
        <v>0</v>
      </c>
      <c r="I39" s="819">
        <v>0</v>
      </c>
      <c r="J39" s="307">
        <f>+生産者価格評価表!J39/生産者価格評価表!J$124</f>
        <v>1.2114486646932579E-4</v>
      </c>
      <c r="K39" s="307">
        <f>+生産者価格評価表!K39/生産者価格評価表!K$124</f>
        <v>0</v>
      </c>
      <c r="L39" s="307">
        <f>+生産者価格評価表!L39/生産者価格評価表!L$124</f>
        <v>0</v>
      </c>
      <c r="M39" s="307">
        <f>+生産者価格評価表!M39/生産者価格評価表!M$124</f>
        <v>0</v>
      </c>
      <c r="N39" s="819">
        <v>0</v>
      </c>
      <c r="O39" s="307">
        <f>+生産者価格評価表!O39/生産者価格評価表!O$124</f>
        <v>0</v>
      </c>
      <c r="P39" s="307">
        <f>+生産者価格評価表!P39/生産者価格評価表!P$124</f>
        <v>0</v>
      </c>
      <c r="Q39" s="307">
        <f>+生産者価格評価表!Q39/生産者価格評価表!Q$124</f>
        <v>1.0601984857871039E-5</v>
      </c>
      <c r="R39" s="307">
        <f>+生産者価格評価表!R39/生産者価格評価表!R$124</f>
        <v>0</v>
      </c>
      <c r="S39" s="307">
        <f>+生産者価格評価表!S39/生産者価格評価表!S$124</f>
        <v>0</v>
      </c>
      <c r="T39" s="307">
        <f>+生産者価格評価表!T39/生産者価格評価表!T$124</f>
        <v>0</v>
      </c>
      <c r="U39" s="307">
        <f>+生産者価格評価表!U39/生産者価格評価表!U$124</f>
        <v>0</v>
      </c>
      <c r="V39" s="307">
        <f>+生産者価格評価表!V39/生産者価格評価表!V$124</f>
        <v>0</v>
      </c>
      <c r="W39" s="307">
        <f>+生産者価格評価表!W39/生産者価格評価表!W$124</f>
        <v>0</v>
      </c>
      <c r="X39" s="307">
        <f>+生産者価格評価表!X39/生産者価格評価表!X$124</f>
        <v>0</v>
      </c>
      <c r="Y39" s="307">
        <f>+生産者価格評価表!Y39/生産者価格評価表!Y$124</f>
        <v>0</v>
      </c>
      <c r="Z39" s="307">
        <f>+生産者価格評価表!Z39/生産者価格評価表!Z$124</f>
        <v>0</v>
      </c>
      <c r="AA39" s="307">
        <f>+生産者価格評価表!AA39/生産者価格評価表!AA$124</f>
        <v>0</v>
      </c>
      <c r="AB39" s="307">
        <f>+生産者価格評価表!AB39/生産者価格評価表!AB$124</f>
        <v>0</v>
      </c>
      <c r="AC39" s="307">
        <f>+生産者価格評価表!AC39/生産者価格評価表!AC$124</f>
        <v>4.0978212994236072E-5</v>
      </c>
      <c r="AD39" s="307">
        <f>+生産者価格評価表!AD39/生産者価格評価表!AD$124</f>
        <v>1.2813739305265449E-6</v>
      </c>
      <c r="AE39" s="307">
        <f>+生産者価格評価表!AE39/生産者価格評価表!AE$124</f>
        <v>8.3788517163171681E-5</v>
      </c>
      <c r="AF39" s="307">
        <f>+生産者価格評価表!AF39/生産者価格評価表!AF$124</f>
        <v>0</v>
      </c>
      <c r="AG39" s="307">
        <f>+生産者価格評価表!AG39/生産者価格評価表!AG$124</f>
        <v>0</v>
      </c>
      <c r="AH39" s="307">
        <f>+生産者価格評価表!AH39/生産者価格評価表!AH$124</f>
        <v>0</v>
      </c>
      <c r="AI39" s="307">
        <f>+生産者価格評価表!AI39/生産者価格評価表!AI$124</f>
        <v>0</v>
      </c>
      <c r="AJ39" s="307">
        <f>+生産者価格評価表!AJ39/生産者価格評価表!AJ$124</f>
        <v>0.10634407103810167</v>
      </c>
      <c r="AK39" s="307">
        <f>+生産者価格評価表!AK39/生産者価格評価表!AK$124</f>
        <v>0</v>
      </c>
      <c r="AL39" s="307">
        <f>+生産者価格評価表!AL39/生産者価格評価表!AL$124</f>
        <v>3.6248115381090721E-4</v>
      </c>
      <c r="AM39" s="307">
        <f>+生産者価格評価表!AM39/生産者価格評価表!AM$124</f>
        <v>0</v>
      </c>
      <c r="AN39" s="307">
        <f>+生産者価格評価表!AN39/生産者価格評価表!AN$124</f>
        <v>0</v>
      </c>
      <c r="AO39" s="307">
        <f>+生産者価格評価表!AO39/生産者価格評価表!AO$124</f>
        <v>4.6603277787581485E-6</v>
      </c>
      <c r="AP39" s="307">
        <f>+生産者価格評価表!AP39/生産者価格評価表!AP$124</f>
        <v>0</v>
      </c>
      <c r="AQ39" s="307">
        <f>+生産者価格評価表!AQ39/生産者価格評価表!AQ$124</f>
        <v>0</v>
      </c>
      <c r="AR39" s="307">
        <f>+生産者価格評価表!AR39/生産者価格評価表!AR$124</f>
        <v>0</v>
      </c>
      <c r="AS39" s="307">
        <f>+生産者価格評価表!AS39/生産者価格評価表!AS$124</f>
        <v>4.0513763152747E-6</v>
      </c>
      <c r="AT39" s="307">
        <f>+生産者価格評価表!AT39/生産者価格評価表!AT$124</f>
        <v>4.6016034672703451E-5</v>
      </c>
      <c r="AU39" s="308">
        <f>+生産者価格評価表!AU39/生産者価格評価表!AU$124</f>
        <v>8.3545252913398599E-6</v>
      </c>
      <c r="AV39" s="308">
        <f>+生産者価格評価表!AV39/生産者価格評価表!AV$124</f>
        <v>0</v>
      </c>
      <c r="AW39" s="308">
        <f>+生産者価格評価表!AW39/生産者価格評価表!AW$124</f>
        <v>0</v>
      </c>
      <c r="AX39" s="308">
        <f>+生産者価格評価表!AX39/生産者価格評価表!AX$124</f>
        <v>0</v>
      </c>
      <c r="AY39" s="308">
        <f>+生産者価格評価表!AY39/生産者価格評価表!AY$124</f>
        <v>0</v>
      </c>
      <c r="AZ39" s="308">
        <f>+生産者価格評価表!AZ39/生産者価格評価表!AZ$124</f>
        <v>0</v>
      </c>
      <c r="BA39" s="308">
        <f>+生産者価格評価表!BA39/生産者価格評価表!BA$124</f>
        <v>0</v>
      </c>
      <c r="BB39" s="308">
        <f>+生産者価格評価表!BB39/生産者価格評価表!BB$124</f>
        <v>0</v>
      </c>
      <c r="BC39" s="308">
        <f>+生産者価格評価表!BC39/生産者価格評価表!BC$124</f>
        <v>2.6166280791334466E-7</v>
      </c>
      <c r="BD39" s="308">
        <f>+生産者価格評価表!BD39/生産者価格評価表!BD$124</f>
        <v>0</v>
      </c>
      <c r="BE39" s="308">
        <f>+生産者価格評価表!BE39/生産者価格評価表!BE$124</f>
        <v>0</v>
      </c>
      <c r="BF39" s="308">
        <f>+生産者価格評価表!BF39/生産者価格評価表!BF$124</f>
        <v>0</v>
      </c>
      <c r="BG39" s="308">
        <f>+生産者価格評価表!BG39/生産者価格評価表!BG$124</f>
        <v>0</v>
      </c>
      <c r="BH39" s="308">
        <f>+生産者価格評価表!BH39/生産者価格評価表!BH$124</f>
        <v>0</v>
      </c>
      <c r="BI39" s="308">
        <f>+生産者価格評価表!BI39/生産者価格評価表!BI$124</f>
        <v>0</v>
      </c>
      <c r="BJ39" s="308">
        <f>+生産者価格評価表!BJ39/生産者価格評価表!BJ$124</f>
        <v>8.8301018385740068E-7</v>
      </c>
      <c r="BK39" s="308">
        <f>+生産者価格評価表!BK39/生産者価格評価表!BK$124</f>
        <v>6.2616538077877476E-4</v>
      </c>
      <c r="BL39" s="308">
        <f>+生産者価格評価表!BL39/生産者価格評価表!BL$124</f>
        <v>0</v>
      </c>
      <c r="BM39" s="308">
        <f>+生産者価格評価表!BM39/生産者価格評価表!BM$124</f>
        <v>2.9630710789475594E-2</v>
      </c>
      <c r="BN39" s="308">
        <f>+生産者価格評価表!BN39/生産者価格評価表!BN$124</f>
        <v>3.5020590051500156E-2</v>
      </c>
      <c r="BO39" s="308">
        <f>+生産者価格評価表!BO39/生産者価格評価表!BO$124</f>
        <v>5.7133376862018269E-2</v>
      </c>
      <c r="BP39" s="308">
        <f>+生産者価格評価表!BP39/生産者価格評価表!BP$124</f>
        <v>3.0834814105852572E-2</v>
      </c>
      <c r="BQ39" s="308">
        <f>+生産者価格評価表!BQ39/生産者価格評価表!BQ$124</f>
        <v>0</v>
      </c>
      <c r="BR39" s="308">
        <f>+生産者価格評価表!BR39/生産者価格評価表!BR$124</f>
        <v>1.2899036463928214E-5</v>
      </c>
      <c r="BS39" s="308">
        <f>+生産者価格評価表!BS39/生産者価格評価表!BS$124</f>
        <v>0</v>
      </c>
      <c r="BT39" s="308">
        <f>+生産者価格評価表!BT39/生産者価格評価表!BT$124</f>
        <v>1.4992263435277875E-4</v>
      </c>
      <c r="BU39" s="308">
        <f>+生産者価格評価表!BU39/生産者価格評価表!BU$124</f>
        <v>0</v>
      </c>
      <c r="BV39" s="308">
        <f>+生産者価格評価表!BV39/生産者価格評価表!BV$124</f>
        <v>0</v>
      </c>
      <c r="BW39" s="308">
        <f>+生産者価格評価表!BW39/生産者価格評価表!BW$124</f>
        <v>2.8874801004392699E-7</v>
      </c>
      <c r="BX39" s="308">
        <f>+生産者価格評価表!BX39/生産者価格評価表!BX$124</f>
        <v>5.2025502889907767E-5</v>
      </c>
      <c r="BY39" s="308">
        <f>+生産者価格評価表!BY39/生産者価格評価表!BY$124</f>
        <v>9.6180696947178738E-5</v>
      </c>
      <c r="BZ39" s="308">
        <f>+生産者価格評価表!BZ39/生産者価格評価表!BZ$124</f>
        <v>0</v>
      </c>
      <c r="CA39" s="308">
        <f>+生産者価格評価表!CA39/生産者価格評価表!CA$124</f>
        <v>0</v>
      </c>
      <c r="CB39" s="308">
        <f>+生産者価格評価表!CB39/生産者価格評価表!CB$124</f>
        <v>0</v>
      </c>
      <c r="CC39" s="308">
        <f>+生産者価格評価表!CC39/生産者価格評価表!CC$124</f>
        <v>0</v>
      </c>
      <c r="CD39" s="308">
        <f>+生産者価格評価表!CD39/生産者価格評価表!CD$124</f>
        <v>0</v>
      </c>
      <c r="CE39" s="308">
        <f>+生産者価格評価表!CE39/生産者価格評価表!CE$124</f>
        <v>0</v>
      </c>
      <c r="CF39" s="308">
        <f>+生産者価格評価表!CF39/生産者価格評価表!CF$124</f>
        <v>0</v>
      </c>
      <c r="CG39" s="308">
        <f>+生産者価格評価表!CG39/生産者価格評価表!CG$124</f>
        <v>0</v>
      </c>
      <c r="CH39" s="308">
        <f>+生産者価格評価表!CH39/生産者価格評価表!CH$124</f>
        <v>0</v>
      </c>
      <c r="CI39" s="308">
        <f>+生産者価格評価表!CI39/生産者価格評価表!CI$124</f>
        <v>0</v>
      </c>
      <c r="CJ39" s="308">
        <f>+生産者価格評価表!CJ39/生産者価格評価表!CJ$124</f>
        <v>0</v>
      </c>
      <c r="CK39" s="308">
        <f>+生産者価格評価表!CK39/生産者価格評価表!CK$124</f>
        <v>0</v>
      </c>
      <c r="CL39" s="308">
        <f>+生産者価格評価表!CL39/生産者価格評価表!CL$124</f>
        <v>0</v>
      </c>
      <c r="CM39" s="308">
        <f>+生産者価格評価表!CM39/生産者価格評価表!CM$124</f>
        <v>0</v>
      </c>
      <c r="CN39" s="308">
        <f>+生産者価格評価表!CN39/生産者価格評価表!CN$124</f>
        <v>3.5241425741439807E-6</v>
      </c>
      <c r="CO39" s="308">
        <f>+生産者価格評価表!CO39/生産者価格評価表!CO$124</f>
        <v>0</v>
      </c>
      <c r="CP39" s="308">
        <f>+生産者価格評価表!CP39/生産者価格評価表!CP$124</f>
        <v>3.7366352258462797E-5</v>
      </c>
      <c r="CQ39" s="308">
        <f>+生産者価格評価表!CQ39/生産者価格評価表!CQ$124</f>
        <v>0</v>
      </c>
      <c r="CR39" s="308">
        <f>+生産者価格評価表!CR39/生産者価格評価表!CR$124</f>
        <v>0</v>
      </c>
      <c r="CS39" s="308">
        <f>+生産者価格評価表!CS39/生産者価格評価表!CS$124</f>
        <v>0</v>
      </c>
      <c r="CT39" s="308">
        <f>+生産者価格評価表!CT39/生産者価格評価表!CT$124</f>
        <v>0</v>
      </c>
      <c r="CU39" s="308">
        <f>+生産者価格評価表!CU39/生産者価格評価表!CU$124</f>
        <v>0</v>
      </c>
      <c r="CV39" s="308">
        <f>+生産者価格評価表!CV39/生産者価格評価表!CV$124</f>
        <v>0</v>
      </c>
      <c r="CW39" s="308">
        <f>+生産者価格評価表!CW39/生産者価格評価表!CW$124</f>
        <v>0</v>
      </c>
      <c r="CX39" s="308">
        <f>+生産者価格評価表!CX39/生産者価格評価表!CX$124</f>
        <v>0</v>
      </c>
      <c r="CY39" s="308">
        <f>+生産者価格評価表!CY39/生産者価格評価表!CY$124</f>
        <v>0</v>
      </c>
      <c r="CZ39" s="308">
        <f>+生産者価格評価表!CZ39/生産者価格評価表!CZ$124</f>
        <v>0</v>
      </c>
      <c r="DA39" s="308">
        <f>+生産者価格評価表!DA39/生産者価格評価表!DA$124</f>
        <v>0</v>
      </c>
      <c r="DB39" s="308">
        <f>+生産者価格評価表!DB39/生産者価格評価表!DB$124</f>
        <v>0</v>
      </c>
      <c r="DC39" s="308">
        <f>+生産者価格評価表!DC39/生産者価格評価表!DC$124</f>
        <v>0</v>
      </c>
      <c r="DD39" s="308">
        <f>+生産者価格評価表!DD39/生産者価格評価表!DD$124</f>
        <v>0</v>
      </c>
      <c r="DE39" s="308">
        <f>+生産者価格評価表!DE39/生産者価格評価表!DE$124</f>
        <v>0</v>
      </c>
      <c r="DF39" s="308">
        <f>+生産者価格評価表!DF39/生産者価格評価表!DF$124</f>
        <v>0</v>
      </c>
      <c r="DG39" s="309">
        <f>+生産者価格評価表!DG39/生産者価格評価表!DG$124</f>
        <v>4.1342783037168272E-4</v>
      </c>
    </row>
    <row r="40" spans="1:111" ht="17.100000000000001" customHeight="1">
      <c r="A40" s="303">
        <v>34</v>
      </c>
      <c r="B40" s="304" t="s">
        <v>201</v>
      </c>
      <c r="C40" s="305" t="s">
        <v>98</v>
      </c>
      <c r="D40" s="306">
        <f>+生産者価格評価表!D40/生産者価格評価表!D$124</f>
        <v>2.8245638503945062E-4</v>
      </c>
      <c r="E40" s="307">
        <f>+生産者価格評価表!E40/生産者価格評価表!E$124</f>
        <v>0</v>
      </c>
      <c r="F40" s="307">
        <f>+生産者価格評価表!F40/生産者価格評価表!F$124</f>
        <v>0</v>
      </c>
      <c r="G40" s="307">
        <f>+生産者価格評価表!G40/生産者価格評価表!G$124</f>
        <v>0</v>
      </c>
      <c r="H40" s="307">
        <f>+生産者価格評価表!H40/生産者価格評価表!H$124</f>
        <v>0</v>
      </c>
      <c r="I40" s="819">
        <v>0</v>
      </c>
      <c r="J40" s="307">
        <f>+生産者価格評価表!J40/生産者価格評価表!J$124</f>
        <v>0</v>
      </c>
      <c r="K40" s="307">
        <f>+生産者価格評価表!K40/生産者価格評価表!K$124</f>
        <v>0</v>
      </c>
      <c r="L40" s="307">
        <f>+生産者価格評価表!L40/生産者価格評価表!L$124</f>
        <v>8.4826830920095591E-5</v>
      </c>
      <c r="M40" s="307">
        <f>+生産者価格評価表!M40/生産者価格評価表!M$124</f>
        <v>0</v>
      </c>
      <c r="N40" s="819">
        <v>0</v>
      </c>
      <c r="O40" s="307">
        <f>+生産者価格評価表!O40/生産者価格評価表!O$124</f>
        <v>0</v>
      </c>
      <c r="P40" s="307">
        <f>+生産者価格評価表!P40/生産者価格評価表!P$124</f>
        <v>0</v>
      </c>
      <c r="Q40" s="307">
        <f>+生産者価格評価表!Q40/生産者価格評価表!Q$124</f>
        <v>1.0012985699100425E-5</v>
      </c>
      <c r="R40" s="307">
        <f>+生産者価格評価表!R40/生産者価格評価表!R$124</f>
        <v>6.4586240212712671E-4</v>
      </c>
      <c r="S40" s="307">
        <f>+生産者価格評価表!S40/生産者価格評価表!S$124</f>
        <v>0</v>
      </c>
      <c r="T40" s="307">
        <f>+生産者価格評価表!T40/生産者価格評価表!T$124</f>
        <v>0</v>
      </c>
      <c r="U40" s="307">
        <f>+生産者価格評価表!U40/生産者価格評価表!U$124</f>
        <v>0</v>
      </c>
      <c r="V40" s="307">
        <f>+生産者価格評価表!V40/生産者価格評価表!V$124</f>
        <v>0</v>
      </c>
      <c r="W40" s="307">
        <f>+生産者価格評価表!W40/生産者価格評価表!W$124</f>
        <v>1.869692527461831E-4</v>
      </c>
      <c r="X40" s="307">
        <f>+生産者価格評価表!X40/生産者価格評価表!X$124</f>
        <v>0</v>
      </c>
      <c r="Y40" s="307">
        <f>+生産者価格評価表!Y40/生産者価格評価表!Y$124</f>
        <v>8.1343152473777243E-6</v>
      </c>
      <c r="Z40" s="307">
        <f>+生産者価格評価表!Z40/生産者価格評価表!Z$124</f>
        <v>0</v>
      </c>
      <c r="AA40" s="307">
        <f>+生産者価格評価表!AA40/生産者価格評価表!AA$124</f>
        <v>0</v>
      </c>
      <c r="AB40" s="307">
        <f>+生産者価格評価表!AB40/生産者価格評価表!AB$124</f>
        <v>0</v>
      </c>
      <c r="AC40" s="307">
        <f>+生産者価格評価表!AC40/生産者価格評価表!AC$124</f>
        <v>2.7698744210384624E-5</v>
      </c>
      <c r="AD40" s="307">
        <f>+生産者価格評価表!AD40/生産者価格評価表!AD$124</f>
        <v>0</v>
      </c>
      <c r="AE40" s="307">
        <f>+生産者価格評価表!AE40/生産者価格評価表!AE$124</f>
        <v>0</v>
      </c>
      <c r="AF40" s="307">
        <f>+生産者価格評価表!AF40/生産者価格評価表!AF$124</f>
        <v>7.3045296645151358E-5</v>
      </c>
      <c r="AG40" s="307">
        <f>+生産者価格評価表!AG40/生産者価格評価表!AG$124</f>
        <v>0</v>
      </c>
      <c r="AH40" s="307">
        <f>+生産者価格評価表!AH40/生産者価格評価表!AH$124</f>
        <v>0</v>
      </c>
      <c r="AI40" s="307">
        <f>+生産者価格評価表!AI40/生産者価格評価表!AI$124</f>
        <v>6.6418834062066115E-7</v>
      </c>
      <c r="AJ40" s="307">
        <f>+生産者価格評価表!AJ40/生産者価格評価表!AJ$124</f>
        <v>7.2099633708809866E-6</v>
      </c>
      <c r="AK40" s="307">
        <f>+生産者価格評価表!AK40/生産者価格評価表!AK$124</f>
        <v>5.1244293574059336E-3</v>
      </c>
      <c r="AL40" s="307">
        <f>+生産者価格評価表!AL40/生産者価格評価表!AL$124</f>
        <v>3.7578390401296619E-7</v>
      </c>
      <c r="AM40" s="307">
        <f>+生産者価格評価表!AM40/生産者価格評価表!AM$124</f>
        <v>0</v>
      </c>
      <c r="AN40" s="307">
        <f>+生産者価格評価表!AN40/生産者価格評価表!AN$124</f>
        <v>0</v>
      </c>
      <c r="AO40" s="307">
        <f>+生産者価格評価表!AO40/生産者価格評価表!AO$124</f>
        <v>7.431996405072205E-6</v>
      </c>
      <c r="AP40" s="307">
        <f>+生産者価格評価表!AP40/生産者価格評価表!AP$124</f>
        <v>0</v>
      </c>
      <c r="AQ40" s="307">
        <f>+生産者価格評価表!AQ40/生産者価格評価表!AQ$124</f>
        <v>0</v>
      </c>
      <c r="AR40" s="307">
        <f>+生産者価格評価表!AR40/生産者価格評価表!AR$124</f>
        <v>0</v>
      </c>
      <c r="AS40" s="307">
        <f>+生産者価格評価表!AS40/生産者価格評価表!AS$124</f>
        <v>9.5326501535875295E-7</v>
      </c>
      <c r="AT40" s="307">
        <f>+生産者価格評価表!AT40/生産者価格評価表!AT$124</f>
        <v>4.5387755570058314E-4</v>
      </c>
      <c r="AU40" s="308">
        <f>+生産者価格評価表!AU40/生産者価格評価表!AU$124</f>
        <v>2.0821864342723472E-5</v>
      </c>
      <c r="AV40" s="308">
        <f>+生産者価格評価表!AV40/生産者価格評価表!AV$124</f>
        <v>7.3333311270746982E-5</v>
      </c>
      <c r="AW40" s="308">
        <f>+生産者価格評価表!AW40/生産者価格評価表!AW$124</f>
        <v>3.783696905770036E-4</v>
      </c>
      <c r="AX40" s="308">
        <f>+生産者価格評価表!AX40/生産者価格評価表!AX$124</f>
        <v>5.3522023540347706E-3</v>
      </c>
      <c r="AY40" s="308">
        <f>+生産者価格評価表!AY40/生産者価格評価表!AY$124</f>
        <v>4.5116817377282424E-2</v>
      </c>
      <c r="AZ40" s="308">
        <f>+生産者価格評価表!AZ40/生産者価格評価表!AZ$124</f>
        <v>1.8494420466055172E-3</v>
      </c>
      <c r="BA40" s="308">
        <f>+生産者価格評価表!BA40/生産者価格評価表!BA$124</f>
        <v>2.7976161264119152E-5</v>
      </c>
      <c r="BB40" s="308">
        <f>+生産者価格評価表!BB40/生産者価格評価表!BB$124</f>
        <v>2.1057570725580634E-4</v>
      </c>
      <c r="BC40" s="308">
        <f>+生産者価格評価表!BC40/生産者価格評価表!BC$124</f>
        <v>1.3638579174283285E-4</v>
      </c>
      <c r="BD40" s="308">
        <f>+生産者価格評価表!BD40/生産者価格評価表!BD$124</f>
        <v>1.7101168564905972E-3</v>
      </c>
      <c r="BE40" s="308">
        <f>+生産者価格評価表!BE40/生産者価格評価表!BE$124</f>
        <v>0</v>
      </c>
      <c r="BF40" s="308">
        <f>+生産者価格評価表!BF40/生産者価格評価表!BF$124</f>
        <v>0</v>
      </c>
      <c r="BG40" s="308">
        <f>+生産者価格評価表!BG40/生産者価格評価表!BG$124</f>
        <v>0</v>
      </c>
      <c r="BH40" s="308">
        <f>+生産者価格評価表!BH40/生産者価格評価表!BH$124</f>
        <v>1.0100976972566963E-4</v>
      </c>
      <c r="BI40" s="308">
        <f>+生産者価格評価表!BI40/生産者価格評価表!BI$124</f>
        <v>1.423496602753631E-5</v>
      </c>
      <c r="BJ40" s="308">
        <f>+生産者価格評価表!BJ40/生産者価格評価表!BJ$124</f>
        <v>2.1749294914239718E-5</v>
      </c>
      <c r="BK40" s="308">
        <f>+生産者価格評価表!BK40/生産者価格評価表!BK$124</f>
        <v>4.900005598888616E-4</v>
      </c>
      <c r="BL40" s="308">
        <f>+生産者価格評価表!BL40/生産者価格評価表!BL$124</f>
        <v>9.9527513039541078E-5</v>
      </c>
      <c r="BM40" s="308">
        <f>+生産者価格評価表!BM40/生産者価格評価表!BM$124</f>
        <v>5.3749211532813099E-3</v>
      </c>
      <c r="BN40" s="308">
        <f>+生産者価格評価表!BN40/生産者価格評価表!BN$124</f>
        <v>7.0464547549075804E-4</v>
      </c>
      <c r="BO40" s="308">
        <f>+生産者価格評価表!BO40/生産者価格評価表!BO$124</f>
        <v>2.2426428190354254E-4</v>
      </c>
      <c r="BP40" s="308">
        <f>+生産者価格評価表!BP40/生産者価格評価表!BP$124</f>
        <v>9.946293701371177E-4</v>
      </c>
      <c r="BQ40" s="308">
        <f>+生産者価格評価表!BQ40/生産者価格評価表!BQ$124</f>
        <v>0</v>
      </c>
      <c r="BR40" s="308">
        <f>+生産者価格評価表!BR40/生産者価格評価表!BR$124</f>
        <v>0</v>
      </c>
      <c r="BS40" s="308">
        <f>+生産者価格評価表!BS40/生産者価格評価表!BS$124</f>
        <v>0</v>
      </c>
      <c r="BT40" s="308">
        <f>+生産者価格評価表!BT40/生産者価格評価表!BT$124</f>
        <v>2.9913452816618185E-4</v>
      </c>
      <c r="BU40" s="308">
        <f>+生産者価格評価表!BU40/生産者価格評価表!BU$124</f>
        <v>6.8039345066988252E-5</v>
      </c>
      <c r="BV40" s="308">
        <f>+生産者価格評価表!BV40/生産者価格評価表!BV$124</f>
        <v>3.1351542225188024E-6</v>
      </c>
      <c r="BW40" s="308">
        <f>+生産者価格評価表!BW40/生産者価格評価表!BW$124</f>
        <v>0</v>
      </c>
      <c r="BX40" s="308">
        <f>+生産者価格評価表!BX40/生産者価格評価表!BX$124</f>
        <v>0</v>
      </c>
      <c r="BY40" s="308">
        <f>+生産者価格評価表!BY40/生産者価格評価表!BY$124</f>
        <v>0</v>
      </c>
      <c r="BZ40" s="308">
        <f>+生産者価格評価表!BZ40/生産者価格評価表!BZ$124</f>
        <v>0</v>
      </c>
      <c r="CA40" s="308">
        <f>+生産者価格評価表!CA40/生産者価格評価表!CA$124</f>
        <v>2.9712018819897503E-5</v>
      </c>
      <c r="CB40" s="308">
        <f>+生産者価格評価表!CB40/生産者価格評価表!CB$124</f>
        <v>0</v>
      </c>
      <c r="CC40" s="308">
        <f>+生産者価格評価表!CC40/生産者価格評価表!CC$124</f>
        <v>7.000288167202224E-5</v>
      </c>
      <c r="CD40" s="308">
        <f>+生産者価格評価表!CD40/生産者価格評価表!CD$124</f>
        <v>6.0681579751479209E-7</v>
      </c>
      <c r="CE40" s="308">
        <f>+生産者価格評価表!CE40/生産者価格評価表!CE$124</f>
        <v>1.2319053495970074E-4</v>
      </c>
      <c r="CF40" s="308">
        <f>+生産者価格評価表!CF40/生産者価格評価表!CF$124</f>
        <v>6.5527133071260265E-7</v>
      </c>
      <c r="CG40" s="308">
        <f>+生産者価格評価表!CG40/生産者価格評価表!CG$124</f>
        <v>8.6234346074437091E-6</v>
      </c>
      <c r="CH40" s="308">
        <f>+生産者価格評価表!CH40/生産者価格評価表!CH$124</f>
        <v>0</v>
      </c>
      <c r="CI40" s="308">
        <f>+生産者価格評価表!CI40/生産者価格評価表!CI$124</f>
        <v>0</v>
      </c>
      <c r="CJ40" s="308">
        <f>+生産者価格評価表!CJ40/生産者価格評価表!CJ$124</f>
        <v>0</v>
      </c>
      <c r="CK40" s="308">
        <f>+生産者価格評価表!CK40/生産者価格評価表!CK$124</f>
        <v>0</v>
      </c>
      <c r="CL40" s="308">
        <f>+生産者価格評価表!CL40/生産者価格評価表!CL$124</f>
        <v>0</v>
      </c>
      <c r="CM40" s="308">
        <f>+生産者価格評価表!CM40/生産者価格評価表!CM$124</f>
        <v>0</v>
      </c>
      <c r="CN40" s="308">
        <f>+生産者価格評価表!CN40/生産者価格評価表!CN$124</f>
        <v>5.6477685460561021E-5</v>
      </c>
      <c r="CO40" s="308">
        <f>+生産者価格評価表!CO40/生産者価格評価表!CO$124</f>
        <v>1.2269643868482411E-4</v>
      </c>
      <c r="CP40" s="308">
        <f>+生産者価格評価表!CP40/生産者価格評価表!CP$124</f>
        <v>2.1383289511711316E-6</v>
      </c>
      <c r="CQ40" s="308">
        <f>+生産者価格評価表!CQ40/生産者価格評価表!CQ$124</f>
        <v>1.6960246723903862E-4</v>
      </c>
      <c r="CR40" s="308">
        <f>+生産者価格評価表!CR40/生産者価格評価表!CR$124</f>
        <v>1.9078497900636718E-4</v>
      </c>
      <c r="CS40" s="308">
        <f>+生産者価格評価表!CS40/生産者価格評価表!CS$124</f>
        <v>7.7429550115667241E-4</v>
      </c>
      <c r="CT40" s="308">
        <f>+生産者価格評価表!CT40/生産者価格評価表!CT$124</f>
        <v>4.6368674869642223E-4</v>
      </c>
      <c r="CU40" s="308">
        <f>+生産者価格評価表!CU40/生産者価格評価表!CU$124</f>
        <v>1.7564784657222359E-4</v>
      </c>
      <c r="CV40" s="308">
        <f>+生産者価格評価表!CV40/生産者価格評価表!CV$124</f>
        <v>1.572830890879983E-7</v>
      </c>
      <c r="CW40" s="308">
        <f>+生産者価格評価表!CW40/生産者価格評価表!CW$124</f>
        <v>0</v>
      </c>
      <c r="CX40" s="308">
        <f>+生産者価格評価表!CX40/生産者価格評価表!CX$124</f>
        <v>0</v>
      </c>
      <c r="CY40" s="308">
        <f>+生産者価格評価表!CY40/生産者価格評価表!CY$124</f>
        <v>5.0422716665450516E-6</v>
      </c>
      <c r="CZ40" s="308">
        <f>+生産者価格評価表!CZ40/生産者価格評価表!CZ$124</f>
        <v>9.573261675712971E-4</v>
      </c>
      <c r="DA40" s="308">
        <f>+生産者価格評価表!DA40/生産者価格評価表!DA$124</f>
        <v>7.9183631557876763E-4</v>
      </c>
      <c r="DB40" s="308">
        <f>+生産者価格評価表!DB40/生産者価格評価表!DB$124</f>
        <v>0</v>
      </c>
      <c r="DC40" s="308">
        <f>+生産者価格評価表!DC40/生産者価格評価表!DC$124</f>
        <v>1.346434045615935E-5</v>
      </c>
      <c r="DD40" s="308">
        <f>+生産者価格評価表!DD40/生産者価格評価表!DD$124</f>
        <v>0</v>
      </c>
      <c r="DE40" s="308">
        <f>+生産者価格評価表!DE40/生産者価格評価表!DE$124</f>
        <v>1.7504917516070542E-4</v>
      </c>
      <c r="DF40" s="308">
        <f>+生産者価格評価表!DF40/生産者価格評価表!DF$124</f>
        <v>0</v>
      </c>
      <c r="DG40" s="309">
        <f>+生産者価格評価表!DG40/生産者価格評価表!DG$124</f>
        <v>6.0113578608779483E-4</v>
      </c>
    </row>
    <row r="41" spans="1:111" ht="17.100000000000001" customHeight="1">
      <c r="A41" s="303">
        <v>35</v>
      </c>
      <c r="B41" s="304" t="s">
        <v>202</v>
      </c>
      <c r="C41" s="305" t="s">
        <v>99</v>
      </c>
      <c r="D41" s="306">
        <f>+生産者価格評価表!D41/生産者価格評価表!D$124</f>
        <v>3.895433372889447E-3</v>
      </c>
      <c r="E41" s="307">
        <f>+生産者価格評価表!E41/生産者価格評価表!E$124</f>
        <v>5.0861748622290921E-4</v>
      </c>
      <c r="F41" s="307">
        <f>+生産者価格評価表!F41/生産者価格評価表!F$124</f>
        <v>7.6402012171642832E-3</v>
      </c>
      <c r="G41" s="307">
        <f>+生産者価格評価表!G41/生産者価格評価表!G$124</f>
        <v>8.0045332236804972E-5</v>
      </c>
      <c r="H41" s="307">
        <f>+生産者価格評価表!H41/生産者価格評価表!H$124</f>
        <v>1.7173764091408865E-5</v>
      </c>
      <c r="I41" s="819">
        <v>0</v>
      </c>
      <c r="J41" s="307">
        <f>+生産者価格評価表!J41/生産者価格評価表!J$124</f>
        <v>0</v>
      </c>
      <c r="K41" s="307">
        <f>+生産者価格評価表!K41/生産者価格評価表!K$124</f>
        <v>1.900575285061228E-4</v>
      </c>
      <c r="L41" s="307">
        <f>+生産者価格評価表!L41/生産者価格評価表!L$124</f>
        <v>1.2613304601489278E-5</v>
      </c>
      <c r="M41" s="307">
        <f>+生産者価格評価表!M41/生産者価格評価表!M$124</f>
        <v>1.6673688348728475E-4</v>
      </c>
      <c r="N41" s="819">
        <v>0</v>
      </c>
      <c r="O41" s="307">
        <f>+生産者価格評価表!O41/生産者価格評価表!O$124</f>
        <v>0</v>
      </c>
      <c r="P41" s="307">
        <f>+生産者価格評価表!P41/生産者価格評価表!P$124</f>
        <v>0</v>
      </c>
      <c r="Q41" s="307">
        <f>+生産者価格評価表!Q41/生産者価格評価表!Q$124</f>
        <v>2.0827183489175585E-4</v>
      </c>
      <c r="R41" s="307">
        <f>+生産者価格評価表!R41/生産者価格評価表!R$124</f>
        <v>4.8618569742919131E-4</v>
      </c>
      <c r="S41" s="307">
        <f>+生産者価格評価表!S41/生産者価格評価表!S$124</f>
        <v>7.2067955635340985E-4</v>
      </c>
      <c r="T41" s="307">
        <f>+生産者価格評価表!T41/生産者価格評価表!T$124</f>
        <v>1.5374173677823048E-5</v>
      </c>
      <c r="U41" s="307">
        <f>+生産者価格評価表!U41/生産者価格評価表!U$124</f>
        <v>2.4218878286079865E-5</v>
      </c>
      <c r="V41" s="307">
        <f>+生産者価格評価表!V41/生産者価格評価表!V$124</f>
        <v>6.1053011087916836E-3</v>
      </c>
      <c r="W41" s="307">
        <f>+生産者価格評価表!W41/生産者価格評価表!W$124</f>
        <v>1.4199236267873063E-2</v>
      </c>
      <c r="X41" s="307">
        <f>+生産者価格評価表!X41/生産者価格評価表!X$124</f>
        <v>0</v>
      </c>
      <c r="Y41" s="307">
        <f>+生産者価格評価表!Y41/生産者価格評価表!Y$124</f>
        <v>4.7853385420724612E-4</v>
      </c>
      <c r="Z41" s="307">
        <f>+生産者価格評価表!Z41/生産者価格評価表!Z$124</f>
        <v>7.5482719676839814E-4</v>
      </c>
      <c r="AA41" s="307">
        <f>+生産者価格評価表!AA41/生産者価格評価表!AA$124</f>
        <v>1.5429381301398711E-4</v>
      </c>
      <c r="AB41" s="307">
        <f>+生産者価格評価表!AB41/生産者価格評価表!AB$124</f>
        <v>1.9184883301187579E-3</v>
      </c>
      <c r="AC41" s="307">
        <f>+生産者価格評価表!AC41/生産者価格評価表!AC$124</f>
        <v>3.9638723770102249E-4</v>
      </c>
      <c r="AD41" s="307">
        <f>+生産者価格評価表!AD41/生産者価格評価表!AD$124</f>
        <v>2.0922433709378745E-5</v>
      </c>
      <c r="AE41" s="307">
        <f>+生産者価格評価表!AE41/生産者価格評価表!AE$124</f>
        <v>1.0693785817795917E-2</v>
      </c>
      <c r="AF41" s="307">
        <f>+生産者価格評価表!AF41/生産者価格評価表!AF$124</f>
        <v>8.5128611876030206E-5</v>
      </c>
      <c r="AG41" s="307">
        <f>+生産者価格評価表!AG41/生産者価格評価表!AG$124</f>
        <v>2.8667532620627978E-4</v>
      </c>
      <c r="AH41" s="307">
        <f>+生産者価格評価表!AH41/生産者価格評価表!AH$124</f>
        <v>1.1001405018673508E-4</v>
      </c>
      <c r="AI41" s="307">
        <f>+生産者価格評価表!AI41/生産者価格評価表!AI$124</f>
        <v>7.993075854500065E-3</v>
      </c>
      <c r="AJ41" s="307">
        <f>+生産者価格評価表!AJ41/生産者価格評価表!AJ$124</f>
        <v>3.6836791010483018E-2</v>
      </c>
      <c r="AK41" s="307">
        <f>+生産者価格評価表!AK41/生産者価格評価表!AK$124</f>
        <v>2.1037216830801016E-2</v>
      </c>
      <c r="AL41" s="307">
        <f>+生産者価格評価表!AL41/生産者価格評価表!AL$124</f>
        <v>6.1384131617761212E-2</v>
      </c>
      <c r="AM41" s="307">
        <f>+生産者価格評価表!AM41/生産者価格評価表!AM$124</f>
        <v>1.343371419523336E-2</v>
      </c>
      <c r="AN41" s="307">
        <f>+生産者価格評価表!AN41/生産者価格評価表!AN$124</f>
        <v>9.6572237660560675E-4</v>
      </c>
      <c r="AO41" s="307">
        <f>+生産者価格評価表!AO41/生産者価格評価表!AO$124</f>
        <v>1.3611330429270511E-2</v>
      </c>
      <c r="AP41" s="307">
        <f>+生産者価格評価表!AP41/生産者価格評価表!AP$124</f>
        <v>0</v>
      </c>
      <c r="AQ41" s="307">
        <f>+生産者価格評価表!AQ41/生産者価格評価表!AQ$124</f>
        <v>6.2358990214144795E-2</v>
      </c>
      <c r="AR41" s="307">
        <f>+生産者価格評価表!AR41/生産者価格評価表!AR$124</f>
        <v>4.0741116676547987E-3</v>
      </c>
      <c r="AS41" s="307">
        <f>+生産者価格評価表!AS41/生産者価格評価表!AS$124</f>
        <v>6.1230789642911778E-3</v>
      </c>
      <c r="AT41" s="307">
        <f>+生産者価格評価表!AT41/生産者価格評価表!AT$124</f>
        <v>2.6292274057906711E-3</v>
      </c>
      <c r="AU41" s="308">
        <f>+生産者価格評価表!AU41/生産者価格評価表!AU$124</f>
        <v>6.1558564324882157E-3</v>
      </c>
      <c r="AV41" s="308">
        <f>+生産者価格評価表!AV41/生産者価格評価表!AV$124</f>
        <v>8.0191791149403068E-3</v>
      </c>
      <c r="AW41" s="308">
        <f>+生産者価格評価表!AW41/生産者価格評価表!AW$124</f>
        <v>1.1831628701546473E-3</v>
      </c>
      <c r="AX41" s="308">
        <f>+生産者価格評価表!AX41/生産者価格評価表!AX$124</f>
        <v>1.2222072651183104E-2</v>
      </c>
      <c r="AY41" s="308">
        <f>+生産者価格評価表!AY41/生産者価格評価表!AY$124</f>
        <v>2.6747952244333554E-3</v>
      </c>
      <c r="AZ41" s="308">
        <f>+生産者価格評価表!AZ41/生産者価格評価表!AZ$124</f>
        <v>4.3277635277171019E-3</v>
      </c>
      <c r="BA41" s="308">
        <f>+生産者価格評価表!BA41/生産者価格評価表!BA$124</f>
        <v>1.8401191346805977E-3</v>
      </c>
      <c r="BB41" s="308">
        <f>+生産者価格評価表!BB41/生産者価格評価表!BB$124</f>
        <v>4.4985952883243053E-4</v>
      </c>
      <c r="BC41" s="308">
        <f>+生産者価格評価表!BC41/生産者価格評価表!BC$124</f>
        <v>1.3995986782364925E-3</v>
      </c>
      <c r="BD41" s="308">
        <f>+生産者価格評価表!BD41/生産者価格評価表!BD$124</f>
        <v>1.9226956195417834E-3</v>
      </c>
      <c r="BE41" s="308">
        <f>+生産者価格評価表!BE41/生産者価格評価表!BE$124</f>
        <v>1.5089771413037344E-3</v>
      </c>
      <c r="BF41" s="308">
        <f>+生産者価格評価表!BF41/生産者価格評価表!BF$124</f>
        <v>2.7392620114284425E-3</v>
      </c>
      <c r="BG41" s="308">
        <f>+生産者価格評価表!BG41/生産者価格評価表!BG$124</f>
        <v>6.3893814520918607E-4</v>
      </c>
      <c r="BH41" s="308">
        <f>+生産者価格評価表!BH41/生産者価格評価表!BH$124</f>
        <v>2.3650172291062059E-3</v>
      </c>
      <c r="BI41" s="308">
        <f>+生産者価格評価表!BI41/生産者価格評価表!BI$124</f>
        <v>1.6028130352710454E-3</v>
      </c>
      <c r="BJ41" s="308">
        <f>+生産者価格評価表!BJ41/生産者価格評価表!BJ$124</f>
        <v>4.8906358257497034E-4</v>
      </c>
      <c r="BK41" s="308">
        <f>+生産者価格評価表!BK41/生産者価格評価表!BK$124</f>
        <v>2.3203448204297712E-3</v>
      </c>
      <c r="BL41" s="308">
        <f>+生産者価格評価表!BL41/生産者価格評価表!BL$124</f>
        <v>0</v>
      </c>
      <c r="BM41" s="308">
        <f>+生産者価格評価表!BM41/生産者価格評価表!BM$124</f>
        <v>7.4217093210464857E-3</v>
      </c>
      <c r="BN41" s="308">
        <f>+生産者価格評価表!BN41/生産者価格評価表!BN$124</f>
        <v>1.3516549077192949E-2</v>
      </c>
      <c r="BO41" s="308">
        <f>+生産者価格評価表!BO41/生産者価格評価表!BO$124</f>
        <v>1.2371724151946465E-2</v>
      </c>
      <c r="BP41" s="308">
        <f>+生産者価格評価表!BP41/生産者価格評価表!BP$124</f>
        <v>1.2918672663588317E-2</v>
      </c>
      <c r="BQ41" s="308">
        <f>+生産者価格評価表!BQ41/生産者価格評価表!BQ$124</f>
        <v>3.3435576966786198E-5</v>
      </c>
      <c r="BR41" s="308">
        <f>+生産者価格評価表!BR41/生産者価格評価表!BR$124</f>
        <v>1.21749108407887E-4</v>
      </c>
      <c r="BS41" s="308">
        <f>+生産者価格評価表!BS41/生産者価格評価表!BS$124</f>
        <v>6.0206205824664422E-3</v>
      </c>
      <c r="BT41" s="308">
        <f>+生産者価格評価表!BT41/生産者価格評価表!BT$124</f>
        <v>0</v>
      </c>
      <c r="BU41" s="308">
        <f>+生産者価格評価表!BU41/生産者価格評価表!BU$124</f>
        <v>7.0451149811393224E-5</v>
      </c>
      <c r="BV41" s="308">
        <f>+生産者価格評価表!BV41/生産者価格評価表!BV$124</f>
        <v>2.0034374583626257E-6</v>
      </c>
      <c r="BW41" s="308">
        <f>+生産者価格評価表!BW41/生産者価格評価表!BW$124</f>
        <v>0</v>
      </c>
      <c r="BX41" s="308">
        <f>+生産者価格評価表!BX41/生産者価格評価表!BX$124</f>
        <v>0</v>
      </c>
      <c r="BY41" s="308">
        <f>+生産者価格評価表!BY41/生産者価格評価表!BY$124</f>
        <v>0</v>
      </c>
      <c r="BZ41" s="308">
        <f>+生産者価格評価表!BZ41/生産者価格評価表!BZ$124</f>
        <v>0</v>
      </c>
      <c r="CA41" s="308">
        <f>+生産者価格評価表!CA41/生産者価格評価表!CA$124</f>
        <v>0</v>
      </c>
      <c r="CB41" s="308">
        <f>+生産者価格評価表!CB41/生産者価格評価表!CB$124</f>
        <v>0</v>
      </c>
      <c r="CC41" s="308">
        <f>+生産者価格評価表!CC41/生産者価格評価表!CC$124</f>
        <v>2.580146263558527E-6</v>
      </c>
      <c r="CD41" s="308">
        <f>+生産者価格評価表!CD41/生産者価格評価表!CD$124</f>
        <v>0</v>
      </c>
      <c r="CE41" s="308">
        <f>+生産者価格評価表!CE41/生産者価格評価表!CE$124</f>
        <v>0</v>
      </c>
      <c r="CF41" s="308">
        <f>+生産者価格評価表!CF41/生産者価格評価表!CF$124</f>
        <v>0</v>
      </c>
      <c r="CG41" s="308">
        <f>+生産者価格評価表!CG41/生産者価格評価表!CG$124</f>
        <v>1.3698895651000081E-6</v>
      </c>
      <c r="CH41" s="308">
        <f>+生産者価格評価表!CH41/生産者価格評価表!CH$124</f>
        <v>0</v>
      </c>
      <c r="CI41" s="308">
        <f>+生産者価格評価表!CI41/生産者価格評価表!CI$124</f>
        <v>0</v>
      </c>
      <c r="CJ41" s="308">
        <f>+生産者価格評価表!CJ41/生産者価格評価表!CJ$124</f>
        <v>0</v>
      </c>
      <c r="CK41" s="308">
        <f>+生産者価格評価表!CK41/生産者価格評価表!CK$124</f>
        <v>0</v>
      </c>
      <c r="CL41" s="308">
        <f>+生産者価格評価表!CL41/生産者価格評価表!CL$124</f>
        <v>0</v>
      </c>
      <c r="CM41" s="308">
        <f>+生産者価格評価表!CM41/生産者価格評価表!CM$124</f>
        <v>5.7534018378471903E-5</v>
      </c>
      <c r="CN41" s="308">
        <f>+生産者価格評価表!CN41/生産者価格評価表!CN$124</f>
        <v>6.3384420934131018E-5</v>
      </c>
      <c r="CO41" s="308">
        <f>+生産者価格評価表!CO41/生産者価格評価表!CO$124</f>
        <v>1.1159423197888987E-3</v>
      </c>
      <c r="CP41" s="308">
        <f>+生産者価格評価表!CP41/生産者価格評価表!CP$124</f>
        <v>5.402261015953209E-5</v>
      </c>
      <c r="CQ41" s="308">
        <f>+生産者価格評価表!CQ41/生産者価格評価表!CQ$124</f>
        <v>3.3434949291257938E-5</v>
      </c>
      <c r="CR41" s="308">
        <f>+生産者価格評価表!CR41/生産者価格評価表!CR$124</f>
        <v>0</v>
      </c>
      <c r="CS41" s="308">
        <f>+生産者価格評価表!CS41/生産者価格評価表!CS$124</f>
        <v>0</v>
      </c>
      <c r="CT41" s="308">
        <f>+生産者価格評価表!CT41/生産者価格評価表!CT$124</f>
        <v>4.4647058584211842E-6</v>
      </c>
      <c r="CU41" s="308">
        <f>+生産者価格評価表!CU41/生産者価格評価表!CU$124</f>
        <v>0</v>
      </c>
      <c r="CV41" s="308">
        <f>+生産者価格評価表!CV41/生産者価格評価表!CV$124</f>
        <v>0</v>
      </c>
      <c r="CW41" s="308">
        <f>+生産者価格評価表!CW41/生産者価格評価表!CW$124</f>
        <v>0</v>
      </c>
      <c r="CX41" s="308">
        <f>+生産者価格評価表!CX41/生産者価格評価表!CX$124</f>
        <v>1.6588797563685679E-4</v>
      </c>
      <c r="CY41" s="308">
        <f>+生産者価格評価表!CY41/生産者価格評価表!CY$124</f>
        <v>2.2672741469253321E-6</v>
      </c>
      <c r="CZ41" s="308">
        <f>+生産者価格評価表!CZ41/生産者価格評価表!CZ$124</f>
        <v>6.8685941524595183E-5</v>
      </c>
      <c r="DA41" s="308">
        <f>+生産者価格評価表!DA41/生産者価格評価表!DA$124</f>
        <v>5.1847237924611023E-5</v>
      </c>
      <c r="DB41" s="308">
        <f>+生産者価格評価表!DB41/生産者価格評価表!DB$124</f>
        <v>5.4607175136672574E-5</v>
      </c>
      <c r="DC41" s="308">
        <f>+生産者価格評価表!DC41/生産者価格評価表!DC$124</f>
        <v>6.5711069309087693E-4</v>
      </c>
      <c r="DD41" s="308">
        <f>+生産者価格評価表!DD41/生産者価格評価表!DD$124</f>
        <v>0</v>
      </c>
      <c r="DE41" s="308">
        <f>+生産者価格評価表!DE41/生産者価格評価表!DE$124</f>
        <v>8.4853796240471756E-4</v>
      </c>
      <c r="DF41" s="308">
        <f>+生産者価格評価表!DF41/生産者価格評価表!DF$124</f>
        <v>5.391061275691395E-3</v>
      </c>
      <c r="DG41" s="309">
        <f>+生産者価格評価表!DG41/生産者価格評価表!DG$124</f>
        <v>1.1117786528426498E-3</v>
      </c>
    </row>
    <row r="42" spans="1:111" ht="17.100000000000001" customHeight="1">
      <c r="A42" s="303">
        <v>36</v>
      </c>
      <c r="B42" s="304" t="s">
        <v>203</v>
      </c>
      <c r="C42" s="305" t="s">
        <v>204</v>
      </c>
      <c r="D42" s="306">
        <f>+生産者価格評価表!D42/生産者価格評価表!D$124</f>
        <v>0</v>
      </c>
      <c r="E42" s="307">
        <f>+生産者価格評価表!E42/生産者価格評価表!E$124</f>
        <v>0</v>
      </c>
      <c r="F42" s="307">
        <f>+生産者価格評価表!F42/生産者価格評価表!F$124</f>
        <v>0</v>
      </c>
      <c r="G42" s="307">
        <f>+生産者価格評価表!G42/生産者価格評価表!G$124</f>
        <v>0</v>
      </c>
      <c r="H42" s="307">
        <f>+生産者価格評価表!H42/生産者価格評価表!H$124</f>
        <v>0</v>
      </c>
      <c r="I42" s="819">
        <v>0</v>
      </c>
      <c r="J42" s="307">
        <f>+生産者価格評価表!J42/生産者価格評価表!J$124</f>
        <v>0</v>
      </c>
      <c r="K42" s="307">
        <f>+生産者価格評価表!K42/生産者価格評価表!K$124</f>
        <v>0</v>
      </c>
      <c r="L42" s="307">
        <f>+生産者価格評価表!L42/生産者価格評価表!L$124</f>
        <v>0</v>
      </c>
      <c r="M42" s="307">
        <f>+生産者価格評価表!M42/生産者価格評価表!M$124</f>
        <v>0</v>
      </c>
      <c r="N42" s="819">
        <v>0</v>
      </c>
      <c r="O42" s="307">
        <f>+生産者価格評価表!O42/生産者価格評価表!O$124</f>
        <v>0</v>
      </c>
      <c r="P42" s="307">
        <f>+生産者価格評価表!P42/生産者価格評価表!P$124</f>
        <v>0</v>
      </c>
      <c r="Q42" s="307">
        <f>+生産者価格評価表!Q42/生産者価格評価表!Q$124</f>
        <v>0</v>
      </c>
      <c r="R42" s="307">
        <f>+生産者価格評価表!R42/生産者価格評価表!R$124</f>
        <v>-8.5207330370140003E-7</v>
      </c>
      <c r="S42" s="307">
        <f>+生産者価格評価表!S42/生産者価格評価表!S$124</f>
        <v>0</v>
      </c>
      <c r="T42" s="307">
        <f>+生産者価格評価表!T42/生産者価格評価表!T$124</f>
        <v>0</v>
      </c>
      <c r="U42" s="307">
        <f>+生産者価格評価表!U42/生産者価格評価表!U$124</f>
        <v>0</v>
      </c>
      <c r="V42" s="307">
        <f>+生産者価格評価表!V42/生産者価格評価表!V$124</f>
        <v>-3.1855023377911577E-6</v>
      </c>
      <c r="W42" s="307">
        <f>+生産者価格評価表!W42/生産者価格評価表!W$124</f>
        <v>8.75885051290199E-5</v>
      </c>
      <c r="X42" s="307">
        <f>+生産者価格評価表!X42/生産者価格評価表!X$124</f>
        <v>0</v>
      </c>
      <c r="Y42" s="307">
        <f>+生産者価格評価表!Y42/生産者価格評価表!Y$124</f>
        <v>0</v>
      </c>
      <c r="Z42" s="307">
        <f>+生産者価格評価表!Z42/生産者価格評価表!Z$124</f>
        <v>0</v>
      </c>
      <c r="AA42" s="307">
        <f>+生産者価格評価表!AA42/生産者価格評価表!AA$124</f>
        <v>0</v>
      </c>
      <c r="AB42" s="307">
        <f>+生産者価格評価表!AB42/生産者価格評価表!AB$124</f>
        <v>0</v>
      </c>
      <c r="AC42" s="307">
        <f>+生産者価格評価表!AC42/生産者価格評価表!AC$124</f>
        <v>9.9552732082328303E-7</v>
      </c>
      <c r="AD42" s="307">
        <f>+生産者価格評価表!AD42/生産者価格評価表!AD$124</f>
        <v>0</v>
      </c>
      <c r="AE42" s="307">
        <f>+生産者価格評価表!AE42/生産者価格評価表!AE$124</f>
        <v>-3.3087382848841107E-6</v>
      </c>
      <c r="AF42" s="307">
        <f>+生産者価格評価表!AF42/生産者価格評価表!AF$124</f>
        <v>-1.8156534008951022E-7</v>
      </c>
      <c r="AG42" s="307">
        <f>+生産者価格評価表!AG42/生産者価格評価表!AG$124</f>
        <v>0</v>
      </c>
      <c r="AH42" s="307">
        <f>+生産者価格評価表!AH42/生産者価格評価表!AH$124</f>
        <v>0</v>
      </c>
      <c r="AI42" s="307">
        <f>+生産者価格評価表!AI42/生産者価格評価表!AI$124</f>
        <v>0</v>
      </c>
      <c r="AJ42" s="307">
        <f>+生産者価格評価表!AJ42/生産者価格評価表!AJ$124</f>
        <v>-2.9669664685818609E-6</v>
      </c>
      <c r="AK42" s="307">
        <f>+生産者価格評価表!AK42/生産者価格評価表!AK$124</f>
        <v>-5.0137373746607732E-6</v>
      </c>
      <c r="AL42" s="307">
        <f>+生産者価格評価表!AL42/生産者価格評価表!AL$124</f>
        <v>-9.1503380627157256E-6</v>
      </c>
      <c r="AM42" s="307">
        <f>+生産者価格評価表!AM42/生産者価格評価表!AM$124</f>
        <v>0.36752371750336638</v>
      </c>
      <c r="AN42" s="307">
        <f>+生産者価格評価表!AN42/生産者価格評価表!AN$124</f>
        <v>0.39473740697338322</v>
      </c>
      <c r="AO42" s="307">
        <f>+生産者価格評価表!AO42/生産者価格評価表!AO$124</f>
        <v>0.14189832246473352</v>
      </c>
      <c r="AP42" s="307">
        <f>+生産者価格評価表!AP42/生産者価格評価表!AP$124</f>
        <v>6.5182242408107997E-4</v>
      </c>
      <c r="AQ42" s="307">
        <f>+生産者価格評価表!AQ42/生産者価格評価表!AQ$124</f>
        <v>0</v>
      </c>
      <c r="AR42" s="307">
        <f>+生産者価格評価表!AR42/生産者価格評価表!AR$124</f>
        <v>1.0912059451072534E-5</v>
      </c>
      <c r="AS42" s="307">
        <f>+生産者価格評価表!AS42/生産者価格評価表!AS$124</f>
        <v>-3.8180695663626624E-4</v>
      </c>
      <c r="AT42" s="307">
        <f>+生産者価格評価表!AT42/生産者価格評価表!AT$124</f>
        <v>-1.1085468700284525E-3</v>
      </c>
      <c r="AU42" s="308">
        <f>+生産者価格評価表!AU42/生産者価格評価表!AU$124</f>
        <v>-4.6622973766707177E-4</v>
      </c>
      <c r="AV42" s="308">
        <f>+生産者価格評価表!AV42/生産者価格評価表!AV$124</f>
        <v>-5.3814440401444229E-4</v>
      </c>
      <c r="AW42" s="308">
        <f>+生産者価格評価表!AW42/生産者価格評価表!AW$124</f>
        <v>-2.389578321096771E-4</v>
      </c>
      <c r="AX42" s="308">
        <f>+生産者価格評価表!AX42/生産者価格評価表!AX$124</f>
        <v>0</v>
      </c>
      <c r="AY42" s="308">
        <f>+生産者価格評価表!AY42/生産者価格評価表!AY$124</f>
        <v>-1.8339418679084488E-6</v>
      </c>
      <c r="AZ42" s="308">
        <f>+生産者価格評価表!AZ42/生産者価格評価表!AZ$124</f>
        <v>-2.0323642877260488E-4</v>
      </c>
      <c r="BA42" s="308">
        <f>+生産者価格評価表!BA42/生産者価格評価表!BA$124</f>
        <v>-4.6275445581780528E-4</v>
      </c>
      <c r="BB42" s="308">
        <f>+生産者価格評価表!BB42/生産者価格評価表!BB$124</f>
        <v>-4.5932982913308628E-7</v>
      </c>
      <c r="BC42" s="308">
        <f>+生産者価格評価表!BC42/生産者価格評価表!BC$124</f>
        <v>-7.7666278894279115E-5</v>
      </c>
      <c r="BD42" s="308">
        <f>+生産者価格評価表!BD42/生産者価格評価表!BD$124</f>
        <v>-3.1211886324544801E-4</v>
      </c>
      <c r="BE42" s="308">
        <f>+生産者価格評価表!BE42/生産者価格評価表!BE$124</f>
        <v>-4.2694842434480043E-6</v>
      </c>
      <c r="BF42" s="308">
        <f>+生産者価格評価表!BF42/生産者価格評価表!BF$124</f>
        <v>-1.1966043385397922E-4</v>
      </c>
      <c r="BG42" s="308">
        <f>+生産者価格評価表!BG42/生産者価格評価表!BG$124</f>
        <v>-5.6104380194439793E-4</v>
      </c>
      <c r="BH42" s="308">
        <f>+生産者価格評価表!BH42/生産者価格評価表!BH$124</f>
        <v>-1.9343677255442666E-4</v>
      </c>
      <c r="BI42" s="308">
        <f>+生産者価格評価表!BI42/生産者価格評価表!BI$124</f>
        <v>-3.4298543726192523E-3</v>
      </c>
      <c r="BJ42" s="308">
        <f>+生産者価格評価表!BJ42/生産者価格評価表!BJ$124</f>
        <v>-1.9766657309961558E-4</v>
      </c>
      <c r="BK42" s="308">
        <f>+生産者価格評価表!BK42/生産者価格評価表!BK$124</f>
        <v>-2.131076783522776E-5</v>
      </c>
      <c r="BL42" s="308">
        <f>+生産者価格評価表!BL42/生産者価格評価表!BL$124</f>
        <v>0</v>
      </c>
      <c r="BM42" s="308">
        <f>+生産者価格評価表!BM42/生産者価格評価表!BM$124</f>
        <v>0</v>
      </c>
      <c r="BN42" s="308">
        <f>+生産者価格評価表!BN42/生産者価格評価表!BN$124</f>
        <v>-2.732377824125118E-4</v>
      </c>
      <c r="BO42" s="308">
        <f>+生産者価格評価表!BO42/生産者価格評価表!BO$124</f>
        <v>-8.0043086466886147E-5</v>
      </c>
      <c r="BP42" s="308">
        <f>+生産者価格評価表!BP42/生産者価格評価表!BP$124</f>
        <v>-7.1588959092538834E-5</v>
      </c>
      <c r="BQ42" s="308">
        <f>+生産者価格評価表!BQ42/生産者価格評価表!BQ$124</f>
        <v>0</v>
      </c>
      <c r="BR42" s="308">
        <f>+生産者価格評価表!BR42/生産者価格評価表!BR$124</f>
        <v>0</v>
      </c>
      <c r="BS42" s="308">
        <f>+生産者価格評価表!BS42/生産者価格評価表!BS$124</f>
        <v>0</v>
      </c>
      <c r="BT42" s="308">
        <f>+生産者価格評価表!BT42/生産者価格評価表!BT$124</f>
        <v>0</v>
      </c>
      <c r="BU42" s="308">
        <f>+生産者価格評価表!BU42/生産者価格評価表!BU$124</f>
        <v>0</v>
      </c>
      <c r="BV42" s="308">
        <f>+生産者価格評価表!BV42/生産者価格評価表!BV$124</f>
        <v>0</v>
      </c>
      <c r="BW42" s="308">
        <f>+生産者価格評価表!BW42/生産者価格評価表!BW$124</f>
        <v>0</v>
      </c>
      <c r="BX42" s="308">
        <f>+生産者価格評価表!BX42/生産者価格評価表!BX$124</f>
        <v>0</v>
      </c>
      <c r="BY42" s="308">
        <f>+生産者価格評価表!BY42/生産者価格評価表!BY$124</f>
        <v>0</v>
      </c>
      <c r="BZ42" s="308">
        <f>+生産者価格評価表!BZ42/生産者価格評価表!BZ$124</f>
        <v>0</v>
      </c>
      <c r="CA42" s="308">
        <f>+生産者価格評価表!CA42/生産者価格評価表!CA$124</f>
        <v>0</v>
      </c>
      <c r="CB42" s="308">
        <f>+生産者価格評価表!CB42/生産者価格評価表!CB$124</f>
        <v>0</v>
      </c>
      <c r="CC42" s="308">
        <f>+生産者価格評価表!CC42/生産者価格評価表!CC$124</f>
        <v>0</v>
      </c>
      <c r="CD42" s="308">
        <f>+生産者価格評価表!CD42/生産者価格評価表!CD$124</f>
        <v>0</v>
      </c>
      <c r="CE42" s="308">
        <f>+生産者価格評価表!CE42/生産者価格評価表!CE$124</f>
        <v>0</v>
      </c>
      <c r="CF42" s="308">
        <f>+生産者価格評価表!CF42/生産者価格評価表!CF$124</f>
        <v>0</v>
      </c>
      <c r="CG42" s="308">
        <f>+生産者価格評価表!CG42/生産者価格評価表!CG$124</f>
        <v>0</v>
      </c>
      <c r="CH42" s="308">
        <f>+生産者価格評価表!CH42/生産者価格評価表!CH$124</f>
        <v>0</v>
      </c>
      <c r="CI42" s="308">
        <f>+生産者価格評価表!CI42/生産者価格評価表!CI$124</f>
        <v>0</v>
      </c>
      <c r="CJ42" s="308">
        <f>+生産者価格評価表!CJ42/生産者価格評価表!CJ$124</f>
        <v>0</v>
      </c>
      <c r="CK42" s="308">
        <f>+生産者価格評価表!CK42/生産者価格評価表!CK$124</f>
        <v>0</v>
      </c>
      <c r="CL42" s="308">
        <f>+生産者価格評価表!CL42/生産者価格評価表!CL$124</f>
        <v>0</v>
      </c>
      <c r="CM42" s="308">
        <f>+生産者価格評価表!CM42/生産者価格評価表!CM$124</f>
        <v>0</v>
      </c>
      <c r="CN42" s="308">
        <f>+生産者価格評価表!CN42/生産者価格評価表!CN$124</f>
        <v>0</v>
      </c>
      <c r="CO42" s="308">
        <f>+生産者価格評価表!CO42/生産者価格評価表!CO$124</f>
        <v>0</v>
      </c>
      <c r="CP42" s="308">
        <f>+生産者価格評価表!CP42/生産者価格評価表!CP$124</f>
        <v>0</v>
      </c>
      <c r="CQ42" s="308">
        <f>+生産者価格評価表!CQ42/生産者価格評価表!CQ$124</f>
        <v>0</v>
      </c>
      <c r="CR42" s="308">
        <f>+生産者価格評価表!CR42/生産者価格評価表!CR$124</f>
        <v>0</v>
      </c>
      <c r="CS42" s="308">
        <f>+生産者価格評価表!CS42/生産者価格評価表!CS$124</f>
        <v>0</v>
      </c>
      <c r="CT42" s="308">
        <f>+生産者価格評価表!CT42/生産者価格評価表!CT$124</f>
        <v>0</v>
      </c>
      <c r="CU42" s="308">
        <f>+生産者価格評価表!CU42/生産者価格評価表!CU$124</f>
        <v>0</v>
      </c>
      <c r="CV42" s="308">
        <f>+生産者価格評価表!CV42/生産者価格評価表!CV$124</f>
        <v>0</v>
      </c>
      <c r="CW42" s="308">
        <f>+生産者価格評価表!CW42/生産者価格評価表!CW$124</f>
        <v>0</v>
      </c>
      <c r="CX42" s="308">
        <f>+生産者価格評価表!CX42/生産者価格評価表!CX$124</f>
        <v>0</v>
      </c>
      <c r="CY42" s="308">
        <f>+生産者価格評価表!CY42/生産者価格評価表!CY$124</f>
        <v>0</v>
      </c>
      <c r="CZ42" s="308">
        <f>+生産者価格評価表!CZ42/生産者価格評価表!CZ$124</f>
        <v>0</v>
      </c>
      <c r="DA42" s="308">
        <f>+生産者価格評価表!DA42/生産者価格評価表!DA$124</f>
        <v>0</v>
      </c>
      <c r="DB42" s="308">
        <f>+生産者価格評価表!DB42/生産者価格評価表!DB$124</f>
        <v>0</v>
      </c>
      <c r="DC42" s="308">
        <f>+生産者価格評価表!DC42/生産者価格評価表!DC$124</f>
        <v>0</v>
      </c>
      <c r="DD42" s="308">
        <f>+生産者価格評価表!DD42/生産者価格評価表!DD$124</f>
        <v>0</v>
      </c>
      <c r="DE42" s="308">
        <f>+生産者価格評価表!DE42/生産者価格評価表!DE$124</f>
        <v>4.7220130547730649E-6</v>
      </c>
      <c r="DF42" s="308">
        <f>+生産者価格評価表!DF42/生産者価格評価表!DF$124</f>
        <v>0</v>
      </c>
      <c r="DG42" s="309">
        <f>+生産者価格評価表!DG42/生産者価格評価表!DG$124</f>
        <v>0</v>
      </c>
    </row>
    <row r="43" spans="1:111" ht="17.100000000000001" customHeight="1">
      <c r="A43" s="303">
        <v>37</v>
      </c>
      <c r="B43" s="304" t="s">
        <v>205</v>
      </c>
      <c r="C43" s="305" t="s">
        <v>206</v>
      </c>
      <c r="D43" s="306">
        <f>+生産者価格評価表!D43/生産者価格評価表!D$124</f>
        <v>7.246626927651479E-5</v>
      </c>
      <c r="E43" s="307">
        <f>+生産者価格評価表!E43/生産者価格評価表!E$124</f>
        <v>2.3908375666285482E-6</v>
      </c>
      <c r="F43" s="307">
        <f>+生産者価格評価表!F43/生産者価格評価表!F$124</f>
        <v>2.3032723659880051E-6</v>
      </c>
      <c r="G43" s="307">
        <f>+生産者価格評価表!G43/生産者価格評価表!G$124</f>
        <v>2.2715567256390598E-5</v>
      </c>
      <c r="H43" s="307">
        <f>+生産者価格評価表!H43/生産者価格評価表!H$124</f>
        <v>1.1162946659415761E-5</v>
      </c>
      <c r="I43" s="819">
        <v>0</v>
      </c>
      <c r="J43" s="307">
        <f>+生産者価格評価表!J43/生産者価格評価表!J$124</f>
        <v>1.4975567535889E-3</v>
      </c>
      <c r="K43" s="307">
        <f>+生産者価格評価表!K43/生産者価格評価表!K$124</f>
        <v>0</v>
      </c>
      <c r="L43" s="307">
        <f>+生産者価格評価表!L43/生産者価格評価表!L$124</f>
        <v>0</v>
      </c>
      <c r="M43" s="307">
        <f>+生産者価格評価表!M43/生産者価格評価表!M$124</f>
        <v>0</v>
      </c>
      <c r="N43" s="819">
        <v>0</v>
      </c>
      <c r="O43" s="307">
        <f>+生産者価格評価表!O43/生産者価格評価表!O$124</f>
        <v>5.7832128162338162E-5</v>
      </c>
      <c r="P43" s="307">
        <f>+生産者価格評価表!P43/生産者価格評価表!P$124</f>
        <v>5.0293655114958045E-4</v>
      </c>
      <c r="Q43" s="307">
        <f>+生産者価格評価表!Q43/生産者価格評価表!Q$124</f>
        <v>5.1523567588692885E-4</v>
      </c>
      <c r="R43" s="307">
        <f>+生産者価格評価表!R43/生産者価格評価表!R$124</f>
        <v>1.3744116468195735E-2</v>
      </c>
      <c r="S43" s="307">
        <f>+生産者価格評価表!S43/生産者価格評価表!S$124</f>
        <v>0</v>
      </c>
      <c r="T43" s="307">
        <f>+生産者価格評価表!T43/生産者価格評価表!T$124</f>
        <v>0</v>
      </c>
      <c r="U43" s="307">
        <f>+生産者価格評価表!U43/生産者価格評価表!U$124</f>
        <v>0</v>
      </c>
      <c r="V43" s="307">
        <f>+生産者価格評価表!V43/生産者価格評価表!V$124</f>
        <v>0</v>
      </c>
      <c r="W43" s="307">
        <f>+生産者価格評価表!W43/生産者価格評価表!W$124</f>
        <v>0</v>
      </c>
      <c r="X43" s="307">
        <f>+生産者価格評価表!X43/生産者価格評価表!X$124</f>
        <v>0</v>
      </c>
      <c r="Y43" s="307">
        <f>+生産者価格評価表!Y43/生産者価格評価表!Y$124</f>
        <v>0</v>
      </c>
      <c r="Z43" s="307">
        <f>+生産者価格評価表!Z43/生産者価格評価表!Z$124</f>
        <v>0</v>
      </c>
      <c r="AA43" s="307">
        <f>+生産者価格評価表!AA43/生産者価格評価表!AA$124</f>
        <v>0</v>
      </c>
      <c r="AB43" s="307">
        <f>+生産者価格評価表!AB43/生産者価格評価表!AB$124</f>
        <v>0</v>
      </c>
      <c r="AC43" s="307">
        <f>+生産者価格評価表!AC43/生産者価格評価表!AC$124</f>
        <v>0</v>
      </c>
      <c r="AD43" s="307">
        <f>+生産者価格評価表!AD43/生産者価格評価表!AD$124</f>
        <v>0</v>
      </c>
      <c r="AE43" s="307">
        <f>+生産者価格評価表!AE43/生産者価格評価表!AE$124</f>
        <v>0</v>
      </c>
      <c r="AF43" s="307">
        <f>+生産者価格評価表!AF43/生産者価格評価表!AF$124</f>
        <v>1.3774149552858513E-3</v>
      </c>
      <c r="AG43" s="307">
        <f>+生産者価格評価表!AG43/生産者価格評価表!AG$124</f>
        <v>3.5980885127990703E-3</v>
      </c>
      <c r="AH43" s="307">
        <f>+生産者価格評価表!AH43/生産者価格評価表!AH$124</f>
        <v>1.4373019987766367E-5</v>
      </c>
      <c r="AI43" s="307">
        <f>+生産者価格評価表!AI43/生産者価格評価表!AI$124</f>
        <v>0</v>
      </c>
      <c r="AJ43" s="307">
        <f>+生産者価格評価表!AJ43/生産者価格評価表!AJ$124</f>
        <v>1.3355451194184433E-2</v>
      </c>
      <c r="AK43" s="307">
        <f>+生産者価格評価表!AK43/生産者価格評価表!AK$124</f>
        <v>0</v>
      </c>
      <c r="AL43" s="307">
        <f>+生産者価格評価表!AL43/生産者価格評価表!AL$124</f>
        <v>1.2640055287332138E-3</v>
      </c>
      <c r="AM43" s="307">
        <f>+生産者価格評価表!AM43/生産者価格評価表!AM$124</f>
        <v>0</v>
      </c>
      <c r="AN43" s="307">
        <f>+生産者価格評価表!AN43/生産者価格評価表!AN$124</f>
        <v>0.22472550048622117</v>
      </c>
      <c r="AO43" s="307">
        <f>+生産者価格評価表!AO43/生産者価格評価表!AO$124</f>
        <v>8.5563480047769314E-2</v>
      </c>
      <c r="AP43" s="307">
        <f>+生産者価格評価表!AP43/生産者価格評価表!AP$124</f>
        <v>0.46397817350728821</v>
      </c>
      <c r="AQ43" s="307">
        <f>+生産者価格評価表!AQ43/生産者価格評価表!AQ$124</f>
        <v>4.7562177492008649E-5</v>
      </c>
      <c r="AR43" s="307">
        <f>+生産者価格評価表!AR43/生産者価格評価表!AR$124</f>
        <v>1.7837553798480177E-4</v>
      </c>
      <c r="AS43" s="307">
        <f>+生産者価格評価表!AS43/生産者価格評価表!AS$124</f>
        <v>0.13361106904099693</v>
      </c>
      <c r="AT43" s="307">
        <f>+生産者価格評価表!AT43/生産者価格評価表!AT$124</f>
        <v>0.13704971567273252</v>
      </c>
      <c r="AU43" s="308">
        <f>+生産者価格評価表!AU43/生産者価格評価表!AU$124</f>
        <v>3.5931914243177619E-2</v>
      </c>
      <c r="AV43" s="308">
        <f>+生産者価格評価表!AV43/生産者価格評価表!AV$124</f>
        <v>4.3402252636086748E-2</v>
      </c>
      <c r="AW43" s="308">
        <f>+生産者価格評価表!AW43/生産者価格評価表!AW$124</f>
        <v>1.3645748825760504E-2</v>
      </c>
      <c r="AX43" s="308">
        <f>+生産者価格評価表!AX43/生産者価格評価表!AX$124</f>
        <v>2.8174035345307393E-4</v>
      </c>
      <c r="AY43" s="308">
        <f>+生産者価格評価表!AY43/生産者価格評価表!AY$124</f>
        <v>2.8646082077618804E-3</v>
      </c>
      <c r="AZ43" s="308">
        <f>+生産者価格評価表!AZ43/生産者価格評価表!AZ$124</f>
        <v>3.1751572876068127E-2</v>
      </c>
      <c r="BA43" s="308">
        <f>+生産者価格評価表!BA43/生産者価格評価表!BA$124</f>
        <v>2.9199303063191205E-2</v>
      </c>
      <c r="BB43" s="308">
        <f>+生産者価格評価表!BB43/生産者価格評価表!BB$124</f>
        <v>3.3327216140785348E-3</v>
      </c>
      <c r="BC43" s="308">
        <f>+生産者価格評価表!BC43/生産者価格評価表!BC$124</f>
        <v>3.2665544870634097E-2</v>
      </c>
      <c r="BD43" s="308">
        <f>+生産者価格評価表!BD43/生産者価格評価表!BD$124</f>
        <v>6.2823773762957016E-3</v>
      </c>
      <c r="BE43" s="308">
        <f>+生産者価格評価表!BE43/生産者価格評価表!BE$124</f>
        <v>2.2458438916386956E-3</v>
      </c>
      <c r="BF43" s="308">
        <f>+生産者価格評価表!BF43/生産者価格評価表!BF$124</f>
        <v>3.0430779941092601E-2</v>
      </c>
      <c r="BG43" s="308">
        <f>+生産者価格評価表!BG43/生産者価格評価表!BG$124</f>
        <v>4.8784763491017957E-2</v>
      </c>
      <c r="BH43" s="308">
        <f>+生産者価格評価表!BH43/生産者価格評価表!BH$124</f>
        <v>1.8107749412534072E-2</v>
      </c>
      <c r="BI43" s="308">
        <f>+生産者価格評価表!BI43/生産者価格評価表!BI$124</f>
        <v>0.14015033963267978</v>
      </c>
      <c r="BJ43" s="308">
        <f>+生産者価格評価表!BJ43/生産者価格評価表!BJ$124</f>
        <v>2.1328840979696975E-2</v>
      </c>
      <c r="BK43" s="308">
        <f>+生産者価格評価表!BK43/生産者価格評価表!BK$124</f>
        <v>4.0721187305909536E-3</v>
      </c>
      <c r="BL43" s="308">
        <f>+生産者価格評価表!BL43/生産者価格評価表!BL$124</f>
        <v>0</v>
      </c>
      <c r="BM43" s="308">
        <f>+生産者価格評価表!BM43/生産者価格評価表!BM$124</f>
        <v>1.8579442163724435E-2</v>
      </c>
      <c r="BN43" s="308">
        <f>+生産者価格評価表!BN43/生産者価格評価表!BN$124</f>
        <v>1.287362575777937E-2</v>
      </c>
      <c r="BO43" s="308">
        <f>+生産者価格評価表!BO43/生産者価格評価表!BO$124</f>
        <v>1.7891885122150144E-2</v>
      </c>
      <c r="BP43" s="308">
        <f>+生産者価格評価表!BP43/生産者価格評価表!BP$124</f>
        <v>2.7133718925537252E-2</v>
      </c>
      <c r="BQ43" s="308">
        <f>+生産者価格評価表!BQ43/生産者価格評価表!BQ$124</f>
        <v>0</v>
      </c>
      <c r="BR43" s="308">
        <f>+生産者価格評価表!BR43/生産者価格評価表!BR$124</f>
        <v>0</v>
      </c>
      <c r="BS43" s="308">
        <f>+生産者価格評価表!BS43/生産者価格評価表!BS$124</f>
        <v>2.7733497891688275E-6</v>
      </c>
      <c r="BT43" s="308">
        <f>+生産者価格評価表!BT43/生産者価格評価表!BT$124</f>
        <v>0</v>
      </c>
      <c r="BU43" s="308">
        <f>+生産者価格評価表!BU43/生産者価格評価表!BU$124</f>
        <v>0</v>
      </c>
      <c r="BV43" s="308">
        <f>+生産者価格評価表!BV43/生産者価格評価表!BV$124</f>
        <v>0</v>
      </c>
      <c r="BW43" s="308">
        <f>+生産者価格評価表!BW43/生産者価格評価表!BW$124</f>
        <v>0</v>
      </c>
      <c r="BX43" s="308">
        <f>+生産者価格評価表!BX43/生産者価格評価表!BX$124</f>
        <v>0</v>
      </c>
      <c r="BY43" s="308">
        <f>+生産者価格評価表!BY43/生産者価格評価表!BY$124</f>
        <v>0</v>
      </c>
      <c r="BZ43" s="308">
        <f>+生産者価格評価表!BZ43/生産者価格評価表!BZ$124</f>
        <v>0</v>
      </c>
      <c r="CA43" s="308">
        <f>+生産者価格評価表!CA43/生産者価格評価表!CA$124</f>
        <v>0</v>
      </c>
      <c r="CB43" s="308">
        <f>+生産者価格評価表!CB43/生産者価格評価表!CB$124</f>
        <v>0</v>
      </c>
      <c r="CC43" s="308">
        <f>+生産者価格評価表!CC43/生産者価格評価表!CC$124</f>
        <v>0</v>
      </c>
      <c r="CD43" s="308">
        <f>+生産者価格評価表!CD43/生産者価格評価表!CD$124</f>
        <v>0</v>
      </c>
      <c r="CE43" s="308">
        <f>+生産者価格評価表!CE43/生産者価格評価表!CE$124</f>
        <v>0</v>
      </c>
      <c r="CF43" s="308">
        <f>+生産者価格評価表!CF43/生産者価格評価表!CF$124</f>
        <v>0</v>
      </c>
      <c r="CG43" s="308">
        <f>+生産者価格評価表!CG43/生産者価格評価表!CG$124</f>
        <v>2.363394900487494E-3</v>
      </c>
      <c r="CH43" s="308">
        <f>+生産者価格評価表!CH43/生産者価格評価表!CH$124</f>
        <v>0</v>
      </c>
      <c r="CI43" s="308">
        <f>+生産者価格評価表!CI43/生産者価格評価表!CI$124</f>
        <v>0</v>
      </c>
      <c r="CJ43" s="308">
        <f>+生産者価格評価表!CJ43/生産者価格評価表!CJ$124</f>
        <v>0</v>
      </c>
      <c r="CK43" s="308">
        <f>+生産者価格評価表!CK43/生産者価格評価表!CK$124</f>
        <v>0</v>
      </c>
      <c r="CL43" s="308">
        <f>+生産者価格評価表!CL43/生産者価格評価表!CL$124</f>
        <v>0</v>
      </c>
      <c r="CM43" s="308">
        <f>+生産者価格評価表!CM43/生産者価格評価表!CM$124</f>
        <v>0</v>
      </c>
      <c r="CN43" s="308">
        <f>+生産者価格評価表!CN43/生産者価格評価表!CN$124</f>
        <v>4.8450612875434075E-6</v>
      </c>
      <c r="CO43" s="308">
        <f>+生産者価格評価表!CO43/生産者価格評価表!CO$124</f>
        <v>0</v>
      </c>
      <c r="CP43" s="308">
        <f>+生産者価格評価表!CP43/生産者価格評価表!CP$124</f>
        <v>0</v>
      </c>
      <c r="CQ43" s="308">
        <f>+生産者価格評価表!CQ43/生産者価格評価表!CQ$124</f>
        <v>0</v>
      </c>
      <c r="CR43" s="308">
        <f>+生産者価格評価表!CR43/生産者価格評価表!CR$124</f>
        <v>0</v>
      </c>
      <c r="CS43" s="308">
        <f>+生産者価格評価表!CS43/生産者価格評価表!CS$124</f>
        <v>0</v>
      </c>
      <c r="CT43" s="308">
        <f>+生産者価格評価表!CT43/生産者価格評価表!CT$124</f>
        <v>0</v>
      </c>
      <c r="CU43" s="308">
        <f>+生産者価格評価表!CU43/生産者価格評価表!CU$124</f>
        <v>0</v>
      </c>
      <c r="CV43" s="308">
        <f>+生産者価格評価表!CV43/生産者価格評価表!CV$124</f>
        <v>0</v>
      </c>
      <c r="CW43" s="308">
        <f>+生産者価格評価表!CW43/生産者価格評価表!CW$124</f>
        <v>0</v>
      </c>
      <c r="CX43" s="308">
        <f>+生産者価格評価表!CX43/生産者価格評価表!CX$124</f>
        <v>3.2838747967010835E-4</v>
      </c>
      <c r="CY43" s="308">
        <f>+生産者価格評価表!CY43/生産者価格評価表!CY$124</f>
        <v>3.9293643103100053E-8</v>
      </c>
      <c r="CZ43" s="308">
        <f>+生産者価格評価表!CZ43/生産者価格評価表!CZ$124</f>
        <v>0</v>
      </c>
      <c r="DA43" s="308">
        <f>+生産者価格評価表!DA43/生産者価格評価表!DA$124</f>
        <v>0</v>
      </c>
      <c r="DB43" s="308">
        <f>+生産者価格評価表!DB43/生産者価格評価表!DB$124</f>
        <v>0</v>
      </c>
      <c r="DC43" s="308">
        <f>+生産者価格評価表!DC43/生産者価格評価表!DC$124</f>
        <v>0</v>
      </c>
      <c r="DD43" s="308">
        <f>+生産者価格評価表!DD43/生産者価格評価表!DD$124</f>
        <v>0</v>
      </c>
      <c r="DE43" s="308">
        <f>+生産者価格評価表!DE43/生産者価格評価表!DE$124</f>
        <v>1.1396915794341562E-4</v>
      </c>
      <c r="DF43" s="308">
        <f>+生産者価格評価表!DF43/生産者価格評価表!DF$124</f>
        <v>0</v>
      </c>
      <c r="DG43" s="309">
        <f>+生産者価格評価表!DG43/生産者価格評価表!DG$124</f>
        <v>1.9052793891800454E-3</v>
      </c>
    </row>
    <row r="44" spans="1:111" ht="17.100000000000001" customHeight="1">
      <c r="A44" s="303">
        <v>38</v>
      </c>
      <c r="B44" s="304" t="s">
        <v>207</v>
      </c>
      <c r="C44" s="305" t="s">
        <v>208</v>
      </c>
      <c r="D44" s="306">
        <f>+生産者価格評価表!D44/生産者価格評価表!D$124</f>
        <v>0</v>
      </c>
      <c r="E44" s="307">
        <f>+生産者価格評価表!E44/生産者価格評価表!E$124</f>
        <v>0</v>
      </c>
      <c r="F44" s="307">
        <f>+生産者価格評価表!F44/生産者価格評価表!F$124</f>
        <v>0</v>
      </c>
      <c r="G44" s="307">
        <f>+生産者価格評価表!G44/生産者価格評価表!G$124</f>
        <v>0</v>
      </c>
      <c r="H44" s="307">
        <f>+生産者価格評価表!H44/生産者価格評価表!H$124</f>
        <v>4.4195608528985001E-5</v>
      </c>
      <c r="I44" s="819">
        <v>0</v>
      </c>
      <c r="J44" s="307">
        <f>+生産者価格評価表!J44/生産者価格評価表!J$124</f>
        <v>5.8673185608044129E-4</v>
      </c>
      <c r="K44" s="307">
        <f>+生産者価格評価表!K44/生産者価格評価表!K$124</f>
        <v>0</v>
      </c>
      <c r="L44" s="307">
        <f>+生産者価格評価表!L44/生産者価格評価表!L$124</f>
        <v>0</v>
      </c>
      <c r="M44" s="307">
        <f>+生産者価格評価表!M44/生産者価格評価表!M$124</f>
        <v>0</v>
      </c>
      <c r="N44" s="819">
        <v>0</v>
      </c>
      <c r="O44" s="307">
        <f>+生産者価格評価表!O44/生産者価格評価表!O$124</f>
        <v>0</v>
      </c>
      <c r="P44" s="307">
        <f>+生産者価格評価表!P44/生産者価格評価表!P$124</f>
        <v>0</v>
      </c>
      <c r="Q44" s="307">
        <f>+生産者価格評価表!Q44/生産者価格評価表!Q$124</f>
        <v>2.3559966350824533E-6</v>
      </c>
      <c r="R44" s="307">
        <f>+生産者価格評価表!R44/生産者価格評価表!R$124</f>
        <v>4.5352288745397097E-4</v>
      </c>
      <c r="S44" s="307">
        <f>+生産者価格評価表!S44/生産者価格評価表!S$124</f>
        <v>0</v>
      </c>
      <c r="T44" s="307">
        <f>+生産者価格評価表!T44/生産者価格評価表!T$124</f>
        <v>0</v>
      </c>
      <c r="U44" s="307">
        <f>+生産者価格評価表!U44/生産者価格評価表!U$124</f>
        <v>0</v>
      </c>
      <c r="V44" s="307">
        <f>+生産者価格評価表!V44/生産者価格評価表!V$124</f>
        <v>0</v>
      </c>
      <c r="W44" s="307">
        <f>+生産者価格評価表!W44/生産者価格評価表!W$124</f>
        <v>0</v>
      </c>
      <c r="X44" s="307">
        <f>+生産者価格評価表!X44/生産者価格評価表!X$124</f>
        <v>0</v>
      </c>
      <c r="Y44" s="307">
        <f>+生産者価格評価表!Y44/生産者価格評価表!Y$124</f>
        <v>0</v>
      </c>
      <c r="Z44" s="307">
        <f>+生産者価格評価表!Z44/生産者価格評価表!Z$124</f>
        <v>0</v>
      </c>
      <c r="AA44" s="307">
        <f>+生産者価格評価表!AA44/生産者価格評価表!AA$124</f>
        <v>0</v>
      </c>
      <c r="AB44" s="307">
        <f>+生産者価格評価表!AB44/生産者価格評価表!AB$124</f>
        <v>0</v>
      </c>
      <c r="AC44" s="307">
        <f>+生産者価格評価表!AC44/生産者価格評価表!AC$124</f>
        <v>0</v>
      </c>
      <c r="AD44" s="307">
        <f>+生産者価格評価表!AD44/生産者価格評価表!AD$124</f>
        <v>0</v>
      </c>
      <c r="AE44" s="307">
        <f>+生産者価格評価表!AE44/生産者価格評価表!AE$124</f>
        <v>0</v>
      </c>
      <c r="AF44" s="307">
        <f>+生産者価格評価表!AF44/生産者価格評価表!AF$124</f>
        <v>0</v>
      </c>
      <c r="AG44" s="307">
        <f>+生産者価格評価表!AG44/生産者価格評価表!AG$124</f>
        <v>0</v>
      </c>
      <c r="AH44" s="307">
        <f>+生産者価格評価表!AH44/生産者価格評価表!AH$124</f>
        <v>1.6741657861139703E-4</v>
      </c>
      <c r="AI44" s="307">
        <f>+生産者価格評価表!AI44/生産者価格評価表!AI$124</f>
        <v>0</v>
      </c>
      <c r="AJ44" s="307">
        <f>+生産者価格評価表!AJ44/生産者価格評価表!AJ$124</f>
        <v>1.2390020659167576E-4</v>
      </c>
      <c r="AK44" s="307">
        <f>+生産者価格評価表!AK44/生産者価格評価表!AK$124</f>
        <v>2.1496531866756689E-3</v>
      </c>
      <c r="AL44" s="307">
        <f>+生産者価格評価表!AL44/生産者価格評価表!AL$124</f>
        <v>1.3723001868046837E-4</v>
      </c>
      <c r="AM44" s="307">
        <f>+生産者価格評価表!AM44/生産者価格評価表!AM$124</f>
        <v>0</v>
      </c>
      <c r="AN44" s="307">
        <f>+生産者価格評価表!AN44/生産者価格評価表!AN$124</f>
        <v>0</v>
      </c>
      <c r="AO44" s="307">
        <f>+生産者価格評価表!AO44/生産者価格評価表!AO$124</f>
        <v>6.7478142970737454E-3</v>
      </c>
      <c r="AP44" s="307">
        <f>+生産者価格評価表!AP44/生産者価格評価表!AP$124</f>
        <v>0</v>
      </c>
      <c r="AQ44" s="307">
        <f>+生産者価格評価表!AQ44/生産者価格評価表!AQ$124</f>
        <v>0</v>
      </c>
      <c r="AR44" s="307">
        <f>+生産者価格評価表!AR44/生産者価格評価表!AR$124</f>
        <v>0</v>
      </c>
      <c r="AS44" s="307">
        <f>+生産者価格評価表!AS44/生産者価格評価表!AS$124</f>
        <v>1.5910999870920133E-2</v>
      </c>
      <c r="AT44" s="307">
        <f>+生産者価格評価表!AT44/生産者価格評価表!AT$124</f>
        <v>3.2825036294535774E-3</v>
      </c>
      <c r="AU44" s="308">
        <f>+生産者価格評価表!AU44/生産者価格評価表!AU$124</f>
        <v>2.1921013549301524E-2</v>
      </c>
      <c r="AV44" s="308">
        <f>+生産者価格評価表!AV44/生産者価格評価表!AV$124</f>
        <v>2.5662485027352681E-2</v>
      </c>
      <c r="AW44" s="308">
        <f>+生産者価格評価表!AW44/生産者価格評価表!AW$124</f>
        <v>7.2735572405453692E-3</v>
      </c>
      <c r="AX44" s="308">
        <f>+生産者価格評価表!AX44/生産者価格評価表!AX$124</f>
        <v>0</v>
      </c>
      <c r="AY44" s="308">
        <f>+生産者価格評価表!AY44/生産者価格評価表!AY$124</f>
        <v>2.69522030249163E-4</v>
      </c>
      <c r="AZ44" s="308">
        <f>+生産者価格評価表!AZ44/生産者価格評価表!AZ$124</f>
        <v>7.3627231001990191E-3</v>
      </c>
      <c r="BA44" s="308">
        <f>+生産者価格評価表!BA44/生産者価格評価表!BA$124</f>
        <v>1.2595816072830271E-3</v>
      </c>
      <c r="BB44" s="308">
        <f>+生産者価格評価表!BB44/生産者価格評価表!BB$124</f>
        <v>8.3970896645870917E-4</v>
      </c>
      <c r="BC44" s="308">
        <f>+生産者価格評価表!BC44/生産者価格評価表!BC$124</f>
        <v>3.284581865152239E-4</v>
      </c>
      <c r="BD44" s="308">
        <f>+生産者価格評価表!BD44/生産者価格評価表!BD$124</f>
        <v>4.6260895782553437E-4</v>
      </c>
      <c r="BE44" s="308">
        <f>+生産者価格評価表!BE44/生産者価格評価表!BE$124</f>
        <v>1.3348120977549273E-3</v>
      </c>
      <c r="BF44" s="308">
        <f>+生産者価格評価表!BF44/生産者価格評価表!BF$124</f>
        <v>4.3676602492736361E-4</v>
      </c>
      <c r="BG44" s="308">
        <f>+生産者価格評価表!BG44/生産者価格評価表!BG$124</f>
        <v>4.8314478903490834E-4</v>
      </c>
      <c r="BH44" s="308">
        <f>+生産者価格評価表!BH44/生産者価格評価表!BH$124</f>
        <v>2.1060045655753187E-2</v>
      </c>
      <c r="BI44" s="308">
        <f>+生産者価格評価表!BI44/生産者価格評価表!BI$124</f>
        <v>2.7559004577884152E-2</v>
      </c>
      <c r="BJ44" s="308">
        <f>+生産者価格評価表!BJ44/生産者価格評価表!BJ$124</f>
        <v>2.0803707769005648E-2</v>
      </c>
      <c r="BK44" s="308">
        <f>+生産者価格評価表!BK44/生産者価格評価表!BK$124</f>
        <v>1.0721046997241297E-3</v>
      </c>
      <c r="BL44" s="308">
        <f>+生産者価格評価表!BL44/生産者価格評価表!BL$124</f>
        <v>0</v>
      </c>
      <c r="BM44" s="308">
        <f>+生産者価格評価表!BM44/生産者価格評価表!BM$124</f>
        <v>2.6349430828844243E-4</v>
      </c>
      <c r="BN44" s="308">
        <f>+生産者価格評価表!BN44/生産者価格評価表!BN$124</f>
        <v>2.413459762830909E-4</v>
      </c>
      <c r="BO44" s="308">
        <f>+生産者価格評価表!BO44/生産者価格評価表!BO$124</f>
        <v>1.0022428784187013E-3</v>
      </c>
      <c r="BP44" s="308">
        <f>+生産者価格評価表!BP44/生産者価格評価表!BP$124</f>
        <v>5.5929455386316161E-3</v>
      </c>
      <c r="BQ44" s="308">
        <f>+生産者価格評価表!BQ44/生産者価格評価表!BQ$124</f>
        <v>0</v>
      </c>
      <c r="BR44" s="308">
        <f>+生産者価格評価表!BR44/生産者価格評価表!BR$124</f>
        <v>0</v>
      </c>
      <c r="BS44" s="308">
        <f>+生産者価格評価表!BS44/生産者価格評価表!BS$124</f>
        <v>3.7839772547134E-5</v>
      </c>
      <c r="BT44" s="308">
        <f>+生産者価格評価表!BT44/生産者価格評価表!BT$124</f>
        <v>0</v>
      </c>
      <c r="BU44" s="308">
        <f>+生産者価格評価表!BU44/生産者価格評価表!BU$124</f>
        <v>0</v>
      </c>
      <c r="BV44" s="308">
        <f>+生産者価格評価表!BV44/生産者価格評価表!BV$124</f>
        <v>0</v>
      </c>
      <c r="BW44" s="308">
        <f>+生産者価格評価表!BW44/生産者価格評価表!BW$124</f>
        <v>0</v>
      </c>
      <c r="BX44" s="308">
        <f>+生産者価格評価表!BX44/生産者価格評価表!BX$124</f>
        <v>0</v>
      </c>
      <c r="BY44" s="308">
        <f>+生産者価格評価表!BY44/生産者価格評価表!BY$124</f>
        <v>0</v>
      </c>
      <c r="BZ44" s="308">
        <f>+生産者価格評価表!BZ44/生産者価格評価表!BZ$124</f>
        <v>0</v>
      </c>
      <c r="CA44" s="308">
        <f>+生産者価格評価表!CA44/生産者価格評価表!CA$124</f>
        <v>0</v>
      </c>
      <c r="CB44" s="308">
        <f>+生産者価格評価表!CB44/生産者価格評価表!CB$124</f>
        <v>0</v>
      </c>
      <c r="CC44" s="308">
        <f>+生産者価格評価表!CC44/生産者価格評価表!CC$124</f>
        <v>1.7230550357051786E-6</v>
      </c>
      <c r="CD44" s="308">
        <f>+生産者価格評価表!CD44/生産者価格評価表!CD$124</f>
        <v>0</v>
      </c>
      <c r="CE44" s="308">
        <f>+生産者価格評価表!CE44/生産者価格評価表!CE$124</f>
        <v>0</v>
      </c>
      <c r="CF44" s="308">
        <f>+生産者価格評価表!CF44/生産者価格評価表!CF$124</f>
        <v>0</v>
      </c>
      <c r="CG44" s="308">
        <f>+生産者価格評価表!CG44/生産者価格評価表!CG$124</f>
        <v>0</v>
      </c>
      <c r="CH44" s="308">
        <f>+生産者価格評価表!CH44/生産者価格評価表!CH$124</f>
        <v>0</v>
      </c>
      <c r="CI44" s="308">
        <f>+生産者価格評価表!CI44/生産者価格評価表!CI$124</f>
        <v>0</v>
      </c>
      <c r="CJ44" s="308">
        <f>+生産者価格評価表!CJ44/生産者価格評価表!CJ$124</f>
        <v>0</v>
      </c>
      <c r="CK44" s="308">
        <f>+生産者価格評価表!CK44/生産者価格評価表!CK$124</f>
        <v>0</v>
      </c>
      <c r="CL44" s="308">
        <f>+生産者価格評価表!CL44/生産者価格評価表!CL$124</f>
        <v>0</v>
      </c>
      <c r="CM44" s="308">
        <f>+生産者価格評価表!CM44/生産者価格評価表!CM$124</f>
        <v>0</v>
      </c>
      <c r="CN44" s="308">
        <f>+生産者価格評価表!CN44/生産者価格評価表!CN$124</f>
        <v>2.0788124874498444E-6</v>
      </c>
      <c r="CO44" s="308">
        <f>+生産者価格評価表!CO44/生産者価格評価表!CO$124</f>
        <v>0</v>
      </c>
      <c r="CP44" s="308">
        <f>+生産者価格評価表!CP44/生産者価格評価表!CP$124</f>
        <v>0</v>
      </c>
      <c r="CQ44" s="308">
        <f>+生産者価格評価表!CQ44/生産者価格評価表!CQ$124</f>
        <v>7.1861474023681801E-7</v>
      </c>
      <c r="CR44" s="308">
        <f>+生産者価格評価表!CR44/生産者価格評価表!CR$124</f>
        <v>0</v>
      </c>
      <c r="CS44" s="308">
        <f>+生産者価格評価表!CS44/生産者価格評価表!CS$124</f>
        <v>8.7266114723429752E-6</v>
      </c>
      <c r="CT44" s="308">
        <f>+生産者価格評価表!CT44/生産者価格評価表!CT$124</f>
        <v>7.3459674559788785E-6</v>
      </c>
      <c r="CU44" s="308">
        <f>+生産者価格評価表!CU44/生産者価格評価表!CU$124</f>
        <v>4.8940146396887559E-6</v>
      </c>
      <c r="CV44" s="308">
        <f>+生産者価格評価表!CV44/生産者価格評価表!CV$124</f>
        <v>0</v>
      </c>
      <c r="CW44" s="308">
        <f>+生産者価格評価表!CW44/生産者価格評価表!CW$124</f>
        <v>0</v>
      </c>
      <c r="CX44" s="308">
        <f>+生産者価格評価表!CX44/生産者価格評価表!CX$124</f>
        <v>0</v>
      </c>
      <c r="CY44" s="308">
        <f>+生産者価格評価表!CY44/生産者価格評価表!CY$124</f>
        <v>0</v>
      </c>
      <c r="CZ44" s="308">
        <f>+生産者価格評価表!CZ44/生産者価格評価表!CZ$124</f>
        <v>2.2590244356308149E-5</v>
      </c>
      <c r="DA44" s="308">
        <f>+生産者価格評価表!DA44/生産者価格評価表!DA$124</f>
        <v>2.2563591519060293E-5</v>
      </c>
      <c r="DB44" s="308">
        <f>+生産者価格評価表!DB44/生産者価格評価表!DB$124</f>
        <v>0</v>
      </c>
      <c r="DC44" s="308">
        <f>+生産者価格評価表!DC44/生産者価格評価表!DC$124</f>
        <v>2.7135376160415614E-6</v>
      </c>
      <c r="DD44" s="308">
        <f>+生産者価格評価表!DD44/生産者価格評価表!DD$124</f>
        <v>0</v>
      </c>
      <c r="DE44" s="308">
        <f>+生産者価格評価表!DE44/生産者価格評価表!DE$124</f>
        <v>2.5519626597114212E-5</v>
      </c>
      <c r="DF44" s="308">
        <f>+生産者価格評価表!DF44/生産者価格評価表!DF$124</f>
        <v>2.4290951962407408E-5</v>
      </c>
      <c r="DG44" s="309">
        <f>+生産者価格評価表!DG44/生産者価格評価表!DG$124</f>
        <v>2.2907872920788306E-4</v>
      </c>
    </row>
    <row r="45" spans="1:111" ht="17.100000000000001" customHeight="1">
      <c r="A45" s="303">
        <v>39</v>
      </c>
      <c r="B45" s="304" t="s">
        <v>209</v>
      </c>
      <c r="C45" s="305" t="s">
        <v>210</v>
      </c>
      <c r="D45" s="306">
        <f>+生産者価格評価表!D45/生産者価格評価表!D$124</f>
        <v>0</v>
      </c>
      <c r="E45" s="307">
        <f>+生産者価格評価表!E45/生産者価格評価表!E$124</f>
        <v>0</v>
      </c>
      <c r="F45" s="307">
        <f>+生産者価格評価表!F45/生産者価格評価表!F$124</f>
        <v>0</v>
      </c>
      <c r="G45" s="307">
        <f>+生産者価格評価表!G45/生産者価格評価表!G$124</f>
        <v>0</v>
      </c>
      <c r="H45" s="307">
        <f>+生産者価格評価表!H45/生産者価格評価表!H$124</f>
        <v>0</v>
      </c>
      <c r="I45" s="819">
        <v>0</v>
      </c>
      <c r="J45" s="307">
        <f>+生産者価格評価表!J45/生産者価格評価表!J$124</f>
        <v>0</v>
      </c>
      <c r="K45" s="307">
        <f>+生産者価格評価表!K45/生産者価格評価表!K$124</f>
        <v>0</v>
      </c>
      <c r="L45" s="307">
        <f>+生産者価格評価表!L45/生産者価格評価表!L$124</f>
        <v>0</v>
      </c>
      <c r="M45" s="307">
        <f>+生産者価格評価表!M45/生産者価格評価表!M$124</f>
        <v>0</v>
      </c>
      <c r="N45" s="819">
        <v>0</v>
      </c>
      <c r="O45" s="307">
        <f>+生産者価格評価表!O45/生産者価格評価表!O$124</f>
        <v>0</v>
      </c>
      <c r="P45" s="307">
        <f>+生産者価格評価表!P45/生産者価格評価表!P$124</f>
        <v>0</v>
      </c>
      <c r="Q45" s="307">
        <f>+生産者価格評価表!Q45/生産者価格評価表!Q$124</f>
        <v>6.8306578912721424E-5</v>
      </c>
      <c r="R45" s="307">
        <f>+生産者価格評価表!R45/生産者価格評価表!R$124</f>
        <v>2.860296470751773E-2</v>
      </c>
      <c r="S45" s="307">
        <f>+生産者価格評価表!S45/生産者価格評価表!S$124</f>
        <v>0</v>
      </c>
      <c r="T45" s="307">
        <f>+生産者価格評価表!T45/生産者価格評価表!T$124</f>
        <v>0</v>
      </c>
      <c r="U45" s="307">
        <f>+生産者価格評価表!U45/生産者価格評価表!U$124</f>
        <v>0</v>
      </c>
      <c r="V45" s="307">
        <f>+生産者価格評価表!V45/生産者価格評価表!V$124</f>
        <v>0</v>
      </c>
      <c r="W45" s="307">
        <f>+生産者価格評価表!W45/生産者価格評価表!W$124</f>
        <v>4.0679382910078804E-4</v>
      </c>
      <c r="X45" s="307">
        <f>+生産者価格評価表!X45/生産者価格評価表!X$124</f>
        <v>0</v>
      </c>
      <c r="Y45" s="307">
        <f>+生産者価格評価表!Y45/生産者価格評価表!Y$124</f>
        <v>1.6318079219663518E-6</v>
      </c>
      <c r="Z45" s="307">
        <f>+生産者価格評価表!Z45/生産者価格評価表!Z$124</f>
        <v>0</v>
      </c>
      <c r="AA45" s="307">
        <f>+生産者価格評価表!AA45/生産者価格評価表!AA$124</f>
        <v>0</v>
      </c>
      <c r="AB45" s="307">
        <f>+生産者価格評価表!AB45/生産者価格評価表!AB$124</f>
        <v>0</v>
      </c>
      <c r="AC45" s="307">
        <f>+生産者価格評価表!AC45/生産者価格評価表!AC$124</f>
        <v>1.8083970201737728E-5</v>
      </c>
      <c r="AD45" s="307">
        <f>+生産者価格評価表!AD45/生産者価格評価表!AD$124</f>
        <v>0</v>
      </c>
      <c r="AE45" s="307">
        <f>+生産者価格評価表!AE45/生産者価格評価表!AE$124</f>
        <v>0</v>
      </c>
      <c r="AF45" s="307">
        <f>+生産者価格評価表!AF45/生産者価格評価表!AF$124</f>
        <v>6.20520826944193E-5</v>
      </c>
      <c r="AG45" s="307">
        <f>+生産者価格評価表!AG45/生産者価格評価表!AG$124</f>
        <v>0</v>
      </c>
      <c r="AH45" s="307">
        <f>+生産者価格評価表!AH45/生産者価格評価表!AH$124</f>
        <v>0</v>
      </c>
      <c r="AI45" s="307">
        <f>+生産者価格評価表!AI45/生産者価格評価表!AI$124</f>
        <v>7.9971866417974201E-5</v>
      </c>
      <c r="AJ45" s="307">
        <f>+生産者価格評価表!AJ45/生産者価格評価表!AJ$124</f>
        <v>2.7830458611600604E-3</v>
      </c>
      <c r="AK45" s="307">
        <f>+生産者価格評価表!AK45/生産者価格評価表!AK$124</f>
        <v>1.2193066778369663E-3</v>
      </c>
      <c r="AL45" s="307">
        <f>+生産者価格評価表!AL45/生産者価格評価表!AL$124</f>
        <v>1.6709356553237882E-3</v>
      </c>
      <c r="AM45" s="307">
        <f>+生産者価格評価表!AM45/生産者価格評価表!AM$124</f>
        <v>1.9843450818081416E-5</v>
      </c>
      <c r="AN45" s="307">
        <f>+生産者価格評価表!AN45/生産者価格評価表!AN$124</f>
        <v>0</v>
      </c>
      <c r="AO45" s="307">
        <f>+生産者価格評価表!AO45/生産者価格評価表!AO$124</f>
        <v>7.661885468790156E-4</v>
      </c>
      <c r="AP45" s="307">
        <f>+生産者価格評価表!AP45/生産者価格評価表!AP$124</f>
        <v>0</v>
      </c>
      <c r="AQ45" s="307">
        <f>+生産者価格評価表!AQ45/生産者価格評価表!AQ$124</f>
        <v>0</v>
      </c>
      <c r="AR45" s="307">
        <f>+生産者価格評価表!AR45/生産者価格評価表!AR$124</f>
        <v>1.2564713812269349E-3</v>
      </c>
      <c r="AS45" s="307">
        <f>+生産者価格評価表!AS45/生産者価格評価表!AS$124</f>
        <v>8.8530908694039567E-2</v>
      </c>
      <c r="AT45" s="307">
        <f>+生産者価格評価表!AT45/生産者価格評価表!AT$124</f>
        <v>4.4118102312517386E-2</v>
      </c>
      <c r="AU45" s="308">
        <f>+生産者価格評価表!AU45/生産者価格評価表!AU$124</f>
        <v>2.266117813024357E-2</v>
      </c>
      <c r="AV45" s="308">
        <f>+生産者価格評価表!AV45/生産者価格評価表!AV$124</f>
        <v>1.5089504263669373E-2</v>
      </c>
      <c r="AW45" s="308">
        <f>+生産者価格評価表!AW45/生産者価格評価表!AW$124</f>
        <v>6.8937353431093315E-3</v>
      </c>
      <c r="AX45" s="308">
        <f>+生産者価格評価表!AX45/生産者価格評価表!AX$124</f>
        <v>2.340985552766247E-4</v>
      </c>
      <c r="AY45" s="308">
        <f>+生産者価格評価表!AY45/生産者価格評価表!AY$124</f>
        <v>4.4966591467558489E-3</v>
      </c>
      <c r="AZ45" s="308">
        <f>+生産者価格評価表!AZ45/生産者価格評価表!AZ$124</f>
        <v>6.9377954400091256E-3</v>
      </c>
      <c r="BA45" s="308">
        <f>+生産者価格評価表!BA45/生産者価格評価表!BA$124</f>
        <v>2.4720381861728789E-2</v>
      </c>
      <c r="BB45" s="308">
        <f>+生産者価格評価表!BB45/生産者価格評価表!BB$124</f>
        <v>9.3919440356859287E-5</v>
      </c>
      <c r="BC45" s="308">
        <f>+生産者価格評価表!BC45/生産者価格評価表!BC$124</f>
        <v>6.988537848805593E-3</v>
      </c>
      <c r="BD45" s="308">
        <f>+生産者価格評価表!BD45/生産者価格評価表!BD$124</f>
        <v>2.9068635518560257E-3</v>
      </c>
      <c r="BE45" s="308">
        <f>+生産者価格評価表!BE45/生産者価格評価表!BE$124</f>
        <v>9.5412095174200599E-4</v>
      </c>
      <c r="BF45" s="308">
        <f>+生産者価格評価表!BF45/生産者価格評価表!BF$124</f>
        <v>4.831181024424128E-3</v>
      </c>
      <c r="BG45" s="308">
        <f>+生産者価格評価表!BG45/生産者価格評価表!BG$124</f>
        <v>4.5266881985540387E-3</v>
      </c>
      <c r="BH45" s="308">
        <f>+生産者価格評価表!BH45/生産者価格評価表!BH$124</f>
        <v>9.0408812069003273E-3</v>
      </c>
      <c r="BI45" s="308">
        <f>+生産者価格評価表!BI45/生産者価格評価表!BI$124</f>
        <v>5.6656967149634183E-2</v>
      </c>
      <c r="BJ45" s="308">
        <f>+生産者価格評価表!BJ45/生産者価格評価表!BJ$124</f>
        <v>2.8300042185142586E-2</v>
      </c>
      <c r="BK45" s="308">
        <f>+生産者価格評価表!BK45/生産者価格評価表!BK$124</f>
        <v>3.3012692294586898E-3</v>
      </c>
      <c r="BL45" s="308">
        <f>+生産者価格評価表!BL45/生産者価格評価表!BL$124</f>
        <v>0</v>
      </c>
      <c r="BM45" s="308">
        <f>+生産者価格評価表!BM45/生産者価格評価表!BM$124</f>
        <v>2.3243518628570151E-4</v>
      </c>
      <c r="BN45" s="308">
        <f>+生産者価格評価表!BN45/生産者価格評価表!BN$124</f>
        <v>6.1541338543228644E-4</v>
      </c>
      <c r="BO45" s="308">
        <f>+生産者価格評価表!BO45/生産者価格評価表!BO$124</f>
        <v>3.28384134219944E-4</v>
      </c>
      <c r="BP45" s="308">
        <f>+生産者価格評価表!BP45/生産者価格評価表!BP$124</f>
        <v>8.3351316459811639E-5</v>
      </c>
      <c r="BQ45" s="308">
        <f>+生産者価格評価表!BQ45/生産者価格評価表!BQ$124</f>
        <v>0</v>
      </c>
      <c r="BR45" s="308">
        <f>+生産者価格評価表!BR45/生産者価格評価表!BR$124</f>
        <v>0</v>
      </c>
      <c r="BS45" s="308">
        <f>+生産者価格評価表!BS45/生産者価格評価表!BS$124</f>
        <v>0</v>
      </c>
      <c r="BT45" s="308">
        <f>+生産者価格評価表!BT45/生産者価格評価表!BT$124</f>
        <v>0</v>
      </c>
      <c r="BU45" s="308">
        <f>+生産者価格評価表!BU45/生産者価格評価表!BU$124</f>
        <v>0</v>
      </c>
      <c r="BV45" s="308">
        <f>+生産者価格評価表!BV45/生産者価格評価表!BV$124</f>
        <v>0</v>
      </c>
      <c r="BW45" s="308">
        <f>+生産者価格評価表!BW45/生産者価格評価表!BW$124</f>
        <v>0</v>
      </c>
      <c r="BX45" s="308">
        <f>+生産者価格評価表!BX45/生産者価格評価表!BX$124</f>
        <v>0</v>
      </c>
      <c r="BY45" s="308">
        <f>+生産者価格評価表!BY45/生産者価格評価表!BY$124</f>
        <v>0</v>
      </c>
      <c r="BZ45" s="308">
        <f>+生産者価格評価表!BZ45/生産者価格評価表!BZ$124</f>
        <v>0</v>
      </c>
      <c r="CA45" s="308">
        <f>+生産者価格評価表!CA45/生産者価格評価表!CA$124</f>
        <v>0</v>
      </c>
      <c r="CB45" s="308">
        <f>+生産者価格評価表!CB45/生産者価格評価表!CB$124</f>
        <v>0</v>
      </c>
      <c r="CC45" s="308">
        <f>+生産者価格評価表!CC45/生産者価格評価表!CC$124</f>
        <v>0</v>
      </c>
      <c r="CD45" s="308">
        <f>+生産者価格評価表!CD45/生産者価格評価表!CD$124</f>
        <v>0</v>
      </c>
      <c r="CE45" s="308">
        <f>+生産者価格評価表!CE45/生産者価格評価表!CE$124</f>
        <v>0</v>
      </c>
      <c r="CF45" s="308">
        <f>+生産者価格評価表!CF45/生産者価格評価表!CF$124</f>
        <v>0</v>
      </c>
      <c r="CG45" s="308">
        <f>+生産者価格評価表!CG45/生産者価格評価表!CG$124</f>
        <v>0</v>
      </c>
      <c r="CH45" s="308">
        <f>+生産者価格評価表!CH45/生産者価格評価表!CH$124</f>
        <v>0</v>
      </c>
      <c r="CI45" s="308">
        <f>+生産者価格評価表!CI45/生産者価格評価表!CI$124</f>
        <v>0</v>
      </c>
      <c r="CJ45" s="308">
        <f>+生産者価格評価表!CJ45/生産者価格評価表!CJ$124</f>
        <v>0</v>
      </c>
      <c r="CK45" s="308">
        <f>+生産者価格評価表!CK45/生産者価格評価表!CK$124</f>
        <v>0</v>
      </c>
      <c r="CL45" s="308">
        <f>+生産者価格評価表!CL45/生産者価格評価表!CL$124</f>
        <v>0</v>
      </c>
      <c r="CM45" s="308">
        <f>+生産者価格評価表!CM45/生産者価格評価表!CM$124</f>
        <v>0</v>
      </c>
      <c r="CN45" s="308">
        <f>+生産者価格評価表!CN45/生産者価格評価表!CN$124</f>
        <v>1.7696883099267681E-5</v>
      </c>
      <c r="CO45" s="308">
        <f>+生産者価格評価表!CO45/生産者価格評価表!CO$124</f>
        <v>0</v>
      </c>
      <c r="CP45" s="308">
        <f>+生産者価格評価表!CP45/生産者価格評価表!CP$124</f>
        <v>0</v>
      </c>
      <c r="CQ45" s="308">
        <f>+生産者価格評価表!CQ45/生産者価格評価表!CQ$124</f>
        <v>0</v>
      </c>
      <c r="CR45" s="308">
        <f>+生産者価格評価表!CR45/生産者価格評価表!CR$124</f>
        <v>0</v>
      </c>
      <c r="CS45" s="308">
        <f>+生産者価格評価表!CS45/生産者価格評価表!CS$124</f>
        <v>0</v>
      </c>
      <c r="CT45" s="308">
        <f>+生産者価格評価表!CT45/生産者価格評価表!CT$124</f>
        <v>0</v>
      </c>
      <c r="CU45" s="308">
        <f>+生産者価格評価表!CU45/生産者価格評価表!CU$124</f>
        <v>0</v>
      </c>
      <c r="CV45" s="308">
        <f>+生産者価格評価表!CV45/生産者価格評価表!CV$124</f>
        <v>0</v>
      </c>
      <c r="CW45" s="308">
        <f>+生産者価格評価表!CW45/生産者価格評価表!CW$124</f>
        <v>0</v>
      </c>
      <c r="CX45" s="308">
        <f>+生産者価格評価表!CX45/生産者価格評価表!CX$124</f>
        <v>5.9769814135152458E-4</v>
      </c>
      <c r="CY45" s="308">
        <f>+生産者価格評価表!CY45/生産者価格評価表!CY$124</f>
        <v>0</v>
      </c>
      <c r="CZ45" s="308">
        <f>+生産者価格評価表!CZ45/生産者価格評価表!CZ$124</f>
        <v>0</v>
      </c>
      <c r="DA45" s="308">
        <f>+生産者価格評価表!DA45/生産者価格評価表!DA$124</f>
        <v>0</v>
      </c>
      <c r="DB45" s="308">
        <f>+生産者価格評価表!DB45/生産者価格評価表!DB$124</f>
        <v>0</v>
      </c>
      <c r="DC45" s="308">
        <f>+生産者価格評価表!DC45/生産者価格評価表!DC$124</f>
        <v>0</v>
      </c>
      <c r="DD45" s="308">
        <f>+生産者価格評価表!DD45/生産者価格評価表!DD$124</f>
        <v>0</v>
      </c>
      <c r="DE45" s="308">
        <f>+生産者価格評価表!DE45/生産者価格評価表!DE$124</f>
        <v>0</v>
      </c>
      <c r="DF45" s="308">
        <f>+生産者価格評価表!DF45/生産者価格評価表!DF$124</f>
        <v>0</v>
      </c>
      <c r="DG45" s="309">
        <f>+生産者価格評価表!DG45/生産者価格評価表!DG$124</f>
        <v>3.685681679322014E-4</v>
      </c>
    </row>
    <row r="46" spans="1:111" ht="17.100000000000001" customHeight="1">
      <c r="A46" s="303">
        <v>40</v>
      </c>
      <c r="B46" s="304" t="s">
        <v>211</v>
      </c>
      <c r="C46" s="305" t="s">
        <v>212</v>
      </c>
      <c r="D46" s="306">
        <f>+生産者価格評価表!D46/生産者価格評価表!D$124</f>
        <v>0</v>
      </c>
      <c r="E46" s="307">
        <f>+生産者価格評価表!E46/生産者価格評価表!E$124</f>
        <v>0</v>
      </c>
      <c r="F46" s="307">
        <f>+生産者価格評価表!F46/生産者価格評価表!F$124</f>
        <v>0</v>
      </c>
      <c r="G46" s="307">
        <f>+生産者価格評価表!G46/生産者価格評価表!G$124</f>
        <v>0</v>
      </c>
      <c r="H46" s="307">
        <f>+生産者価格評価表!H46/生産者価格評価表!H$124</f>
        <v>0</v>
      </c>
      <c r="I46" s="819">
        <v>0</v>
      </c>
      <c r="J46" s="307">
        <f>+生産者価格評価表!J46/生産者価格評価表!J$124</f>
        <v>0</v>
      </c>
      <c r="K46" s="307">
        <f>+生産者価格評価表!K46/生産者価格評価表!K$124</f>
        <v>0</v>
      </c>
      <c r="L46" s="307">
        <f>+生産者価格評価表!L46/生産者価格評価表!L$124</f>
        <v>0</v>
      </c>
      <c r="M46" s="307">
        <f>+生産者価格評価表!M46/生産者価格評価表!M$124</f>
        <v>0</v>
      </c>
      <c r="N46" s="819">
        <v>0</v>
      </c>
      <c r="O46" s="307">
        <f>+生産者価格評価表!O46/生産者価格評価表!O$124</f>
        <v>0</v>
      </c>
      <c r="P46" s="307">
        <f>+生産者価格評価表!P46/生産者価格評価表!P$124</f>
        <v>0</v>
      </c>
      <c r="Q46" s="307">
        <f>+生産者価格評価表!Q46/生産者価格評価表!Q$124</f>
        <v>0</v>
      </c>
      <c r="R46" s="307">
        <f>+生産者価格評価表!R46/生産者価格評価表!R$124</f>
        <v>-7.9710083249485817E-6</v>
      </c>
      <c r="S46" s="307">
        <f>+生産者価格評価表!S46/生産者価格評価表!S$124</f>
        <v>8.2902645777477147E-7</v>
      </c>
      <c r="T46" s="307">
        <f>+生産者価格評価表!T46/生産者価格評価表!T$124</f>
        <v>0</v>
      </c>
      <c r="U46" s="307">
        <f>+生産者価格評価表!U46/生産者価格評価表!U$124</f>
        <v>-9.5680975106726045E-4</v>
      </c>
      <c r="V46" s="307">
        <f>+生産者価格評価表!V46/生産者価格評価表!V$124</f>
        <v>0</v>
      </c>
      <c r="W46" s="307">
        <f>+生産者価格評価表!W46/生産者価格評価表!W$124</f>
        <v>3.7191400537444387E-2</v>
      </c>
      <c r="X46" s="307">
        <f>+生産者価格評価表!X46/生産者価格評価表!X$124</f>
        <v>0</v>
      </c>
      <c r="Y46" s="307">
        <f>+生産者価格評価表!Y46/生産者価格評価表!Y$124</f>
        <v>1.2127670649141288E-3</v>
      </c>
      <c r="Z46" s="307">
        <f>+生産者価格評価表!Z46/生産者価格評価表!Z$124</f>
        <v>0</v>
      </c>
      <c r="AA46" s="307">
        <f>+生産者価格評価表!AA46/生産者価格評価表!AA$124</f>
        <v>0</v>
      </c>
      <c r="AB46" s="307">
        <f>+生産者価格評価表!AB46/生産者価格評価表!AB$124</f>
        <v>0</v>
      </c>
      <c r="AC46" s="307">
        <f>+生産者価格評価表!AC46/生産者価格評価表!AC$124</f>
        <v>2.1414802626161834E-3</v>
      </c>
      <c r="AD46" s="307">
        <f>+生産者価格評価表!AD46/生産者価格評価表!AD$124</f>
        <v>0</v>
      </c>
      <c r="AE46" s="307">
        <f>+生産者価格評価表!AE46/生産者価格評価表!AE$124</f>
        <v>0</v>
      </c>
      <c r="AF46" s="307">
        <f>+生産者価格評価表!AF46/生産者価格評価表!AF$124</f>
        <v>6.4087387602446123E-4</v>
      </c>
      <c r="AG46" s="307">
        <f>+生産者価格評価表!AG46/生産者価格評価表!AG$124</f>
        <v>-2.6586749474435895E-5</v>
      </c>
      <c r="AH46" s="307">
        <f>+生産者価格評価表!AH46/生産者価格評価表!AH$124</f>
        <v>0</v>
      </c>
      <c r="AI46" s="307">
        <f>+生産者価格評価表!AI46/生産者価格評価表!AI$124</f>
        <v>1.8611634366364905E-3</v>
      </c>
      <c r="AJ46" s="307">
        <f>+生産者価格評価表!AJ46/生産者価格評価表!AJ$124</f>
        <v>0</v>
      </c>
      <c r="AK46" s="307">
        <f>+生産者価格評価表!AK46/生産者価格評価表!AK$124</f>
        <v>3.0808364995025796E-2</v>
      </c>
      <c r="AL46" s="307">
        <f>+生産者価格評価表!AL46/生産者価格評価表!AL$124</f>
        <v>1.0014152522870332E-2</v>
      </c>
      <c r="AM46" s="307">
        <f>+生産者価格評価表!AM46/生産者価格評価表!AM$124</f>
        <v>8.4514608646502499E-3</v>
      </c>
      <c r="AN46" s="307">
        <f>+生産者価格評価表!AN46/生産者価格評価表!AN$124</f>
        <v>1.2472316224314054E-2</v>
      </c>
      <c r="AO46" s="307">
        <f>+生産者価格評価表!AO46/生産者価格評価表!AO$124</f>
        <v>2.4062284103417127E-3</v>
      </c>
      <c r="AP46" s="307">
        <f>+生産者価格評価表!AP46/生産者価格評価表!AP$124</f>
        <v>-3.2444470324315751E-4</v>
      </c>
      <c r="AQ46" s="307">
        <f>+生産者価格評価表!AQ46/生産者価格評価表!AQ$124</f>
        <v>0.40538394140873668</v>
      </c>
      <c r="AR46" s="307">
        <f>+生産者価格評価表!AR46/生産者価格評価表!AR$124</f>
        <v>0.56268733830015505</v>
      </c>
      <c r="AS46" s="307">
        <f>+生産者価格評価表!AS46/生産者価格評価表!AS$124</f>
        <v>-4.0003085465947655E-4</v>
      </c>
      <c r="AT46" s="307">
        <f>+生産者価格評価表!AT46/生産者価格評価表!AT$124</f>
        <v>1.1197472232296916E-2</v>
      </c>
      <c r="AU46" s="308">
        <f>+生産者価格評価表!AU46/生産者価格評価表!AU$124</f>
        <v>6.8436051138615864E-5</v>
      </c>
      <c r="AV46" s="308">
        <f>+生産者価格評価表!AV46/生産者価格評価表!AV$124</f>
        <v>1.1503622134000778E-3</v>
      </c>
      <c r="AW46" s="308">
        <f>+生産者価格評価表!AW46/生産者価格評価表!AW$124</f>
        <v>5.901808974216975E-3</v>
      </c>
      <c r="AX46" s="308">
        <f>+生産者価格評価表!AX46/生産者価格評価表!AX$124</f>
        <v>1.1872334595769276E-2</v>
      </c>
      <c r="AY46" s="308">
        <f>+生産者価格評価表!AY46/生産者価格評価表!AY$124</f>
        <v>1.9979196446683691E-2</v>
      </c>
      <c r="AZ46" s="308">
        <f>+生産者価格評価表!AZ46/生産者価格評価表!AZ$124</f>
        <v>1.3456136554480812E-2</v>
      </c>
      <c r="BA46" s="308">
        <f>+生産者価格評価表!BA46/生産者価格評価表!BA$124</f>
        <v>1.058969575120096E-3</v>
      </c>
      <c r="BB46" s="308">
        <f>+生産者価格評価表!BB46/生産者価格評価表!BB$124</f>
        <v>5.7000129855244643E-4</v>
      </c>
      <c r="BC46" s="308">
        <f>+生産者価格評価表!BC46/生産者価格評価表!BC$124</f>
        <v>1.0096164293224436E-2</v>
      </c>
      <c r="BD46" s="308">
        <f>+生産者価格評価表!BD46/生産者価格評価表!BD$124</f>
        <v>1.4256322884863724E-3</v>
      </c>
      <c r="BE46" s="308">
        <f>+生産者価格評価表!BE46/生産者価格評価表!BE$124</f>
        <v>-8.8313057838199961E-5</v>
      </c>
      <c r="BF46" s="308">
        <f>+生産者価格評価表!BF46/生産者価格評価表!BF$124</f>
        <v>7.682525218869356E-6</v>
      </c>
      <c r="BG46" s="308">
        <f>+生産者価格評価表!BG46/生産者価格評価表!BG$124</f>
        <v>-4.4776289113206678E-4</v>
      </c>
      <c r="BH46" s="308">
        <f>+生産者価格評価表!BH46/生産者価格評価表!BH$124</f>
        <v>6.5098980863162823E-3</v>
      </c>
      <c r="BI46" s="308">
        <f>+生産者価格評価表!BI46/生産者価格評価表!BI$124</f>
        <v>5.4273106908604197E-4</v>
      </c>
      <c r="BJ46" s="308">
        <f>+生産者価格評価表!BJ46/生産者価格評価表!BJ$124</f>
        <v>1.6534913013091721E-4</v>
      </c>
      <c r="BK46" s="308">
        <f>+生産者価格評価表!BK46/生産者価格評価表!BK$124</f>
        <v>1.545992140792885E-2</v>
      </c>
      <c r="BL46" s="308">
        <f>+生産者価格評価表!BL46/生産者価格評価表!BL$124</f>
        <v>0</v>
      </c>
      <c r="BM46" s="308">
        <f>+生産者価格評価表!BM46/生産者価格評価表!BM$124</f>
        <v>8.1505937693740729E-5</v>
      </c>
      <c r="BN46" s="308">
        <f>+生産者価格評価表!BN46/生産者価格評価表!BN$124</f>
        <v>0</v>
      </c>
      <c r="BO46" s="308">
        <f>+生産者価格評価表!BO46/生産者価格評価表!BO$124</f>
        <v>-5.6885919313012046E-6</v>
      </c>
      <c r="BP46" s="308">
        <f>+生産者価格評価表!BP46/生産者価格評価表!BP$124</f>
        <v>-1.0514115271956778E-5</v>
      </c>
      <c r="BQ46" s="308">
        <f>+生産者価格評価表!BQ46/生産者価格評価表!BQ$124</f>
        <v>0</v>
      </c>
      <c r="BR46" s="308">
        <f>+生産者価格評価表!BR46/生産者価格評価表!BR$124</f>
        <v>0</v>
      </c>
      <c r="BS46" s="308">
        <f>+生産者価格評価表!BS46/生産者価格評価表!BS$124</f>
        <v>8.8877363517300889E-6</v>
      </c>
      <c r="BT46" s="308">
        <f>+生産者価格評価表!BT46/生産者価格評価表!BT$124</f>
        <v>0</v>
      </c>
      <c r="BU46" s="308">
        <f>+生産者価格評価表!BU46/生産者価格評価表!BU$124</f>
        <v>0</v>
      </c>
      <c r="BV46" s="308">
        <f>+生産者価格評価表!BV46/生産者価格評価表!BV$124</f>
        <v>0</v>
      </c>
      <c r="BW46" s="308">
        <f>+生産者価格評価表!BW46/生産者価格評価表!BW$124</f>
        <v>0</v>
      </c>
      <c r="BX46" s="308">
        <f>+生産者価格評価表!BX46/生産者価格評価表!BX$124</f>
        <v>0</v>
      </c>
      <c r="BY46" s="308">
        <f>+生産者価格評価表!BY46/生産者価格評価表!BY$124</f>
        <v>0</v>
      </c>
      <c r="BZ46" s="308">
        <f>+生産者価格評価表!BZ46/生産者価格評価表!BZ$124</f>
        <v>0</v>
      </c>
      <c r="CA46" s="308">
        <f>+生産者価格評価表!CA46/生産者価格評価表!CA$124</f>
        <v>0</v>
      </c>
      <c r="CB46" s="308">
        <f>+生産者価格評価表!CB46/生産者価格評価表!CB$124</f>
        <v>0</v>
      </c>
      <c r="CC46" s="308">
        <f>+生産者価格評価表!CC46/生産者価格評価表!CC$124</f>
        <v>0</v>
      </c>
      <c r="CD46" s="308">
        <f>+生産者価格評価表!CD46/生産者価格評価表!CD$124</f>
        <v>0</v>
      </c>
      <c r="CE46" s="308">
        <f>+生産者価格評価表!CE46/生産者価格評価表!CE$124</f>
        <v>0</v>
      </c>
      <c r="CF46" s="308">
        <f>+生産者価格評価表!CF46/生産者価格評価表!CF$124</f>
        <v>0</v>
      </c>
      <c r="CG46" s="308">
        <f>+生産者価格評価表!CG46/生産者価格評価表!CG$124</f>
        <v>0</v>
      </c>
      <c r="CH46" s="308">
        <f>+生産者価格評価表!CH46/生産者価格評価表!CH$124</f>
        <v>0</v>
      </c>
      <c r="CI46" s="308">
        <f>+生産者価格評価表!CI46/生産者価格評価表!CI$124</f>
        <v>0</v>
      </c>
      <c r="CJ46" s="308">
        <f>+生産者価格評価表!CJ46/生産者価格評価表!CJ$124</f>
        <v>0</v>
      </c>
      <c r="CK46" s="308">
        <f>+生産者価格評価表!CK46/生産者価格評価表!CK$124</f>
        <v>0</v>
      </c>
      <c r="CL46" s="308">
        <f>+生産者価格評価表!CL46/生産者価格評価表!CL$124</f>
        <v>0</v>
      </c>
      <c r="CM46" s="308">
        <f>+生産者価格評価表!CM46/生産者価格評価表!CM$124</f>
        <v>2.7114691492579246E-4</v>
      </c>
      <c r="CN46" s="308">
        <f>+生産者価格評価表!CN46/生産者価格評価表!CN$124</f>
        <v>2.7560927696205263E-6</v>
      </c>
      <c r="CO46" s="308">
        <f>+生産者価格評価表!CO46/生産者価格評価表!CO$124</f>
        <v>0</v>
      </c>
      <c r="CP46" s="308">
        <f>+生産者価格評価表!CP46/生産者価格評価表!CP$124</f>
        <v>1.127765096643435E-4</v>
      </c>
      <c r="CQ46" s="308">
        <f>+生産者価格評価表!CQ46/生産者価格評価表!CQ$124</f>
        <v>0</v>
      </c>
      <c r="CR46" s="308">
        <f>+生産者価格評価表!CR46/生産者価格評価表!CR$124</f>
        <v>0</v>
      </c>
      <c r="CS46" s="308">
        <f>+生産者価格評価表!CS46/生産者価格評価表!CS$124</f>
        <v>0</v>
      </c>
      <c r="CT46" s="308">
        <f>+生産者価格評価表!CT46/生産者価格評価表!CT$124</f>
        <v>0</v>
      </c>
      <c r="CU46" s="308">
        <f>+生産者価格評価表!CU46/生産者価格評価表!CU$124</f>
        <v>0</v>
      </c>
      <c r="CV46" s="308">
        <f>+生産者価格評価表!CV46/生産者価格評価表!CV$124</f>
        <v>0</v>
      </c>
      <c r="CW46" s="308">
        <f>+生産者価格評価表!CW46/生産者価格評価表!CW$124</f>
        <v>0</v>
      </c>
      <c r="CX46" s="308">
        <f>+生産者価格評価表!CX46/生産者価格評価表!CX$124</f>
        <v>0</v>
      </c>
      <c r="CY46" s="308">
        <f>+生産者価格評価表!CY46/生産者価格評価表!CY$124</f>
        <v>0</v>
      </c>
      <c r="CZ46" s="308">
        <f>+生産者価格評価表!CZ46/生産者価格評価表!CZ$124</f>
        <v>0</v>
      </c>
      <c r="DA46" s="308">
        <f>+生産者価格評価表!DA46/生産者価格評価表!DA$124</f>
        <v>0</v>
      </c>
      <c r="DB46" s="308">
        <f>+生産者価格評価表!DB46/生産者価格評価表!DB$124</f>
        <v>0</v>
      </c>
      <c r="DC46" s="308">
        <f>+生産者価格評価表!DC46/生産者価格評価表!DC$124</f>
        <v>0</v>
      </c>
      <c r="DD46" s="308">
        <f>+生産者価格評価表!DD46/生産者価格評価表!DD$124</f>
        <v>0</v>
      </c>
      <c r="DE46" s="308">
        <f>+生産者価格評価表!DE46/生産者価格評価表!DE$124</f>
        <v>6.9766445627938307E-6</v>
      </c>
      <c r="DF46" s="308">
        <f>+生産者価格評価表!DF46/生産者価格評価表!DF$124</f>
        <v>0</v>
      </c>
      <c r="DG46" s="309">
        <f>+生産者価格評価表!DG46/生産者価格評価表!DG$124</f>
        <v>1.0174067413758054E-3</v>
      </c>
    </row>
    <row r="47" spans="1:111" ht="17.100000000000001" customHeight="1">
      <c r="A47" s="303">
        <v>41</v>
      </c>
      <c r="B47" s="304" t="s">
        <v>213</v>
      </c>
      <c r="C47" s="305" t="s">
        <v>214</v>
      </c>
      <c r="D47" s="306">
        <f>+生産者価格評価表!D47/生産者価格評価表!D$124</f>
        <v>0</v>
      </c>
      <c r="E47" s="307">
        <f>+生産者価格評価表!E47/生産者価格評価表!E$124</f>
        <v>0</v>
      </c>
      <c r="F47" s="307">
        <f>+生産者価格評価表!F47/生産者価格評価表!F$124</f>
        <v>0</v>
      </c>
      <c r="G47" s="307">
        <f>+生産者価格評価表!G47/生産者価格評価表!G$124</f>
        <v>0</v>
      </c>
      <c r="H47" s="307">
        <f>+生産者価格評価表!H47/生産者価格評価表!H$124</f>
        <v>0</v>
      </c>
      <c r="I47" s="819">
        <v>0</v>
      </c>
      <c r="J47" s="307">
        <f>+生産者価格評価表!J47/生産者価格評価表!J$124</f>
        <v>3.4973288438737058E-4</v>
      </c>
      <c r="K47" s="307">
        <f>+生産者価格評価表!K47/生産者価格評価表!K$124</f>
        <v>1.4277858285735359E-3</v>
      </c>
      <c r="L47" s="307">
        <f>+生産者価格評価表!L47/生産者価格評価表!L$124</f>
        <v>1.4411911761639255E-3</v>
      </c>
      <c r="M47" s="307">
        <f>+生産者価格評価表!M47/生産者価格評価表!M$124</f>
        <v>0</v>
      </c>
      <c r="N47" s="819">
        <v>0</v>
      </c>
      <c r="O47" s="307">
        <f>+生産者価格評価表!O47/生産者価格評価表!O$124</f>
        <v>1.7769245692637549E-5</v>
      </c>
      <c r="P47" s="307">
        <f>+生産者価格評価表!P47/生産者価格評価表!P$124</f>
        <v>0</v>
      </c>
      <c r="Q47" s="307">
        <f>+生産者価格評価表!Q47/生産者価格評価表!Q$124</f>
        <v>1.0911122798702264E-3</v>
      </c>
      <c r="R47" s="307">
        <f>+生産者価格評価表!R47/生産者価格評価表!R$124</f>
        <v>1.090183814108976E-2</v>
      </c>
      <c r="S47" s="307">
        <f>+生産者価格評価表!S47/生産者価格評価表!S$124</f>
        <v>1.2528896091182636E-6</v>
      </c>
      <c r="T47" s="307">
        <f>+生産者価格評価表!T47/生産者価格評価表!T$124</f>
        <v>9.7761942452330805E-5</v>
      </c>
      <c r="U47" s="307">
        <f>+生産者価格評価表!U47/生産者価格評価表!U$124</f>
        <v>2.0785152067188729E-3</v>
      </c>
      <c r="V47" s="307">
        <f>+生産者価格評価表!V47/生産者価格評価表!V$124</f>
        <v>0</v>
      </c>
      <c r="W47" s="307">
        <f>+生産者価格評価表!W47/生産者価格評価表!W$124</f>
        <v>1.3614479772725719E-3</v>
      </c>
      <c r="X47" s="307">
        <f>+生産者価格評価表!X47/生産者価格評価表!X$124</f>
        <v>0</v>
      </c>
      <c r="Y47" s="307">
        <f>+生産者価格評価表!Y47/生産者価格評価表!Y$124</f>
        <v>1.7925162779175832E-6</v>
      </c>
      <c r="Z47" s="307">
        <f>+生産者価格評価表!Z47/生産者価格評価表!Z$124</f>
        <v>0</v>
      </c>
      <c r="AA47" s="307">
        <f>+生産者価格評価表!AA47/生産者価格評価表!AA$124</f>
        <v>0</v>
      </c>
      <c r="AB47" s="307">
        <f>+生産者価格評価表!AB47/生産者価格評価表!AB$124</f>
        <v>1.9636876851176436E-3</v>
      </c>
      <c r="AC47" s="307">
        <f>+生産者価格評価表!AC47/生産者価格評価表!AC$124</f>
        <v>1.5540498892559537E-3</v>
      </c>
      <c r="AD47" s="307">
        <f>+生産者価格評価表!AD47/生産者価格評価表!AD$124</f>
        <v>1.9043495974712415E-5</v>
      </c>
      <c r="AE47" s="307">
        <f>+生産者価格評価表!AE47/生産者価格評価表!AE$124</f>
        <v>1.6473292737508128E-6</v>
      </c>
      <c r="AF47" s="307">
        <f>+生産者価格評価表!AF47/生産者価格評価表!AF$124</f>
        <v>2.0485421561027271E-3</v>
      </c>
      <c r="AG47" s="307">
        <f>+生産者価格評価表!AG47/生産者価格評価表!AG$124</f>
        <v>1.6597765912886272E-3</v>
      </c>
      <c r="AH47" s="307">
        <f>+生産者価格評価表!AH47/生産者価格評価表!AH$124</f>
        <v>1.7202400464485859E-3</v>
      </c>
      <c r="AI47" s="307">
        <f>+生産者価格評価表!AI47/生産者価格評価表!AI$124</f>
        <v>1.8719968870031004E-3</v>
      </c>
      <c r="AJ47" s="307">
        <f>+生産者価格評価表!AJ47/生産者価格評価表!AJ$124</f>
        <v>1.7028352143691992E-4</v>
      </c>
      <c r="AK47" s="307">
        <f>+生産者価格評価表!AK47/生産者価格評価表!AK$124</f>
        <v>1.8824074020432791E-3</v>
      </c>
      <c r="AL47" s="307">
        <f>+生産者価格評価表!AL47/生産者価格評価表!AL$124</f>
        <v>2.3853384352428382E-3</v>
      </c>
      <c r="AM47" s="307">
        <f>+生産者価格評価表!AM47/生産者価格評価表!AM$124</f>
        <v>0</v>
      </c>
      <c r="AN47" s="307">
        <f>+生産者価格評価表!AN47/生産者価格評価表!AN$124</f>
        <v>1.4176612922024098E-3</v>
      </c>
      <c r="AO47" s="307">
        <f>+生産者価格評価表!AO47/生産者価格評価表!AO$124</f>
        <v>1.4863073008609129E-4</v>
      </c>
      <c r="AP47" s="307">
        <f>+生産者価格評価表!AP47/生産者価格評価表!AP$124</f>
        <v>0</v>
      </c>
      <c r="AQ47" s="307">
        <f>+生産者価格評価表!AQ47/生産者価格評価表!AQ$124</f>
        <v>3.9781726444978929E-3</v>
      </c>
      <c r="AR47" s="307">
        <f>+生産者価格評価表!AR47/生産者価格評価表!AR$124</f>
        <v>2.5956407379507142E-2</v>
      </c>
      <c r="AS47" s="307">
        <f>+生産者価格評価表!AS47/生産者価格評価表!AS$124</f>
        <v>4.4374126558770682E-2</v>
      </c>
      <c r="AT47" s="307">
        <f>+生産者価格評価表!AT47/生産者価格評価表!AT$124</f>
        <v>4.8501160014149856E-2</v>
      </c>
      <c r="AU47" s="308">
        <f>+生産者価格評価表!AU47/生産者価格評価表!AU$124</f>
        <v>3.3743060028908478E-2</v>
      </c>
      <c r="AV47" s="308">
        <f>+生産者価格評価表!AV47/生産者価格評価表!AV$124</f>
        <v>1.7867598866046663E-2</v>
      </c>
      <c r="AW47" s="308">
        <f>+生産者価格評価表!AW47/生産者価格評価表!AW$124</f>
        <v>3.0351814195541109E-2</v>
      </c>
      <c r="AX47" s="308">
        <f>+生産者価格評価表!AX47/生産者価格評価表!AX$124</f>
        <v>1.556157322321684E-2</v>
      </c>
      <c r="AY47" s="308">
        <f>+生産者価格評価表!AY47/生産者価格評価表!AY$124</f>
        <v>4.8402499536907201E-2</v>
      </c>
      <c r="AZ47" s="308">
        <f>+生産者価格評価表!AZ47/生産者価格評価表!AZ$124</f>
        <v>5.483391803262206E-2</v>
      </c>
      <c r="BA47" s="308">
        <f>+生産者価格評価表!BA47/生産者価格評価表!BA$124</f>
        <v>3.6744215234081778E-2</v>
      </c>
      <c r="BB47" s="308">
        <f>+生産者価格評価表!BB47/生産者価格評価表!BB$124</f>
        <v>2.0500282055534488E-2</v>
      </c>
      <c r="BC47" s="308">
        <f>+生産者価格評価表!BC47/生産者価格評価表!BC$124</f>
        <v>2.5190944568601471E-2</v>
      </c>
      <c r="BD47" s="308">
        <f>+生産者価格評価表!BD47/生産者価格評価表!BD$124</f>
        <v>4.2912567874525291E-2</v>
      </c>
      <c r="BE47" s="308">
        <f>+生産者価格評価表!BE47/生産者価格評価表!BE$124</f>
        <v>1.6053002410776517E-2</v>
      </c>
      <c r="BF47" s="308">
        <f>+生産者価格評価表!BF47/生産者価格評価表!BF$124</f>
        <v>5.9256093930715485E-3</v>
      </c>
      <c r="BG47" s="308">
        <f>+生産者価格評価表!BG47/生産者価格評価表!BG$124</f>
        <v>9.2760717529199437E-3</v>
      </c>
      <c r="BH47" s="308">
        <f>+生産者価格評価表!BH47/生産者価格評価表!BH$124</f>
        <v>3.0229045535735358E-2</v>
      </c>
      <c r="BI47" s="308">
        <f>+生産者価格評価表!BI47/生産者価格評価表!BI$124</f>
        <v>2.5417580153617721E-2</v>
      </c>
      <c r="BJ47" s="308">
        <f>+生産者価格評価表!BJ47/生産者価格評価表!BJ$124</f>
        <v>1.2323845960148076E-2</v>
      </c>
      <c r="BK47" s="308">
        <f>+生産者価格評価表!BK47/生産者価格評価表!BK$124</f>
        <v>1.498616447927289E-2</v>
      </c>
      <c r="BL47" s="308">
        <f>+生産者価格評価表!BL47/生産者価格評価表!BL$124</f>
        <v>0</v>
      </c>
      <c r="BM47" s="308">
        <f>+生産者価格評価表!BM47/生産者価格評価表!BM$124</f>
        <v>5.8437792070406428E-3</v>
      </c>
      <c r="BN47" s="308">
        <f>+生産者価格評価表!BN47/生産者価格評価表!BN$124</f>
        <v>7.9951584696906913E-3</v>
      </c>
      <c r="BO47" s="308">
        <f>+生産者価格評価表!BO47/生産者価格評価表!BO$124</f>
        <v>3.3200628908227957E-3</v>
      </c>
      <c r="BP47" s="308">
        <f>+生産者価格評価表!BP47/生産者価格評価表!BP$124</f>
        <v>3.0029842362730236E-2</v>
      </c>
      <c r="BQ47" s="308">
        <f>+生産者価格評価表!BQ47/生産者価格評価表!BQ$124</f>
        <v>4.4641930489940963E-4</v>
      </c>
      <c r="BR47" s="308">
        <f>+生産者価格評価表!BR47/生産者価格評価表!BR$124</f>
        <v>0</v>
      </c>
      <c r="BS47" s="308">
        <f>+生産者価格評価表!BS47/生産者価格評価表!BS$124</f>
        <v>1.5736138569051811E-4</v>
      </c>
      <c r="BT47" s="308">
        <f>+生産者価格評価表!BT47/生産者価格評価表!BT$124</f>
        <v>6.327386895669218E-6</v>
      </c>
      <c r="BU47" s="308">
        <f>+生産者価格評価表!BU47/生産者価格評価表!BU$124</f>
        <v>1.3706204572327542E-5</v>
      </c>
      <c r="BV47" s="308">
        <f>+生産者価格評価表!BV47/生産者価格評価表!BV$124</f>
        <v>0</v>
      </c>
      <c r="BW47" s="308">
        <f>+生産者価格評価表!BW47/生産者価格評価表!BW$124</f>
        <v>0</v>
      </c>
      <c r="BX47" s="308">
        <f>+生産者価格評価表!BX47/生産者価格評価表!BX$124</f>
        <v>0</v>
      </c>
      <c r="BY47" s="308">
        <f>+生産者価格評価表!BY47/生産者価格評価表!BY$124</f>
        <v>0</v>
      </c>
      <c r="BZ47" s="308">
        <f>+生産者価格評価表!BZ47/生産者価格評価表!BZ$124</f>
        <v>0</v>
      </c>
      <c r="CA47" s="308">
        <f>+生産者価格評価表!CA47/生産者価格評価表!CA$124</f>
        <v>0</v>
      </c>
      <c r="CB47" s="308">
        <f>+生産者価格評価表!CB47/生産者価格評価表!CB$124</f>
        <v>0</v>
      </c>
      <c r="CC47" s="308">
        <f>+生産者価格評価表!CC47/生産者価格評価表!CC$124</f>
        <v>8.1924080157982476E-5</v>
      </c>
      <c r="CD47" s="308">
        <f>+生産者価格評価表!CD47/生産者価格評価表!CD$124</f>
        <v>0</v>
      </c>
      <c r="CE47" s="308">
        <f>+生産者価格評価表!CE47/生産者価格評価表!CE$124</f>
        <v>0</v>
      </c>
      <c r="CF47" s="308">
        <f>+生産者価格評価表!CF47/生産者価格評価表!CF$124</f>
        <v>0</v>
      </c>
      <c r="CG47" s="308">
        <f>+生産者価格評価表!CG47/生産者価格評価表!CG$124</f>
        <v>3.5297891891293714E-5</v>
      </c>
      <c r="CH47" s="308">
        <f>+生産者価格評価表!CH47/生産者価格評価表!CH$124</f>
        <v>0</v>
      </c>
      <c r="CI47" s="308">
        <f>+生産者価格評価表!CI47/生産者価格評価表!CI$124</f>
        <v>0</v>
      </c>
      <c r="CJ47" s="308">
        <f>+生産者価格評価表!CJ47/生産者価格評価表!CJ$124</f>
        <v>0</v>
      </c>
      <c r="CK47" s="308">
        <f>+生産者価格評価表!CK47/生産者価格評価表!CK$124</f>
        <v>0</v>
      </c>
      <c r="CL47" s="308">
        <f>+生産者価格評価表!CL47/生産者価格評価表!CL$124</f>
        <v>0</v>
      </c>
      <c r="CM47" s="308">
        <f>+生産者価格評価表!CM47/生産者価格評価表!CM$124</f>
        <v>5.3619371931856329E-4</v>
      </c>
      <c r="CN47" s="308">
        <f>+生産者価格評価表!CN47/生産者価格評価表!CN$124</f>
        <v>1.5381117725843784E-4</v>
      </c>
      <c r="CO47" s="308">
        <f>+生産者価格評価表!CO47/生産者価格評価表!CO$124</f>
        <v>0</v>
      </c>
      <c r="CP47" s="308">
        <f>+生産者価格評価表!CP47/生産者価格評価表!CP$124</f>
        <v>1.8574887744956384E-4</v>
      </c>
      <c r="CQ47" s="308">
        <f>+生産者価格評価表!CQ47/生産者価格評価表!CQ$124</f>
        <v>2.4365358423876918E-3</v>
      </c>
      <c r="CR47" s="308">
        <f>+生産者価格評価表!CR47/生産者価格評価表!CR$124</f>
        <v>0</v>
      </c>
      <c r="CS47" s="308">
        <f>+生産者価格評価表!CS47/生産者価格評価表!CS$124</f>
        <v>1.5853142689565078E-4</v>
      </c>
      <c r="CT47" s="308">
        <f>+生産者価格評価表!CT47/生産者価格評価表!CT$124</f>
        <v>3.7928577777267372E-4</v>
      </c>
      <c r="CU47" s="308">
        <f>+生産者価格評価表!CU47/生産者価格評価表!CU$124</f>
        <v>2.0793812070928229E-4</v>
      </c>
      <c r="CV47" s="308">
        <f>+生産者価格評価表!CV47/生産者価格評価表!CV$124</f>
        <v>0</v>
      </c>
      <c r="CW47" s="308">
        <f>+生産者価格評価表!CW47/生産者価格評価表!CW$124</f>
        <v>0</v>
      </c>
      <c r="CX47" s="308">
        <f>+生産者価格評価表!CX47/生産者価格評価表!CX$124</f>
        <v>2.1063007269960677E-3</v>
      </c>
      <c r="CY47" s="308">
        <f>+生産者価格評価表!CY47/生産者価格評価表!CY$124</f>
        <v>3.5122947756408801E-5</v>
      </c>
      <c r="CZ47" s="308">
        <f>+生産者価格評価表!CZ47/生産者価格評価表!CZ$124</f>
        <v>7.1784058069088467E-4</v>
      </c>
      <c r="DA47" s="308">
        <f>+生産者価格評価表!DA47/生産者価格評価表!DA$124</f>
        <v>3.1368279791000632E-4</v>
      </c>
      <c r="DB47" s="308">
        <f>+生産者価格評価表!DB47/生産者価格評価表!DB$124</f>
        <v>8.8253536801882933E-4</v>
      </c>
      <c r="DC47" s="308">
        <f>+生産者価格評価表!DC47/生産者価格評価表!DC$124</f>
        <v>0</v>
      </c>
      <c r="DD47" s="308">
        <f>+生産者価格評価表!DD47/生産者価格評価表!DD$124</f>
        <v>0</v>
      </c>
      <c r="DE47" s="308">
        <f>+生産者価格評価表!DE47/生産者価格評価表!DE$124</f>
        <v>4.0835294324383922E-4</v>
      </c>
      <c r="DF47" s="308">
        <f>+生産者価格評価表!DF47/生産者価格評価表!DF$124</f>
        <v>9.6552783903601199E-4</v>
      </c>
      <c r="DG47" s="309">
        <f>+生産者価格評価表!DG47/生産者価格評価表!DG$124</f>
        <v>1.1627168722737834E-3</v>
      </c>
    </row>
    <row r="48" spans="1:111" ht="17.100000000000001" customHeight="1">
      <c r="A48" s="303">
        <v>42</v>
      </c>
      <c r="B48" s="304" t="s">
        <v>215</v>
      </c>
      <c r="C48" s="305" t="s">
        <v>216</v>
      </c>
      <c r="D48" s="306">
        <f>+生産者価格評価表!D48/生産者価格評価表!D$124</f>
        <v>0</v>
      </c>
      <c r="E48" s="307">
        <f>+生産者価格評価表!E48/生産者価格評価表!E$124</f>
        <v>0</v>
      </c>
      <c r="F48" s="307">
        <f>+生産者価格評価表!F48/生産者価格評価表!F$124</f>
        <v>0</v>
      </c>
      <c r="G48" s="307">
        <f>+生産者価格評価表!G48/生産者価格評価表!G$124</f>
        <v>7.4173280837193796E-6</v>
      </c>
      <c r="H48" s="307">
        <f>+生産者価格評価表!H48/生産者価格評価表!H$124</f>
        <v>1.4509147256601209E-4</v>
      </c>
      <c r="I48" s="819">
        <v>0</v>
      </c>
      <c r="J48" s="307">
        <f>+生産者価格評価表!J48/生産者価格評価表!J$124</f>
        <v>0</v>
      </c>
      <c r="K48" s="307">
        <f>+生産者価格評価表!K48/生産者価格評価表!K$124</f>
        <v>0</v>
      </c>
      <c r="L48" s="307">
        <f>+生産者価格評価表!L48/生産者価格評価表!L$124</f>
        <v>0</v>
      </c>
      <c r="M48" s="307">
        <f>+生産者価格評価表!M48/生産者価格評価表!M$124</f>
        <v>0</v>
      </c>
      <c r="N48" s="819">
        <v>0</v>
      </c>
      <c r="O48" s="307">
        <f>+生産者価格評価表!O48/生産者価格評価表!O$124</f>
        <v>0</v>
      </c>
      <c r="P48" s="307">
        <f>+生産者価格評価表!P48/生産者価格評価表!P$124</f>
        <v>0</v>
      </c>
      <c r="Q48" s="307">
        <f>+生産者価格評価表!Q48/生産者価格評価表!Q$124</f>
        <v>3.662535357273031E-4</v>
      </c>
      <c r="R48" s="307">
        <f>+生産者価格評価表!R48/生産者価格評価表!R$124</f>
        <v>1.065522247317868E-3</v>
      </c>
      <c r="S48" s="307">
        <f>+生産者価格評価表!S48/生産者価格評価表!S$124</f>
        <v>0</v>
      </c>
      <c r="T48" s="307">
        <f>+生産者価格評価表!T48/生産者価格評価表!T$124</f>
        <v>0</v>
      </c>
      <c r="U48" s="307">
        <f>+生産者価格評価表!U48/生産者価格評価表!U$124</f>
        <v>0</v>
      </c>
      <c r="V48" s="307">
        <f>+生産者価格評価表!V48/生産者価格評価表!V$124</f>
        <v>0</v>
      </c>
      <c r="W48" s="307">
        <f>+生産者価格評価表!W48/生産者価格評価表!W$124</f>
        <v>0</v>
      </c>
      <c r="X48" s="307">
        <f>+生産者価格評価表!X48/生産者価格評価表!X$124</f>
        <v>0</v>
      </c>
      <c r="Y48" s="307">
        <f>+生産者価格評価表!Y48/生産者価格評価表!Y$124</f>
        <v>0</v>
      </c>
      <c r="Z48" s="307">
        <f>+生産者価格評価表!Z48/生産者価格評価表!Z$124</f>
        <v>0</v>
      </c>
      <c r="AA48" s="307">
        <f>+生産者価格評価表!AA48/生産者価格評価表!AA$124</f>
        <v>0</v>
      </c>
      <c r="AB48" s="307">
        <f>+生産者価格評価表!AB48/生産者価格評価表!AB$124</f>
        <v>0</v>
      </c>
      <c r="AC48" s="307">
        <f>+生産者価格評価表!AC48/生産者価格評価表!AC$124</f>
        <v>0</v>
      </c>
      <c r="AD48" s="307">
        <f>+生産者価格評価表!AD48/生産者価格評価表!AD$124</f>
        <v>0</v>
      </c>
      <c r="AE48" s="307">
        <f>+生産者価格評価表!AE48/生産者価格評価表!AE$124</f>
        <v>0</v>
      </c>
      <c r="AF48" s="307">
        <f>+生産者価格評価表!AF48/生産者価格評価表!AF$124</f>
        <v>0</v>
      </c>
      <c r="AG48" s="307">
        <f>+生産者価格評価表!AG48/生産者価格評価表!AG$124</f>
        <v>0</v>
      </c>
      <c r="AH48" s="307">
        <f>+生産者価格評価表!AH48/生産者価格評価表!AH$124</f>
        <v>0</v>
      </c>
      <c r="AI48" s="307">
        <f>+生産者価格評価表!AI48/生産者価格評価表!AI$124</f>
        <v>0</v>
      </c>
      <c r="AJ48" s="307">
        <f>+生産者価格評価表!AJ48/生産者価格評価表!AJ$124</f>
        <v>2.0833741062894213E-4</v>
      </c>
      <c r="AK48" s="307">
        <f>+生産者価格評価表!AK48/生産者価格評価表!AK$124</f>
        <v>0</v>
      </c>
      <c r="AL48" s="307">
        <f>+生産者価格評価表!AL48/生産者価格評価表!AL$124</f>
        <v>0</v>
      </c>
      <c r="AM48" s="307">
        <f>+生産者価格評価表!AM48/生産者価格評価表!AM$124</f>
        <v>0</v>
      </c>
      <c r="AN48" s="307">
        <f>+生産者価格評価表!AN48/生産者価格評価表!AN$124</f>
        <v>0</v>
      </c>
      <c r="AO48" s="307">
        <f>+生産者価格評価表!AO48/生産者価格評価表!AO$124</f>
        <v>4.0130940984319344E-5</v>
      </c>
      <c r="AP48" s="307">
        <f>+生産者価格評価表!AP48/生産者価格評価表!AP$124</f>
        <v>0</v>
      </c>
      <c r="AQ48" s="307">
        <f>+生産者価格評価表!AQ48/生産者価格評価表!AQ$124</f>
        <v>0</v>
      </c>
      <c r="AR48" s="307">
        <f>+生産者価格評価表!AR48/生産者価格評価表!AR$124</f>
        <v>0</v>
      </c>
      <c r="AS48" s="307">
        <f>+生産者価格評価表!AS48/生産者価格評価表!AS$124</f>
        <v>2.2530044141033809E-2</v>
      </c>
      <c r="AT48" s="307">
        <f>+生産者価格評価表!AT48/生産者価格評価表!AT$124</f>
        <v>1.1877309093854486E-3</v>
      </c>
      <c r="AU48" s="308">
        <f>+生産者価格評価表!AU48/生産者価格評価表!AU$124</f>
        <v>3.2907925953091696E-4</v>
      </c>
      <c r="AV48" s="308">
        <f>+生産者価格評価表!AV48/生産者価格評価表!AV$124</f>
        <v>1.8622877042813408E-4</v>
      </c>
      <c r="AW48" s="308">
        <f>+生産者価格評価表!AW48/生産者価格評価表!AW$124</f>
        <v>0</v>
      </c>
      <c r="AX48" s="308">
        <f>+生産者価格評価表!AX48/生産者価格評価表!AX$124</f>
        <v>0</v>
      </c>
      <c r="AY48" s="308">
        <f>+生産者価格評価表!AY48/生産者価格評価表!AY$124</f>
        <v>2.6920288840450245E-5</v>
      </c>
      <c r="AZ48" s="308">
        <f>+生産者価格評価表!AZ48/生産者価格評価表!AZ$124</f>
        <v>0</v>
      </c>
      <c r="BA48" s="308">
        <f>+生産者価格評価表!BA48/生産者価格評価表!BA$124</f>
        <v>0</v>
      </c>
      <c r="BB48" s="308">
        <f>+生産者価格評価表!BB48/生産者価格評価表!BB$124</f>
        <v>0</v>
      </c>
      <c r="BC48" s="308">
        <f>+生産者価格評価表!BC48/生産者価格評価表!BC$124</f>
        <v>0</v>
      </c>
      <c r="BD48" s="308">
        <f>+生産者価格評価表!BD48/生産者価格評価表!BD$124</f>
        <v>9.9728891280452387E-5</v>
      </c>
      <c r="BE48" s="308">
        <f>+生産者価格評価表!BE48/生産者価格評価表!BE$124</f>
        <v>0</v>
      </c>
      <c r="BF48" s="308">
        <f>+生産者価格評価表!BF48/生産者価格評価表!BF$124</f>
        <v>0</v>
      </c>
      <c r="BG48" s="308">
        <f>+生産者価格評価表!BG48/生産者価格評価表!BG$124</f>
        <v>0</v>
      </c>
      <c r="BH48" s="308">
        <f>+生産者価格評価表!BH48/生産者価格評価表!BH$124</f>
        <v>0</v>
      </c>
      <c r="BI48" s="308">
        <f>+生産者価格評価表!BI48/生産者価格評価表!BI$124</f>
        <v>1.3183491250112141E-2</v>
      </c>
      <c r="BJ48" s="308">
        <f>+生産者価格評価表!BJ48/生産者価格評価表!BJ$124</f>
        <v>1.4516663097266249E-3</v>
      </c>
      <c r="BK48" s="308">
        <f>+生産者価格評価表!BK48/生産者価格評価表!BK$124</f>
        <v>9.7585977626185091E-3</v>
      </c>
      <c r="BL48" s="308">
        <f>+生産者価格評価表!BL48/生産者価格評価表!BL$124</f>
        <v>0</v>
      </c>
      <c r="BM48" s="308">
        <f>+生産者価格評価表!BM48/生産者価格評価表!BM$124</f>
        <v>7.2601622353501344E-2</v>
      </c>
      <c r="BN48" s="308">
        <f>+生産者価格評価表!BN48/生産者価格評価表!BN$124</f>
        <v>9.4228570317964971E-2</v>
      </c>
      <c r="BO48" s="308">
        <f>+生産者価格評価表!BO48/生産者価格評価表!BO$124</f>
        <v>3.1488535636661055E-2</v>
      </c>
      <c r="BP48" s="308">
        <f>+生産者価格評価表!BP48/生産者価格評価表!BP$124</f>
        <v>6.073264151417565E-2</v>
      </c>
      <c r="BQ48" s="308">
        <f>+生産者価格評価表!BQ48/生産者価格評価表!BQ$124</f>
        <v>0</v>
      </c>
      <c r="BR48" s="308">
        <f>+生産者価格評価表!BR48/生産者価格評価表!BR$124</f>
        <v>0</v>
      </c>
      <c r="BS48" s="308">
        <f>+生産者価格評価表!BS48/生産者価格評価表!BS$124</f>
        <v>0</v>
      </c>
      <c r="BT48" s="308">
        <f>+生産者価格評価表!BT48/生産者価格評価表!BT$124</f>
        <v>0</v>
      </c>
      <c r="BU48" s="308">
        <f>+生産者価格評価表!BU48/生産者価格評価表!BU$124</f>
        <v>0</v>
      </c>
      <c r="BV48" s="308">
        <f>+生産者価格評価表!BV48/生産者価格評価表!BV$124</f>
        <v>0</v>
      </c>
      <c r="BW48" s="308">
        <f>+生産者価格評価表!BW48/生産者価格評価表!BW$124</f>
        <v>0</v>
      </c>
      <c r="BX48" s="308">
        <f>+生産者価格評価表!BX48/生産者価格評価表!BX$124</f>
        <v>8.8048534900702529E-5</v>
      </c>
      <c r="BY48" s="308">
        <f>+生産者価格評価表!BY48/生産者価格評価表!BY$124</f>
        <v>6.2625239133401722E-6</v>
      </c>
      <c r="BZ48" s="308">
        <f>+生産者価格評価表!BZ48/生産者価格評価表!BZ$124</f>
        <v>6.3326060903104266E-5</v>
      </c>
      <c r="CA48" s="308">
        <f>+生産者価格評価表!CA48/生産者価格評価表!CA$124</f>
        <v>0</v>
      </c>
      <c r="CB48" s="308">
        <f>+生産者価格評価表!CB48/生産者価格評価表!CB$124</f>
        <v>0</v>
      </c>
      <c r="CC48" s="308">
        <f>+生産者価格評価表!CC48/生産者価格評価表!CC$124</f>
        <v>1.6502643893976336E-4</v>
      </c>
      <c r="CD48" s="308">
        <f>+生産者価格評価表!CD48/生産者価格評価表!CD$124</f>
        <v>0</v>
      </c>
      <c r="CE48" s="308">
        <f>+生産者価格評価表!CE48/生産者価格評価表!CE$124</f>
        <v>0</v>
      </c>
      <c r="CF48" s="308">
        <f>+生産者価格評価表!CF48/生産者価格評価表!CF$124</f>
        <v>0</v>
      </c>
      <c r="CG48" s="308">
        <f>+生産者価格評価表!CG48/生産者価格評価表!CG$124</f>
        <v>9.9145252152592033E-6</v>
      </c>
      <c r="CH48" s="308">
        <f>+生産者価格評価表!CH48/生産者価格評価表!CH$124</f>
        <v>0</v>
      </c>
      <c r="CI48" s="308">
        <f>+生産者価格評価表!CI48/生産者価格評価表!CI$124</f>
        <v>0</v>
      </c>
      <c r="CJ48" s="308">
        <f>+生産者価格評価表!CJ48/生産者価格評価表!CJ$124</f>
        <v>0</v>
      </c>
      <c r="CK48" s="308">
        <f>+生産者価格評価表!CK48/生産者価格評価表!CK$124</f>
        <v>0</v>
      </c>
      <c r="CL48" s="308">
        <f>+生産者価格評価表!CL48/生産者価格評価表!CL$124</f>
        <v>0</v>
      </c>
      <c r="CM48" s="308">
        <f>+生産者価格評価表!CM48/生産者価格評価表!CM$124</f>
        <v>0</v>
      </c>
      <c r="CN48" s="308">
        <f>+生産者価格評価表!CN48/生産者価格評価表!CN$124</f>
        <v>5.0481818970041556E-6</v>
      </c>
      <c r="CO48" s="308">
        <f>+生産者価格評価表!CO48/生産者価格評価表!CO$124</f>
        <v>0</v>
      </c>
      <c r="CP48" s="308">
        <f>+生産者価格評価表!CP48/生産者価格評価表!CP$124</f>
        <v>0</v>
      </c>
      <c r="CQ48" s="308">
        <f>+生産者価格評価表!CQ48/生産者価格評価表!CQ$124</f>
        <v>0</v>
      </c>
      <c r="CR48" s="308">
        <f>+生産者価格評価表!CR48/生産者価格評価表!CR$124</f>
        <v>0</v>
      </c>
      <c r="CS48" s="308">
        <f>+生産者価格評価表!CS48/生産者価格評価表!CS$124</f>
        <v>0</v>
      </c>
      <c r="CT48" s="308">
        <f>+生産者価格評価表!CT48/生産者価格評価表!CT$124</f>
        <v>0</v>
      </c>
      <c r="CU48" s="308">
        <f>+生産者価格評価表!CU48/生産者価格評価表!CU$124</f>
        <v>0</v>
      </c>
      <c r="CV48" s="308">
        <f>+生産者価格評価表!CV48/生産者価格評価表!CV$124</f>
        <v>7.5004373108839183E-5</v>
      </c>
      <c r="CW48" s="308">
        <f>+生産者価格評価表!CW48/生産者価格評価表!CW$124</f>
        <v>0</v>
      </c>
      <c r="CX48" s="308">
        <f>+生産者価格評価表!CX48/生産者価格評価表!CX$124</f>
        <v>1.1065427003575339E-4</v>
      </c>
      <c r="CY48" s="308">
        <f>+生産者価格評価表!CY48/生産者価格評価表!CY$124</f>
        <v>0</v>
      </c>
      <c r="CZ48" s="308">
        <f>+生産者価格評価表!CZ48/生産者価格評価表!CZ$124</f>
        <v>0</v>
      </c>
      <c r="DA48" s="308">
        <f>+生産者価格評価表!DA48/生産者価格評価表!DA$124</f>
        <v>0</v>
      </c>
      <c r="DB48" s="308">
        <f>+生産者価格評価表!DB48/生産者価格評価表!DB$124</f>
        <v>0</v>
      </c>
      <c r="DC48" s="308">
        <f>+生産者価格評価表!DC48/生産者価格評価表!DC$124</f>
        <v>0</v>
      </c>
      <c r="DD48" s="308">
        <f>+生産者価格評価表!DD48/生産者価格評価表!DD$124</f>
        <v>0</v>
      </c>
      <c r="DE48" s="308">
        <f>+生産者価格評価表!DE48/生産者価格評価表!DE$124</f>
        <v>0</v>
      </c>
      <c r="DF48" s="308">
        <f>+生産者価格評価表!DF48/生産者価格評価表!DF$124</f>
        <v>0</v>
      </c>
      <c r="DG48" s="309">
        <f>+生産者価格評価表!DG48/生産者価格評価表!DG$124</f>
        <v>2.6307721367243252E-4</v>
      </c>
    </row>
    <row r="49" spans="1:111" ht="17.100000000000001" customHeight="1">
      <c r="A49" s="303">
        <v>43</v>
      </c>
      <c r="B49" s="304" t="s">
        <v>217</v>
      </c>
      <c r="C49" s="305" t="s">
        <v>218</v>
      </c>
      <c r="D49" s="306">
        <f>+生産者価格評価表!D49/生産者価格評価表!D$124</f>
        <v>3.3505375768186352E-3</v>
      </c>
      <c r="E49" s="307">
        <f>+生産者価格評価表!E49/生産者価格評価表!E$124</f>
        <v>6.8795244110492659E-4</v>
      </c>
      <c r="F49" s="307">
        <f>+生産者価格評価表!F49/生産者価格評価表!F$124</f>
        <v>1.1434102102583311E-5</v>
      </c>
      <c r="G49" s="307">
        <f>+生産者価格評価表!G49/生産者価格評価表!G$124</f>
        <v>1.1768827226168082E-3</v>
      </c>
      <c r="H49" s="307">
        <f>+生産者価格評価表!H49/生産者価格評価表!H$124</f>
        <v>6.6824726120055463E-4</v>
      </c>
      <c r="I49" s="819">
        <v>0</v>
      </c>
      <c r="J49" s="307">
        <f>+生産者価格評価表!J49/生産者価格評価表!J$124</f>
        <v>6.8838230226797303E-3</v>
      </c>
      <c r="K49" s="307">
        <f>+生産者価格評価表!K49/生産者価格評価表!K$124</f>
        <v>3.4303439681490941E-3</v>
      </c>
      <c r="L49" s="307">
        <f>+生産者価格評価表!L49/生産者価格評価表!L$124</f>
        <v>5.5925857805434E-2</v>
      </c>
      <c r="M49" s="307">
        <f>+生産者価格評価表!M49/生産者価格評価表!M$124</f>
        <v>1.31704592237897E-4</v>
      </c>
      <c r="N49" s="819">
        <v>0</v>
      </c>
      <c r="O49" s="307">
        <f>+生産者価格評価表!O49/生産者価格評価表!O$124</f>
        <v>1.3196007200043901E-4</v>
      </c>
      <c r="P49" s="307">
        <f>+生産者価格評価表!P49/生産者価格評価表!P$124</f>
        <v>1.3301554823682124E-3</v>
      </c>
      <c r="Q49" s="307">
        <f>+生産者価格評価表!Q49/生産者価格評価表!Q$124</f>
        <v>1.3181983070085359E-2</v>
      </c>
      <c r="R49" s="307">
        <f>+生産者価格評価表!R49/生産者価格評価表!R$124</f>
        <v>5.151195414409012E-2</v>
      </c>
      <c r="S49" s="307">
        <f>+生産者価格評価表!S49/生産者価格評価表!S$124</f>
        <v>4.8031798313346284E-4</v>
      </c>
      <c r="T49" s="307">
        <f>+生産者価格評価表!T49/生産者価格評価表!T$124</f>
        <v>1.2419767766166409E-3</v>
      </c>
      <c r="U49" s="307">
        <f>+生産者価格評価表!U49/生産者価格評価表!U$124</f>
        <v>4.6629781405388166E-4</v>
      </c>
      <c r="V49" s="307">
        <f>+生産者価格評価表!V49/生産者価格評価表!V$124</f>
        <v>3.1691664283665881E-5</v>
      </c>
      <c r="W49" s="307">
        <f>+生産者価格評価表!W49/生産者価格評価表!W$124</f>
        <v>1.3917885033232982E-2</v>
      </c>
      <c r="X49" s="307">
        <f>+生産者価格評価表!X49/生産者価格評価表!X$124</f>
        <v>5.4332292563288409E-4</v>
      </c>
      <c r="Y49" s="307">
        <f>+生産者価格評価表!Y49/生産者価格評価表!Y$124</f>
        <v>9.0643777709017957E-3</v>
      </c>
      <c r="Z49" s="307">
        <f>+生産者価格評価表!Z49/生産者価格評価表!Z$124</f>
        <v>2.9260313186975188E-3</v>
      </c>
      <c r="AA49" s="307">
        <f>+生産者価格評価表!AA49/生産者価格評価表!AA$124</f>
        <v>3.5730979442704259E-4</v>
      </c>
      <c r="AB49" s="307">
        <f>+生産者価格評価表!AB49/生産者価格評価表!AB$124</f>
        <v>2.162216737119825E-2</v>
      </c>
      <c r="AC49" s="307">
        <f>+生産者価格評価表!AC49/生産者価格評価表!AC$124</f>
        <v>2.0270733972312403E-2</v>
      </c>
      <c r="AD49" s="307">
        <f>+生産者価格評価表!AD49/生産者価格評価表!AD$124</f>
        <v>3.8932975963893856E-4</v>
      </c>
      <c r="AE49" s="307">
        <f>+生産者価格評価表!AE49/生産者価格評価表!AE$124</f>
        <v>9.4256801907049721E-4</v>
      </c>
      <c r="AF49" s="307">
        <f>+生産者価格評価表!AF49/生産者価格評価表!AF$124</f>
        <v>2.0420008391822367E-3</v>
      </c>
      <c r="AG49" s="307">
        <f>+生産者価格評価表!AG49/生産者価格評価表!AG$124</f>
        <v>2.4915718500209953E-2</v>
      </c>
      <c r="AH49" s="307">
        <f>+生産者価格評価表!AH49/生産者価格評価表!AH$124</f>
        <v>1.560341318478765E-2</v>
      </c>
      <c r="AI49" s="307">
        <f>+生産者価格評価表!AI49/生産者価格評価表!AI$124</f>
        <v>1.3807452392438265E-2</v>
      </c>
      <c r="AJ49" s="307">
        <f>+生産者価格評価表!AJ49/生産者価格評価表!AJ$124</f>
        <v>9.0496548063682541E-3</v>
      </c>
      <c r="AK49" s="307">
        <f>+生産者価格評価表!AK49/生産者価格評価表!AK$124</f>
        <v>1.701182941432396E-2</v>
      </c>
      <c r="AL49" s="307">
        <f>+生産者価格評価表!AL49/生産者価格評価表!AL$124</f>
        <v>8.3718077595768652E-3</v>
      </c>
      <c r="AM49" s="307">
        <f>+生産者価格評価表!AM49/生産者価格評価表!AM$124</f>
        <v>3.081354217291273E-5</v>
      </c>
      <c r="AN49" s="307">
        <f>+生産者価格評価表!AN49/生産者価格評価表!AN$124</f>
        <v>3.1375129624833123E-4</v>
      </c>
      <c r="AO49" s="307">
        <f>+生産者価格評価表!AO49/生産者価格評価表!AO$124</f>
        <v>1.2747581599549336E-2</v>
      </c>
      <c r="AP49" s="307">
        <f>+生産者価格評価表!AP49/生産者価格評価表!AP$124</f>
        <v>1.9652963728733169E-4</v>
      </c>
      <c r="AQ49" s="307">
        <f>+生産者価格評価表!AQ49/生産者価格評価表!AQ$124</f>
        <v>3.0483567787765917E-3</v>
      </c>
      <c r="AR49" s="307">
        <f>+生産者価格評価表!AR49/生産者価格評価表!AR$124</f>
        <v>4.3778713601988007E-3</v>
      </c>
      <c r="AS49" s="307">
        <f>+生産者価格評価表!AS49/生産者価格評価表!AS$124</f>
        <v>4.4978623032030582E-2</v>
      </c>
      <c r="AT49" s="307">
        <f>+生産者価格評価表!AT49/生産者価格評価表!AT$124</f>
        <v>9.8634299412411502E-2</v>
      </c>
      <c r="AU49" s="308">
        <f>+生産者価格評価表!AU49/生産者価格評価表!AU$124</f>
        <v>2.4947435732597559E-2</v>
      </c>
      <c r="AV49" s="308">
        <f>+生産者価格評価表!AV49/生産者価格評価表!AV$124</f>
        <v>2.9922034701068807E-2</v>
      </c>
      <c r="AW49" s="308">
        <f>+生産者価格評価表!AW49/生産者価格評価表!AW$124</f>
        <v>5.1144555180806558E-2</v>
      </c>
      <c r="AX49" s="308">
        <f>+生産者価格評価表!AX49/生産者価格評価表!AX$124</f>
        <v>1.0509942226525359E-2</v>
      </c>
      <c r="AY49" s="308">
        <f>+生産者価格評価表!AY49/生産者価格評価表!AY$124</f>
        <v>2.9431454197683917E-2</v>
      </c>
      <c r="AZ49" s="308">
        <f>+生産者価格評価表!AZ49/生産者価格評価表!AZ$124</f>
        <v>3.4986815937764197E-2</v>
      </c>
      <c r="BA49" s="308">
        <f>+生産者価格評価表!BA49/生産者価格評価表!BA$124</f>
        <v>2.9225772073129555E-2</v>
      </c>
      <c r="BB49" s="308">
        <f>+生産者価格評価表!BB49/生産者価格評価表!BB$124</f>
        <v>1.6356397472907781E-2</v>
      </c>
      <c r="BC49" s="308">
        <f>+生産者価格評価表!BC49/生産者価格評価表!BC$124</f>
        <v>2.7035893345906472E-2</v>
      </c>
      <c r="BD49" s="308">
        <f>+生産者価格評価表!BD49/生産者価格評価表!BD$124</f>
        <v>2.8516114805936205E-2</v>
      </c>
      <c r="BE49" s="308">
        <f>+生産者価格評価表!BE49/生産者価格評価表!BE$124</f>
        <v>4.516577244766664E-2</v>
      </c>
      <c r="BF49" s="308">
        <f>+生産者価格評価表!BF49/生産者価格評価表!BF$124</f>
        <v>3.6665254752374699E-3</v>
      </c>
      <c r="BG49" s="308">
        <f>+生産者価格評価表!BG49/生産者価格評価表!BG$124</f>
        <v>7.2709496663433777E-3</v>
      </c>
      <c r="BH49" s="308">
        <f>+生産者価格評価表!BH49/生産者価格評価表!BH$124</f>
        <v>1.0029815773702303E-2</v>
      </c>
      <c r="BI49" s="308">
        <f>+生産者価格評価表!BI49/生産者価格評価表!BI$124</f>
        <v>5.0922556377730084E-2</v>
      </c>
      <c r="BJ49" s="308">
        <f>+生産者価格評価表!BJ49/生産者価格評価表!BJ$124</f>
        <v>8.4197331938997821E-3</v>
      </c>
      <c r="BK49" s="308">
        <f>+生産者価格評価表!BK49/生産者価格評価表!BK$124</f>
        <v>2.8428849103454373E-2</v>
      </c>
      <c r="BL49" s="308">
        <f>+生産者価格評価表!BL49/生産者価格評価表!BL$124</f>
        <v>1.9030222076659004E-4</v>
      </c>
      <c r="BM49" s="308">
        <f>+生産者価格評価表!BM49/生産者価格評価表!BM$124</f>
        <v>1.5518901834622808E-2</v>
      </c>
      <c r="BN49" s="308">
        <f>+生産者価格評価表!BN49/生産者価格評価表!BN$124</f>
        <v>6.7777253714854213E-2</v>
      </c>
      <c r="BO49" s="308">
        <f>+生産者価格評価表!BO49/生産者価格評価表!BO$124</f>
        <v>6.5482514119601975E-3</v>
      </c>
      <c r="BP49" s="308">
        <f>+生産者価格評価表!BP49/生産者価格評価表!BP$124</f>
        <v>5.8643758811679214E-3</v>
      </c>
      <c r="BQ49" s="308">
        <f>+生産者価格評価表!BQ49/生産者価格評価表!BQ$124</f>
        <v>2.9911054532845904E-4</v>
      </c>
      <c r="BR49" s="308">
        <f>+生産者価格評価表!BR49/生産者価格評価表!BR$124</f>
        <v>1.7897786278894211E-3</v>
      </c>
      <c r="BS49" s="308">
        <f>+生産者価格評価表!BS49/生産者価格評価表!BS$124</f>
        <v>7.388030277993891E-4</v>
      </c>
      <c r="BT49" s="308">
        <f>+生産者価格評価表!BT49/生産者価格評価表!BT$124</f>
        <v>1.6720107042554293E-4</v>
      </c>
      <c r="BU49" s="308">
        <f>+生産者価格評価表!BU49/生産者価格評価表!BU$124</f>
        <v>2.9744459815203759E-3</v>
      </c>
      <c r="BV49" s="308">
        <f>+生産者価格評価表!BV49/生産者価格評価表!BV$124</f>
        <v>1.1379702986612179E-4</v>
      </c>
      <c r="BW49" s="308">
        <f>+生産者価格評価表!BW49/生産者価格評価表!BW$124</f>
        <v>4.4625673058024496E-5</v>
      </c>
      <c r="BX49" s="308">
        <f>+生産者価格評価表!BX49/生産者価格評価表!BX$124</f>
        <v>2.5329841943006392E-4</v>
      </c>
      <c r="BY49" s="308">
        <f>+生産者価格評価表!BY49/生産者価格評価表!BY$124</f>
        <v>3.6539826536666133E-4</v>
      </c>
      <c r="BZ49" s="308">
        <f>+生産者価格評価表!BZ49/生産者価格評価表!BZ$124</f>
        <v>5.0813109052605474E-4</v>
      </c>
      <c r="CA49" s="308">
        <f>+生産者価格評価表!CA49/生産者価格評価表!CA$124</f>
        <v>1.4324224763318115E-3</v>
      </c>
      <c r="CB49" s="308">
        <f>+生産者価格評価表!CB49/生産者価格評価表!CB$124</f>
        <v>0</v>
      </c>
      <c r="CC49" s="308">
        <f>+生産者価格評価表!CC49/生産者価格評価表!CC$124</f>
        <v>7.918192058365167E-4</v>
      </c>
      <c r="CD49" s="308">
        <f>+生産者価格評価表!CD49/生産者価格評価表!CD$124</f>
        <v>7.6716687200807573E-5</v>
      </c>
      <c r="CE49" s="308">
        <f>+生産者価格評価表!CE49/生産者価格評価表!CE$124</f>
        <v>1.0828301452262294E-3</v>
      </c>
      <c r="CF49" s="308">
        <f>+生産者価格評価表!CF49/生産者価格評価表!CF$124</f>
        <v>2.593884172347672E-3</v>
      </c>
      <c r="CG49" s="308">
        <f>+生産者価格評価表!CG49/生産者価格評価表!CG$124</f>
        <v>5.8553646310924674E-3</v>
      </c>
      <c r="CH49" s="308">
        <f>+生産者価格評価表!CH49/生産者価格評価表!CH$124</f>
        <v>2.8050562044809576E-5</v>
      </c>
      <c r="CI49" s="308">
        <f>+生産者価格評価表!CI49/生産者価格評価表!CI$124</f>
        <v>6.5529848996086226E-4</v>
      </c>
      <c r="CJ49" s="308">
        <f>+生産者価格評価表!CJ49/生産者価格評価表!CJ$124</f>
        <v>5.4824281710296274E-5</v>
      </c>
      <c r="CK49" s="308">
        <f>+生産者価格評価表!CK49/生産者価格評価表!CK$124</f>
        <v>2.3143609050872127E-4</v>
      </c>
      <c r="CL49" s="308">
        <f>+生産者価格評価表!CL49/生産者価格評価表!CL$124</f>
        <v>3.6891884381559323E-4</v>
      </c>
      <c r="CM49" s="308">
        <f>+生産者価格評価表!CM49/生産者価格評価表!CM$124</f>
        <v>3.808071682611479E-4</v>
      </c>
      <c r="CN49" s="308">
        <f>+生産者価格評価表!CN49/生産者価格評価表!CN$124</f>
        <v>3.1016618624960975E-3</v>
      </c>
      <c r="CO49" s="308">
        <f>+生産者価格評価表!CO49/生産者価格評価表!CO$124</f>
        <v>1.9651226612948599E-4</v>
      </c>
      <c r="CP49" s="308">
        <f>+生産者価格評価表!CP49/生産者価格評価表!CP$124</f>
        <v>2.8447060507622084E-4</v>
      </c>
      <c r="CQ49" s="308">
        <f>+生産者価格評価表!CQ49/生産者価格評価表!CQ$124</f>
        <v>3.2955116498457459E-4</v>
      </c>
      <c r="CR49" s="308">
        <f>+生産者価格評価表!CR49/生産者価格評価表!CR$124</f>
        <v>1.3939717996267102E-4</v>
      </c>
      <c r="CS49" s="308">
        <f>+生産者価格評価表!CS49/生産者価格評価表!CS$124</f>
        <v>6.0434849899243135E-4</v>
      </c>
      <c r="CT49" s="308">
        <f>+生産者価格評価表!CT49/生産者価格評価表!CT$124</f>
        <v>4.5239377418207911E-4</v>
      </c>
      <c r="CU49" s="308">
        <f>+生産者価格評価表!CU49/生産者価格評価表!CU$124</f>
        <v>2.2007050652276309E-3</v>
      </c>
      <c r="CV49" s="308">
        <f>+生産者価格評価表!CV49/生産者価格評価表!CV$124</f>
        <v>1.5243247862052442E-3</v>
      </c>
      <c r="CW49" s="308">
        <f>+生産者価格評価表!CW49/生産者価格評価表!CW$124</f>
        <v>6.5699025762591425E-6</v>
      </c>
      <c r="CX49" s="308">
        <f>+生産者価格評価表!CX49/生産者価格評価表!CX$124</f>
        <v>5.7581829613967354E-3</v>
      </c>
      <c r="CY49" s="308">
        <f>+生産者価格評価表!CY49/生産者価格評価表!CY$124</f>
        <v>2.2799347443724094E-4</v>
      </c>
      <c r="CZ49" s="308">
        <f>+生産者価格評価表!CZ49/生産者価格評価表!CZ$124</f>
        <v>1.1556636198259594E-3</v>
      </c>
      <c r="DA49" s="308">
        <f>+生産者価格評価表!DA49/生産者価格評価表!DA$124</f>
        <v>2.585294720457165E-3</v>
      </c>
      <c r="DB49" s="308">
        <f>+生産者価格評価表!DB49/生産者価格評価表!DB$124</f>
        <v>4.5978605227542883E-3</v>
      </c>
      <c r="DC49" s="308">
        <f>+生産者価格評価表!DC49/生産者価格評価表!DC$124</f>
        <v>1.6373178582261712E-4</v>
      </c>
      <c r="DD49" s="308">
        <f>+生産者価格評価表!DD49/生産者価格評価表!DD$124</f>
        <v>1.1192606376298253E-5</v>
      </c>
      <c r="DE49" s="308">
        <f>+生産者価格評価表!DE49/生産者価格評価表!DE$124</f>
        <v>5.3695567153425007E-3</v>
      </c>
      <c r="DF49" s="308">
        <f>+生産者価格評価表!DF49/生産者価格評価表!DF$124</f>
        <v>3.8932525765684756E-4</v>
      </c>
      <c r="DG49" s="309">
        <f>+生産者価格評価表!DG49/生産者価格評価表!DG$124</f>
        <v>2.769754661703872E-3</v>
      </c>
    </row>
    <row r="50" spans="1:111" ht="17.100000000000001" customHeight="1">
      <c r="B50" s="304" t="s">
        <v>219</v>
      </c>
      <c r="C50" s="305" t="s">
        <v>0</v>
      </c>
      <c r="D50" s="306">
        <f>+生産者価格評価表!D50/生産者価格評価表!D$124</f>
        <v>0</v>
      </c>
      <c r="E50" s="307">
        <f>+生産者価格評価表!E50/生産者価格評価表!E$124</f>
        <v>0</v>
      </c>
      <c r="F50" s="307">
        <f>+生産者価格評価表!F50/生産者価格評価表!F$124</f>
        <v>0</v>
      </c>
      <c r="G50" s="307">
        <f>+生産者価格評価表!G50/生産者価格評価表!G$124</f>
        <v>3.2759865703093923E-5</v>
      </c>
      <c r="H50" s="307">
        <f>+生産者価格評価表!H50/生産者価格評価表!H$124</f>
        <v>0</v>
      </c>
      <c r="I50" s="819">
        <v>0</v>
      </c>
      <c r="J50" s="307">
        <f>+生産者価格評価表!J50/生産者価格評価表!J$124</f>
        <v>3.1040489246188618E-3</v>
      </c>
      <c r="K50" s="307">
        <f>+生産者価格評価表!K50/生産者価格評価表!K$124</f>
        <v>0</v>
      </c>
      <c r="L50" s="307">
        <f>+生産者価格評価表!L50/生産者価格評価表!L$124</f>
        <v>0</v>
      </c>
      <c r="M50" s="307">
        <f>+生産者価格評価表!M50/生産者価格評価表!M$124</f>
        <v>0</v>
      </c>
      <c r="N50" s="819">
        <v>0</v>
      </c>
      <c r="O50" s="307">
        <f>+生産者価格評価表!O50/生産者価格評価表!O$124</f>
        <v>0</v>
      </c>
      <c r="P50" s="307">
        <f>+生産者価格評価表!P50/生産者価格評価表!P$124</f>
        <v>0</v>
      </c>
      <c r="Q50" s="307">
        <f>+生産者価格評価表!Q50/生産者価格評価表!Q$124</f>
        <v>2.3594613360163981E-5</v>
      </c>
      <c r="R50" s="307">
        <f>+生産者価格評価表!R50/生産者価格評価表!R$124</f>
        <v>6.1865102887988851E-4</v>
      </c>
      <c r="S50" s="307">
        <f>+生産者価格評価表!S50/生産者価格評価表!S$124</f>
        <v>0</v>
      </c>
      <c r="T50" s="307">
        <f>+生産者価格評価表!T50/生産者価格評価表!T$124</f>
        <v>0</v>
      </c>
      <c r="U50" s="307">
        <f>+生産者価格評価表!U50/生産者価格評価表!U$124</f>
        <v>0</v>
      </c>
      <c r="V50" s="307">
        <f>+生産者価格評価表!V50/生産者価格評価表!V$124</f>
        <v>0</v>
      </c>
      <c r="W50" s="307">
        <f>+生産者価格評価表!W50/生産者価格評価表!W$124</f>
        <v>0</v>
      </c>
      <c r="X50" s="307">
        <f>+生産者価格評価表!X50/生産者価格評価表!X$124</f>
        <v>0</v>
      </c>
      <c r="Y50" s="307">
        <f>+生産者価格評価表!Y50/生産者価格評価表!Y$124</f>
        <v>0</v>
      </c>
      <c r="Z50" s="307">
        <f>+生産者価格評価表!Z50/生産者価格評価表!Z$124</f>
        <v>0</v>
      </c>
      <c r="AA50" s="307">
        <f>+生産者価格評価表!AA50/生産者価格評価表!AA$124</f>
        <v>0</v>
      </c>
      <c r="AB50" s="307">
        <f>+生産者価格評価表!AB50/生産者価格評価表!AB$124</f>
        <v>0</v>
      </c>
      <c r="AC50" s="307">
        <f>+生産者価格評価表!AC50/生産者価格評価表!AC$124</f>
        <v>3.5815898858140841E-5</v>
      </c>
      <c r="AD50" s="307">
        <f>+生産者価格評価表!AD50/生産者価格評価表!AD$124</f>
        <v>0</v>
      </c>
      <c r="AE50" s="307">
        <f>+生産者価格評価表!AE50/生産者価格評価表!AE$124</f>
        <v>0</v>
      </c>
      <c r="AF50" s="307">
        <f>+生産者価格評価表!AF50/生産者価格評価表!AF$124</f>
        <v>4.3182195486007218E-4</v>
      </c>
      <c r="AG50" s="307">
        <f>+生産者価格評価表!AG50/生産者価格評価表!AG$124</f>
        <v>0</v>
      </c>
      <c r="AH50" s="307">
        <f>+生産者価格評価表!AH50/生産者価格評価表!AH$124</f>
        <v>0</v>
      </c>
      <c r="AI50" s="307">
        <f>+生産者価格評価表!AI50/生産者価格評価表!AI$124</f>
        <v>2.6009525663523926E-3</v>
      </c>
      <c r="AJ50" s="307">
        <f>+生産者価格評価表!AJ50/生産者価格評価表!AJ$124</f>
        <v>1.9555362106906304E-5</v>
      </c>
      <c r="AK50" s="307">
        <f>+生産者価格評価表!AK50/生産者価格評価表!AK$124</f>
        <v>4.217462573262499E-3</v>
      </c>
      <c r="AL50" s="307">
        <f>+生産者価格評価表!AL50/生産者価格評価表!AL$124</f>
        <v>9.8794840978022212E-4</v>
      </c>
      <c r="AM50" s="307">
        <f>+生産者価格評価表!AM50/生産者価格評価表!AM$124</f>
        <v>0</v>
      </c>
      <c r="AN50" s="307">
        <f>+生産者価格評価表!AN50/生産者価格評価表!AN$124</f>
        <v>0</v>
      </c>
      <c r="AO50" s="307">
        <f>+生産者価格評価表!AO50/生産者価格評価表!AO$124</f>
        <v>1.7018168005773012E-3</v>
      </c>
      <c r="AP50" s="307">
        <f>+生産者価格評価表!AP50/生産者価格評価表!AP$124</f>
        <v>0</v>
      </c>
      <c r="AQ50" s="307">
        <f>+生産者価格評価表!AQ50/生産者価格評価表!AQ$124</f>
        <v>0</v>
      </c>
      <c r="AR50" s="307">
        <f>+生産者価格評価表!AR50/生産者価格評価表!AR$124</f>
        <v>3.4883421564807339E-5</v>
      </c>
      <c r="AS50" s="307">
        <f>+生産者価格評価表!AS50/生産者価格評価表!AS$124</f>
        <v>1.0762556567281006E-3</v>
      </c>
      <c r="AT50" s="307">
        <f>+生産者価格評価表!AT50/生産者価格評価表!AT$124</f>
        <v>1.2799324474921606E-3</v>
      </c>
      <c r="AU50" s="308">
        <f>+生産者価格評価表!AU50/生産者価格評価表!AU$124</f>
        <v>0.17215767110297159</v>
      </c>
      <c r="AV50" s="308">
        <f>+生産者価格評価表!AV50/生産者価格評価表!AV$124</f>
        <v>3.4988698173499602E-2</v>
      </c>
      <c r="AW50" s="308">
        <f>+生産者価格評価表!AW50/生産者価格評価表!AW$124</f>
        <v>2.2990181832360825E-2</v>
      </c>
      <c r="AX50" s="308">
        <f>+生産者価格評価表!AX50/生産者価格評価表!AX$124</f>
        <v>1.5034720309806515E-3</v>
      </c>
      <c r="AY50" s="308">
        <f>+生産者価格評価表!AY50/生産者価格評価表!AY$124</f>
        <v>1.8971274581956771E-3</v>
      </c>
      <c r="AZ50" s="308">
        <f>+生産者価格評価表!AZ50/生産者価格評価表!AZ$124</f>
        <v>1.7617921946883341E-2</v>
      </c>
      <c r="BA50" s="308">
        <f>+生産者価格評価表!BA50/生産者価格評価表!BA$124</f>
        <v>2.1835822948872971E-2</v>
      </c>
      <c r="BB50" s="308">
        <f>+生産者価格評価表!BB50/生産者価格評価表!BB$124</f>
        <v>2.2380440633483923E-3</v>
      </c>
      <c r="BC50" s="308">
        <f>+生産者価格評価表!BC50/生産者価格評価表!BC$124</f>
        <v>4.8015125252098746E-5</v>
      </c>
      <c r="BD50" s="308">
        <f>+生産者価格評価表!BD50/生産者価格評価表!BD$124</f>
        <v>4.4289916842718277E-3</v>
      </c>
      <c r="BE50" s="308">
        <f>+生産者価格評価表!BE50/生産者価格評価表!BE$124</f>
        <v>9.7326564541963295E-4</v>
      </c>
      <c r="BF50" s="308">
        <f>+生産者価格評価表!BF50/生産者価格評価表!BF$124</f>
        <v>3.9551948549668912E-4</v>
      </c>
      <c r="BG50" s="308">
        <f>+生産者価格評価表!BG50/生産者価格評価表!BG$124</f>
        <v>1.1414105936633711E-3</v>
      </c>
      <c r="BH50" s="308">
        <f>+生産者価格評価表!BH50/生産者価格評価表!BH$124</f>
        <v>1.0119356245410145E-2</v>
      </c>
      <c r="BI50" s="308">
        <f>+生産者価格評価表!BI50/生産者価格評価表!BI$124</f>
        <v>3.9489524554709471E-2</v>
      </c>
      <c r="BJ50" s="308">
        <f>+生産者価格評価表!BJ50/生産者価格評価表!BJ$124</f>
        <v>1.2985737501532391E-2</v>
      </c>
      <c r="BK50" s="308">
        <f>+生産者価格評価表!BK50/生産者価格評価表!BK$124</f>
        <v>2.4111620550126473E-4</v>
      </c>
      <c r="BL50" s="308">
        <f>+生産者価格評価表!BL50/生産者価格評価表!BL$124</f>
        <v>0</v>
      </c>
      <c r="BM50" s="308">
        <f>+生産者価格評価表!BM50/生産者価格評価表!BM$124</f>
        <v>9.4002359185199474E-3</v>
      </c>
      <c r="BN50" s="308">
        <f>+生産者価格評価表!BN50/生産者価格評価表!BN$124</f>
        <v>6.9846110694577086E-4</v>
      </c>
      <c r="BO50" s="308">
        <f>+生産者価格評価表!BO50/生産者価格評価表!BO$124</f>
        <v>5.2854125031709049E-3</v>
      </c>
      <c r="BP50" s="308">
        <f>+生産者価格評価表!BP50/生産者価格評価表!BP$124</f>
        <v>6.055428136831199E-3</v>
      </c>
      <c r="BQ50" s="308">
        <f>+生産者価格評価表!BQ50/生産者価格評価表!BQ$124</f>
        <v>0</v>
      </c>
      <c r="BR50" s="308">
        <f>+生産者価格評価表!BR50/生産者価格評価表!BR$124</f>
        <v>0</v>
      </c>
      <c r="BS50" s="308">
        <f>+生産者価格評価表!BS50/生産者価格評価表!BS$124</f>
        <v>1.4253611354309538E-2</v>
      </c>
      <c r="BT50" s="308">
        <f>+生産者価格評価表!BT50/生産者価格評価表!BT$124</f>
        <v>0</v>
      </c>
      <c r="BU50" s="308">
        <f>+生産者価格評価表!BU50/生産者価格評価表!BU$124</f>
        <v>3.8183004123554148E-6</v>
      </c>
      <c r="BV50" s="308">
        <f>+生産者価格評価表!BV50/生産者価格評価表!BV$124</f>
        <v>2.9878580619222831E-8</v>
      </c>
      <c r="BW50" s="308">
        <f>+生産者価格評価表!BW50/生産者価格評価表!BW$124</f>
        <v>0</v>
      </c>
      <c r="BX50" s="308">
        <f>+生産者価格評価表!BX50/生産者価格評価表!BX$124</f>
        <v>0</v>
      </c>
      <c r="BY50" s="308">
        <f>+生産者価格評価表!BY50/生産者価格評価表!BY$124</f>
        <v>0</v>
      </c>
      <c r="BZ50" s="308">
        <f>+生産者価格評価表!BZ50/生産者価格評価表!BZ$124</f>
        <v>2.0220762131113501E-4</v>
      </c>
      <c r="CA50" s="308">
        <f>+生産者価格評価表!CA50/生産者価格評価表!CA$124</f>
        <v>3.7855764931531342E-6</v>
      </c>
      <c r="CB50" s="308">
        <f>+生産者価格評価表!CB50/生産者価格評価表!CB$124</f>
        <v>0</v>
      </c>
      <c r="CC50" s="308">
        <f>+生産者価格評価表!CC50/生産者価格評価表!CC$124</f>
        <v>6.8070433748352882E-6</v>
      </c>
      <c r="CD50" s="308">
        <f>+生産者価格評価表!CD50/生産者価格評価表!CD$124</f>
        <v>6.7720643002650794E-5</v>
      </c>
      <c r="CE50" s="308">
        <f>+生産者価格評価表!CE50/生産者価格評価表!CE$124</f>
        <v>7.021163214637444E-5</v>
      </c>
      <c r="CF50" s="308">
        <f>+生産者価格評価表!CF50/生産者価格評価表!CF$124</f>
        <v>7.3227802920161004E-5</v>
      </c>
      <c r="CG50" s="308">
        <f>+生産者価格評価表!CG50/生産者価格評価表!CG$124</f>
        <v>3.8554309313228348E-4</v>
      </c>
      <c r="CH50" s="308">
        <f>+生産者価格評価表!CH50/生産者価格評価表!CH$124</f>
        <v>4.1101597274048692E-5</v>
      </c>
      <c r="CI50" s="308">
        <f>+生産者価格評価表!CI50/生産者価格評価表!CI$124</f>
        <v>0</v>
      </c>
      <c r="CJ50" s="308">
        <f>+生産者価格評価表!CJ50/生産者価格評価表!CJ$124</f>
        <v>4.4600543724253384E-6</v>
      </c>
      <c r="CK50" s="308">
        <f>+生産者価格評価表!CK50/生産者価格評価表!CK$124</f>
        <v>0</v>
      </c>
      <c r="CL50" s="308">
        <f>+生産者価格評価表!CL50/生産者価格評価表!CL$124</f>
        <v>0</v>
      </c>
      <c r="CM50" s="308">
        <f>+生産者価格評価表!CM50/生産者価格評価表!CM$124</f>
        <v>2.557249196640247E-5</v>
      </c>
      <c r="CN50" s="308">
        <f>+生産者価格評価表!CN50/生産者価格評価表!CN$124</f>
        <v>2.3308978588287239E-4</v>
      </c>
      <c r="CO50" s="308">
        <f>+生産者価格評価表!CO50/生産者価格評価表!CO$124</f>
        <v>0</v>
      </c>
      <c r="CP50" s="308">
        <f>+生産者価格評価表!CP50/生産者価格評価表!CP$124</f>
        <v>0</v>
      </c>
      <c r="CQ50" s="308">
        <f>+生産者価格評価表!CQ50/生産者価格評価表!CQ$124</f>
        <v>0</v>
      </c>
      <c r="CR50" s="308">
        <f>+生産者価格評価表!CR50/生産者価格評価表!CR$124</f>
        <v>0</v>
      </c>
      <c r="CS50" s="308">
        <f>+生産者価格評価表!CS50/生産者価格評価表!CS$124</f>
        <v>4.3348099733981528E-7</v>
      </c>
      <c r="CT50" s="308">
        <f>+生産者価格評価表!CT50/生産者価格評価表!CT$124</f>
        <v>0</v>
      </c>
      <c r="CU50" s="308">
        <f>+生産者価格評価表!CU50/生産者価格評価表!CU$124</f>
        <v>0</v>
      </c>
      <c r="CV50" s="308">
        <f>+生産者価格評価表!CV50/生産者価格評価表!CV$124</f>
        <v>3.2478957896671644E-6</v>
      </c>
      <c r="CW50" s="308">
        <f>+生産者価格評価表!CW50/生産者価格評価表!CW$124</f>
        <v>0</v>
      </c>
      <c r="CX50" s="308">
        <f>+生産者価格評価表!CX50/生産者価格評価表!CX$124</f>
        <v>5.3875328689653945E-2</v>
      </c>
      <c r="CY50" s="308">
        <f>+生産者価格評価表!CY50/生産者価格評価表!CY$124</f>
        <v>1.1132848227278478E-4</v>
      </c>
      <c r="CZ50" s="308">
        <f>+生産者価格評価表!CZ50/生産者価格評価表!CZ$124</f>
        <v>0</v>
      </c>
      <c r="DA50" s="308">
        <f>+生産者価格評価表!DA50/生産者価格評価表!DA$124</f>
        <v>0</v>
      </c>
      <c r="DB50" s="308">
        <f>+生産者価格評価表!DB50/生産者価格評価表!DB$124</f>
        <v>0</v>
      </c>
      <c r="DC50" s="308">
        <f>+生産者価格評価表!DC50/生産者価格評価表!DC$124</f>
        <v>0</v>
      </c>
      <c r="DD50" s="308">
        <f>+生産者価格評価表!DD50/生産者価格評価表!DD$124</f>
        <v>0</v>
      </c>
      <c r="DE50" s="308">
        <f>+生産者価格評価表!DE50/生産者価格評価表!DE$124</f>
        <v>9.8300895944638416E-5</v>
      </c>
      <c r="DF50" s="308">
        <f>+生産者価格評価表!DF50/生産者価格評価表!DF$124</f>
        <v>0</v>
      </c>
      <c r="DG50" s="309">
        <f>+生産者価格評価表!DG50/生産者価格評価表!DG$124</f>
        <v>0</v>
      </c>
    </row>
    <row r="51" spans="1:111" ht="17.100000000000001" customHeight="1">
      <c r="B51" s="304" t="s">
        <v>220</v>
      </c>
      <c r="C51" s="305" t="s">
        <v>1</v>
      </c>
      <c r="D51" s="306">
        <f>+生産者価格評価表!D51/生産者価格評価表!D$124</f>
        <v>0</v>
      </c>
      <c r="E51" s="307">
        <f>+生産者価格評価表!E51/生産者価格評価表!E$124</f>
        <v>0</v>
      </c>
      <c r="F51" s="307">
        <f>+生産者価格評価表!F51/生産者価格評価表!F$124</f>
        <v>0</v>
      </c>
      <c r="G51" s="307">
        <f>+生産者価格評価表!G51/生産者価格評価表!G$124</f>
        <v>1.9053261515054157E-4</v>
      </c>
      <c r="H51" s="307">
        <f>+生産者価格評価表!H51/生産者価格評価表!H$124</f>
        <v>0</v>
      </c>
      <c r="I51" s="819">
        <v>0</v>
      </c>
      <c r="J51" s="307">
        <f>+生産者価格評価表!J51/生産者価格評価表!J$124</f>
        <v>5.9297224113933158E-4</v>
      </c>
      <c r="K51" s="307">
        <f>+生産者価格評価表!K51/生産者価格評価表!K$124</f>
        <v>0</v>
      </c>
      <c r="L51" s="307">
        <f>+生産者価格評価表!L51/生産者価格評価表!L$124</f>
        <v>0</v>
      </c>
      <c r="M51" s="307">
        <f>+生産者価格評価表!M51/生産者価格評価表!M$124</f>
        <v>0</v>
      </c>
      <c r="N51" s="819">
        <v>0</v>
      </c>
      <c r="O51" s="307">
        <f>+生産者価格評価表!O51/生産者価格評価表!O$124</f>
        <v>0</v>
      </c>
      <c r="P51" s="307">
        <f>+生産者価格評価表!P51/生産者価格評価表!P$124</f>
        <v>0</v>
      </c>
      <c r="Q51" s="307">
        <f>+生産者価格評価表!Q51/生産者価格評価表!Q$124</f>
        <v>2.7616264969240387E-4</v>
      </c>
      <c r="R51" s="307">
        <f>+生産者価格評価表!R51/生産者価格評価表!R$124</f>
        <v>3.6045449370129546E-4</v>
      </c>
      <c r="S51" s="307">
        <f>+生産者価格評価表!S51/生産者価格評価表!S$124</f>
        <v>0</v>
      </c>
      <c r="T51" s="307">
        <f>+生産者価格評価表!T51/生産者価格評価表!T$124</f>
        <v>0</v>
      </c>
      <c r="U51" s="307">
        <f>+生産者価格評価表!U51/生産者価格評価表!U$124</f>
        <v>0</v>
      </c>
      <c r="V51" s="307">
        <f>+生産者価格評価表!V51/生産者価格評価表!V$124</f>
        <v>0</v>
      </c>
      <c r="W51" s="307">
        <f>+生産者価格評価表!W51/生産者価格評価表!W$124</f>
        <v>0</v>
      </c>
      <c r="X51" s="307">
        <f>+生産者価格評価表!X51/生産者価格評価表!X$124</f>
        <v>0</v>
      </c>
      <c r="Y51" s="307">
        <f>+生産者価格評価表!Y51/生産者価格評価表!Y$124</f>
        <v>0</v>
      </c>
      <c r="Z51" s="307">
        <f>+生産者価格評価表!Z51/生産者価格評価表!Z$124</f>
        <v>0</v>
      </c>
      <c r="AA51" s="307">
        <f>+生産者価格評価表!AA51/生産者価格評価表!AA$124</f>
        <v>0</v>
      </c>
      <c r="AB51" s="307">
        <f>+生産者価格評価表!AB51/生産者価格評価表!AB$124</f>
        <v>0</v>
      </c>
      <c r="AC51" s="307">
        <f>+生産者価格評価表!AC51/生産者価格評価表!AC$124</f>
        <v>0</v>
      </c>
      <c r="AD51" s="307">
        <f>+生産者価格評価表!AD51/生産者価格評価表!AD$124</f>
        <v>1.2724412757223937E-5</v>
      </c>
      <c r="AE51" s="307">
        <f>+生産者価格評価表!AE51/生産者価格評価表!AE$124</f>
        <v>3.6832592992582273E-5</v>
      </c>
      <c r="AF51" s="307">
        <f>+生産者価格評価表!AF51/生産者価格評価表!AF$124</f>
        <v>3.3776238504650627E-3</v>
      </c>
      <c r="AG51" s="307">
        <f>+生産者価格評価表!AG51/生産者価格評価表!AG$124</f>
        <v>0</v>
      </c>
      <c r="AH51" s="307">
        <f>+生産者価格評価表!AH51/生産者価格評価表!AH$124</f>
        <v>0</v>
      </c>
      <c r="AI51" s="307">
        <f>+生産者価格評価表!AI51/生産者価格評価表!AI$124</f>
        <v>7.0228043950706768E-4</v>
      </c>
      <c r="AJ51" s="307">
        <f>+生産者価格評価表!AJ51/生産者価格評価表!AJ$124</f>
        <v>4.5733557017032268E-5</v>
      </c>
      <c r="AK51" s="307">
        <f>+生産者価格評価表!AK51/生産者価格評価表!AK$124</f>
        <v>4.2558835100817488E-3</v>
      </c>
      <c r="AL51" s="307">
        <f>+生産者価格評価表!AL51/生産者価格評価表!AL$124</f>
        <v>1.8847504336420987E-3</v>
      </c>
      <c r="AM51" s="307">
        <f>+生産者価格評価表!AM51/生産者価格評価表!AM$124</f>
        <v>5.4336794592925034E-7</v>
      </c>
      <c r="AN51" s="307">
        <f>+生産者価格評価表!AN51/生産者価格評価表!AN$124</f>
        <v>1.0468198189134085E-6</v>
      </c>
      <c r="AO51" s="307">
        <f>+生産者価格評価表!AO51/生産者価格評価表!AO$124</f>
        <v>1.7513787733033706E-3</v>
      </c>
      <c r="AP51" s="307">
        <f>+生産者価格評価表!AP51/生産者価格評価表!AP$124</f>
        <v>4.0321426604860241E-4</v>
      </c>
      <c r="AQ51" s="307">
        <f>+生産者価格評価表!AQ51/生産者価格評価表!AQ$124</f>
        <v>2.4022930326472164E-4</v>
      </c>
      <c r="AR51" s="307">
        <f>+生産者価格評価表!AR51/生産者価格評価表!AR$124</f>
        <v>3.4791396855739221E-4</v>
      </c>
      <c r="AS51" s="307">
        <f>+生産者価格評価表!AS51/生産者価格評価表!AS$124</f>
        <v>2.1331250157458949E-4</v>
      </c>
      <c r="AT51" s="307">
        <f>+生産者価格評価表!AT51/生産者価格評価表!AT$124</f>
        <v>9.2271049022365494E-4</v>
      </c>
      <c r="AU51" s="308">
        <f>+生産者価格評価表!AU51/生産者価格評価表!AU$124</f>
        <v>5.7194280761696005E-3</v>
      </c>
      <c r="AV51" s="308">
        <f>+生産者価格評価表!AV51/生産者価格評価表!AV$124</f>
        <v>0.12229583340620453</v>
      </c>
      <c r="AW51" s="308">
        <f>+生産者価格評価表!AW51/生産者価格評価表!AW$124</f>
        <v>2.7255001059319425E-3</v>
      </c>
      <c r="AX51" s="308">
        <f>+生産者価格評価表!AX51/生産者価格評価表!AX$124</f>
        <v>3.9797547043010752E-3</v>
      </c>
      <c r="AY51" s="308">
        <f>+生産者価格評価表!AY51/生産者価格評価表!AY$124</f>
        <v>2.1704207561585049E-3</v>
      </c>
      <c r="AZ51" s="308">
        <f>+生産者価格評価表!AZ51/生産者価格評価表!AZ$124</f>
        <v>1.78986899386758E-3</v>
      </c>
      <c r="BA51" s="308">
        <f>+生産者価格評価表!BA51/生産者価格評価表!BA$124</f>
        <v>1.3326167660126112E-3</v>
      </c>
      <c r="BB51" s="308">
        <f>+生産者価格評価表!BB51/生産者価格評価表!BB$124</f>
        <v>1.6185026917538566E-3</v>
      </c>
      <c r="BC51" s="308">
        <f>+生産者価格評価表!BC51/生産者価格評価表!BC$124</f>
        <v>4.1604386458221798E-5</v>
      </c>
      <c r="BD51" s="308">
        <f>+生産者価格評価表!BD51/生産者価格評価表!BD$124</f>
        <v>1.8484299260113567E-3</v>
      </c>
      <c r="BE51" s="308">
        <f>+生産者価格評価表!BE51/生産者価格評価表!BE$124</f>
        <v>9.4049667399699046E-4</v>
      </c>
      <c r="BF51" s="308">
        <f>+生産者価格評価表!BF51/生産者価格評価表!BF$124</f>
        <v>2.6139751669238253E-4</v>
      </c>
      <c r="BG51" s="308">
        <f>+生産者価格評価表!BG51/生産者価格評価表!BG$124</f>
        <v>3.4250909956151795E-4</v>
      </c>
      <c r="BH51" s="308">
        <f>+生産者価格評価表!BH51/生産者価格評価表!BH$124</f>
        <v>9.0315037327475456E-4</v>
      </c>
      <c r="BI51" s="308">
        <f>+生産者価格評価表!BI51/生産者価格評価表!BI$124</f>
        <v>4.9925373098643486E-3</v>
      </c>
      <c r="BJ51" s="308">
        <f>+生産者価格評価表!BJ51/生産者価格評価表!BJ$124</f>
        <v>2.034327755523009E-3</v>
      </c>
      <c r="BK51" s="308">
        <f>+生産者価格評価表!BK51/生産者価格評価表!BK$124</f>
        <v>1.2450633797227135E-4</v>
      </c>
      <c r="BL51" s="308">
        <f>+生産者価格評価表!BL51/生産者価格評価表!BL$124</f>
        <v>0</v>
      </c>
      <c r="BM51" s="308">
        <f>+生産者価格評価表!BM51/生産者価格評価表!BM$124</f>
        <v>2.2703505929491799E-5</v>
      </c>
      <c r="BN51" s="308">
        <f>+生産者価格評価表!BN51/生産者価格評価表!BN$124</f>
        <v>1.0804529126676709E-4</v>
      </c>
      <c r="BO51" s="308">
        <f>+生産者価格評価表!BO51/生産者価格評価表!BO$124</f>
        <v>1.2608952115462319E-4</v>
      </c>
      <c r="BP51" s="308">
        <f>+生産者価格評価表!BP51/生産者価格評価表!BP$124</f>
        <v>1.0672371005118875E-5</v>
      </c>
      <c r="BQ51" s="308">
        <f>+生産者価格評価表!BQ51/生産者価格評価表!BQ$124</f>
        <v>0</v>
      </c>
      <c r="BR51" s="308">
        <f>+生産者価格評価表!BR51/生産者価格評価表!BR$124</f>
        <v>4.5616401926553486E-5</v>
      </c>
      <c r="BS51" s="308">
        <f>+生産者価格評価表!BS51/生産者価格評価表!BS$124</f>
        <v>3.878061428786638E-4</v>
      </c>
      <c r="BT51" s="308">
        <f>+生産者価格評価表!BT51/生産者価格評価表!BT$124</f>
        <v>0</v>
      </c>
      <c r="BU51" s="308">
        <f>+生産者価格評価表!BU51/生産者価格評価表!BU$124</f>
        <v>3.0985205316502161E-6</v>
      </c>
      <c r="BV51" s="308">
        <f>+生産者価格評価表!BV51/生産者価格評価表!BV$124</f>
        <v>0</v>
      </c>
      <c r="BW51" s="308">
        <f>+生産者価格評価表!BW51/生産者価格評価表!BW$124</f>
        <v>0</v>
      </c>
      <c r="BX51" s="308">
        <f>+生産者価格評価表!BX51/生産者価格評価表!BX$124</f>
        <v>0</v>
      </c>
      <c r="BY51" s="308">
        <f>+生産者価格評価表!BY51/生産者価格評価表!BY$124</f>
        <v>0</v>
      </c>
      <c r="BZ51" s="308">
        <f>+生産者価格評価表!BZ51/生産者価格評価表!BZ$124</f>
        <v>3.9103300060880529E-5</v>
      </c>
      <c r="CA51" s="308">
        <f>+生産者価格評価表!CA51/生産者価格評価表!CA$124</f>
        <v>1.5379241058954979E-5</v>
      </c>
      <c r="CB51" s="308">
        <f>+生産者価格評価表!CB51/生産者価格評価表!CB$124</f>
        <v>0</v>
      </c>
      <c r="CC51" s="308">
        <f>+生産者価格評価表!CC51/生産者価格評価表!CC$124</f>
        <v>5.2245300063060626E-5</v>
      </c>
      <c r="CD51" s="308">
        <f>+生産者価格評価表!CD51/生産者価格評価表!CD$124</f>
        <v>4.194614200321E-5</v>
      </c>
      <c r="CE51" s="308">
        <f>+生産者価格評価表!CE51/生産者価格評価表!CE$124</f>
        <v>5.6664515445249903E-5</v>
      </c>
      <c r="CF51" s="308">
        <f>+生産者価格評価表!CF51/生産者価格評価表!CF$124</f>
        <v>7.914002545290628E-5</v>
      </c>
      <c r="CG51" s="308">
        <f>+生産者価格評価表!CG51/生産者価格評価表!CG$124</f>
        <v>1.7571157231404452E-4</v>
      </c>
      <c r="CH51" s="308">
        <f>+生産者価格評価表!CH51/生産者価格評価表!CH$124</f>
        <v>3.5883112381943475E-5</v>
      </c>
      <c r="CI51" s="308">
        <f>+生産者価格評価表!CI51/生産者価格評価表!CI$124</f>
        <v>3.5626914485793478E-6</v>
      </c>
      <c r="CJ51" s="308">
        <f>+生産者価格評価表!CJ51/生産者価格評価表!CJ$124</f>
        <v>0</v>
      </c>
      <c r="CK51" s="308">
        <f>+生産者価格評価表!CK51/生産者価格評価表!CK$124</f>
        <v>0</v>
      </c>
      <c r="CL51" s="308">
        <f>+生産者価格評価表!CL51/生産者価格評価表!CL$124</f>
        <v>2.255271312545318E-5</v>
      </c>
      <c r="CM51" s="308">
        <f>+生産者価格評価表!CM51/生産者価格評価表!CM$124</f>
        <v>0</v>
      </c>
      <c r="CN51" s="308">
        <f>+生産者価格評価表!CN51/生産者価格評価表!CN$124</f>
        <v>1.5579350745639382E-5</v>
      </c>
      <c r="CO51" s="308">
        <f>+生産者価格評価表!CO51/生産者価格評価表!CO$124</f>
        <v>0</v>
      </c>
      <c r="CP51" s="308">
        <f>+生産者価格評価表!CP51/生産者価格評価表!CP$124</f>
        <v>0</v>
      </c>
      <c r="CQ51" s="308">
        <f>+生産者価格評価表!CQ51/生産者価格評価表!CQ$124</f>
        <v>0</v>
      </c>
      <c r="CR51" s="308">
        <f>+生産者価格評価表!CR51/生産者価格評価表!CR$124</f>
        <v>0</v>
      </c>
      <c r="CS51" s="308">
        <f>+生産者価格評価表!CS51/生産者価格評価表!CS$124</f>
        <v>0</v>
      </c>
      <c r="CT51" s="308">
        <f>+生産者価格評価表!CT51/生産者価格評価表!CT$124</f>
        <v>0</v>
      </c>
      <c r="CU51" s="308">
        <f>+生産者価格評価表!CU51/生産者価格評価表!CU$124</f>
        <v>0</v>
      </c>
      <c r="CV51" s="308">
        <f>+生産者価格評価表!CV51/生産者価格評価表!CV$124</f>
        <v>2.2984564223874629E-4</v>
      </c>
      <c r="CW51" s="308">
        <f>+生産者価格評価表!CW51/生産者価格評価表!CW$124</f>
        <v>0</v>
      </c>
      <c r="CX51" s="308">
        <f>+生産者価格評価表!CX51/生産者価格評価表!CX$124</f>
        <v>8.5307503408124888E-2</v>
      </c>
      <c r="CY51" s="308">
        <f>+生産者価格評価表!CY51/生産者価格評価表!CY$124</f>
        <v>6.8092480111261882E-6</v>
      </c>
      <c r="CZ51" s="308">
        <f>+生産者価格評価表!CZ51/生産者価格評価表!CZ$124</f>
        <v>0</v>
      </c>
      <c r="DA51" s="308">
        <f>+生産者価格評価表!DA51/生産者価格評価表!DA$124</f>
        <v>0</v>
      </c>
      <c r="DB51" s="308">
        <f>+生産者価格評価表!DB51/生産者価格評価表!DB$124</f>
        <v>0</v>
      </c>
      <c r="DC51" s="308">
        <f>+生産者価格評価表!DC51/生産者価格評価表!DC$124</f>
        <v>4.012007764342699E-6</v>
      </c>
      <c r="DD51" s="308">
        <f>+生産者価格評価表!DD51/生産者価格評価表!DD$124</f>
        <v>0</v>
      </c>
      <c r="DE51" s="308">
        <f>+生産者価格評価表!DE51/生産者価格評価表!DE$124</f>
        <v>4.9376170574388025E-5</v>
      </c>
      <c r="DF51" s="308">
        <f>+生産者価格評価表!DF51/生産者価格評価表!DF$124</f>
        <v>0</v>
      </c>
      <c r="DG51" s="309">
        <f>+生産者価格評価表!DG51/生産者価格評価表!DG$124</f>
        <v>0</v>
      </c>
    </row>
    <row r="52" spans="1:111" ht="17.100000000000001" customHeight="1">
      <c r="B52" s="304" t="s">
        <v>221</v>
      </c>
      <c r="C52" s="305" t="s">
        <v>2</v>
      </c>
      <c r="D52" s="306">
        <f>+生産者価格評価表!D52/生産者価格評価表!D$124</f>
        <v>2.2042788245052751E-6</v>
      </c>
      <c r="E52" s="307">
        <f>+生産者価格評価表!E52/生産者価格評価表!E$124</f>
        <v>0</v>
      </c>
      <c r="F52" s="307">
        <f>+生産者価格評価表!F52/生産者価格評価表!F$124</f>
        <v>2.5089216843797912E-4</v>
      </c>
      <c r="G52" s="307">
        <f>+生産者価格評価表!G52/生産者価格評価表!G$124</f>
        <v>3.5850419071310339E-5</v>
      </c>
      <c r="H52" s="307">
        <f>+生産者価格評価表!H52/生産者価格評価表!H$124</f>
        <v>2.3882265689615451E-6</v>
      </c>
      <c r="I52" s="819">
        <v>0</v>
      </c>
      <c r="J52" s="307">
        <f>+生産者価格評価表!J52/生産者価格評価表!J$124</f>
        <v>0</v>
      </c>
      <c r="K52" s="307">
        <f>+生産者価格評価表!K52/生産者価格評価表!K$124</f>
        <v>0</v>
      </c>
      <c r="L52" s="307">
        <f>+生産者価格評価表!L52/生産者価格評価表!L$124</f>
        <v>0</v>
      </c>
      <c r="M52" s="307">
        <f>+生産者価格評価表!M52/生産者価格評価表!M$124</f>
        <v>0</v>
      </c>
      <c r="N52" s="819">
        <v>0</v>
      </c>
      <c r="O52" s="307">
        <f>+生産者価格評価表!O52/生産者価格評価表!O$124</f>
        <v>0</v>
      </c>
      <c r="P52" s="307">
        <f>+生産者価格評価表!P52/生産者価格評価表!P$124</f>
        <v>0</v>
      </c>
      <c r="Q52" s="307">
        <f>+生産者価格評価表!Q52/生産者価格評価表!Q$124</f>
        <v>0</v>
      </c>
      <c r="R52" s="307">
        <f>+生産者価格評価表!R52/生産者価格評価表!R$124</f>
        <v>0</v>
      </c>
      <c r="S52" s="307">
        <f>+生産者価格評価表!S52/生産者価格評価表!S$124</f>
        <v>0</v>
      </c>
      <c r="T52" s="307">
        <f>+生産者価格評価表!T52/生産者価格評価表!T$124</f>
        <v>0</v>
      </c>
      <c r="U52" s="307">
        <f>+生産者価格評価表!U52/生産者価格評価表!U$124</f>
        <v>0</v>
      </c>
      <c r="V52" s="307">
        <f>+生産者価格評価表!V52/生産者価格評価表!V$124</f>
        <v>0</v>
      </c>
      <c r="W52" s="307">
        <f>+生産者価格評価表!W52/生産者価格評価表!W$124</f>
        <v>0</v>
      </c>
      <c r="X52" s="307">
        <f>+生産者価格評価表!X52/生産者価格評価表!X$124</f>
        <v>0</v>
      </c>
      <c r="Y52" s="307">
        <f>+生産者価格評価表!Y52/生産者価格評価表!Y$124</f>
        <v>0</v>
      </c>
      <c r="Z52" s="307">
        <f>+生産者価格評価表!Z52/生産者価格評価表!Z$124</f>
        <v>0</v>
      </c>
      <c r="AA52" s="307">
        <f>+生産者価格評価表!AA52/生産者価格評価表!AA$124</f>
        <v>0</v>
      </c>
      <c r="AB52" s="307">
        <f>+生産者価格評価表!AB52/生産者価格評価表!AB$124</f>
        <v>0</v>
      </c>
      <c r="AC52" s="307">
        <f>+生産者価格評価表!AC52/生産者価格評価表!AC$124</f>
        <v>0</v>
      </c>
      <c r="AD52" s="307">
        <f>+生産者価格評価表!AD52/生産者価格評価表!AD$124</f>
        <v>0</v>
      </c>
      <c r="AE52" s="307">
        <f>+生産者価格評価表!AE52/生産者価格評価表!AE$124</f>
        <v>0</v>
      </c>
      <c r="AF52" s="307">
        <f>+生産者価格評価表!AF52/生産者価格評価表!AF$124</f>
        <v>0</v>
      </c>
      <c r="AG52" s="307">
        <f>+生産者価格評価表!AG52/生産者価格評価表!AG$124</f>
        <v>0</v>
      </c>
      <c r="AH52" s="307">
        <f>+生産者価格評価表!AH52/生産者価格評価表!AH$124</f>
        <v>0</v>
      </c>
      <c r="AI52" s="307">
        <f>+生産者価格評価表!AI52/生産者価格評価表!AI$124</f>
        <v>0</v>
      </c>
      <c r="AJ52" s="307">
        <f>+生産者価格評価表!AJ52/生産者価格評価表!AJ$124</f>
        <v>0</v>
      </c>
      <c r="AK52" s="307">
        <f>+生産者価格評価表!AK52/生産者価格評価表!AK$124</f>
        <v>0</v>
      </c>
      <c r="AL52" s="307">
        <f>+生産者価格評価表!AL52/生産者価格評価表!AL$124</f>
        <v>0</v>
      </c>
      <c r="AM52" s="307">
        <f>+生産者価格評価表!AM52/生産者価格評価表!AM$124</f>
        <v>0</v>
      </c>
      <c r="AN52" s="307">
        <f>+生産者価格評価表!AN52/生産者価格評価表!AN$124</f>
        <v>0</v>
      </c>
      <c r="AO52" s="307">
        <f>+生産者価格評価表!AO52/生産者価格評価表!AO$124</f>
        <v>0</v>
      </c>
      <c r="AP52" s="307">
        <f>+生産者価格評価表!AP52/生産者価格評価表!AP$124</f>
        <v>0</v>
      </c>
      <c r="AQ52" s="307">
        <f>+生産者価格評価表!AQ52/生産者価格評価表!AQ$124</f>
        <v>0</v>
      </c>
      <c r="AR52" s="307">
        <f>+生産者価格評価表!AR52/生産者価格評価表!AR$124</f>
        <v>0</v>
      </c>
      <c r="AS52" s="307">
        <f>+生産者価格評価表!AS52/生産者価格評価表!AS$124</f>
        <v>3.6005208717861467E-5</v>
      </c>
      <c r="AT52" s="307">
        <f>+生産者価格評価表!AT52/生産者価格評価表!AT$124</f>
        <v>1.5384316704209218E-5</v>
      </c>
      <c r="AU52" s="308">
        <f>+生産者価格評価表!AU52/生産者価格評価表!AU$124</f>
        <v>3.394888918928207E-3</v>
      </c>
      <c r="AV52" s="308">
        <f>+生産者価格評価表!AV52/生産者価格評価表!AV$124</f>
        <v>3.9099165401097358E-3</v>
      </c>
      <c r="AW52" s="308">
        <f>+生産者価格評価表!AW52/生産者価格評価表!AW$124</f>
        <v>0.1041788963641225</v>
      </c>
      <c r="AX52" s="308">
        <f>+生産者価格評価表!AX52/生産者価格評価表!AX$124</f>
        <v>4.4999644894598925E-5</v>
      </c>
      <c r="AY52" s="308">
        <f>+生産者価格評価表!AY52/生産者価格評価表!AY$124</f>
        <v>0</v>
      </c>
      <c r="AZ52" s="308">
        <f>+生産者価格評価表!AZ52/生産者価格評価表!AZ$124</f>
        <v>6.5638815006524641E-4</v>
      </c>
      <c r="BA52" s="308">
        <f>+生産者価格評価表!BA52/生産者価格評価表!BA$124</f>
        <v>0</v>
      </c>
      <c r="BB52" s="308">
        <f>+生産者価格評価表!BB52/生産者価格評価表!BB$124</f>
        <v>6.0265424552346603E-4</v>
      </c>
      <c r="BC52" s="308">
        <f>+生産者価格評価表!BC52/生産者価格評価表!BC$124</f>
        <v>0</v>
      </c>
      <c r="BD52" s="308">
        <f>+生産者価格評価表!BD52/生産者価格評価表!BD$124</f>
        <v>1.1629766898229945E-3</v>
      </c>
      <c r="BE52" s="308">
        <f>+生産者価格評価表!BE52/生産者価格評価表!BE$124</f>
        <v>1.2307536171335656E-3</v>
      </c>
      <c r="BF52" s="308">
        <f>+生産者価格評価表!BF52/生産者価格評価表!BF$124</f>
        <v>1.3589624881136381E-4</v>
      </c>
      <c r="BG52" s="308">
        <f>+生産者価格評価表!BG52/生産者価格評価表!BG$124</f>
        <v>1.9652666690497415E-4</v>
      </c>
      <c r="BH52" s="308">
        <f>+生産者価格評価表!BH52/生産者価格評価表!BH$124</f>
        <v>3.0411679077864108E-4</v>
      </c>
      <c r="BI52" s="308">
        <f>+生産者価格評価表!BI52/生産者価格評価表!BI$124</f>
        <v>2.1428957385845227E-3</v>
      </c>
      <c r="BJ52" s="308">
        <f>+生産者価格評価表!BJ52/生産者価格評価表!BJ$124</f>
        <v>3.583075318507642E-4</v>
      </c>
      <c r="BK52" s="308">
        <f>+生産者価格評価表!BK52/生産者価格評価表!BK$124</f>
        <v>3.2581156287960199E-4</v>
      </c>
      <c r="BL52" s="308">
        <f>+生産者価格評価表!BL52/生産者価格評価表!BL$124</f>
        <v>2.843016462403466E-5</v>
      </c>
      <c r="BM52" s="308">
        <f>+生産者価格評価表!BM52/生産者価格評価表!BM$124</f>
        <v>3.3914853494525888E-4</v>
      </c>
      <c r="BN52" s="308">
        <f>+生産者価格評価表!BN52/生産者価格評価表!BN$124</f>
        <v>0</v>
      </c>
      <c r="BO52" s="308">
        <f>+生産者価格評価表!BO52/生産者価格評価表!BO$124</f>
        <v>3.9130444497377531E-5</v>
      </c>
      <c r="BP52" s="308">
        <f>+生産者価格評価表!BP52/生産者価格評価表!BP$124</f>
        <v>0</v>
      </c>
      <c r="BQ52" s="308">
        <f>+生産者価格評価表!BQ52/生産者価格評価表!BQ$124</f>
        <v>0</v>
      </c>
      <c r="BR52" s="308">
        <f>+生産者価格評価表!BR52/生産者価格評価表!BR$124</f>
        <v>0</v>
      </c>
      <c r="BS52" s="308">
        <f>+生産者価格評価表!BS52/生産者価格評価表!BS$124</f>
        <v>1.3015941637641498E-4</v>
      </c>
      <c r="BT52" s="308">
        <f>+生産者価格評価表!BT52/生産者価格評価表!BT$124</f>
        <v>2.5489157105262779E-5</v>
      </c>
      <c r="BU52" s="308">
        <f>+生産者価格評価表!BU52/生産者価格評価表!BU$124</f>
        <v>1.0970624712568196E-3</v>
      </c>
      <c r="BV52" s="308">
        <f>+生産者価格評価表!BV52/生産者価格評価表!BV$124</f>
        <v>1.1243257468451062E-5</v>
      </c>
      <c r="BW52" s="308">
        <f>+生産者価格評価表!BW52/生産者価格評価表!BW$124</f>
        <v>0</v>
      </c>
      <c r="BX52" s="308">
        <f>+生産者価格評価表!BX52/生産者価格評価表!BX$124</f>
        <v>0</v>
      </c>
      <c r="BY52" s="308">
        <f>+生産者価格評価表!BY52/生産者価格評価表!BY$124</f>
        <v>0</v>
      </c>
      <c r="BZ52" s="308">
        <f>+生産者価格評価表!BZ52/生産者価格評価表!BZ$124</f>
        <v>0</v>
      </c>
      <c r="CA52" s="308">
        <f>+生産者価格評価表!CA52/生産者価格評価表!CA$124</f>
        <v>2.65205750053758E-6</v>
      </c>
      <c r="CB52" s="308">
        <f>+生産者価格評価表!CB52/生産者価格評価表!CB$124</f>
        <v>0</v>
      </c>
      <c r="CC52" s="308">
        <f>+生産者価格評価表!CC52/生産者価格評価表!CC$124</f>
        <v>9.0464825664521142E-6</v>
      </c>
      <c r="CD52" s="308">
        <f>+生産者価格評価表!CD52/生産者価格評価表!CD$124</f>
        <v>1.4396704796038442E-5</v>
      </c>
      <c r="CE52" s="308">
        <f>+生産者価格評価表!CE52/生産者価格評価表!CE$124</f>
        <v>3.9298022564942777E-4</v>
      </c>
      <c r="CF52" s="308">
        <f>+生産者価格評価表!CF52/生産者価格評価表!CF$124</f>
        <v>5.9767642953944235E-5</v>
      </c>
      <c r="CG52" s="308">
        <f>+生産者価格評価表!CG52/生産者価格評価表!CG$124</f>
        <v>1.3858514051653327E-4</v>
      </c>
      <c r="CH52" s="308">
        <f>+生産者価格評価表!CH52/生産者価格評価表!CH$124</f>
        <v>4.5017872442615642E-5</v>
      </c>
      <c r="CI52" s="308">
        <f>+生産者価格評価表!CI52/生産者価格評価表!CI$124</f>
        <v>1.33723825359349E-5</v>
      </c>
      <c r="CJ52" s="308">
        <f>+生産者価格評価表!CJ52/生産者価格評価表!CJ$124</f>
        <v>1.94209962546116E-5</v>
      </c>
      <c r="CK52" s="308">
        <f>+生産者価格評価表!CK52/生産者価格評価表!CK$124</f>
        <v>0</v>
      </c>
      <c r="CL52" s="308">
        <f>+生産者価格評価表!CL52/生産者価格評価表!CL$124</f>
        <v>1.4422110145288571E-4</v>
      </c>
      <c r="CM52" s="308">
        <f>+生産者価格評価表!CM52/生産者価格評価表!CM$124</f>
        <v>1.0286290943578018E-3</v>
      </c>
      <c r="CN52" s="308">
        <f>+生産者価格評価表!CN52/生産者価格評価表!CN$124</f>
        <v>2.6596523737523721E-3</v>
      </c>
      <c r="CO52" s="308">
        <f>+生産者価格評価表!CO52/生産者価格評価表!CO$124</f>
        <v>0</v>
      </c>
      <c r="CP52" s="308">
        <f>+生産者価格評価表!CP52/生産者価格評価表!CP$124</f>
        <v>0</v>
      </c>
      <c r="CQ52" s="308">
        <f>+生産者価格評価表!CQ52/生産者価格評価表!CQ$124</f>
        <v>1.650951059108096E-2</v>
      </c>
      <c r="CR52" s="308">
        <f>+生産者価格評価表!CR52/生産者価格評価表!CR$124</f>
        <v>8.668255152632285E-3</v>
      </c>
      <c r="CS52" s="308">
        <f>+生産者価格評価表!CS52/生産者価格評価表!CS$124</f>
        <v>3.3203539106037429E-3</v>
      </c>
      <c r="CT52" s="308">
        <f>+生産者価格評価表!CT52/生産者価格評価表!CT$124</f>
        <v>2.3915542360694489E-3</v>
      </c>
      <c r="CU52" s="308">
        <f>+生産者価格評価表!CU52/生産者価格評価表!CU$124</f>
        <v>0</v>
      </c>
      <c r="CV52" s="308">
        <f>+生産者価格評価表!CV52/生産者価格評価表!CV$124</f>
        <v>2.1928565563737808E-3</v>
      </c>
      <c r="CW52" s="308">
        <f>+生産者価格評価表!CW52/生産者価格評価表!CW$124</f>
        <v>0</v>
      </c>
      <c r="CX52" s="308">
        <f>+生産者価格評価表!CX52/生産者価格評価表!CX$124</f>
        <v>2.3746954861272252E-2</v>
      </c>
      <c r="CY52" s="308">
        <f>+生産者価格評価表!CY52/生産者価格評価表!CY$124</f>
        <v>1.8094815468606948E-4</v>
      </c>
      <c r="CZ52" s="308">
        <f>+生産者価格評価表!CZ52/生産者価格評価表!CZ$124</f>
        <v>3.7750083428952978E-5</v>
      </c>
      <c r="DA52" s="308">
        <f>+生産者価格評価表!DA52/生産者価格評価表!DA$124</f>
        <v>0</v>
      </c>
      <c r="DB52" s="308">
        <f>+生産者価格評価表!DB52/生産者価格評価表!DB$124</f>
        <v>3.091214692331353E-6</v>
      </c>
      <c r="DC52" s="308">
        <f>+生産者価格評価表!DC52/生産者価格評価表!DC$124</f>
        <v>4.9375228368437347E-3</v>
      </c>
      <c r="DD52" s="308">
        <f>+生産者価格評価表!DD52/生産者価格評価表!DD$124</f>
        <v>9.3443241586164336E-3</v>
      </c>
      <c r="DE52" s="308">
        <f>+生産者価格評価表!DE52/生産者価格評価表!DE$124</f>
        <v>4.0499304933948153E-4</v>
      </c>
      <c r="DF52" s="308">
        <f>+生産者価格評価表!DF52/生産者価格評価表!DF$124</f>
        <v>2.3446718876912787E-2</v>
      </c>
      <c r="DG52" s="309">
        <f>+生産者価格評価表!DG52/生産者価格評価表!DG$124</f>
        <v>0</v>
      </c>
    </row>
    <row r="53" spans="1:111" ht="17.100000000000001" customHeight="1">
      <c r="B53" s="304" t="s">
        <v>222</v>
      </c>
      <c r="C53" s="305" t="s">
        <v>223</v>
      </c>
      <c r="D53" s="306">
        <f>+生産者価格評価表!D53/生産者価格評価表!D$124</f>
        <v>0</v>
      </c>
      <c r="E53" s="307">
        <f>+生産者価格評価表!E53/生産者価格評価表!E$124</f>
        <v>0</v>
      </c>
      <c r="F53" s="307">
        <f>+生産者価格評価表!F53/生産者価格評価表!F$124</f>
        <v>0</v>
      </c>
      <c r="G53" s="307">
        <f>+生産者価格評価表!G53/生産者価格評価表!G$124</f>
        <v>0</v>
      </c>
      <c r="H53" s="307">
        <f>+生産者価格評価表!H53/生産者価格評価表!H$124</f>
        <v>0</v>
      </c>
      <c r="I53" s="819">
        <v>0</v>
      </c>
      <c r="J53" s="307">
        <f>+生産者価格評価表!J53/生産者価格評価表!J$124</f>
        <v>0</v>
      </c>
      <c r="K53" s="307">
        <f>+生産者価格評価表!K53/生産者価格評価表!K$124</f>
        <v>0</v>
      </c>
      <c r="L53" s="307">
        <f>+生産者価格評価表!L53/生産者価格評価表!L$124</f>
        <v>0</v>
      </c>
      <c r="M53" s="307">
        <f>+生産者価格評価表!M53/生産者価格評価表!M$124</f>
        <v>0</v>
      </c>
      <c r="N53" s="819">
        <v>0</v>
      </c>
      <c r="O53" s="307">
        <f>+生産者価格評価表!O53/生産者価格評価表!O$124</f>
        <v>0</v>
      </c>
      <c r="P53" s="307">
        <f>+生産者価格評価表!P53/生産者価格評価表!P$124</f>
        <v>0</v>
      </c>
      <c r="Q53" s="307">
        <f>+生産者価格評価表!Q53/生産者価格評価表!Q$124</f>
        <v>0</v>
      </c>
      <c r="R53" s="307">
        <f>+生産者価格評価表!R53/生産者価格評価表!R$124</f>
        <v>0</v>
      </c>
      <c r="S53" s="307">
        <f>+生産者価格評価表!S53/生産者価格評価表!S$124</f>
        <v>0</v>
      </c>
      <c r="T53" s="307">
        <f>+生産者価格評価表!T53/生産者価格評価表!T$124</f>
        <v>0</v>
      </c>
      <c r="U53" s="307">
        <f>+生産者価格評価表!U53/生産者価格評価表!U$124</f>
        <v>0</v>
      </c>
      <c r="V53" s="307">
        <f>+生産者価格評価表!V53/生産者価格評価表!V$124</f>
        <v>0</v>
      </c>
      <c r="W53" s="307">
        <f>+生産者価格評価表!W53/生産者価格評価表!W$124</f>
        <v>0</v>
      </c>
      <c r="X53" s="307">
        <f>+生産者価格評価表!X53/生産者価格評価表!X$124</f>
        <v>0</v>
      </c>
      <c r="Y53" s="307">
        <f>+生産者価格評価表!Y53/生産者価格評価表!Y$124</f>
        <v>0</v>
      </c>
      <c r="Z53" s="307">
        <f>+生産者価格評価表!Z53/生産者価格評価表!Z$124</f>
        <v>0</v>
      </c>
      <c r="AA53" s="307">
        <f>+生産者価格評価表!AA53/生産者価格評価表!AA$124</f>
        <v>0</v>
      </c>
      <c r="AB53" s="307">
        <f>+生産者価格評価表!AB53/生産者価格評価表!AB$124</f>
        <v>0</v>
      </c>
      <c r="AC53" s="307">
        <f>+生産者価格評価表!AC53/生産者価格評価表!AC$124</f>
        <v>0</v>
      </c>
      <c r="AD53" s="307">
        <f>+生産者価格評価表!AD53/生産者価格評価表!AD$124</f>
        <v>0</v>
      </c>
      <c r="AE53" s="307">
        <f>+生産者価格評価表!AE53/生産者価格評価表!AE$124</f>
        <v>0</v>
      </c>
      <c r="AF53" s="307">
        <f>+生産者価格評価表!AF53/生産者価格評価表!AF$124</f>
        <v>0</v>
      </c>
      <c r="AG53" s="307">
        <f>+生産者価格評価表!AG53/生産者価格評価表!AG$124</f>
        <v>0</v>
      </c>
      <c r="AH53" s="307">
        <f>+生産者価格評価表!AH53/生産者価格評価表!AH$124</f>
        <v>0</v>
      </c>
      <c r="AI53" s="307">
        <f>+生産者価格評価表!AI53/生産者価格評価表!AI$124</f>
        <v>0</v>
      </c>
      <c r="AJ53" s="307">
        <f>+生産者価格評価表!AJ53/生産者価格評価表!AJ$124</f>
        <v>0</v>
      </c>
      <c r="AK53" s="307">
        <f>+生産者価格評価表!AK53/生産者価格評価表!AK$124</f>
        <v>0</v>
      </c>
      <c r="AL53" s="307">
        <f>+生産者価格評価表!AL53/生産者価格評価表!AL$124</f>
        <v>0</v>
      </c>
      <c r="AM53" s="307">
        <f>+生産者価格評価表!AM53/生産者価格評価表!AM$124</f>
        <v>0</v>
      </c>
      <c r="AN53" s="307">
        <f>+生産者価格評価表!AN53/生産者価格評価表!AN$124</f>
        <v>0</v>
      </c>
      <c r="AO53" s="307">
        <f>+生産者価格評価表!AO53/生産者価格評価表!AO$124</f>
        <v>0</v>
      </c>
      <c r="AP53" s="307">
        <f>+生産者価格評価表!AP53/生産者価格評価表!AP$124</f>
        <v>0</v>
      </c>
      <c r="AQ53" s="307">
        <f>+生産者価格評価表!AQ53/生産者価格評価表!AQ$124</f>
        <v>0</v>
      </c>
      <c r="AR53" s="307">
        <f>+生産者価格評価表!AR53/生産者価格評価表!AR$124</f>
        <v>0</v>
      </c>
      <c r="AS53" s="307">
        <f>+生産者価格評価表!AS53/生産者価格評価表!AS$124</f>
        <v>0</v>
      </c>
      <c r="AT53" s="307">
        <f>+生産者価格評価表!AT53/生産者価格評価表!AT$124</f>
        <v>9.3671990782484929E-4</v>
      </c>
      <c r="AU53" s="308">
        <f>+生産者価格評価表!AU53/生産者価格評価表!AU$124</f>
        <v>1.9012020485140039E-3</v>
      </c>
      <c r="AV53" s="308">
        <f>+生産者価格評価表!AV53/生産者価格評価表!AV$124</f>
        <v>8.4786211182971763E-3</v>
      </c>
      <c r="AW53" s="308">
        <f>+生産者価格評価表!AW53/生産者価格評価表!AW$124</f>
        <v>7.9491391274562048E-2</v>
      </c>
      <c r="AX53" s="308">
        <f>+生産者価格評価表!AX53/生産者価格評価表!AX$124</f>
        <v>0.14805008106428227</v>
      </c>
      <c r="AY53" s="308">
        <f>+生産者価格評価表!AY53/生産者価格評価表!AY$124</f>
        <v>4.8943121326806602E-2</v>
      </c>
      <c r="AZ53" s="308">
        <f>+生産者価格評価表!AZ53/生産者価格評価表!AZ$124</f>
        <v>3.1225295042151647E-2</v>
      </c>
      <c r="BA53" s="308">
        <f>+生産者価格評価表!BA53/生産者価格評価表!BA$124</f>
        <v>0.13615409308241677</v>
      </c>
      <c r="BB53" s="308">
        <f>+生産者価格評価表!BB53/生産者価格評価表!BB$124</f>
        <v>0.23745670208423877</v>
      </c>
      <c r="BC53" s="308">
        <f>+生産者価格評価表!BC53/生産者価格評価表!BC$124</f>
        <v>6.72240179625333E-2</v>
      </c>
      <c r="BD53" s="308">
        <f>+生産者価格評価表!BD53/生産者価格評価表!BD$124</f>
        <v>0.16573495119113246</v>
      </c>
      <c r="BE53" s="308">
        <f>+生産者価格評価表!BE53/生産者価格評価表!BE$124</f>
        <v>0.20509544452421855</v>
      </c>
      <c r="BF53" s="308">
        <f>+生産者価格評価表!BF53/生産者価格評価表!BF$124</f>
        <v>0</v>
      </c>
      <c r="BG53" s="308">
        <f>+生産者価格評価表!BG53/生産者価格評価表!BG$124</f>
        <v>0</v>
      </c>
      <c r="BH53" s="308">
        <f>+生産者価格評価表!BH53/生産者価格評価表!BH$124</f>
        <v>9.7303382294627611E-3</v>
      </c>
      <c r="BI53" s="308">
        <f>+生産者価格評価表!BI53/生産者価格評価表!BI$124</f>
        <v>0</v>
      </c>
      <c r="BJ53" s="308">
        <f>+生産者価格評価表!BJ53/生産者価格評価表!BJ$124</f>
        <v>2.808749579580425E-3</v>
      </c>
      <c r="BK53" s="308">
        <f>+生産者価格評価表!BK53/生産者価格評価表!BK$124</f>
        <v>3.1475806915604878E-3</v>
      </c>
      <c r="BL53" s="308">
        <f>+生産者価格評価表!BL53/生産者価格評価表!BL$124</f>
        <v>0</v>
      </c>
      <c r="BM53" s="308">
        <f>+生産者価格評価表!BM53/生産者価格評価表!BM$124</f>
        <v>0</v>
      </c>
      <c r="BN53" s="308">
        <f>+生産者価格評価表!BN53/生産者価格評価表!BN$124</f>
        <v>0</v>
      </c>
      <c r="BO53" s="308">
        <f>+生産者価格評価表!BO53/生産者価格評価表!BO$124</f>
        <v>0</v>
      </c>
      <c r="BP53" s="308">
        <f>+生産者価格評価表!BP53/生産者価格評価表!BP$124</f>
        <v>0</v>
      </c>
      <c r="BQ53" s="308">
        <f>+生産者価格評価表!BQ53/生産者価格評価表!BQ$124</f>
        <v>0</v>
      </c>
      <c r="BR53" s="308">
        <f>+生産者価格評価表!BR53/生産者価格評価表!BR$124</f>
        <v>0</v>
      </c>
      <c r="BS53" s="308">
        <f>+生産者価格評価表!BS53/生産者価格評価表!BS$124</f>
        <v>0</v>
      </c>
      <c r="BT53" s="308">
        <f>+生産者価格評価表!BT53/生産者価格評価表!BT$124</f>
        <v>0</v>
      </c>
      <c r="BU53" s="308">
        <f>+生産者価格評価表!BU53/生産者価格評価表!BU$124</f>
        <v>0</v>
      </c>
      <c r="BV53" s="308">
        <f>+生産者価格評価表!BV53/生産者価格評価表!BV$124</f>
        <v>0</v>
      </c>
      <c r="BW53" s="308">
        <f>+生産者価格評価表!BW53/生産者価格評価表!BW$124</f>
        <v>0</v>
      </c>
      <c r="BX53" s="308">
        <f>+生産者価格評価表!BX53/生産者価格評価表!BX$124</f>
        <v>0</v>
      </c>
      <c r="BY53" s="308">
        <f>+生産者価格評価表!BY53/生産者価格評価表!BY$124</f>
        <v>0</v>
      </c>
      <c r="BZ53" s="308">
        <f>+生産者価格評価表!BZ53/生産者価格評価表!BZ$124</f>
        <v>0</v>
      </c>
      <c r="CA53" s="308">
        <f>+生産者価格評価表!CA53/生産者価格評価表!CA$124</f>
        <v>0</v>
      </c>
      <c r="CB53" s="308">
        <f>+生産者価格評価表!CB53/生産者価格評価表!CB$124</f>
        <v>0</v>
      </c>
      <c r="CC53" s="308">
        <f>+生産者価格評価表!CC53/生産者価格評価表!CC$124</f>
        <v>0</v>
      </c>
      <c r="CD53" s="308">
        <f>+生産者価格評価表!CD53/生産者価格評価表!CD$124</f>
        <v>0</v>
      </c>
      <c r="CE53" s="308">
        <f>+生産者価格評価表!CE53/生産者価格評価表!CE$124</f>
        <v>0</v>
      </c>
      <c r="CF53" s="308">
        <f>+生産者価格評価表!CF53/生産者価格評価表!CF$124</f>
        <v>0</v>
      </c>
      <c r="CG53" s="308">
        <f>+生産者価格評価表!CG53/生産者価格評価表!CG$124</f>
        <v>3.0468930150011979E-6</v>
      </c>
      <c r="CH53" s="308">
        <f>+生産者価格評価表!CH53/生産者価格評価表!CH$124</f>
        <v>0</v>
      </c>
      <c r="CI53" s="308">
        <f>+生産者価格評価表!CI53/生産者価格評価表!CI$124</f>
        <v>0</v>
      </c>
      <c r="CJ53" s="308">
        <f>+生産者価格評価表!CJ53/生産者価格評価表!CJ$124</f>
        <v>0</v>
      </c>
      <c r="CK53" s="308">
        <f>+生産者価格評価表!CK53/生産者価格評価表!CK$124</f>
        <v>0</v>
      </c>
      <c r="CL53" s="308">
        <f>+生産者価格評価表!CL53/生産者価格評価表!CL$124</f>
        <v>0</v>
      </c>
      <c r="CM53" s="308">
        <f>+生産者価格評価表!CM53/生産者価格評価表!CM$124</f>
        <v>0</v>
      </c>
      <c r="CN53" s="308">
        <f>+生産者価格評価表!CN53/生産者価格評価表!CN$124</f>
        <v>0</v>
      </c>
      <c r="CO53" s="308">
        <f>+生産者価格評価表!CO53/生産者価格評価表!CO$124</f>
        <v>0</v>
      </c>
      <c r="CP53" s="308">
        <f>+生産者価格評価表!CP53/生産者価格評価表!CP$124</f>
        <v>5.4492853296139198E-5</v>
      </c>
      <c r="CQ53" s="308">
        <f>+生産者価格評価表!CQ53/生産者価格評価表!CQ$124</f>
        <v>0</v>
      </c>
      <c r="CR53" s="308">
        <f>+生産者価格評価表!CR53/生産者価格評価表!CR$124</f>
        <v>0</v>
      </c>
      <c r="CS53" s="308">
        <f>+生産者価格評価表!CS53/生産者価格評価表!CS$124</f>
        <v>0</v>
      </c>
      <c r="CT53" s="308">
        <f>+生産者価格評価表!CT53/生産者価格評価表!CT$124</f>
        <v>0</v>
      </c>
      <c r="CU53" s="308">
        <f>+生産者価格評価表!CU53/生産者価格評価表!CU$124</f>
        <v>0</v>
      </c>
      <c r="CV53" s="308">
        <f>+生産者価格評価表!CV53/生産者価格評価表!CV$124</f>
        <v>0</v>
      </c>
      <c r="CW53" s="308">
        <f>+生産者価格評価表!CW53/生産者価格評価表!CW$124</f>
        <v>0</v>
      </c>
      <c r="CX53" s="308">
        <f>+生産者価格評価表!CX53/生産者価格評価表!CX$124</f>
        <v>1.5350763626357847E-2</v>
      </c>
      <c r="CY53" s="308">
        <f>+生産者価格評価表!CY53/生産者価格評価表!CY$124</f>
        <v>0</v>
      </c>
      <c r="CZ53" s="308">
        <f>+生産者価格評価表!CZ53/生産者価格評価表!CZ$124</f>
        <v>0</v>
      </c>
      <c r="DA53" s="308">
        <f>+生産者価格評価表!DA53/生産者価格評価表!DA$124</f>
        <v>0</v>
      </c>
      <c r="DB53" s="308">
        <f>+生産者価格評価表!DB53/生産者価格評価表!DB$124</f>
        <v>0</v>
      </c>
      <c r="DC53" s="308">
        <f>+生産者価格評価表!DC53/生産者価格評価表!DC$124</f>
        <v>0</v>
      </c>
      <c r="DD53" s="308">
        <f>+生産者価格評価表!DD53/生産者価格評価表!DD$124</f>
        <v>0</v>
      </c>
      <c r="DE53" s="308">
        <f>+生産者価格評価表!DE53/生産者価格評価表!DE$124</f>
        <v>0</v>
      </c>
      <c r="DF53" s="308">
        <f>+生産者価格評価表!DF53/生産者価格評価表!DF$124</f>
        <v>0</v>
      </c>
      <c r="DG53" s="309">
        <f>+生産者価格評価表!DG53/生産者価格評価表!DG$124</f>
        <v>0</v>
      </c>
    </row>
    <row r="54" spans="1:111" ht="17.100000000000001" customHeight="1">
      <c r="B54" s="304" t="s">
        <v>224</v>
      </c>
      <c r="C54" s="305" t="s">
        <v>225</v>
      </c>
      <c r="D54" s="306">
        <f>+生産者価格評価表!D54/生産者価格評価表!D$124</f>
        <v>0</v>
      </c>
      <c r="E54" s="307">
        <f>+生産者価格評価表!E54/生産者価格評価表!E$124</f>
        <v>0</v>
      </c>
      <c r="F54" s="307">
        <f>+生産者価格評価表!F54/生産者価格評価表!F$124</f>
        <v>0</v>
      </c>
      <c r="G54" s="307">
        <f>+生産者価格評価表!G54/生産者価格評価表!G$124</f>
        <v>0</v>
      </c>
      <c r="H54" s="307">
        <f>+生産者価格評価表!H54/生産者価格評価表!H$124</f>
        <v>4.6691171123517856E-6</v>
      </c>
      <c r="I54" s="819">
        <v>0</v>
      </c>
      <c r="J54" s="307">
        <f>+生産者価格評価表!J54/生産者価格評価表!J$124</f>
        <v>4.259741105416383E-5</v>
      </c>
      <c r="K54" s="307">
        <f>+生産者価格評価表!K54/生産者価格評価表!K$124</f>
        <v>6.694204847678831E-7</v>
      </c>
      <c r="L54" s="307">
        <f>+生産者価格評価表!L54/生産者価格評価表!L$124</f>
        <v>1.8892317539224722E-6</v>
      </c>
      <c r="M54" s="307">
        <f>+生産者価格評価表!M54/生産者価格評価表!M$124</f>
        <v>0</v>
      </c>
      <c r="N54" s="819">
        <v>0</v>
      </c>
      <c r="O54" s="307">
        <f>+生産者価格評価表!O54/生産者価格評価表!O$124</f>
        <v>0</v>
      </c>
      <c r="P54" s="307">
        <f>+生産者価格評価表!P54/生産者価格評価表!P$124</f>
        <v>0</v>
      </c>
      <c r="Q54" s="307">
        <f>+生産者価格評価表!Q54/生産者価格評価表!Q$124</f>
        <v>0</v>
      </c>
      <c r="R54" s="307">
        <f>+生産者価格評価表!R54/生産者価格評価表!R$124</f>
        <v>1.0071872932891925E-4</v>
      </c>
      <c r="S54" s="307">
        <f>+生産者価格評価表!S54/生産者価格評価表!S$124</f>
        <v>0</v>
      </c>
      <c r="T54" s="307">
        <f>+生産者価格評価表!T54/生産者価格評価表!T$124</f>
        <v>0</v>
      </c>
      <c r="U54" s="307">
        <f>+生産者価格評価表!U54/生産者価格評価表!U$124</f>
        <v>1.5779600199626706E-4</v>
      </c>
      <c r="V54" s="307">
        <f>+生産者価格評価表!V54/生産者価格評価表!V$124</f>
        <v>0</v>
      </c>
      <c r="W54" s="307">
        <f>+生産者価格評価表!W54/生産者価格評価表!W$124</f>
        <v>3.9527684904233991E-6</v>
      </c>
      <c r="X54" s="307">
        <f>+生産者価格評価表!X54/生産者価格評価表!X$124</f>
        <v>0</v>
      </c>
      <c r="Y54" s="307">
        <f>+生産者価格評価表!Y54/生産者価格評価表!Y$124</f>
        <v>2.3240900706793493E-6</v>
      </c>
      <c r="Z54" s="307">
        <f>+生産者価格評価表!Z54/生産者価格評価表!Z$124</f>
        <v>1.0031992727046041E-8</v>
      </c>
      <c r="AA54" s="307">
        <f>+生産者価格評価表!AA54/生産者価格評価表!AA$124</f>
        <v>0</v>
      </c>
      <c r="AB54" s="307">
        <f>+生産者価格評価表!AB54/生産者価格評価表!AB$124</f>
        <v>1.0182315407190125E-5</v>
      </c>
      <c r="AC54" s="307">
        <f>+生産者価格評価表!AC54/生産者価格評価表!AC$124</f>
        <v>3.5002163482859198E-6</v>
      </c>
      <c r="AD54" s="307">
        <f>+生産者価格評価表!AD54/生産者価格評価表!AD$124</f>
        <v>4.2661127254309253E-7</v>
      </c>
      <c r="AE54" s="307">
        <f>+生産者価格評価表!AE54/生産者価格評価表!AE$124</f>
        <v>0</v>
      </c>
      <c r="AF54" s="307">
        <f>+生産者価格評価表!AF54/生産者価格評価表!AF$124</f>
        <v>0</v>
      </c>
      <c r="AG54" s="307">
        <f>+生産者価格評価表!AG54/生産者価格評価表!AG$124</f>
        <v>0</v>
      </c>
      <c r="AH54" s="307">
        <f>+生産者価格評価表!AH54/生産者価格評価表!AH$124</f>
        <v>0</v>
      </c>
      <c r="AI54" s="307">
        <f>+生産者価格評価表!AI54/生産者価格評価表!AI$124</f>
        <v>0</v>
      </c>
      <c r="AJ54" s="307">
        <f>+生産者価格評価表!AJ54/生産者価格評価表!AJ$124</f>
        <v>4.2273400871614905E-7</v>
      </c>
      <c r="AK54" s="307">
        <f>+生産者価格評価表!AK54/生産者価格評価表!AK$124</f>
        <v>0</v>
      </c>
      <c r="AL54" s="307">
        <f>+生産者価格評価表!AL54/生産者価格評価表!AL$124</f>
        <v>0</v>
      </c>
      <c r="AM54" s="307">
        <f>+生産者価格評価表!AM54/生産者価格評価表!AM$124</f>
        <v>7.7730084292384787E-7</v>
      </c>
      <c r="AN54" s="307">
        <f>+生産者価格評価表!AN54/生産者価格評価表!AN$124</f>
        <v>1.1045651837473871E-6</v>
      </c>
      <c r="AO54" s="307">
        <f>+生産者価格評価表!AO54/生産者価格評価表!AO$124</f>
        <v>7.4197323846017888E-7</v>
      </c>
      <c r="AP54" s="307">
        <f>+生産者価格評価表!AP54/生産者価格評価表!AP$124</f>
        <v>1.5421620289936009E-6</v>
      </c>
      <c r="AQ54" s="307">
        <f>+生産者価格評価表!AQ54/生産者価格評価表!AQ$124</f>
        <v>0</v>
      </c>
      <c r="AR54" s="307">
        <f>+生産者価格評価表!AR54/生産者価格評価表!AR$124</f>
        <v>6.1988703707104432E-5</v>
      </c>
      <c r="AS54" s="307">
        <f>+生産者価格評価表!AS54/生産者価格評価表!AS$124</f>
        <v>2.7430687176649827E-6</v>
      </c>
      <c r="AT54" s="307">
        <f>+生産者価格評価表!AT54/生産者価格評価表!AT$124</f>
        <v>8.6587133789747563E-3</v>
      </c>
      <c r="AU54" s="308">
        <f>+生産者価格評価表!AU54/生産者価格評価表!AU$124</f>
        <v>1.5554542491285147E-2</v>
      </c>
      <c r="AV54" s="308">
        <f>+生産者価格評価表!AV54/生産者価格評価表!AV$124</f>
        <v>6.390772997386468E-3</v>
      </c>
      <c r="AW54" s="308">
        <f>+生産者価格評価表!AW54/生産者価格評価表!AW$124</f>
        <v>3.487377046653848E-2</v>
      </c>
      <c r="AX54" s="308">
        <f>+生産者価格評価表!AX54/生産者価格評価表!AX$124</f>
        <v>0.11145879080330157</v>
      </c>
      <c r="AY54" s="308">
        <f>+生産者価格評価表!AY54/生産者価格評価表!AY$124</f>
        <v>0.24631312732442578</v>
      </c>
      <c r="AZ54" s="308">
        <f>+生産者価格評価表!AZ54/生産者価格評価表!AZ$124</f>
        <v>1.7520100582991301E-2</v>
      </c>
      <c r="BA54" s="308">
        <f>+生産者価格評価表!BA54/生産者価格評価表!BA$124</f>
        <v>3.0586606359159524E-2</v>
      </c>
      <c r="BB54" s="308">
        <f>+生産者価格評価表!BB54/生産者価格評価表!BB$124</f>
        <v>0.19106391650226712</v>
      </c>
      <c r="BC54" s="308">
        <f>+生産者価格評価表!BC54/生産者価格評価表!BC$124</f>
        <v>5.278874690073785E-2</v>
      </c>
      <c r="BD54" s="308">
        <f>+生産者価格評価表!BD54/生産者価格評価表!BD$124</f>
        <v>0.14950812134414906</v>
      </c>
      <c r="BE54" s="308">
        <f>+生産者価格評価表!BE54/生産者価格評価表!BE$124</f>
        <v>0.12932141320526733</v>
      </c>
      <c r="BF54" s="308">
        <f>+生産者価格評価表!BF54/生産者価格評価表!BF$124</f>
        <v>6.7034196166635795E-4</v>
      </c>
      <c r="BG54" s="308">
        <f>+生産者価格評価表!BG54/生産者価格評価表!BG$124</f>
        <v>6.0534005158229616E-4</v>
      </c>
      <c r="BH54" s="308">
        <f>+生産者価格評価表!BH54/生産者価格評価表!BH$124</f>
        <v>9.9278453753767239E-3</v>
      </c>
      <c r="BI54" s="308">
        <f>+生産者価格評価表!BI54/生産者価格評価表!BI$124</f>
        <v>4.5028839048034622E-3</v>
      </c>
      <c r="BJ54" s="308">
        <f>+生産者価格評価表!BJ54/生産者価格評価表!BJ$124</f>
        <v>1.2166615415385267E-3</v>
      </c>
      <c r="BK54" s="308">
        <f>+生産者価格評価表!BK54/生産者価格評価表!BK$124</f>
        <v>1.335520687987327E-3</v>
      </c>
      <c r="BL54" s="308">
        <f>+生産者価格評価表!BL54/生産者価格評価表!BL$124</f>
        <v>0</v>
      </c>
      <c r="BM54" s="308">
        <f>+生産者価格評価表!BM54/生産者価格評価表!BM$124</f>
        <v>6.6949249221042036E-4</v>
      </c>
      <c r="BN54" s="308">
        <f>+生産者価格評価表!BN54/生産者価格評価表!BN$124</f>
        <v>2.1332039430925064E-4</v>
      </c>
      <c r="BO54" s="308">
        <f>+生産者価格評価表!BO54/生産者価格評価表!BO$124</f>
        <v>4.969062951881109E-5</v>
      </c>
      <c r="BP54" s="308">
        <f>+生産者価格評価表!BP54/生産者価格評価表!BP$124</f>
        <v>1.169707687734345E-5</v>
      </c>
      <c r="BQ54" s="308">
        <f>+生産者価格評価表!BQ54/生産者価格評価表!BQ$124</f>
        <v>3.598041818282358E-6</v>
      </c>
      <c r="BR54" s="308">
        <f>+生産者価格評価表!BR54/生産者価格評価表!BR$124</f>
        <v>2.5171707190783442E-6</v>
      </c>
      <c r="BS54" s="308">
        <f>+生産者価格評価表!BS54/生産者価格評価表!BS$124</f>
        <v>2.8124008683383497E-5</v>
      </c>
      <c r="BT54" s="308">
        <f>+生産者価格評価表!BT54/生産者価格評価表!BT$124</f>
        <v>0</v>
      </c>
      <c r="BU54" s="308">
        <f>+生産者価格評価表!BU54/生産者価格評価表!BU$124</f>
        <v>2.3612447925838192E-5</v>
      </c>
      <c r="BV54" s="308">
        <f>+生産者価格評価表!BV54/生産者価格評価表!BV$124</f>
        <v>4.1180546877662542E-5</v>
      </c>
      <c r="BW54" s="308">
        <f>+生産者価格評価表!BW54/生産者価格評価表!BW$124</f>
        <v>0</v>
      </c>
      <c r="BX54" s="308">
        <f>+生産者価格評価表!BX54/生産者価格評価表!BX$124</f>
        <v>0</v>
      </c>
      <c r="BY54" s="308">
        <f>+生産者価格評価表!BY54/生産者価格評価表!BY$124</f>
        <v>0</v>
      </c>
      <c r="BZ54" s="308">
        <f>+生産者価格評価表!BZ54/生産者価格評価表!BZ$124</f>
        <v>2.3175862563277278E-5</v>
      </c>
      <c r="CA54" s="308">
        <f>+生産者価格評価表!CA54/生産者価格評価表!CA$124</f>
        <v>1.3282724537379417E-7</v>
      </c>
      <c r="CB54" s="308">
        <f>+生産者価格評価表!CB54/生産者価格評価表!CB$124</f>
        <v>0</v>
      </c>
      <c r="CC54" s="308">
        <f>+生産者価格評価表!CC54/生産者価格評価表!CC$124</f>
        <v>3.604041995383335E-6</v>
      </c>
      <c r="CD54" s="308">
        <f>+生産者価格評価表!CD54/生産者価格評価表!CD$124</f>
        <v>1.1984612000917143E-6</v>
      </c>
      <c r="CE54" s="308">
        <f>+生産者価格評価表!CE54/生産者価格評価表!CE$124</f>
        <v>0</v>
      </c>
      <c r="CF54" s="308">
        <f>+生産者価格評価表!CF54/生産者価格評価表!CF$124</f>
        <v>3.3009909141161186E-7</v>
      </c>
      <c r="CG54" s="308">
        <f>+生産者価格評価表!CG54/生産者価格評価表!CG$124</f>
        <v>1.4488905709929435E-5</v>
      </c>
      <c r="CH54" s="308">
        <f>+生産者価格評価表!CH54/生産者価格評価表!CH$124</f>
        <v>2.2185795289911287E-5</v>
      </c>
      <c r="CI54" s="308">
        <f>+生産者価格評価表!CI54/生産者価格評価表!CI$124</f>
        <v>2.5354487475723022E-4</v>
      </c>
      <c r="CJ54" s="308">
        <f>+生産者価格評価表!CJ54/生産者価格評価表!CJ$124</f>
        <v>1.5614450194316202E-3</v>
      </c>
      <c r="CK54" s="308">
        <f>+生産者価格評価表!CK54/生産者価格評価表!CK$124</f>
        <v>6.1270354510444089E-4</v>
      </c>
      <c r="CL54" s="308">
        <f>+生産者価格評価表!CL54/生産者価格評価表!CL$124</f>
        <v>2.9247806849545186E-4</v>
      </c>
      <c r="CM54" s="308">
        <f>+生産者価格評価表!CM54/生産者価格評価表!CM$124</f>
        <v>2.6111471348350501E-3</v>
      </c>
      <c r="CN54" s="308">
        <f>+生産者価格評価表!CN54/生産者価格評価表!CN$124</f>
        <v>1.3242162495436423E-3</v>
      </c>
      <c r="CO54" s="308">
        <f>+生産者価格評価表!CO54/生産者価格評価表!CO$124</f>
        <v>1.9846086877893859E-5</v>
      </c>
      <c r="CP54" s="308">
        <f>+生産者価格評価表!CP54/生産者価格評価表!CP$124</f>
        <v>3.1734509460050772E-3</v>
      </c>
      <c r="CQ54" s="308">
        <f>+生産者価格評価表!CQ54/生産者価格評価表!CQ$124</f>
        <v>5.6370377826959983E-7</v>
      </c>
      <c r="CR54" s="308">
        <f>+生産者価格評価表!CR54/生産者価格評価表!CR$124</f>
        <v>0</v>
      </c>
      <c r="CS54" s="308">
        <f>+生産者価格評価表!CS54/生産者価格評価表!CS$124</f>
        <v>7.3329096203380698E-6</v>
      </c>
      <c r="CT54" s="308">
        <f>+生産者価格評価表!CT54/生産者価格評価表!CT$124</f>
        <v>8.0332572422612271E-8</v>
      </c>
      <c r="CU54" s="308">
        <f>+生産者価格評価表!CU54/生産者価格評価表!CU$124</f>
        <v>0</v>
      </c>
      <c r="CV54" s="308">
        <f>+生産者価格評価表!CV54/生産者価格評価表!CV$124</f>
        <v>5.807678064574337E-6</v>
      </c>
      <c r="CW54" s="308">
        <f>+生産者価格評価表!CW54/生産者価格評価表!CW$124</f>
        <v>1.2252338473870377E-7</v>
      </c>
      <c r="CX54" s="308">
        <f>+生産者価格評価表!CX54/生産者価格評価表!CX$124</f>
        <v>7.1854370688220454E-2</v>
      </c>
      <c r="CY54" s="308">
        <f>+生産者価格評価表!CY54/生産者価格評価表!CY$124</f>
        <v>2.1374194854263471E-5</v>
      </c>
      <c r="CZ54" s="308">
        <f>+生産者価格評価表!CZ54/生産者価格評価表!CZ$124</f>
        <v>6.1617995035256892E-7</v>
      </c>
      <c r="DA54" s="308">
        <f>+生産者価格評価表!DA54/生産者価格評価表!DA$124</f>
        <v>0</v>
      </c>
      <c r="DB54" s="308">
        <f>+生産者価格評価表!DB54/生産者価格評価表!DB$124</f>
        <v>1.4524210404716961E-6</v>
      </c>
      <c r="DC54" s="308">
        <f>+生産者価格評価表!DC54/生産者価格評価表!DC$124</f>
        <v>1.642962228462664E-7</v>
      </c>
      <c r="DD54" s="308">
        <f>+生産者価格評価表!DD54/生産者価格評価表!DD$124</f>
        <v>0</v>
      </c>
      <c r="DE54" s="308">
        <f>+生産者価格評価表!DE54/生産者価格評価表!DE$124</f>
        <v>1.1322972183319015E-4</v>
      </c>
      <c r="DF54" s="308">
        <f>+生産者価格評価表!DF54/生産者価格評価表!DF$124</f>
        <v>3.2057566336024711E-2</v>
      </c>
      <c r="DG54" s="309">
        <f>+生産者価格評価表!DG54/生産者価格評価表!DG$124</f>
        <v>0</v>
      </c>
    </row>
    <row r="55" spans="1:111" ht="17.100000000000001" customHeight="1">
      <c r="B55" s="304" t="s">
        <v>226</v>
      </c>
      <c r="C55" s="305" t="s">
        <v>227</v>
      </c>
      <c r="D55" s="306">
        <f>+生産者価格評価表!D55/生産者価格評価表!D$124</f>
        <v>0</v>
      </c>
      <c r="E55" s="307">
        <f>+生産者価格評価表!E55/生産者価格評価表!E$124</f>
        <v>2.549119868493308E-5</v>
      </c>
      <c r="F55" s="307">
        <f>+生産者価格評価表!F55/生産者価格評価表!F$124</f>
        <v>0</v>
      </c>
      <c r="G55" s="307">
        <f>+生産者価格評価表!G55/生産者価格評価表!G$124</f>
        <v>0</v>
      </c>
      <c r="H55" s="307">
        <f>+生産者価格評価表!H55/生産者価格評価表!H$124</f>
        <v>4.035297881353227E-4</v>
      </c>
      <c r="I55" s="819">
        <v>0</v>
      </c>
      <c r="J55" s="307">
        <f>+生産者価格評価表!J55/生産者価格評価表!J$124</f>
        <v>2.1787083488212453E-4</v>
      </c>
      <c r="K55" s="307">
        <f>+生産者価格評価表!K55/生産者価格評価表!K$124</f>
        <v>0</v>
      </c>
      <c r="L55" s="307">
        <f>+生産者価格評価表!L55/生産者価格評価表!L$124</f>
        <v>0</v>
      </c>
      <c r="M55" s="307">
        <f>+生産者価格評価表!M55/生産者価格評価表!M$124</f>
        <v>0</v>
      </c>
      <c r="N55" s="819">
        <v>0</v>
      </c>
      <c r="O55" s="307">
        <f>+生産者価格評価表!O55/生産者価格評価表!O$124</f>
        <v>0</v>
      </c>
      <c r="P55" s="307">
        <f>+生産者価格評価表!P55/生産者価格評価表!P$124</f>
        <v>0</v>
      </c>
      <c r="Q55" s="307">
        <f>+生産者価格評価表!Q55/生産者価格評価表!Q$124</f>
        <v>0</v>
      </c>
      <c r="R55" s="307">
        <f>+生産者価格評価表!R55/生産者価格評価表!R$124</f>
        <v>1.8971916021231065E-4</v>
      </c>
      <c r="S55" s="307">
        <f>+生産者価格評価表!S55/生産者価格評価表!S$124</f>
        <v>0</v>
      </c>
      <c r="T55" s="307">
        <f>+生産者価格評価表!T55/生産者価格評価表!T$124</f>
        <v>0</v>
      </c>
      <c r="U55" s="307">
        <f>+生産者価格評価表!U55/生産者価格評価表!U$124</f>
        <v>0</v>
      </c>
      <c r="V55" s="307">
        <f>+生産者価格評価表!V55/生産者価格評価表!V$124</f>
        <v>0</v>
      </c>
      <c r="W55" s="307">
        <f>+生産者価格評価表!W55/生産者価格評価表!W$124</f>
        <v>0</v>
      </c>
      <c r="X55" s="307">
        <f>+生産者価格評価表!X55/生産者価格評価表!X$124</f>
        <v>0</v>
      </c>
      <c r="Y55" s="307">
        <f>+生産者価格評価表!Y55/生産者価格評価表!Y$124</f>
        <v>0</v>
      </c>
      <c r="Z55" s="307">
        <f>+生産者価格評価表!Z55/生産者価格評価表!Z$124</f>
        <v>0</v>
      </c>
      <c r="AA55" s="307">
        <f>+生産者価格評価表!AA55/生産者価格評価表!AA$124</f>
        <v>0</v>
      </c>
      <c r="AB55" s="307">
        <f>+生産者価格評価表!AB55/生産者価格評価表!AB$124</f>
        <v>0</v>
      </c>
      <c r="AC55" s="307">
        <f>+生産者価格評価表!AC55/生産者価格評価表!AC$124</f>
        <v>0</v>
      </c>
      <c r="AD55" s="307">
        <f>+生産者価格評価表!AD55/生産者価格評価表!AD$124</f>
        <v>0</v>
      </c>
      <c r="AE55" s="307">
        <f>+生産者価格評価表!AE55/生産者価格評価表!AE$124</f>
        <v>0</v>
      </c>
      <c r="AF55" s="307">
        <f>+生産者価格評価表!AF55/生産者価格評価表!AF$124</f>
        <v>5.9051289905674307E-6</v>
      </c>
      <c r="AG55" s="307">
        <f>+生産者価格評価表!AG55/生産者価格評価表!AG$124</f>
        <v>0</v>
      </c>
      <c r="AH55" s="307">
        <f>+生産者価格評価表!AH55/生産者価格評価表!AH$124</f>
        <v>0</v>
      </c>
      <c r="AI55" s="307">
        <f>+生産者価格評価表!AI55/生産者価格評価表!AI$124</f>
        <v>0</v>
      </c>
      <c r="AJ55" s="307">
        <f>+生産者価格評価表!AJ55/生産者価格評価表!AJ$124</f>
        <v>5.5346841511540265E-6</v>
      </c>
      <c r="AK55" s="307">
        <f>+生産者価格評価表!AK55/生産者価格評価表!AK$124</f>
        <v>0</v>
      </c>
      <c r="AL55" s="307">
        <f>+生産者価格評価表!AL55/生産者価格評価表!AL$124</f>
        <v>0</v>
      </c>
      <c r="AM55" s="307">
        <f>+生産者価格評価表!AM55/生産者価格評価表!AM$124</f>
        <v>0</v>
      </c>
      <c r="AN55" s="307">
        <f>+生産者価格評価表!AN55/生産者価格評価表!AN$124</f>
        <v>0</v>
      </c>
      <c r="AO55" s="307">
        <f>+生産者価格評価表!AO55/生産者価格評価表!AO$124</f>
        <v>0</v>
      </c>
      <c r="AP55" s="307">
        <f>+生産者価格評価表!AP55/生産者価格評価表!AP$124</f>
        <v>0</v>
      </c>
      <c r="AQ55" s="307">
        <f>+生産者価格評価表!AQ55/生産者価格評価表!AQ$124</f>
        <v>0</v>
      </c>
      <c r="AR55" s="307">
        <f>+生産者価格評価表!AR55/生産者価格評価表!AR$124</f>
        <v>5.9630448423766113E-6</v>
      </c>
      <c r="AS55" s="307">
        <f>+生産者価格評価表!AS55/生産者価格評価表!AS$124</f>
        <v>4.1019090882827479E-4</v>
      </c>
      <c r="AT55" s="307">
        <f>+生産者価格評価表!AT55/生産者価格評価表!AT$124</f>
        <v>3.0592558237774664E-4</v>
      </c>
      <c r="AU55" s="308">
        <f>+生産者価格評価表!AU55/生産者価格評価表!AU$124</f>
        <v>2.2292690814294976E-2</v>
      </c>
      <c r="AV55" s="308">
        <f>+生産者価格評価表!AV55/生産者価格評価表!AV$124</f>
        <v>1.9486195329610996E-2</v>
      </c>
      <c r="AW55" s="308">
        <f>+生産者価格評価表!AW55/生産者価格評価表!AW$124</f>
        <v>1.3264812946055988E-2</v>
      </c>
      <c r="AX55" s="308">
        <f>+生産者価格評価表!AX55/生産者価格評価表!AX$124</f>
        <v>0</v>
      </c>
      <c r="AY55" s="308">
        <f>+生産者価格評価表!AY55/生産者価格評価表!AY$124</f>
        <v>9.6405559343055059E-4</v>
      </c>
      <c r="AZ55" s="308">
        <f>+生産者価格評価表!AZ55/生産者価格評価表!AZ$124</f>
        <v>0.23545047382610601</v>
      </c>
      <c r="BA55" s="308">
        <f>+生産者価格評価表!BA55/生産者価格評価表!BA$124</f>
        <v>1.2815688533501533E-2</v>
      </c>
      <c r="BB55" s="308">
        <f>+生産者価格評価表!BB55/生産者価格評価表!BB$124</f>
        <v>1.2952844497236752E-2</v>
      </c>
      <c r="BC55" s="308">
        <f>+生産者価格評価表!BC55/生産者価格評価表!BC$124</f>
        <v>8.2968281008443251E-3</v>
      </c>
      <c r="BD55" s="308">
        <f>+生産者価格評価表!BD55/生産者価格評価表!BD$124</f>
        <v>8.608023970426629E-3</v>
      </c>
      <c r="BE55" s="308">
        <f>+生産者価格評価表!BE55/生産者価格評価表!BE$124</f>
        <v>9.0257984673177017E-3</v>
      </c>
      <c r="BF55" s="308">
        <f>+生産者価格評価表!BF55/生産者価格評価表!BF$124</f>
        <v>3.5740656453642078E-2</v>
      </c>
      <c r="BG55" s="308">
        <f>+生産者価格評価表!BG55/生産者価格評価表!BG$124</f>
        <v>8.5497178588997257E-3</v>
      </c>
      <c r="BH55" s="308">
        <f>+生産者価格評価表!BH55/生産者価格評価表!BH$124</f>
        <v>4.7834096870384764E-2</v>
      </c>
      <c r="BI55" s="308">
        <f>+生産者価格評価表!BI55/生産者価格評価表!BI$124</f>
        <v>1.8013558676401226E-2</v>
      </c>
      <c r="BJ55" s="308">
        <f>+生産者価格評価表!BJ55/生産者価格評価表!BJ$124</f>
        <v>5.5229246331603222E-3</v>
      </c>
      <c r="BK55" s="308">
        <f>+生産者価格評価表!BK55/生産者価格評価表!BK$124</f>
        <v>3.9933042562736232E-5</v>
      </c>
      <c r="BL55" s="308">
        <f>+生産者価格評価表!BL55/生産者価格評価表!BL$124</f>
        <v>0</v>
      </c>
      <c r="BM55" s="308">
        <f>+生産者価格評価表!BM55/生産者価格評価表!BM$124</f>
        <v>1.8849579635228225E-3</v>
      </c>
      <c r="BN55" s="308">
        <f>+生産者価格評価表!BN55/生産者価格評価表!BN$124</f>
        <v>3.571872064398374E-3</v>
      </c>
      <c r="BO55" s="308">
        <f>+生産者価格評価表!BO55/生産者価格評価表!BO$124</f>
        <v>1.5247592372814979E-3</v>
      </c>
      <c r="BP55" s="308">
        <f>+生産者価格評価表!BP55/生産者価格評価表!BP$124</f>
        <v>3.9783888977652764E-3</v>
      </c>
      <c r="BQ55" s="308">
        <f>+生産者価格評価表!BQ55/生産者価格評価表!BQ$124</f>
        <v>0</v>
      </c>
      <c r="BR55" s="308">
        <f>+生産者価格評価表!BR55/生産者価格評価表!BR$124</f>
        <v>0</v>
      </c>
      <c r="BS55" s="308">
        <f>+生産者価格評価表!BS55/生産者価格評価表!BS$124</f>
        <v>0</v>
      </c>
      <c r="BT55" s="308">
        <f>+生産者価格評価表!BT55/生産者価格評価表!BT$124</f>
        <v>0</v>
      </c>
      <c r="BU55" s="308">
        <f>+生産者価格評価表!BU55/生産者価格評価表!BU$124</f>
        <v>1.1431876848098175E-7</v>
      </c>
      <c r="BV55" s="308">
        <f>+生産者価格評価表!BV55/生産者価格評価表!BV$124</f>
        <v>0</v>
      </c>
      <c r="BW55" s="308">
        <f>+生産者価格評価表!BW55/生産者価格評価表!BW$124</f>
        <v>0</v>
      </c>
      <c r="BX55" s="308">
        <f>+生産者価格評価表!BX55/生産者価格評価表!BX$124</f>
        <v>0</v>
      </c>
      <c r="BY55" s="308">
        <f>+生産者価格評価表!BY55/生産者価格評価表!BY$124</f>
        <v>0</v>
      </c>
      <c r="BZ55" s="308">
        <f>+生産者価格評価表!BZ55/生産者価格評価表!BZ$124</f>
        <v>1.2153568859218663E-4</v>
      </c>
      <c r="CA55" s="308">
        <f>+生産者価格評価表!CA55/生産者価格評価表!CA$124</f>
        <v>0</v>
      </c>
      <c r="CB55" s="308">
        <f>+生産者価格評価表!CB55/生産者価格評価表!CB$124</f>
        <v>1.1939416821220494E-5</v>
      </c>
      <c r="CC55" s="308">
        <f>+生産者価格評価表!CC55/生産者価格評価表!CC$124</f>
        <v>0</v>
      </c>
      <c r="CD55" s="308">
        <f>+生産者価格評価表!CD55/生産者価格評価表!CD$124</f>
        <v>0</v>
      </c>
      <c r="CE55" s="308">
        <f>+生産者価格評価表!CE55/生産者価格評価表!CE$124</f>
        <v>0</v>
      </c>
      <c r="CF55" s="308">
        <f>+生産者価格評価表!CF55/生産者価格評価表!CF$124</f>
        <v>9.1935060384189216E-6</v>
      </c>
      <c r="CG55" s="308">
        <f>+生産者価格評価表!CG55/生産者価格評価表!CG$124</f>
        <v>0</v>
      </c>
      <c r="CH55" s="308">
        <f>+生産者価格評価表!CH55/生産者価格評価表!CH$124</f>
        <v>6.5592786074520327E-7</v>
      </c>
      <c r="CI55" s="308">
        <f>+生産者価格評価表!CI55/生産者価格評価表!CI$124</f>
        <v>3.1901224082050372E-6</v>
      </c>
      <c r="CJ55" s="308">
        <f>+生産者価格評価表!CJ55/生産者価格評価表!CJ$124</f>
        <v>0</v>
      </c>
      <c r="CK55" s="308">
        <f>+生産者価格評価表!CK55/生産者価格評価表!CK$124</f>
        <v>0</v>
      </c>
      <c r="CL55" s="308">
        <f>+生産者価格評価表!CL55/生産者価格評価表!CL$124</f>
        <v>0</v>
      </c>
      <c r="CM55" s="308">
        <f>+生産者価格評価表!CM55/生産者価格評価表!CM$124</f>
        <v>0</v>
      </c>
      <c r="CN55" s="308">
        <f>+生産者価格評価表!CN55/生産者価格評価表!CN$124</f>
        <v>1.2764860800798893E-6</v>
      </c>
      <c r="CO55" s="308">
        <f>+生産者価格評価表!CO55/生産者価格評価表!CO$124</f>
        <v>0</v>
      </c>
      <c r="CP55" s="308">
        <f>+生産者価格評価表!CP55/生産者価格評価表!CP$124</f>
        <v>0</v>
      </c>
      <c r="CQ55" s="308">
        <f>+生産者価格評価表!CQ55/生産者価格評価表!CQ$124</f>
        <v>0</v>
      </c>
      <c r="CR55" s="308">
        <f>+生産者価格評価表!CR55/生産者価格評価表!CR$124</f>
        <v>0</v>
      </c>
      <c r="CS55" s="308">
        <f>+生産者価格評価表!CS55/生産者価格評価表!CS$124</f>
        <v>0</v>
      </c>
      <c r="CT55" s="308">
        <f>+生産者価格評価表!CT55/生産者価格評価表!CT$124</f>
        <v>0</v>
      </c>
      <c r="CU55" s="308">
        <f>+生産者価格評価表!CU55/生産者価格評価表!CU$124</f>
        <v>0</v>
      </c>
      <c r="CV55" s="308">
        <f>+生産者価格評価表!CV55/生産者価格評価表!CV$124</f>
        <v>0</v>
      </c>
      <c r="CW55" s="308">
        <f>+生産者価格評価表!CW55/生産者価格評価表!CW$124</f>
        <v>0</v>
      </c>
      <c r="CX55" s="308">
        <f>+生産者価格評価表!CX55/生産者価格評価表!CX$124</f>
        <v>1.9260197657891075E-2</v>
      </c>
      <c r="CY55" s="308">
        <f>+生産者価格評価表!CY55/生産者価格評価表!CY$124</f>
        <v>8.6631654085574898E-8</v>
      </c>
      <c r="CZ55" s="308">
        <f>+生産者価格評価表!CZ55/生産者価格評価表!CZ$124</f>
        <v>0</v>
      </c>
      <c r="DA55" s="308">
        <f>+生産者価格評価表!DA55/生産者価格評価表!DA$124</f>
        <v>0</v>
      </c>
      <c r="DB55" s="308">
        <f>+生産者価格評価表!DB55/生産者価格評価表!DB$124</f>
        <v>0</v>
      </c>
      <c r="DC55" s="308">
        <f>+生産者価格評価表!DC55/生産者価格評価表!DC$124</f>
        <v>0</v>
      </c>
      <c r="DD55" s="308">
        <f>+生産者価格評価表!DD55/生産者価格評価表!DD$124</f>
        <v>0</v>
      </c>
      <c r="DE55" s="308">
        <f>+生産者価格評価表!DE55/生産者価格評価表!DE$124</f>
        <v>2.6508135923415607E-5</v>
      </c>
      <c r="DF55" s="308">
        <f>+生産者価格評価表!DF55/生産者価格評価表!DF$124</f>
        <v>0</v>
      </c>
      <c r="DG55" s="309">
        <f>+生産者価格評価表!DG55/生産者価格評価表!DG$124</f>
        <v>4.0722805487584599E-5</v>
      </c>
    </row>
    <row r="56" spans="1:111" ht="17.100000000000001" customHeight="1">
      <c r="B56" s="304" t="s">
        <v>228</v>
      </c>
      <c r="C56" s="305" t="s">
        <v>229</v>
      </c>
      <c r="D56" s="306">
        <f>+生産者価格評価表!D56/生産者価格評価表!D$124</f>
        <v>0</v>
      </c>
      <c r="E56" s="307">
        <f>+生産者価格評価表!E56/生産者価格評価表!E$124</f>
        <v>0</v>
      </c>
      <c r="F56" s="307">
        <f>+生産者価格評価表!F56/生産者価格評価表!F$124</f>
        <v>0</v>
      </c>
      <c r="G56" s="307">
        <f>+生産者価格評価表!G56/生産者価格評価表!G$124</f>
        <v>0</v>
      </c>
      <c r="H56" s="307">
        <f>+生産者価格評価表!H56/生産者価格評価表!H$124</f>
        <v>0</v>
      </c>
      <c r="I56" s="819">
        <v>0</v>
      </c>
      <c r="J56" s="307">
        <f>+生産者価格評価表!J56/生産者価格評価表!J$124</f>
        <v>0</v>
      </c>
      <c r="K56" s="307">
        <f>+生産者価格評価表!K56/生産者価格評価表!K$124</f>
        <v>0</v>
      </c>
      <c r="L56" s="307">
        <f>+生産者価格評価表!L56/生産者価格評価表!L$124</f>
        <v>0</v>
      </c>
      <c r="M56" s="307">
        <f>+生産者価格評価表!M56/生産者価格評価表!M$124</f>
        <v>0</v>
      </c>
      <c r="N56" s="819">
        <v>0</v>
      </c>
      <c r="O56" s="307">
        <f>+生産者価格評価表!O56/生産者価格評価表!O$124</f>
        <v>0</v>
      </c>
      <c r="P56" s="307">
        <f>+生産者価格評価表!P56/生産者価格評価表!P$124</f>
        <v>0</v>
      </c>
      <c r="Q56" s="307">
        <f>+生産者価格評価表!Q56/生産者価格評価表!Q$124</f>
        <v>0</v>
      </c>
      <c r="R56" s="307">
        <f>+生産者価格評価表!R56/生産者価格評価表!R$124</f>
        <v>0</v>
      </c>
      <c r="S56" s="307">
        <f>+生産者価格評価表!S56/生産者価格評価表!S$124</f>
        <v>0</v>
      </c>
      <c r="T56" s="307">
        <f>+生産者価格評価表!T56/生産者価格評価表!T$124</f>
        <v>0</v>
      </c>
      <c r="U56" s="307">
        <f>+生産者価格評価表!U56/生産者価格評価表!U$124</f>
        <v>0</v>
      </c>
      <c r="V56" s="307">
        <f>+生産者価格評価表!V56/生産者価格評価表!V$124</f>
        <v>0</v>
      </c>
      <c r="W56" s="307">
        <f>+生産者価格評価表!W56/生産者価格評価表!W$124</f>
        <v>0</v>
      </c>
      <c r="X56" s="307">
        <f>+生産者価格評価表!X56/生産者価格評価表!X$124</f>
        <v>0</v>
      </c>
      <c r="Y56" s="307">
        <f>+生産者価格評価表!Y56/生産者価格評価表!Y$124</f>
        <v>0</v>
      </c>
      <c r="Z56" s="307">
        <f>+生産者価格評価表!Z56/生産者価格評価表!Z$124</f>
        <v>0</v>
      </c>
      <c r="AA56" s="307">
        <f>+生産者価格評価表!AA56/生産者価格評価表!AA$124</f>
        <v>0</v>
      </c>
      <c r="AB56" s="307">
        <f>+生産者価格評価表!AB56/生産者価格評価表!AB$124</f>
        <v>0</v>
      </c>
      <c r="AC56" s="307">
        <f>+生産者価格評価表!AC56/生産者価格評価表!AC$124</f>
        <v>0</v>
      </c>
      <c r="AD56" s="307">
        <f>+生産者価格評価表!AD56/生産者価格評価表!AD$124</f>
        <v>0</v>
      </c>
      <c r="AE56" s="307">
        <f>+生産者価格評価表!AE56/生産者価格評価表!AE$124</f>
        <v>0</v>
      </c>
      <c r="AF56" s="307">
        <f>+生産者価格評価表!AF56/生産者価格評価表!AF$124</f>
        <v>3.9972744404081236E-6</v>
      </c>
      <c r="AG56" s="307">
        <f>+生産者価格評価表!AG56/生産者価格評価表!AG$124</f>
        <v>0</v>
      </c>
      <c r="AH56" s="307">
        <f>+生産者価格評価表!AH56/生産者価格評価表!AH$124</f>
        <v>0</v>
      </c>
      <c r="AI56" s="307">
        <f>+生産者価格評価表!AI56/生産者価格評価表!AI$124</f>
        <v>0</v>
      </c>
      <c r="AJ56" s="307">
        <f>+生産者価格評価表!AJ56/生産者価格評価表!AJ$124</f>
        <v>0</v>
      </c>
      <c r="AK56" s="307">
        <f>+生産者価格評価表!AK56/生産者価格評価表!AK$124</f>
        <v>0</v>
      </c>
      <c r="AL56" s="307">
        <f>+生産者価格評価表!AL56/生産者価格評価表!AL$124</f>
        <v>0</v>
      </c>
      <c r="AM56" s="307">
        <f>+生産者価格評価表!AM56/生産者価格評価表!AM$124</f>
        <v>0</v>
      </c>
      <c r="AN56" s="307">
        <f>+生産者価格評価表!AN56/生産者価格評価表!AN$124</f>
        <v>0</v>
      </c>
      <c r="AO56" s="307">
        <f>+生産者価格評価表!AO56/生産者価格評価表!AO$124</f>
        <v>0</v>
      </c>
      <c r="AP56" s="307">
        <f>+生産者価格評価表!AP56/生産者価格評価表!AP$124</f>
        <v>0</v>
      </c>
      <c r="AQ56" s="307">
        <f>+生産者価格評価表!AQ56/生産者価格評価表!AQ$124</f>
        <v>0</v>
      </c>
      <c r="AR56" s="307">
        <f>+生産者価格評価表!AR56/生産者価格評価表!AR$124</f>
        <v>0</v>
      </c>
      <c r="AS56" s="307">
        <f>+生産者価格評価表!AS56/生産者価格評価表!AS$124</f>
        <v>0</v>
      </c>
      <c r="AT56" s="307">
        <f>+生産者価格評価表!AT56/生産者価格評価表!AT$124</f>
        <v>0</v>
      </c>
      <c r="AU56" s="308">
        <f>+生産者価格評価表!AU56/生産者価格評価表!AU$124</f>
        <v>0</v>
      </c>
      <c r="AV56" s="308">
        <f>+生産者価格評価表!AV56/生産者価格評価表!AV$124</f>
        <v>0</v>
      </c>
      <c r="AW56" s="308">
        <f>+生産者価格評価表!AW56/生産者価格評価表!AW$124</f>
        <v>0</v>
      </c>
      <c r="AX56" s="308">
        <f>+生産者価格評価表!AX56/生産者価格評価表!AX$124</f>
        <v>0</v>
      </c>
      <c r="AY56" s="308">
        <f>+生産者価格評価表!AY56/生産者価格評価表!AY$124</f>
        <v>0</v>
      </c>
      <c r="AZ56" s="308">
        <f>+生産者価格評価表!AZ56/生産者価格評価表!AZ$124</f>
        <v>0</v>
      </c>
      <c r="BA56" s="308">
        <f>+生産者価格評価表!BA56/生産者価格評価表!BA$124</f>
        <v>7.5474818370833766E-2</v>
      </c>
      <c r="BB56" s="308">
        <f>+生産者価格評価表!BB56/生産者価格評価表!BB$124</f>
        <v>0</v>
      </c>
      <c r="BC56" s="308">
        <f>+生産者価格評価表!BC56/生産者価格評価表!BC$124</f>
        <v>1.9267897673619014E-6</v>
      </c>
      <c r="BD56" s="308">
        <f>+生産者価格評価表!BD56/生産者価格評価表!BD$124</f>
        <v>0</v>
      </c>
      <c r="BE56" s="308">
        <f>+生産者価格評価表!BE56/生産者価格評価表!BE$124</f>
        <v>0</v>
      </c>
      <c r="BF56" s="308">
        <f>+生産者価格評価表!BF56/生産者価格評価表!BF$124</f>
        <v>0</v>
      </c>
      <c r="BG56" s="308">
        <f>+生産者価格評価表!BG56/生産者価格評価表!BG$124</f>
        <v>0</v>
      </c>
      <c r="BH56" s="308">
        <f>+生産者価格評価表!BH56/生産者価格評価表!BH$124</f>
        <v>0</v>
      </c>
      <c r="BI56" s="308">
        <f>+生産者価格評価表!BI56/生産者価格評価表!BI$124</f>
        <v>3.4336797898462901E-4</v>
      </c>
      <c r="BJ56" s="308">
        <f>+生産者価格評価表!BJ56/生産者価格評価表!BJ$124</f>
        <v>3.89474385792012E-4</v>
      </c>
      <c r="BK56" s="308">
        <f>+生産者価格評価表!BK56/生産者価格評価表!BK$124</f>
        <v>7.2861605992671793E-6</v>
      </c>
      <c r="BL56" s="308">
        <f>+生産者価格評価表!BL56/生産者価格評価表!BL$124</f>
        <v>0</v>
      </c>
      <c r="BM56" s="308">
        <f>+生産者価格評価表!BM56/生産者価格評価表!BM$124</f>
        <v>3.7248351466346295E-3</v>
      </c>
      <c r="BN56" s="308">
        <f>+生産者価格評価表!BN56/生産者価格評価表!BN$124</f>
        <v>0</v>
      </c>
      <c r="BO56" s="308">
        <f>+生産者価格評価表!BO56/生産者価格評価表!BO$124</f>
        <v>0</v>
      </c>
      <c r="BP56" s="308">
        <f>+生産者価格評価表!BP56/生産者価格評価表!BP$124</f>
        <v>0</v>
      </c>
      <c r="BQ56" s="308">
        <f>+生産者価格評価表!BQ56/生産者価格評価表!BQ$124</f>
        <v>0</v>
      </c>
      <c r="BR56" s="308">
        <f>+生産者価格評価表!BR56/生産者価格評価表!BR$124</f>
        <v>0</v>
      </c>
      <c r="BS56" s="308">
        <f>+生産者価格評価表!BS56/生産者価格評価表!BS$124</f>
        <v>0</v>
      </c>
      <c r="BT56" s="308">
        <f>+生産者価格評価表!BT56/生産者価格評価表!BT$124</f>
        <v>0</v>
      </c>
      <c r="BU56" s="308">
        <f>+生産者価格評価表!BU56/生産者価格評価表!BU$124</f>
        <v>0</v>
      </c>
      <c r="BV56" s="308">
        <f>+生産者価格評価表!BV56/生産者価格評価表!BV$124</f>
        <v>0</v>
      </c>
      <c r="BW56" s="308">
        <f>+生産者価格評価表!BW56/生産者価格評価表!BW$124</f>
        <v>0</v>
      </c>
      <c r="BX56" s="308">
        <f>+生産者価格評価表!BX56/生産者価格評価表!BX$124</f>
        <v>0</v>
      </c>
      <c r="BY56" s="308">
        <f>+生産者価格評価表!BY56/生産者価格評価表!BY$124</f>
        <v>0</v>
      </c>
      <c r="BZ56" s="308">
        <f>+生産者価格評価表!BZ56/生産者価格評価表!BZ$124</f>
        <v>0</v>
      </c>
      <c r="CA56" s="308">
        <f>+生産者価格評価表!CA56/生産者価格評価表!CA$124</f>
        <v>1.7635509267534159E-5</v>
      </c>
      <c r="CB56" s="308">
        <f>+生産者価格評価表!CB56/生産者価格評価表!CB$124</f>
        <v>0</v>
      </c>
      <c r="CC56" s="308">
        <f>+生産者価格評価表!CC56/生産者価格評価表!CC$124</f>
        <v>0</v>
      </c>
      <c r="CD56" s="308">
        <f>+生産者価格評価表!CD56/生産者価格評価表!CD$124</f>
        <v>0</v>
      </c>
      <c r="CE56" s="308">
        <f>+生産者価格評価表!CE56/生産者価格評価表!CE$124</f>
        <v>0</v>
      </c>
      <c r="CF56" s="308">
        <f>+生産者価格評価表!CF56/生産者価格評価表!CF$124</f>
        <v>0</v>
      </c>
      <c r="CG56" s="308">
        <f>+生産者価格評価表!CG56/生産者価格評価表!CG$124</f>
        <v>2.3482089270785093E-5</v>
      </c>
      <c r="CH56" s="308">
        <f>+生産者価格評価表!CH56/生産者価格評価表!CH$124</f>
        <v>0</v>
      </c>
      <c r="CI56" s="308">
        <f>+生産者価格評価表!CI56/生産者価格評価表!CI$124</f>
        <v>0</v>
      </c>
      <c r="CJ56" s="308">
        <f>+生産者価格評価表!CJ56/生産者価格評価表!CJ$124</f>
        <v>0</v>
      </c>
      <c r="CK56" s="308">
        <f>+生産者価格評価表!CK56/生産者価格評価表!CK$124</f>
        <v>0</v>
      </c>
      <c r="CL56" s="308">
        <f>+生産者価格評価表!CL56/生産者価格評価表!CL$124</f>
        <v>0</v>
      </c>
      <c r="CM56" s="308">
        <f>+生産者価格評価表!CM56/生産者価格評価表!CM$124</f>
        <v>4.1839453387793426E-4</v>
      </c>
      <c r="CN56" s="308">
        <f>+生産者価格評価表!CN56/生産者価格評価表!CN$124</f>
        <v>4.7100749475186498E-4</v>
      </c>
      <c r="CO56" s="308">
        <f>+生産者価格評価表!CO56/生産者価格評価表!CO$124</f>
        <v>0</v>
      </c>
      <c r="CP56" s="308">
        <f>+生産者価格評価表!CP56/生産者価格評価表!CP$124</f>
        <v>0</v>
      </c>
      <c r="CQ56" s="308">
        <f>+生産者価格評価表!CQ56/生産者価格評価表!CQ$124</f>
        <v>0</v>
      </c>
      <c r="CR56" s="308">
        <f>+生産者価格評価表!CR56/生産者価格評価表!CR$124</f>
        <v>0</v>
      </c>
      <c r="CS56" s="308">
        <f>+生産者価格評価表!CS56/生産者価格評価表!CS$124</f>
        <v>0</v>
      </c>
      <c r="CT56" s="308">
        <f>+生産者価格評価表!CT56/生産者価格評価表!CT$124</f>
        <v>0</v>
      </c>
      <c r="CU56" s="308">
        <f>+生産者価格評価表!CU56/生産者価格評価表!CU$124</f>
        <v>0</v>
      </c>
      <c r="CV56" s="308">
        <f>+生産者価格評価表!CV56/生産者価格評価表!CV$124</f>
        <v>1.2235051500155387E-4</v>
      </c>
      <c r="CW56" s="308">
        <f>+生産者価格評価表!CW56/生産者価格評価表!CW$124</f>
        <v>0</v>
      </c>
      <c r="CX56" s="308">
        <f>+生産者価格評価表!CX56/生産者価格評価表!CX$124</f>
        <v>8.9196946487127404E-3</v>
      </c>
      <c r="CY56" s="308">
        <f>+生産者価格評価表!CY56/生産者価格評価表!CY$124</f>
        <v>1.6164538456074504E-5</v>
      </c>
      <c r="CZ56" s="308">
        <f>+生産者価格評価表!CZ56/生産者価格評価表!CZ$124</f>
        <v>0</v>
      </c>
      <c r="DA56" s="308">
        <f>+生産者価格評価表!DA56/生産者価格評価表!DA$124</f>
        <v>0</v>
      </c>
      <c r="DB56" s="308">
        <f>+生産者価格評価表!DB56/生産者価格評価表!DB$124</f>
        <v>0</v>
      </c>
      <c r="DC56" s="308">
        <f>+生産者価格評価表!DC56/生産者価格評価表!DC$124</f>
        <v>2.1202162564402864E-4</v>
      </c>
      <c r="DD56" s="308">
        <f>+生産者価格評価表!DD56/生産者価格評価表!DD$124</f>
        <v>0</v>
      </c>
      <c r="DE56" s="308">
        <f>+生産者価格評価表!DE56/生産者価格評価表!DE$124</f>
        <v>9.9707121810400487E-6</v>
      </c>
      <c r="DF56" s="308">
        <f>+生産者価格評価表!DF56/生産者価格評価表!DF$124</f>
        <v>0</v>
      </c>
      <c r="DG56" s="309">
        <f>+生産者価格評価表!DG56/生産者価格評価表!DG$124</f>
        <v>0</v>
      </c>
    </row>
    <row r="57" spans="1:111" ht="17.100000000000001" customHeight="1">
      <c r="B57" s="304" t="s">
        <v>230</v>
      </c>
      <c r="C57" s="305" t="s">
        <v>231</v>
      </c>
      <c r="D57" s="306">
        <f>+生産者価格評価表!D57/生産者価格評価表!D$124</f>
        <v>0</v>
      </c>
      <c r="E57" s="307">
        <f>+生産者価格評価表!E57/生産者価格評価表!E$124</f>
        <v>0</v>
      </c>
      <c r="F57" s="307">
        <f>+生産者価格評価表!F57/生産者価格評価表!F$124</f>
        <v>0</v>
      </c>
      <c r="G57" s="307">
        <f>+生産者価格評価表!G57/生産者価格評価表!G$124</f>
        <v>0</v>
      </c>
      <c r="H57" s="307">
        <f>+生産者価格評価表!H57/生産者価格評価表!H$124</f>
        <v>0</v>
      </c>
      <c r="I57" s="819">
        <v>0</v>
      </c>
      <c r="J57" s="307">
        <f>+生産者価格評価表!J57/生産者価格評価表!J$124</f>
        <v>0</v>
      </c>
      <c r="K57" s="307">
        <f>+生産者価格評価表!K57/生産者価格評価表!K$124</f>
        <v>0</v>
      </c>
      <c r="L57" s="307">
        <f>+生産者価格評価表!L57/生産者価格評価表!L$124</f>
        <v>0</v>
      </c>
      <c r="M57" s="307">
        <f>+生産者価格評価表!M57/生産者価格評価表!M$124</f>
        <v>0</v>
      </c>
      <c r="N57" s="819">
        <v>0</v>
      </c>
      <c r="O57" s="307">
        <f>+生産者価格評価表!O57/生産者価格評価表!O$124</f>
        <v>0</v>
      </c>
      <c r="P57" s="307">
        <f>+生産者価格評価表!P57/生産者価格評価表!P$124</f>
        <v>0</v>
      </c>
      <c r="Q57" s="307">
        <f>+生産者価格評価表!Q57/生産者価格評価表!Q$124</f>
        <v>0</v>
      </c>
      <c r="R57" s="307">
        <f>+生産者価格評価表!R57/生産者価格評価表!R$124</f>
        <v>0</v>
      </c>
      <c r="S57" s="307">
        <f>+生産者価格評価表!S57/生産者価格評価表!S$124</f>
        <v>0</v>
      </c>
      <c r="T57" s="307">
        <f>+生産者価格評価表!T57/生産者価格評価表!T$124</f>
        <v>0</v>
      </c>
      <c r="U57" s="307">
        <f>+生産者価格評価表!U57/生産者価格評価表!U$124</f>
        <v>0</v>
      </c>
      <c r="V57" s="307">
        <f>+生産者価格評価表!V57/生産者価格評価表!V$124</f>
        <v>0</v>
      </c>
      <c r="W57" s="307">
        <f>+生産者価格評価表!W57/生産者価格評価表!W$124</f>
        <v>0</v>
      </c>
      <c r="X57" s="307">
        <f>+生産者価格評価表!X57/生産者価格評価表!X$124</f>
        <v>0</v>
      </c>
      <c r="Y57" s="307">
        <f>+生産者価格評価表!Y57/生産者価格評価表!Y$124</f>
        <v>0</v>
      </c>
      <c r="Z57" s="307">
        <f>+生産者価格評価表!Z57/生産者価格評価表!Z$124</f>
        <v>0</v>
      </c>
      <c r="AA57" s="307">
        <f>+生産者価格評価表!AA57/生産者価格評価表!AA$124</f>
        <v>0</v>
      </c>
      <c r="AB57" s="307">
        <f>+生産者価格評価表!AB57/生産者価格評価表!AB$124</f>
        <v>0</v>
      </c>
      <c r="AC57" s="307">
        <f>+生産者価格評価表!AC57/生産者価格評価表!AC$124</f>
        <v>0</v>
      </c>
      <c r="AD57" s="307">
        <f>+生産者価格評価表!AD57/生産者価格評価表!AD$124</f>
        <v>0</v>
      </c>
      <c r="AE57" s="307">
        <f>+生産者価格評価表!AE57/生産者価格評価表!AE$124</f>
        <v>0</v>
      </c>
      <c r="AF57" s="307">
        <f>+生産者価格評価表!AF57/生産者価格評価表!AF$124</f>
        <v>0</v>
      </c>
      <c r="AG57" s="307">
        <f>+生産者価格評価表!AG57/生産者価格評価表!AG$124</f>
        <v>0</v>
      </c>
      <c r="AH57" s="307">
        <f>+生産者価格評価表!AH57/生産者価格評価表!AH$124</f>
        <v>0</v>
      </c>
      <c r="AI57" s="307">
        <f>+生産者価格評価表!AI57/生産者価格評価表!AI$124</f>
        <v>0</v>
      </c>
      <c r="AJ57" s="307">
        <f>+生産者価格評価表!AJ57/生産者価格評価表!AJ$124</f>
        <v>0</v>
      </c>
      <c r="AK57" s="307">
        <f>+生産者価格評価表!AK57/生産者価格評価表!AK$124</f>
        <v>0</v>
      </c>
      <c r="AL57" s="307">
        <f>+生産者価格評価表!AL57/生産者価格評価表!AL$124</f>
        <v>0</v>
      </c>
      <c r="AM57" s="307">
        <f>+生産者価格評価表!AM57/生産者価格評価表!AM$124</f>
        <v>0</v>
      </c>
      <c r="AN57" s="307">
        <f>+生産者価格評価表!AN57/生産者価格評価表!AN$124</f>
        <v>0</v>
      </c>
      <c r="AO57" s="307">
        <f>+生産者価格評価表!AO57/生産者価格評価表!AO$124</f>
        <v>0</v>
      </c>
      <c r="AP57" s="307">
        <f>+生産者価格評価表!AP57/生産者価格評価表!AP$124</f>
        <v>0</v>
      </c>
      <c r="AQ57" s="307">
        <f>+生産者価格評価表!AQ57/生産者価格評価表!AQ$124</f>
        <v>0</v>
      </c>
      <c r="AR57" s="307">
        <f>+生産者価格評価表!AR57/生産者価格評価表!AR$124</f>
        <v>0</v>
      </c>
      <c r="AS57" s="307">
        <f>+生産者価格評価表!AS57/生産者価格評価表!AS$124</f>
        <v>0</v>
      </c>
      <c r="AT57" s="307">
        <f>+生産者価格評価表!AT57/生産者価格評価表!AT$124</f>
        <v>0</v>
      </c>
      <c r="AU57" s="308">
        <f>+生産者価格評価表!AU57/生産者価格評価表!AU$124</f>
        <v>1.0094406904846069E-3</v>
      </c>
      <c r="AV57" s="308">
        <f>+生産者価格評価表!AV57/生産者価格評価表!AV$124</f>
        <v>6.4365225452705978E-3</v>
      </c>
      <c r="AW57" s="308">
        <f>+生産者価格評価表!AW57/生産者価格評価表!AW$124</f>
        <v>2.7083600350853178E-3</v>
      </c>
      <c r="AX57" s="308">
        <f>+生産者価格評価表!AX57/生産者価格評価表!AX$124</f>
        <v>1.2335458772021364E-4</v>
      </c>
      <c r="AY57" s="308">
        <f>+生産者価格評価表!AY57/生産者価格評価表!AY$124</f>
        <v>0</v>
      </c>
      <c r="AZ57" s="308">
        <f>+生産者価格評価表!AZ57/生産者価格評価表!AZ$124</f>
        <v>2.0554470166535073E-3</v>
      </c>
      <c r="BA57" s="308">
        <f>+生産者価格評価表!BA57/生産者価格評価表!BA$124</f>
        <v>0</v>
      </c>
      <c r="BB57" s="308">
        <f>+生産者価格評価表!BB57/生産者価格評価表!BB$124</f>
        <v>5.6656118832625661E-2</v>
      </c>
      <c r="BC57" s="308">
        <f>+生産者価格評価表!BC57/生産者価格評価表!BC$124</f>
        <v>0</v>
      </c>
      <c r="BD57" s="308">
        <f>+生産者価格評価表!BD57/生産者価格評価表!BD$124</f>
        <v>2.793872086770648E-4</v>
      </c>
      <c r="BE57" s="308">
        <f>+生産者価格評価表!BE57/生産者価格評価表!BE$124</f>
        <v>1.6623794382291497E-4</v>
      </c>
      <c r="BF57" s="308">
        <f>+生産者価格評価表!BF57/生産者価格評価表!BF$124</f>
        <v>1.7026537874195774E-5</v>
      </c>
      <c r="BG57" s="308">
        <f>+生産者価格評価表!BG57/生産者価格評価表!BG$124</f>
        <v>0</v>
      </c>
      <c r="BH57" s="308">
        <f>+生産者価格評価表!BH57/生産者価格評価表!BH$124</f>
        <v>2.1044496098179441E-6</v>
      </c>
      <c r="BI57" s="308">
        <f>+生産者価格評価表!BI57/生産者価格評価表!BI$124</f>
        <v>4.5478325572211606E-3</v>
      </c>
      <c r="BJ57" s="308">
        <f>+生産者価格評価表!BJ57/生産者価格評価表!BJ$124</f>
        <v>5.3389276901659039E-5</v>
      </c>
      <c r="BK57" s="308">
        <f>+生産者価格評価表!BK57/生産者価格評価表!BK$124</f>
        <v>0</v>
      </c>
      <c r="BL57" s="308">
        <f>+生産者価格評価表!BL57/生産者価格評価表!BL$124</f>
        <v>0</v>
      </c>
      <c r="BM57" s="308">
        <f>+生産者価格評価表!BM57/生産者価格評価表!BM$124</f>
        <v>1.5722782328429953E-4</v>
      </c>
      <c r="BN57" s="308">
        <f>+生産者価格評価表!BN57/生産者価格評価表!BN$124</f>
        <v>4.8642415367524114E-5</v>
      </c>
      <c r="BO57" s="308">
        <f>+生産者価格評価表!BO57/生産者価格評価表!BO$124</f>
        <v>4.3876067766185481E-4</v>
      </c>
      <c r="BP57" s="308">
        <f>+生産者価格評価表!BP57/生産者価格評価表!BP$124</f>
        <v>8.3938643049509467E-4</v>
      </c>
      <c r="BQ57" s="308">
        <f>+生産者価格評価表!BQ57/生産者価格評価表!BQ$124</f>
        <v>0</v>
      </c>
      <c r="BR57" s="308">
        <f>+生産者価格評価表!BR57/生産者価格評価表!BR$124</f>
        <v>0</v>
      </c>
      <c r="BS57" s="308">
        <f>+生産者価格評価表!BS57/生産者価格評価表!BS$124</f>
        <v>0</v>
      </c>
      <c r="BT57" s="308">
        <f>+生産者価格評価表!BT57/生産者価格評価表!BT$124</f>
        <v>0</v>
      </c>
      <c r="BU57" s="308">
        <f>+生産者価格評価表!BU57/生産者価格評価表!BU$124</f>
        <v>0</v>
      </c>
      <c r="BV57" s="308">
        <f>+生産者価格評価表!BV57/生産者価格評価表!BV$124</f>
        <v>0</v>
      </c>
      <c r="BW57" s="308">
        <f>+生産者価格評価表!BW57/生産者価格評価表!BW$124</f>
        <v>0</v>
      </c>
      <c r="BX57" s="308">
        <f>+生産者価格評価表!BX57/生産者価格評価表!BX$124</f>
        <v>0</v>
      </c>
      <c r="BY57" s="308">
        <f>+生産者価格評価表!BY57/生産者価格評価表!BY$124</f>
        <v>0</v>
      </c>
      <c r="BZ57" s="308">
        <f>+生産者価格評価表!BZ57/生産者価格評価表!BZ$124</f>
        <v>1.5840630011786793E-5</v>
      </c>
      <c r="CA57" s="308">
        <f>+生産者価格評価表!CA57/生産者価格評価表!CA$124</f>
        <v>0</v>
      </c>
      <c r="CB57" s="308">
        <f>+生産者価格評価表!CB57/生産者価格評価表!CB$124</f>
        <v>0</v>
      </c>
      <c r="CC57" s="308">
        <f>+生産者価格評価表!CC57/生産者価格評価表!CC$124</f>
        <v>0</v>
      </c>
      <c r="CD57" s="308">
        <f>+生産者価格評価表!CD57/生産者価格評価表!CD$124</f>
        <v>0</v>
      </c>
      <c r="CE57" s="308">
        <f>+生産者価格評価表!CE57/生産者価格評価表!CE$124</f>
        <v>0</v>
      </c>
      <c r="CF57" s="308">
        <f>+生産者価格評価表!CF57/生産者価格評価表!CF$124</f>
        <v>0</v>
      </c>
      <c r="CG57" s="308">
        <f>+生産者価格評価表!CG57/生産者価格評価表!CG$124</f>
        <v>0</v>
      </c>
      <c r="CH57" s="308">
        <f>+生産者価格評価表!CH57/生産者価格評価表!CH$124</f>
        <v>0</v>
      </c>
      <c r="CI57" s="308">
        <f>+生産者価格評価表!CI57/生産者価格評価表!CI$124</f>
        <v>0</v>
      </c>
      <c r="CJ57" s="308">
        <f>+生産者価格評価表!CJ57/生産者価格評価表!CJ$124</f>
        <v>0</v>
      </c>
      <c r="CK57" s="308">
        <f>+生産者価格評価表!CK57/生産者価格評価表!CK$124</f>
        <v>8.4319613993239098E-6</v>
      </c>
      <c r="CL57" s="308">
        <f>+生産者価格評価表!CL57/生産者価格評価表!CL$124</f>
        <v>0</v>
      </c>
      <c r="CM57" s="308">
        <f>+生産者価格評価表!CM57/生産者価格評価表!CM$124</f>
        <v>0</v>
      </c>
      <c r="CN57" s="308">
        <f>+生産者価格評価表!CN57/生産者価格評価表!CN$124</f>
        <v>5.023718558602228E-4</v>
      </c>
      <c r="CO57" s="308">
        <f>+生産者価格評価表!CO57/生産者価格評価表!CO$124</f>
        <v>0</v>
      </c>
      <c r="CP57" s="308">
        <f>+生産者価格評価表!CP57/生産者価格評価表!CP$124</f>
        <v>0</v>
      </c>
      <c r="CQ57" s="308">
        <f>+生産者価格評価表!CQ57/生産者価格評価表!CQ$124</f>
        <v>6.5656429380439349E-5</v>
      </c>
      <c r="CR57" s="308">
        <f>+生産者価格評価表!CR57/生産者価格評価表!CR$124</f>
        <v>0</v>
      </c>
      <c r="CS57" s="308">
        <f>+生産者価格評価表!CS57/生産者価格評価表!CS$124</f>
        <v>0</v>
      </c>
      <c r="CT57" s="308">
        <f>+生産者価格評価表!CT57/生産者価格評価表!CT$124</f>
        <v>0</v>
      </c>
      <c r="CU57" s="308">
        <f>+生産者価格評価表!CU57/生産者価格評価表!CU$124</f>
        <v>0</v>
      </c>
      <c r="CV57" s="308">
        <f>+生産者価格評価表!CV57/生産者価格評価表!CV$124</f>
        <v>0</v>
      </c>
      <c r="CW57" s="308">
        <f>+生産者価格評価表!CW57/生産者価格評価表!CW$124</f>
        <v>0</v>
      </c>
      <c r="CX57" s="308">
        <f>+生産者価格評価表!CX57/生産者価格評価表!CX$124</f>
        <v>3.0607697634346129E-3</v>
      </c>
      <c r="CY57" s="308">
        <f>+生産者価格評価表!CY57/生産者価格評価表!CY$124</f>
        <v>5.5701368988143352E-5</v>
      </c>
      <c r="CZ57" s="308">
        <f>+生産者価格評価表!CZ57/生産者価格評価表!CZ$124</f>
        <v>0</v>
      </c>
      <c r="DA57" s="308">
        <f>+生産者価格評価表!DA57/生産者価格評価表!DA$124</f>
        <v>0</v>
      </c>
      <c r="DB57" s="308">
        <f>+生産者価格評価表!DB57/生産者価格評価表!DB$124</f>
        <v>0</v>
      </c>
      <c r="DC57" s="308">
        <f>+生産者価格評価表!DC57/生産者価格評価表!DC$124</f>
        <v>0</v>
      </c>
      <c r="DD57" s="308">
        <f>+生産者価格評価表!DD57/生産者価格評価表!DD$124</f>
        <v>0</v>
      </c>
      <c r="DE57" s="308">
        <f>+生産者価格評価表!DE57/生産者価格評価表!DE$124</f>
        <v>0</v>
      </c>
      <c r="DF57" s="308">
        <f>+生産者価格評価表!DF57/生産者価格評価表!DF$124</f>
        <v>0</v>
      </c>
      <c r="DG57" s="309">
        <f>+生産者価格評価表!DG57/生産者価格評価表!DG$124</f>
        <v>0</v>
      </c>
    </row>
    <row r="58" spans="1:111" ht="17.100000000000001" customHeight="1">
      <c r="B58" s="304" t="s">
        <v>232</v>
      </c>
      <c r="C58" s="305" t="s">
        <v>233</v>
      </c>
      <c r="D58" s="306">
        <f>+生産者価格評価表!D58/生産者価格評価表!D$124</f>
        <v>2.4796930933876632E-5</v>
      </c>
      <c r="E58" s="307">
        <f>+生産者価格評価表!E58/生産者価格評価表!E$124</f>
        <v>6.0545747636380367E-5</v>
      </c>
      <c r="F58" s="307">
        <f>+生産者価格評価表!F58/生産者価格評価表!F$124</f>
        <v>6.8275573706073013E-6</v>
      </c>
      <c r="G58" s="307">
        <f>+生産者価格評価表!G58/生産者価格評価表!G$124</f>
        <v>0</v>
      </c>
      <c r="H58" s="307">
        <f>+生産者価格評価表!H58/生産者価格評価表!H$124</f>
        <v>3.2131039254770273E-4</v>
      </c>
      <c r="I58" s="819">
        <v>0</v>
      </c>
      <c r="J58" s="307">
        <f>+生産者価格評価表!J58/生産者価格評価表!J$124</f>
        <v>3.8459764439030081E-4</v>
      </c>
      <c r="K58" s="307">
        <f>+生産者価格評価表!K58/生産者価格評価表!K$124</f>
        <v>0</v>
      </c>
      <c r="L58" s="307">
        <f>+生産者価格評価表!L58/生産者価格評価表!L$124</f>
        <v>0</v>
      </c>
      <c r="M58" s="307">
        <f>+生産者価格評価表!M58/生産者価格評価表!M$124</f>
        <v>0</v>
      </c>
      <c r="N58" s="819">
        <v>0</v>
      </c>
      <c r="O58" s="307">
        <f>+生産者価格評価表!O58/生産者価格評価表!O$124</f>
        <v>0</v>
      </c>
      <c r="P58" s="307">
        <f>+生産者価格評価表!P58/生産者価格評価表!P$124</f>
        <v>0</v>
      </c>
      <c r="Q58" s="307">
        <f>+生産者価格評価表!Q58/生産者価格評価表!Q$124</f>
        <v>0</v>
      </c>
      <c r="R58" s="307">
        <f>+生産者価格評価表!R58/生産者価格評価表!R$124</f>
        <v>5.4885431460464907E-4</v>
      </c>
      <c r="S58" s="307">
        <f>+生産者価格評価表!S58/生産者価格評価表!S$124</f>
        <v>0</v>
      </c>
      <c r="T58" s="307">
        <f>+生産者価格評価表!T58/生産者価格評価表!T$124</f>
        <v>0</v>
      </c>
      <c r="U58" s="307">
        <f>+生産者価格評価表!U58/生産者価格評価表!U$124</f>
        <v>2.1210658689815558E-4</v>
      </c>
      <c r="V58" s="307">
        <f>+生産者価格評価表!V58/生産者価格評価表!V$124</f>
        <v>0</v>
      </c>
      <c r="W58" s="307">
        <f>+生産者価格評価表!W58/生産者価格評価表!W$124</f>
        <v>0</v>
      </c>
      <c r="X58" s="307">
        <f>+生産者価格評価表!X58/生産者価格評価表!X$124</f>
        <v>0</v>
      </c>
      <c r="Y58" s="307">
        <f>+生産者価格評価表!Y58/生産者価格評価表!Y$124</f>
        <v>0</v>
      </c>
      <c r="Z58" s="307">
        <f>+生産者価格評価表!Z58/生産者価格評価表!Z$124</f>
        <v>0</v>
      </c>
      <c r="AA58" s="307">
        <f>+生産者価格評価表!AA58/生産者価格評価表!AA$124</f>
        <v>0</v>
      </c>
      <c r="AB58" s="307">
        <f>+生産者価格評価表!AB58/生産者価格評価表!AB$124</f>
        <v>7.4802440416667487E-6</v>
      </c>
      <c r="AC58" s="307">
        <f>+生産者価格評価表!AC58/生産者価格評価表!AC$124</f>
        <v>8.6567593115068093E-8</v>
      </c>
      <c r="AD58" s="307">
        <f>+生産者価格評価表!AD58/生産者価格評価表!AD$124</f>
        <v>0</v>
      </c>
      <c r="AE58" s="307">
        <f>+生産者価格評価表!AE58/生産者価格評価表!AE$124</f>
        <v>0</v>
      </c>
      <c r="AF58" s="307">
        <f>+生産者価格評価表!AF58/生産者価格評価表!AF$124</f>
        <v>2.5439006321603724E-5</v>
      </c>
      <c r="AG58" s="307">
        <f>+生産者価格評価表!AG58/生産者価格評価表!AG$124</f>
        <v>0</v>
      </c>
      <c r="AH58" s="307">
        <f>+生産者価格評価表!AH58/生産者価格評価表!AH$124</f>
        <v>0</v>
      </c>
      <c r="AI58" s="307">
        <f>+生産者価格評価表!AI58/生産者価格評価表!AI$124</f>
        <v>0</v>
      </c>
      <c r="AJ58" s="307">
        <f>+生産者価格評価表!AJ58/生産者価格評価表!AJ$124</f>
        <v>0</v>
      </c>
      <c r="AK58" s="307">
        <f>+生産者価格評価表!AK58/生産者価格評価表!AK$124</f>
        <v>0</v>
      </c>
      <c r="AL58" s="307">
        <f>+生産者価格評価表!AL58/生産者価格評価表!AL$124</f>
        <v>5.6010590893132608E-5</v>
      </c>
      <c r="AM58" s="307">
        <f>+生産者価格評価表!AM58/生産者価格評価表!AM$124</f>
        <v>0</v>
      </c>
      <c r="AN58" s="307">
        <f>+生産者価格評価表!AN58/生産者価格評価表!AN$124</f>
        <v>0</v>
      </c>
      <c r="AO58" s="307">
        <f>+生産者価格評価表!AO58/生産者価格評価表!AO$124</f>
        <v>0</v>
      </c>
      <c r="AP58" s="307">
        <f>+生産者価格評価表!AP58/生産者価格評価表!AP$124</f>
        <v>0</v>
      </c>
      <c r="AQ58" s="307">
        <f>+生産者価格評価表!AQ58/生産者価格評価表!AQ$124</f>
        <v>0</v>
      </c>
      <c r="AR58" s="307">
        <f>+生産者価格評価表!AR58/生産者価格評価表!AR$124</f>
        <v>7.7761856070310984E-7</v>
      </c>
      <c r="AS58" s="307">
        <f>+生産者価格評価表!AS58/生産者価格評価表!AS$124</f>
        <v>2.3831625383968824E-7</v>
      </c>
      <c r="AT58" s="307">
        <f>+生産者価格評価表!AT58/生産者価格評価表!AT$124</f>
        <v>5.7676921626414828E-4</v>
      </c>
      <c r="AU58" s="308">
        <f>+生産者価格評価表!AU58/生産者価格評価表!AU$124</f>
        <v>1.3993131215410586E-3</v>
      </c>
      <c r="AV58" s="308">
        <f>+生産者価格評価表!AV58/生産者価格評価表!AV$124</f>
        <v>7.7660343423750029E-4</v>
      </c>
      <c r="AW58" s="308">
        <f>+生産者価格評価表!AW58/生産者価格評価表!AW$124</f>
        <v>5.2648457149814254E-3</v>
      </c>
      <c r="AX58" s="308">
        <f>+生産者価格評価表!AX58/生産者価格評価表!AX$124</f>
        <v>5.729984979283103E-3</v>
      </c>
      <c r="AY58" s="308">
        <f>+生産者価格評価表!AY58/生産者価格評価表!AY$124</f>
        <v>6.6460749755890202E-3</v>
      </c>
      <c r="AZ58" s="308">
        <f>+生産者価格評価表!AZ58/生産者価格評価表!AZ$124</f>
        <v>5.5453663548462049E-3</v>
      </c>
      <c r="BA58" s="308">
        <f>+生産者価格評価表!BA58/生産者価格評価表!BA$124</f>
        <v>9.449404366823469E-3</v>
      </c>
      <c r="BB58" s="308">
        <f>+生産者価格評価表!BB58/生産者価格評価表!BB$124</f>
        <v>2.4412975127397827E-3</v>
      </c>
      <c r="BC58" s="308">
        <f>+生産者価格評価表!BC58/生産者価格評価表!BC$124</f>
        <v>8.9003949954704398E-2</v>
      </c>
      <c r="BD58" s="308">
        <f>+生産者価格評価表!BD58/生産者価格評価表!BD$124</f>
        <v>1.1033918631325034E-2</v>
      </c>
      <c r="BE58" s="308">
        <f>+生産者価格評価表!BE58/生産者価格評価表!BE$124</f>
        <v>1.8151154780592499E-3</v>
      </c>
      <c r="BF58" s="308">
        <f>+生産者価格評価表!BF58/生産者価格評価表!BF$124</f>
        <v>1.4837891741778854E-2</v>
      </c>
      <c r="BG58" s="308">
        <f>+生産者価格評価表!BG58/生産者価格評価表!BG$124</f>
        <v>6.1081287517238863E-3</v>
      </c>
      <c r="BH58" s="308">
        <f>+生産者価格評価表!BH58/生産者価格評価表!BH$124</f>
        <v>2.9360384528301108E-3</v>
      </c>
      <c r="BI58" s="308">
        <f>+生産者価格評価表!BI58/生産者価格評価表!BI$124</f>
        <v>1.3173044918453692E-3</v>
      </c>
      <c r="BJ58" s="308">
        <f>+生産者価格評価表!BJ58/生産者価格評価表!BJ$124</f>
        <v>6.161581817048456E-3</v>
      </c>
      <c r="BK58" s="308">
        <f>+生産者価格評価表!BK58/生産者価格評価表!BK$124</f>
        <v>1.2632412236920189E-3</v>
      </c>
      <c r="BL58" s="308">
        <f>+生産者価格評価表!BL58/生産者価格評価表!BL$124</f>
        <v>0</v>
      </c>
      <c r="BM58" s="308">
        <f>+生産者価格評価表!BM58/生産者価格評価表!BM$124</f>
        <v>4.3773300363278284E-3</v>
      </c>
      <c r="BN58" s="308">
        <f>+生産者価格評価表!BN58/生産者価格評価表!BN$124</f>
        <v>4.1166098727727406E-3</v>
      </c>
      <c r="BO58" s="308">
        <f>+生産者価格評価表!BO58/生産者価格評価表!BO$124</f>
        <v>1.1780192290975257E-3</v>
      </c>
      <c r="BP58" s="308">
        <f>+生産者価格評価表!BP58/生産者価格評価表!BP$124</f>
        <v>1.7510621017019707E-3</v>
      </c>
      <c r="BQ58" s="308">
        <f>+生産者価格評価表!BQ58/生産者価格評価表!BQ$124</f>
        <v>4.5985036758708244E-6</v>
      </c>
      <c r="BR58" s="308">
        <f>+生産者価格評価表!BR58/生産者価格評価表!BR$124</f>
        <v>0</v>
      </c>
      <c r="BS58" s="308">
        <f>+生産者価格評価表!BS58/生産者価格評価表!BS$124</f>
        <v>3.0857584225250033E-4</v>
      </c>
      <c r="BT58" s="308">
        <f>+生産者価格評価表!BT58/生産者価格評価表!BT$124</f>
        <v>0</v>
      </c>
      <c r="BU58" s="308">
        <f>+生産者価格評価表!BU58/生産者価格評価表!BU$124</f>
        <v>2.0670131809809119E-4</v>
      </c>
      <c r="BV58" s="308">
        <f>+生産者価格評価表!BV58/生産者価格評価表!BV$124</f>
        <v>2.6696773876088048E-6</v>
      </c>
      <c r="BW58" s="308">
        <f>+生産者価格評価表!BW58/生産者価格評価表!BW$124</f>
        <v>7.0637886031809291E-5</v>
      </c>
      <c r="BX58" s="308">
        <f>+生産者価格評価表!BX58/生産者価格評価表!BX$124</f>
        <v>2.6915992546835868E-5</v>
      </c>
      <c r="BY58" s="308">
        <f>+生産者価格評価表!BY58/生産者価格評価表!BY$124</f>
        <v>0</v>
      </c>
      <c r="BZ58" s="308">
        <f>+生産者価格評価表!BZ58/生産者価格評価表!BZ$124</f>
        <v>3.6586577432089852E-4</v>
      </c>
      <c r="CA58" s="308">
        <f>+生産者価格評価表!CA58/生産者価格評価表!CA$124</f>
        <v>1.1092869951487136E-5</v>
      </c>
      <c r="CB58" s="308">
        <f>+生産者価格評価表!CB58/生産者価格評価表!CB$124</f>
        <v>1.2669904384481634E-4</v>
      </c>
      <c r="CC58" s="308">
        <f>+生産者価格評価表!CC58/生産者価格評価表!CC$124</f>
        <v>6.1179988121531868E-5</v>
      </c>
      <c r="CD58" s="308">
        <f>+生産者価格評価表!CD58/生産者価格評価表!CD$124</f>
        <v>3.5953836002751427E-5</v>
      </c>
      <c r="CE58" s="308">
        <f>+生産者価格評価表!CE58/生産者価格評価表!CE$124</f>
        <v>7.3911474942900049E-5</v>
      </c>
      <c r="CF58" s="308">
        <f>+生産者価格評価表!CF58/生産者価格評価表!CF$124</f>
        <v>5.3530248181897956E-5</v>
      </c>
      <c r="CG58" s="308">
        <f>+生産者価格評価表!CG58/生産者価格評価表!CG$124</f>
        <v>5.0043803431135722E-4</v>
      </c>
      <c r="CH58" s="308">
        <f>+生産者価格評価表!CH58/生産者価格評価表!CH$124</f>
        <v>0</v>
      </c>
      <c r="CI58" s="308">
        <f>+生産者価格評価表!CI58/生産者価格評価表!CI$124</f>
        <v>0</v>
      </c>
      <c r="CJ58" s="308">
        <f>+生産者価格評価表!CJ58/生産者価格評価表!CJ$124</f>
        <v>5.6277776990239724E-4</v>
      </c>
      <c r="CK58" s="308">
        <f>+生産者価格評価表!CK58/生産者価格評価表!CK$124</f>
        <v>3.3177898114900223E-5</v>
      </c>
      <c r="CL58" s="308">
        <f>+生産者価格評価表!CL58/生産者価格評価表!CL$124</f>
        <v>0</v>
      </c>
      <c r="CM58" s="308">
        <f>+生産者価格評価表!CM58/生産者価格評価表!CM$124</f>
        <v>5.1049039388228372E-4</v>
      </c>
      <c r="CN58" s="308">
        <f>+生産者価格評価表!CN58/生産者価格評価表!CN$124</f>
        <v>3.8309816448106235E-4</v>
      </c>
      <c r="CO58" s="308">
        <f>+生産者価格評価表!CO58/生産者価格評価表!CO$124</f>
        <v>8.3468480710658201E-4</v>
      </c>
      <c r="CP58" s="308">
        <f>+生産者価格評価表!CP58/生産者価格評価表!CP$124</f>
        <v>7.3534388757342294E-5</v>
      </c>
      <c r="CQ58" s="308">
        <f>+生産者価格評価表!CQ58/生産者価格評価表!CQ$124</f>
        <v>2.5195720298950997E-5</v>
      </c>
      <c r="CR58" s="308">
        <f>+生産者価格評価表!CR58/生産者価格評価表!CR$124</f>
        <v>5.8067957301075987E-5</v>
      </c>
      <c r="CS58" s="308">
        <f>+生産者価格評価表!CS58/生産者価格評価表!CS$124</f>
        <v>1.9877953304307866E-6</v>
      </c>
      <c r="CT58" s="308">
        <f>+生産者価格評価表!CT58/生産者価格評価表!CT$124</f>
        <v>3.6363877783302492E-6</v>
      </c>
      <c r="CU58" s="308">
        <f>+生産者価格評価表!CU58/生産者価格評価表!CU$124</f>
        <v>0</v>
      </c>
      <c r="CV58" s="308">
        <f>+生産者価格評価表!CV58/生産者価格評価表!CV$124</f>
        <v>8.0947707837751923E-5</v>
      </c>
      <c r="CW58" s="308">
        <f>+生産者価格評価表!CW58/生産者価格評価表!CW$124</f>
        <v>0</v>
      </c>
      <c r="CX58" s="308">
        <f>+生産者価格評価表!CX58/生産者価格評価表!CX$124</f>
        <v>5.4274854945717587E-3</v>
      </c>
      <c r="CY58" s="308">
        <f>+生産者価格評価表!CY58/生産者価格評価表!CY$124</f>
        <v>8.2758290951655939E-5</v>
      </c>
      <c r="CZ58" s="308">
        <f>+生産者価格評価表!CZ58/生産者価格評価表!CZ$124</f>
        <v>6.5904070278150498E-5</v>
      </c>
      <c r="DA58" s="308">
        <f>+生産者価格評価表!DA58/生産者価格評価表!DA$124</f>
        <v>2.4259566930513761E-5</v>
      </c>
      <c r="DB58" s="308">
        <f>+生産者価格評価表!DB58/生産者価格評価表!DB$124</f>
        <v>9.6271093744539851E-6</v>
      </c>
      <c r="DC58" s="308">
        <f>+生産者価格評価表!DC58/生産者価格評価表!DC$124</f>
        <v>3.275086206095631E-4</v>
      </c>
      <c r="DD58" s="308">
        <f>+生産者価格評価表!DD58/生産者価格評価表!DD$124</f>
        <v>0</v>
      </c>
      <c r="DE58" s="308">
        <f>+生産者価格評価表!DE58/生産者価格評価表!DE$124</f>
        <v>6.9224192480439641E-5</v>
      </c>
      <c r="DF58" s="308">
        <f>+生産者価格評価表!DF58/生産者価格評価表!DF$124</f>
        <v>0</v>
      </c>
      <c r="DG58" s="309">
        <f>+生産者価格評価表!DG58/生産者価格評価表!DG$124</f>
        <v>1.896496557558677E-4</v>
      </c>
    </row>
    <row r="59" spans="1:111" ht="17.100000000000001" customHeight="1">
      <c r="B59" s="304" t="s">
        <v>234</v>
      </c>
      <c r="C59" s="305" t="s">
        <v>235</v>
      </c>
      <c r="D59" s="306">
        <f>+生産者価格評価表!D59/生産者価格評価表!D$124</f>
        <v>8.7785283601741839E-7</v>
      </c>
      <c r="E59" s="307">
        <f>+生産者価格評価表!E59/生産者価格評価表!E$124</f>
        <v>0</v>
      </c>
      <c r="F59" s="307">
        <f>+生産者価格評価表!F59/生産者価格評価表!F$124</f>
        <v>6.8275573706073013E-6</v>
      </c>
      <c r="G59" s="307">
        <f>+生産者価格評価表!G59/生産者価格評価表!G$124</f>
        <v>9.565262674629783E-5</v>
      </c>
      <c r="H59" s="307">
        <f>+生産者価格評価表!H59/生産者価格評価表!H$124</f>
        <v>5.1440790255048109E-5</v>
      </c>
      <c r="I59" s="819">
        <v>0</v>
      </c>
      <c r="J59" s="307">
        <f>+生産者価格評価表!J59/生産者価格評価表!J$124</f>
        <v>8.4109537750259795E-6</v>
      </c>
      <c r="K59" s="307">
        <f>+生産者価格評価表!K59/生産者価格評価表!K$124</f>
        <v>1.403504401827052E-5</v>
      </c>
      <c r="L59" s="307">
        <f>+生産者価格評価表!L59/生産者価格評価表!L$124</f>
        <v>3.528408564855894E-5</v>
      </c>
      <c r="M59" s="307">
        <f>+生産者価格評価表!M59/生産者価格評価表!M$124</f>
        <v>0</v>
      </c>
      <c r="N59" s="819">
        <v>0</v>
      </c>
      <c r="O59" s="307">
        <f>+生産者価格評価表!O59/生産者価格評価表!O$124</f>
        <v>1.0682367622342719E-5</v>
      </c>
      <c r="P59" s="307">
        <f>+生産者価格評価表!P59/生産者価格評価表!P$124</f>
        <v>3.1787610398565932E-6</v>
      </c>
      <c r="Q59" s="307">
        <f>+生産者価格評価表!Q59/生産者価格評価表!Q$124</f>
        <v>1.0922469694260932E-5</v>
      </c>
      <c r="R59" s="307">
        <f>+生産者価格評価表!R59/生産者価格評価表!R$124</f>
        <v>5.6621645342738196E-6</v>
      </c>
      <c r="S59" s="307">
        <f>+生産者価格評価表!S59/生産者価格評価表!S$124</f>
        <v>1.4211882133281795E-6</v>
      </c>
      <c r="T59" s="307">
        <f>+生産者価格評価表!T59/生産者価格評価表!T$124</f>
        <v>2.5469396347898321E-6</v>
      </c>
      <c r="U59" s="307">
        <f>+生産者価格評価表!U59/生産者価格評価表!U$124</f>
        <v>2.4252165572159298E-7</v>
      </c>
      <c r="V59" s="307">
        <f>+生産者価格評価表!V59/生産者価格評価表!V$124</f>
        <v>3.1855023377911577E-6</v>
      </c>
      <c r="W59" s="307">
        <f>+生産者価格評価表!W59/生産者価格評価表!W$124</f>
        <v>3.0829392125864955E-6</v>
      </c>
      <c r="X59" s="307">
        <f>+生産者価格評価表!X59/生産者価格評価表!X$124</f>
        <v>2.801225412129141E-6</v>
      </c>
      <c r="Y59" s="307">
        <f>+生産者価格評価表!Y59/生産者価格評価表!Y$124</f>
        <v>8.1590396098317577E-6</v>
      </c>
      <c r="Z59" s="307">
        <f>+生産者価格評価表!Z59/生産者価格評価表!Z$124</f>
        <v>1.5509460756013181E-5</v>
      </c>
      <c r="AA59" s="307">
        <f>+生産者価格評価表!AA59/生産者価格評価表!AA$124</f>
        <v>2.7091026055940471E-6</v>
      </c>
      <c r="AB59" s="307">
        <f>+生産者価格評価表!AB59/生産者価格評価表!AB$124</f>
        <v>1.0431918513722132E-4</v>
      </c>
      <c r="AC59" s="307">
        <f>+生産者価格評価表!AC59/生産者価格評価表!AC$124</f>
        <v>3.0356369319017217E-6</v>
      </c>
      <c r="AD59" s="307">
        <f>+生産者価格評価表!AD59/生産者価格評価表!AD$124</f>
        <v>8.1133147428050949E-6</v>
      </c>
      <c r="AE59" s="307">
        <f>+生産者価格評価表!AE59/生産者価格評価表!AE$124</f>
        <v>4.7983744999510851E-5</v>
      </c>
      <c r="AF59" s="307">
        <f>+生産者価格評価表!AF59/生産者価格評価表!AF$124</f>
        <v>1.0901012801467859E-6</v>
      </c>
      <c r="AG59" s="307">
        <f>+生産者価格評価表!AG59/生産者価格評価表!AG$124</f>
        <v>2.2309125685347139E-5</v>
      </c>
      <c r="AH59" s="307">
        <f>+生産者価格評価表!AH59/生産者価格評価表!AH$124</f>
        <v>3.9805653486368536E-5</v>
      </c>
      <c r="AI59" s="307">
        <f>+生産者価格評価表!AI59/生産者価格評価表!AI$124</f>
        <v>1.0806523812260486E-4</v>
      </c>
      <c r="AJ59" s="307">
        <f>+生産者価格評価表!AJ59/生産者価格評価表!AJ$124</f>
        <v>2.204479571379029E-5</v>
      </c>
      <c r="AK59" s="307">
        <f>+生産者価格評価表!AK59/生産者価格評価表!AK$124</f>
        <v>1.6712457915535908E-6</v>
      </c>
      <c r="AL59" s="307">
        <f>+生産者価格評価表!AL59/生産者価格評価表!AL$124</f>
        <v>1.3691060236205734E-5</v>
      </c>
      <c r="AM59" s="307">
        <f>+生産者価格評価表!AM59/生産者価格評価表!AM$124</f>
        <v>8.5156525466816445E-7</v>
      </c>
      <c r="AN59" s="307">
        <f>+生産者価格評価表!AN59/生産者価格評価表!AN$124</f>
        <v>5.0801114550097659E-6</v>
      </c>
      <c r="AO59" s="307">
        <f>+生産者価格評価表!AO59/生産者価格評価表!AO$124</f>
        <v>1.1374878986311006E-6</v>
      </c>
      <c r="AP59" s="307">
        <f>+生産者価格評価表!AP59/生産者価格評価表!AP$124</f>
        <v>1.4083140038356658E-6</v>
      </c>
      <c r="AQ59" s="307">
        <f>+生産者価格評価表!AQ59/生産者価格評価表!AQ$124</f>
        <v>2.0110124253956639E-6</v>
      </c>
      <c r="AR59" s="307">
        <f>+生産者価格評価表!AR59/生産者価格評価表!AR$124</f>
        <v>1.6685584191971251E-6</v>
      </c>
      <c r="AS59" s="307">
        <f>+生産者価格評価表!AS59/生産者価格評価表!AS$124</f>
        <v>7.960249237947301E-5</v>
      </c>
      <c r="AT59" s="307">
        <f>+生産者価格評価表!AT59/生産者価格評価表!AT$124</f>
        <v>1.1633025140412122E-5</v>
      </c>
      <c r="AU59" s="308">
        <f>+生産者価格評価表!AU59/生産者価格評価表!AU$124</f>
        <v>2.0635644974373005E-3</v>
      </c>
      <c r="AV59" s="308">
        <f>+生産者価格評価表!AV59/生産者価格評価表!AV$124</f>
        <v>1.6073966888705465E-4</v>
      </c>
      <c r="AW59" s="308">
        <f>+生産者価格評価表!AW59/生産者価格評価表!AW$124</f>
        <v>2.9896175298184131E-5</v>
      </c>
      <c r="AX59" s="308">
        <f>+生産者価格評価表!AX59/生産者価格評価表!AX$124</f>
        <v>8.0347881301067546E-5</v>
      </c>
      <c r="AY59" s="308">
        <f>+生産者価格評価表!AY59/生産者価格評価表!AY$124</f>
        <v>2.7590037218681518E-5</v>
      </c>
      <c r="AZ59" s="308">
        <f>+生産者価格評価表!AZ59/生産者価格評価表!AZ$124</f>
        <v>3.4989039413117037E-5</v>
      </c>
      <c r="BA59" s="308">
        <f>+生産者価格評価表!BA59/生産者価格評価表!BA$124</f>
        <v>2.660309813459183E-6</v>
      </c>
      <c r="BB59" s="308">
        <f>+生産者価格評価表!BB59/生産者価格評価表!BB$124</f>
        <v>2.7573299448842037E-5</v>
      </c>
      <c r="BC59" s="308">
        <f>+生産者価格評価表!BC59/生産者価格評価表!BC$124</f>
        <v>6.3869512658848222E-6</v>
      </c>
      <c r="BD59" s="308">
        <f>+生産者価格評価表!BD59/生産者価格評価表!BD$124</f>
        <v>9.4738670894705945E-3</v>
      </c>
      <c r="BE59" s="308">
        <f>+生産者価格評価表!BE59/生産者価格評価表!BE$124</f>
        <v>6.7495922880496473E-5</v>
      </c>
      <c r="BF59" s="308">
        <f>+生産者価格評価表!BF59/生産者価格評価表!BF$124</f>
        <v>1.6951617171558568E-2</v>
      </c>
      <c r="BG59" s="308">
        <f>+生産者価格評価表!BG59/生産者価格評価表!BG$124</f>
        <v>9.1259239971897121E-3</v>
      </c>
      <c r="BH59" s="308">
        <f>+生産者価格評価表!BH59/生産者価格評価表!BH$124</f>
        <v>1.2665289558023637E-5</v>
      </c>
      <c r="BI59" s="308">
        <f>+生産者価格評価表!BI59/生産者価格評価表!BI$124</f>
        <v>9.1850474592663888E-3</v>
      </c>
      <c r="BJ59" s="308">
        <f>+生産者価格評価表!BJ59/生産者価格評価表!BJ$124</f>
        <v>4.5250258240037882E-4</v>
      </c>
      <c r="BK59" s="308">
        <f>+生産者価格評価表!BK59/生産者価格評価表!BK$124</f>
        <v>7.3268479222012329E-6</v>
      </c>
      <c r="BL59" s="308">
        <f>+生産者価格評価表!BL59/生産者価格評価表!BL$124</f>
        <v>6.6709977331550461E-5</v>
      </c>
      <c r="BM59" s="308">
        <f>+生産者価格評価表!BM59/生産者価格評価表!BM$124</f>
        <v>1.3745646672757147E-3</v>
      </c>
      <c r="BN59" s="308">
        <f>+生産者価格評価表!BN59/生産者価格評価表!BN$124</f>
        <v>3.8334452986094129E-4</v>
      </c>
      <c r="BO59" s="308">
        <f>+生産者価格評価表!BO59/生産者価格評価表!BO$124</f>
        <v>2.7801444566431031E-3</v>
      </c>
      <c r="BP59" s="308">
        <f>+生産者価格評価表!BP59/生産者価格評価表!BP$124</f>
        <v>4.1388226254550162E-3</v>
      </c>
      <c r="BQ59" s="308">
        <f>+生産者価格評価表!BQ59/生産者価格評価表!BQ$124</f>
        <v>1.294224536779666E-5</v>
      </c>
      <c r="BR59" s="308">
        <f>+生産者価格評価表!BR59/生産者価格評価表!BR$124</f>
        <v>1.0463820140354744E-5</v>
      </c>
      <c r="BS59" s="308">
        <f>+生産者価格評価表!BS59/生産者価格評価表!BS$124</f>
        <v>6.0999231999058829E-6</v>
      </c>
      <c r="BT59" s="308">
        <f>+生産者価格評価表!BT59/生産者価格評価表!BT$124</f>
        <v>2.3351803786490492E-5</v>
      </c>
      <c r="BU59" s="308">
        <f>+生産者価格評価表!BU59/生産者価格評価表!BU$124</f>
        <v>2.2894689372304029E-4</v>
      </c>
      <c r="BV59" s="308">
        <f>+生産者価格評価表!BV59/生産者価格評価表!BV$124</f>
        <v>1.012050427848065E-4</v>
      </c>
      <c r="BW59" s="308">
        <f>+生産者価格評価表!BW59/生産者価格評価表!BW$124</f>
        <v>2.0517620452773627E-4</v>
      </c>
      <c r="BX59" s="308">
        <f>+生産者価格評価表!BX59/生産者価格評価表!BX$124</f>
        <v>7.3786209829674294E-5</v>
      </c>
      <c r="BY59" s="308">
        <f>+生産者価格評価表!BY59/生産者価格評価表!BY$124</f>
        <v>0</v>
      </c>
      <c r="BZ59" s="308">
        <f>+生産者価格評価表!BZ59/生産者価格評価表!BZ$124</f>
        <v>1.0288596833937935E-4</v>
      </c>
      <c r="CA59" s="308">
        <f>+生産者価格評価表!CA59/生産者価格評価表!CA$124</f>
        <v>1.6154036740922525E-4</v>
      </c>
      <c r="CB59" s="308">
        <f>+生産者価格評価表!CB59/生産者価格評価表!CB$124</f>
        <v>0</v>
      </c>
      <c r="CC59" s="308">
        <f>+生産者価格評価表!CC59/生産者価格評価表!CC$124</f>
        <v>4.0820966057015375E-5</v>
      </c>
      <c r="CD59" s="308">
        <f>+生産者価格評価表!CD59/生産者価格評価表!CD$124</f>
        <v>2.6366146402017714E-5</v>
      </c>
      <c r="CE59" s="308">
        <f>+生産者価格評価表!CE59/生産者価格評価表!CE$124</f>
        <v>1.3305203902890171E-4</v>
      </c>
      <c r="CF59" s="308">
        <f>+生産者価格評価表!CF59/生産者価格評価表!CF$124</f>
        <v>1.4120358149039995E-5</v>
      </c>
      <c r="CG59" s="308">
        <f>+生産者価格評価表!CG59/生産者価格評価表!CG$124</f>
        <v>8.1866055160357109E-5</v>
      </c>
      <c r="CH59" s="308">
        <f>+生産者価格評価表!CH59/生産者価格評価表!CH$124</f>
        <v>0</v>
      </c>
      <c r="CI59" s="308">
        <f>+生産者価格評価表!CI59/生産者価格評価表!CI$124</f>
        <v>4.1150767966343158E-6</v>
      </c>
      <c r="CJ59" s="308">
        <f>+生産者価格評価表!CJ59/生産者価格評価表!CJ$124</f>
        <v>7.5477053625876888E-5</v>
      </c>
      <c r="CK59" s="308">
        <f>+生産者価格評価表!CK59/生産者価格評価表!CK$124</f>
        <v>2.8664758775600799E-4</v>
      </c>
      <c r="CL59" s="308">
        <f>+生産者価格評価表!CL59/生産者価格評価表!CL$124</f>
        <v>1.4007045436478308E-5</v>
      </c>
      <c r="CM59" s="308">
        <f>+生産者価格評価表!CM59/生産者価格評価表!CM$124</f>
        <v>1.676358346746626E-4</v>
      </c>
      <c r="CN59" s="308">
        <f>+生産者価格評価表!CN59/生産者価格評価表!CN$124</f>
        <v>1.3525598263381758E-3</v>
      </c>
      <c r="CO59" s="308">
        <f>+生産者価格評価表!CO59/生産者価格評価表!CO$124</f>
        <v>3.19688095554618E-5</v>
      </c>
      <c r="CP59" s="308">
        <f>+生産者価格評価表!CP59/生産者価格評価表!CP$124</f>
        <v>2.4721211542856928E-4</v>
      </c>
      <c r="CQ59" s="308">
        <f>+生産者価格評価表!CQ59/生産者価格評価表!CQ$124</f>
        <v>1.830765914158034E-5</v>
      </c>
      <c r="CR59" s="308">
        <f>+生産者価格評価表!CR59/生産者価格評価表!CR$124</f>
        <v>4.8482271026136803E-6</v>
      </c>
      <c r="CS59" s="308">
        <f>+生産者価格評価表!CS59/生産者価格評価表!CS$124</f>
        <v>2.0126643597602418E-5</v>
      </c>
      <c r="CT59" s="308">
        <f>+生産者価格評価表!CT59/生産者価格評価表!CT$124</f>
        <v>2.0261659933258874E-6</v>
      </c>
      <c r="CU59" s="308">
        <f>+生産者価格評価表!CU59/生産者価格評価表!CU$124</f>
        <v>5.0690746933799721E-5</v>
      </c>
      <c r="CV59" s="308">
        <f>+生産者価格評価表!CV59/生産者価格評価表!CV$124</f>
        <v>8.6859585948847049E-5</v>
      </c>
      <c r="CW59" s="308">
        <f>+生産者価格評価表!CW59/生産者価格評価表!CW$124</f>
        <v>2.2929423593140715E-4</v>
      </c>
      <c r="CX59" s="308">
        <f>+生産者価格評価表!CX59/生産者価格評価表!CX$124</f>
        <v>1.6607880705977803E-3</v>
      </c>
      <c r="CY59" s="308">
        <f>+生産者価格評価表!CY59/生産者価格評価表!CY$124</f>
        <v>5.2231399963498563E-4</v>
      </c>
      <c r="CZ59" s="308">
        <f>+生産者価格評価表!CZ59/生産者価格評価表!CZ$124</f>
        <v>6.4970738882763514E-6</v>
      </c>
      <c r="DA59" s="308">
        <f>+生産者価格評価表!DA59/生産者価格評価表!DA$124</f>
        <v>8.0972368238048422E-5</v>
      </c>
      <c r="DB59" s="308">
        <f>+生産者価格評価表!DB59/生産者価格評価表!DB$124</f>
        <v>1.2416271903501402E-5</v>
      </c>
      <c r="DC59" s="308">
        <f>+生産者価格評価表!DC59/生産者価格評価表!DC$124</f>
        <v>3.0573142126519824E-4</v>
      </c>
      <c r="DD59" s="308">
        <f>+生産者価格評価表!DD59/生産者価格評価表!DD$124</f>
        <v>5.7759739747160196E-5</v>
      </c>
      <c r="DE59" s="308">
        <f>+生産者価格評価表!DE59/生産者価格評価表!DE$124</f>
        <v>2.9743493219735391E-5</v>
      </c>
      <c r="DF59" s="308">
        <f>+生産者価格評価表!DF59/生産者価格評価表!DF$124</f>
        <v>0</v>
      </c>
      <c r="DG59" s="309">
        <f>+生産者価格評価表!DG59/生産者価格評価表!DG$124</f>
        <v>0</v>
      </c>
    </row>
    <row r="60" spans="1:111" ht="17.100000000000001" customHeight="1">
      <c r="B60" s="304" t="s">
        <v>236</v>
      </c>
      <c r="C60" s="305" t="s">
        <v>237</v>
      </c>
      <c r="D60" s="306">
        <f>+生産者価格評価表!D60/生産者価格評価表!D$124</f>
        <v>0</v>
      </c>
      <c r="E60" s="307">
        <f>+生産者価格評価表!E60/生産者価格評価表!E$124</f>
        <v>0</v>
      </c>
      <c r="F60" s="307">
        <f>+生産者価格評価表!F60/生産者価格評価表!F$124</f>
        <v>0</v>
      </c>
      <c r="G60" s="307">
        <f>+生産者価格評価表!G60/生産者価格評価表!G$124</f>
        <v>0</v>
      </c>
      <c r="H60" s="307">
        <f>+生産者価格評価表!H60/生産者価格評価表!H$124</f>
        <v>0</v>
      </c>
      <c r="I60" s="819">
        <v>0</v>
      </c>
      <c r="J60" s="307">
        <f>+生産者価格評価表!J60/生産者価格評価表!J$124</f>
        <v>0</v>
      </c>
      <c r="K60" s="307">
        <f>+生産者価格評価表!K60/生産者価格評価表!K$124</f>
        <v>0</v>
      </c>
      <c r="L60" s="307">
        <f>+生産者価格評価表!L60/生産者価格評価表!L$124</f>
        <v>0</v>
      </c>
      <c r="M60" s="307">
        <f>+生産者価格評価表!M60/生産者価格評価表!M$124</f>
        <v>0</v>
      </c>
      <c r="N60" s="819">
        <v>0</v>
      </c>
      <c r="O60" s="307">
        <f>+生産者価格評価表!O60/生産者価格評価表!O$124</f>
        <v>0</v>
      </c>
      <c r="P60" s="307">
        <f>+生産者価格評価表!P60/生産者価格評価表!P$124</f>
        <v>0</v>
      </c>
      <c r="Q60" s="307">
        <f>+生産者価格評価表!Q60/生産者価格評価表!Q$124</f>
        <v>0</v>
      </c>
      <c r="R60" s="307">
        <f>+生産者価格評価表!R60/生産者価格評価表!R$124</f>
        <v>0</v>
      </c>
      <c r="S60" s="307">
        <f>+生産者価格評価表!S60/生産者価格評価表!S$124</f>
        <v>0</v>
      </c>
      <c r="T60" s="307">
        <f>+生産者価格評価表!T60/生産者価格評価表!T$124</f>
        <v>0</v>
      </c>
      <c r="U60" s="307">
        <f>+生産者価格評価表!U60/生産者価格評価表!U$124</f>
        <v>0</v>
      </c>
      <c r="V60" s="307">
        <f>+生産者価格評価表!V60/生産者価格評価表!V$124</f>
        <v>0</v>
      </c>
      <c r="W60" s="307">
        <f>+生産者価格評価表!W60/生産者価格評価表!W$124</f>
        <v>0</v>
      </c>
      <c r="X60" s="307">
        <f>+生産者価格評価表!X60/生産者価格評価表!X$124</f>
        <v>0</v>
      </c>
      <c r="Y60" s="307">
        <f>+生産者価格評価表!Y60/生産者価格評価表!Y$124</f>
        <v>0</v>
      </c>
      <c r="Z60" s="307">
        <f>+生産者価格評価表!Z60/生産者価格評価表!Z$124</f>
        <v>0</v>
      </c>
      <c r="AA60" s="307">
        <f>+生産者価格評価表!AA60/生産者価格評価表!AA$124</f>
        <v>0</v>
      </c>
      <c r="AB60" s="307">
        <f>+生産者価格評価表!AB60/生産者価格評価表!AB$124</f>
        <v>0</v>
      </c>
      <c r="AC60" s="307">
        <f>+生産者価格評価表!AC60/生産者価格評価表!AC$124</f>
        <v>0</v>
      </c>
      <c r="AD60" s="307">
        <f>+生産者価格評価表!AD60/生産者価格評価表!AD$124</f>
        <v>0</v>
      </c>
      <c r="AE60" s="307">
        <f>+生産者価格評価表!AE60/生産者価格評価表!AE$124</f>
        <v>0</v>
      </c>
      <c r="AF60" s="307">
        <f>+生産者価格評価表!AF60/生産者価格評価表!AF$124</f>
        <v>0</v>
      </c>
      <c r="AG60" s="307">
        <f>+生産者価格評価表!AG60/生産者価格評価表!AG$124</f>
        <v>0</v>
      </c>
      <c r="AH60" s="307">
        <f>+生産者価格評価表!AH60/生産者価格評価表!AH$124</f>
        <v>0</v>
      </c>
      <c r="AI60" s="307">
        <f>+生産者価格評価表!AI60/生産者価格評価表!AI$124</f>
        <v>0</v>
      </c>
      <c r="AJ60" s="307">
        <f>+生産者価格評価表!AJ60/生産者価格評価表!AJ$124</f>
        <v>0</v>
      </c>
      <c r="AK60" s="307">
        <f>+生産者価格評価表!AK60/生産者価格評価表!AK$124</f>
        <v>0</v>
      </c>
      <c r="AL60" s="307">
        <f>+生産者価格評価表!AL60/生産者価格評価表!AL$124</f>
        <v>0</v>
      </c>
      <c r="AM60" s="307">
        <f>+生産者価格評価表!AM60/生産者価格評価表!AM$124</f>
        <v>0</v>
      </c>
      <c r="AN60" s="307">
        <f>+生産者価格評価表!AN60/生産者価格評価表!AN$124</f>
        <v>0</v>
      </c>
      <c r="AO60" s="307">
        <f>+生産者価格評価表!AO60/生産者価格評価表!AO$124</f>
        <v>0</v>
      </c>
      <c r="AP60" s="307">
        <f>+生産者価格評価表!AP60/生産者価格評価表!AP$124</f>
        <v>0</v>
      </c>
      <c r="AQ60" s="307">
        <f>+生産者価格評価表!AQ60/生産者価格評価表!AQ$124</f>
        <v>0</v>
      </c>
      <c r="AR60" s="307">
        <f>+生産者価格評価表!AR60/生産者価格評価表!AR$124</f>
        <v>0</v>
      </c>
      <c r="AS60" s="307">
        <f>+生産者価格評価表!AS60/生産者価格評価表!AS$124</f>
        <v>0</v>
      </c>
      <c r="AT60" s="307">
        <f>+生産者価格評価表!AT60/生産者価格評価表!AT$124</f>
        <v>0</v>
      </c>
      <c r="AU60" s="308">
        <f>+生産者価格評価表!AU60/生産者価格評価表!AU$124</f>
        <v>0</v>
      </c>
      <c r="AV60" s="308">
        <f>+生産者価格評価表!AV60/生産者価格評価表!AV$124</f>
        <v>4.553504503035596E-5</v>
      </c>
      <c r="AW60" s="308">
        <f>+生産者価格評価表!AW60/生産者価格評価表!AW$124</f>
        <v>0</v>
      </c>
      <c r="AX60" s="308">
        <f>+生産者価格評価表!AX60/生産者価格評価表!AX$124</f>
        <v>0</v>
      </c>
      <c r="AY60" s="308">
        <f>+生産者価格評価表!AY60/生産者価格評価表!AY$124</f>
        <v>0</v>
      </c>
      <c r="AZ60" s="308">
        <f>+生産者価格評価表!AZ60/生産者価格評価表!AZ$124</f>
        <v>0</v>
      </c>
      <c r="BA60" s="308">
        <f>+生産者価格評価表!BA60/生産者価格評価表!BA$124</f>
        <v>0</v>
      </c>
      <c r="BB60" s="308">
        <f>+生産者価格評価表!BB60/生産者価格評価表!BB$124</f>
        <v>0</v>
      </c>
      <c r="BC60" s="308">
        <f>+生産者価格評価表!BC60/生産者価格評価表!BC$124</f>
        <v>0</v>
      </c>
      <c r="BD60" s="308">
        <f>+生産者価格評価表!BD60/生産者価格評価表!BD$124</f>
        <v>7.2141793810776849E-5</v>
      </c>
      <c r="BE60" s="308">
        <f>+生産者価格評価表!BE60/生産者価格評価表!BE$124</f>
        <v>5.1938534166132949E-2</v>
      </c>
      <c r="BF60" s="308">
        <f>+生産者価格評価表!BF60/生産者価格評価表!BF$124</f>
        <v>0</v>
      </c>
      <c r="BG60" s="308">
        <f>+生産者価格評価表!BG60/生産者価格評価表!BG$124</f>
        <v>0</v>
      </c>
      <c r="BH60" s="308">
        <f>+生産者価格評価表!BH60/生産者価格評価表!BH$124</f>
        <v>0</v>
      </c>
      <c r="BI60" s="308">
        <f>+生産者価格評価表!BI60/生産者価格評価表!BI$124</f>
        <v>0</v>
      </c>
      <c r="BJ60" s="308">
        <f>+生産者価格評価表!BJ60/生産者価格評価表!BJ$124</f>
        <v>0</v>
      </c>
      <c r="BK60" s="308">
        <f>+生産者価格評価表!BK60/生産者価格評価表!BK$124</f>
        <v>0</v>
      </c>
      <c r="BL60" s="308">
        <f>+生産者価格評価表!BL60/生産者価格評価表!BL$124</f>
        <v>0</v>
      </c>
      <c r="BM60" s="308">
        <f>+生産者価格評価表!BM60/生産者価格評価表!BM$124</f>
        <v>0</v>
      </c>
      <c r="BN60" s="308">
        <f>+生産者価格評価表!BN60/生産者価格評価表!BN$124</f>
        <v>0</v>
      </c>
      <c r="BO60" s="308">
        <f>+生産者価格評価表!BO60/生産者価格評価表!BO$124</f>
        <v>0</v>
      </c>
      <c r="BP60" s="308">
        <f>+生産者価格評価表!BP60/生産者価格評価表!BP$124</f>
        <v>0</v>
      </c>
      <c r="BQ60" s="308">
        <f>+生産者価格評価表!BQ60/生産者価格評価表!BQ$124</f>
        <v>0</v>
      </c>
      <c r="BR60" s="308">
        <f>+生産者価格評価表!BR60/生産者価格評価表!BR$124</f>
        <v>0</v>
      </c>
      <c r="BS60" s="308">
        <f>+生産者価格評価表!BS60/生産者価格評価表!BS$124</f>
        <v>0</v>
      </c>
      <c r="BT60" s="308">
        <f>+生産者価格評価表!BT60/生産者価格評価表!BT$124</f>
        <v>0</v>
      </c>
      <c r="BU60" s="308">
        <f>+生産者価格評価表!BU60/生産者価格評価表!BU$124</f>
        <v>0</v>
      </c>
      <c r="BV60" s="308">
        <f>+生産者価格評価表!BV60/生産者価格評価表!BV$124</f>
        <v>0</v>
      </c>
      <c r="BW60" s="308">
        <f>+生産者価格評価表!BW60/生産者価格評価表!BW$124</f>
        <v>0</v>
      </c>
      <c r="BX60" s="308">
        <f>+生産者価格評価表!BX60/生産者価格評価表!BX$124</f>
        <v>0</v>
      </c>
      <c r="BY60" s="308">
        <f>+生産者価格評価表!BY60/生産者価格評価表!BY$124</f>
        <v>0</v>
      </c>
      <c r="BZ60" s="308">
        <f>+生産者価格評価表!BZ60/生産者価格評価表!BZ$124</f>
        <v>0</v>
      </c>
      <c r="CA60" s="308">
        <f>+生産者価格評価表!CA60/生産者価格評価表!CA$124</f>
        <v>0</v>
      </c>
      <c r="CB60" s="308">
        <f>+生産者価格評価表!CB60/生産者価格評価表!CB$124</f>
        <v>0</v>
      </c>
      <c r="CC60" s="308">
        <f>+生産者価格評価表!CC60/生産者価格評価表!CC$124</f>
        <v>0</v>
      </c>
      <c r="CD60" s="308">
        <f>+生産者価格評価表!CD60/生産者価格評価表!CD$124</f>
        <v>0</v>
      </c>
      <c r="CE60" s="308">
        <f>+生産者価格評価表!CE60/生産者価格評価表!CE$124</f>
        <v>0</v>
      </c>
      <c r="CF60" s="308">
        <f>+生産者価格評価表!CF60/生産者価格評価表!CF$124</f>
        <v>0</v>
      </c>
      <c r="CG60" s="308">
        <f>+生産者価格評価表!CG60/生産者価格評価表!CG$124</f>
        <v>0</v>
      </c>
      <c r="CH60" s="308">
        <f>+生産者価格評価表!CH60/生産者価格評価表!CH$124</f>
        <v>3.2603473078217458E-6</v>
      </c>
      <c r="CI60" s="308">
        <f>+生産者価格評価表!CI60/生産者価格評価表!CI$124</f>
        <v>4.3860949006566009E-5</v>
      </c>
      <c r="CJ60" s="308">
        <f>+生産者価格評価表!CJ60/生産者価格評価表!CJ$124</f>
        <v>4.6263440866561561E-5</v>
      </c>
      <c r="CK60" s="308">
        <f>+生産者価格評価表!CK60/生産者価格評価表!CK$124</f>
        <v>0</v>
      </c>
      <c r="CL60" s="308">
        <f>+生産者価格評価表!CL60/生産者価格評価表!CL$124</f>
        <v>1.7809645400333243E-6</v>
      </c>
      <c r="CM60" s="308">
        <f>+生産者価格評価表!CM60/生産者価格評価表!CM$124</f>
        <v>0</v>
      </c>
      <c r="CN60" s="308">
        <f>+生産者価格評価表!CN60/生産者価格評価表!CN$124</f>
        <v>0</v>
      </c>
      <c r="CO60" s="308">
        <f>+生産者価格評価表!CO60/生産者価格評価表!CO$124</f>
        <v>0</v>
      </c>
      <c r="CP60" s="308">
        <f>+生産者価格評価表!CP60/生産者価格評価表!CP$124</f>
        <v>0</v>
      </c>
      <c r="CQ60" s="308">
        <f>+生産者価格評価表!CQ60/生産者価格評価表!CQ$124</f>
        <v>0</v>
      </c>
      <c r="CR60" s="308">
        <f>+生産者価格評価表!CR60/生産者価格評価表!CR$124</f>
        <v>0</v>
      </c>
      <c r="CS60" s="308">
        <f>+生産者価格評価表!CS60/生産者価格評価表!CS$124</f>
        <v>0</v>
      </c>
      <c r="CT60" s="308">
        <f>+生産者価格評価表!CT60/生産者価格評価表!CT$124</f>
        <v>0</v>
      </c>
      <c r="CU60" s="308">
        <f>+生産者価格評価表!CU60/生産者価格評価表!CU$124</f>
        <v>0</v>
      </c>
      <c r="CV60" s="308">
        <f>+生産者価格評価表!CV60/生産者価格評価表!CV$124</f>
        <v>2.3652112974736367E-3</v>
      </c>
      <c r="CW60" s="308">
        <f>+生産者価格評価表!CW60/生産者価格評価表!CW$124</f>
        <v>0</v>
      </c>
      <c r="CX60" s="308">
        <f>+生産者価格評価表!CX60/生産者価格評価表!CX$124</f>
        <v>1.8324922113449505E-3</v>
      </c>
      <c r="CY60" s="308">
        <f>+生産者価格評価表!CY60/生産者価格評価表!CY$124</f>
        <v>0</v>
      </c>
      <c r="CZ60" s="308">
        <f>+生産者価格評価表!CZ60/生産者価格評価表!CZ$124</f>
        <v>0</v>
      </c>
      <c r="DA60" s="308">
        <f>+生産者価格評価表!DA60/生産者価格評価表!DA$124</f>
        <v>0</v>
      </c>
      <c r="DB60" s="308">
        <f>+生産者価格評価表!DB60/生産者価格評価表!DB$124</f>
        <v>0</v>
      </c>
      <c r="DC60" s="308">
        <f>+生産者価格評価表!DC60/生産者価格評価表!DC$124</f>
        <v>0</v>
      </c>
      <c r="DD60" s="308">
        <f>+生産者価格評価表!DD60/生産者価格評価表!DD$124</f>
        <v>0</v>
      </c>
      <c r="DE60" s="308">
        <f>+生産者価格評価表!DE60/生産者価格評価表!DE$124</f>
        <v>0</v>
      </c>
      <c r="DF60" s="308">
        <f>+生産者価格評価表!DF60/生産者価格評価表!DF$124</f>
        <v>0</v>
      </c>
      <c r="DG60" s="309">
        <f>+生産者価格評価表!DG60/生産者価格評価表!DG$124</f>
        <v>0</v>
      </c>
    </row>
    <row r="61" spans="1:111" ht="17.100000000000001" customHeight="1">
      <c r="B61" s="304" t="s">
        <v>238</v>
      </c>
      <c r="C61" s="305" t="s">
        <v>239</v>
      </c>
      <c r="D61" s="306">
        <f>+生産者価格評価表!D61/生産者価格評価表!D$124</f>
        <v>0</v>
      </c>
      <c r="E61" s="307">
        <f>+生産者価格評価表!E61/生産者価格評価表!E$124</f>
        <v>0</v>
      </c>
      <c r="F61" s="307">
        <f>+生産者価格評価表!F61/生産者価格評価表!F$124</f>
        <v>0</v>
      </c>
      <c r="G61" s="307">
        <f>+生産者価格評価表!G61/生産者価格評価表!G$124</f>
        <v>0</v>
      </c>
      <c r="H61" s="307">
        <f>+生産者価格評価表!H61/生産者価格評価表!H$124</f>
        <v>0</v>
      </c>
      <c r="I61" s="819">
        <v>0</v>
      </c>
      <c r="J61" s="307">
        <f>+生産者価格評価表!J61/生産者価格評価表!J$124</f>
        <v>0</v>
      </c>
      <c r="K61" s="307">
        <f>+生産者価格評価表!K61/生産者価格評価表!K$124</f>
        <v>0</v>
      </c>
      <c r="L61" s="307">
        <f>+生産者価格評価表!L61/生産者価格評価表!L$124</f>
        <v>0</v>
      </c>
      <c r="M61" s="307">
        <f>+生産者価格評価表!M61/生産者価格評価表!M$124</f>
        <v>0</v>
      </c>
      <c r="N61" s="819">
        <v>0</v>
      </c>
      <c r="O61" s="307">
        <f>+生産者価格評価表!O61/生産者価格評価表!O$124</f>
        <v>0</v>
      </c>
      <c r="P61" s="307">
        <f>+生産者価格評価表!P61/生産者価格評価表!P$124</f>
        <v>0</v>
      </c>
      <c r="Q61" s="307">
        <f>+生産者価格評価表!Q61/生産者価格評価表!Q$124</f>
        <v>0</v>
      </c>
      <c r="R61" s="307">
        <f>+生産者価格評価表!R61/生産者価格評価表!R$124</f>
        <v>0</v>
      </c>
      <c r="S61" s="307">
        <f>+生産者価格評価表!S61/生産者価格評価表!S$124</f>
        <v>0</v>
      </c>
      <c r="T61" s="307">
        <f>+生産者価格評価表!T61/生産者価格評価表!T$124</f>
        <v>0</v>
      </c>
      <c r="U61" s="307">
        <f>+生産者価格評価表!U61/生産者価格評価表!U$124</f>
        <v>0</v>
      </c>
      <c r="V61" s="307">
        <f>+生産者価格評価表!V61/生産者価格評価表!V$124</f>
        <v>0</v>
      </c>
      <c r="W61" s="307">
        <f>+生産者価格評価表!W61/生産者価格評価表!W$124</f>
        <v>0</v>
      </c>
      <c r="X61" s="307">
        <f>+生産者価格評価表!X61/生産者価格評価表!X$124</f>
        <v>0</v>
      </c>
      <c r="Y61" s="307">
        <f>+生産者価格評価表!Y61/生産者価格評価表!Y$124</f>
        <v>0</v>
      </c>
      <c r="Z61" s="307">
        <f>+生産者価格評価表!Z61/生産者価格評価表!Z$124</f>
        <v>0</v>
      </c>
      <c r="AA61" s="307">
        <f>+生産者価格評価表!AA61/生産者価格評価表!AA$124</f>
        <v>0</v>
      </c>
      <c r="AB61" s="307">
        <f>+生産者価格評価表!AB61/生産者価格評価表!AB$124</f>
        <v>0</v>
      </c>
      <c r="AC61" s="307">
        <f>+生産者価格評価表!AC61/生産者価格評価表!AC$124</f>
        <v>0</v>
      </c>
      <c r="AD61" s="307">
        <f>+生産者価格評価表!AD61/生産者価格評価表!AD$124</f>
        <v>0</v>
      </c>
      <c r="AE61" s="307">
        <f>+生産者価格評価表!AE61/生産者価格評価表!AE$124</f>
        <v>0</v>
      </c>
      <c r="AF61" s="307">
        <f>+生産者価格評価表!AF61/生産者価格評価表!AF$124</f>
        <v>0</v>
      </c>
      <c r="AG61" s="307">
        <f>+生産者価格評価表!AG61/生産者価格評価表!AG$124</f>
        <v>0</v>
      </c>
      <c r="AH61" s="307">
        <f>+生産者価格評価表!AH61/生産者価格評価表!AH$124</f>
        <v>0</v>
      </c>
      <c r="AI61" s="307">
        <f>+生産者価格評価表!AI61/生産者価格評価表!AI$124</f>
        <v>0</v>
      </c>
      <c r="AJ61" s="307">
        <f>+生産者価格評価表!AJ61/生産者価格評価表!AJ$124</f>
        <v>0</v>
      </c>
      <c r="AK61" s="307">
        <f>+生産者価格評価表!AK61/生産者価格評価表!AK$124</f>
        <v>0</v>
      </c>
      <c r="AL61" s="307">
        <f>+生産者価格評価表!AL61/生産者価格評価表!AL$124</f>
        <v>0</v>
      </c>
      <c r="AM61" s="307">
        <f>+生産者価格評価表!AM61/生産者価格評価表!AM$124</f>
        <v>0</v>
      </c>
      <c r="AN61" s="307">
        <f>+生産者価格評価表!AN61/生産者価格評価表!AN$124</f>
        <v>0</v>
      </c>
      <c r="AO61" s="307">
        <f>+生産者価格評価表!AO61/生産者価格評価表!AO$124</f>
        <v>0</v>
      </c>
      <c r="AP61" s="307">
        <f>+生産者価格評価表!AP61/生産者価格評価表!AP$124</f>
        <v>0</v>
      </c>
      <c r="AQ61" s="307">
        <f>+生産者価格評価表!AQ61/生産者価格評価表!AQ$124</f>
        <v>0</v>
      </c>
      <c r="AR61" s="307">
        <f>+生産者価格評価表!AR61/生産者価格評価表!AR$124</f>
        <v>0</v>
      </c>
      <c r="AS61" s="307">
        <f>+生産者価格評価表!AS61/生産者価格評価表!AS$124</f>
        <v>0</v>
      </c>
      <c r="AT61" s="307">
        <f>+生産者価格評価表!AT61/生産者価格評価表!AT$124</f>
        <v>0</v>
      </c>
      <c r="AU61" s="308">
        <f>+生産者価格評価表!AU61/生産者価格評価表!AU$124</f>
        <v>0</v>
      </c>
      <c r="AV61" s="308">
        <f>+生産者価格評価表!AV61/生産者価格評価表!AV$124</f>
        <v>0</v>
      </c>
      <c r="AW61" s="308">
        <f>+生産者価格評価表!AW61/生産者価格評価表!AW$124</f>
        <v>0</v>
      </c>
      <c r="AX61" s="308">
        <f>+生産者価格評価表!AX61/生産者価格評価表!AX$124</f>
        <v>0</v>
      </c>
      <c r="AY61" s="308">
        <f>+生産者価格評価表!AY61/生産者価格評価表!AY$124</f>
        <v>0</v>
      </c>
      <c r="AZ61" s="308">
        <f>+生産者価格評価表!AZ61/生産者価格評価表!AZ$124</f>
        <v>0</v>
      </c>
      <c r="BA61" s="308">
        <f>+生産者価格評価表!BA61/生産者価格評価表!BA$124</f>
        <v>0</v>
      </c>
      <c r="BB61" s="308">
        <f>+生産者価格評価表!BB61/生産者価格評価表!BB$124</f>
        <v>0</v>
      </c>
      <c r="BC61" s="308">
        <f>+生産者価格評価表!BC61/生産者価格評価表!BC$124</f>
        <v>0</v>
      </c>
      <c r="BD61" s="308">
        <f>+生産者価格評価表!BD61/生産者価格評価表!BD$124</f>
        <v>0</v>
      </c>
      <c r="BE61" s="308">
        <f>+生産者価格評価表!BE61/生産者価格評価表!BE$124</f>
        <v>0</v>
      </c>
      <c r="BF61" s="308">
        <f>+生産者価格評価表!BF61/生産者価格評価表!BF$124</f>
        <v>0</v>
      </c>
      <c r="BG61" s="308">
        <f>+生産者価格評価表!BG61/生産者価格評価表!BG$124</f>
        <v>0</v>
      </c>
      <c r="BH61" s="308">
        <f>+生産者価格評価表!BH61/生産者価格評価表!BH$124</f>
        <v>0</v>
      </c>
      <c r="BI61" s="308">
        <f>+生産者価格評価表!BI61/生産者価格評価表!BI$124</f>
        <v>0</v>
      </c>
      <c r="BJ61" s="308">
        <f>+生産者価格評価表!BJ61/生産者価格評価表!BJ$124</f>
        <v>0</v>
      </c>
      <c r="BK61" s="308">
        <f>+生産者価格評価表!BK61/生産者価格評価表!BK$124</f>
        <v>0</v>
      </c>
      <c r="BL61" s="308">
        <f>+生産者価格評価表!BL61/生産者価格評価表!BL$124</f>
        <v>0</v>
      </c>
      <c r="BM61" s="308">
        <f>+生産者価格評価表!BM61/生産者価格評価表!BM$124</f>
        <v>0</v>
      </c>
      <c r="BN61" s="308">
        <f>+生産者価格評価表!BN61/生産者価格評価表!BN$124</f>
        <v>0</v>
      </c>
      <c r="BO61" s="308">
        <f>+生産者価格評価表!BO61/生産者価格評価表!BO$124</f>
        <v>0</v>
      </c>
      <c r="BP61" s="308">
        <f>+生産者価格評価表!BP61/生産者価格評価表!BP$124</f>
        <v>0</v>
      </c>
      <c r="BQ61" s="308">
        <f>+生産者価格評価表!BQ61/生産者価格評価表!BQ$124</f>
        <v>0</v>
      </c>
      <c r="BR61" s="308">
        <f>+生産者価格評価表!BR61/生産者価格評価表!BR$124</f>
        <v>0</v>
      </c>
      <c r="BS61" s="308">
        <f>+生産者価格評価表!BS61/生産者価格評価表!BS$124</f>
        <v>0</v>
      </c>
      <c r="BT61" s="308">
        <f>+生産者価格評価表!BT61/生産者価格評価表!BT$124</f>
        <v>0</v>
      </c>
      <c r="BU61" s="308">
        <f>+生産者価格評価表!BU61/生産者価格評価表!BU$124</f>
        <v>0</v>
      </c>
      <c r="BV61" s="308">
        <f>+生産者価格評価表!BV61/生産者価格評価表!BV$124</f>
        <v>0</v>
      </c>
      <c r="BW61" s="308">
        <f>+生産者価格評価表!BW61/生産者価格評価表!BW$124</f>
        <v>0</v>
      </c>
      <c r="BX61" s="308">
        <f>+生産者価格評価表!BX61/生産者価格評価表!BX$124</f>
        <v>0</v>
      </c>
      <c r="BY61" s="308">
        <f>+生産者価格評価表!BY61/生産者価格評価表!BY$124</f>
        <v>0</v>
      </c>
      <c r="BZ61" s="308">
        <f>+生産者価格評価表!BZ61/生産者価格評価表!BZ$124</f>
        <v>0</v>
      </c>
      <c r="CA61" s="308">
        <f>+生産者価格評価表!CA61/生産者価格評価表!CA$124</f>
        <v>0</v>
      </c>
      <c r="CB61" s="308">
        <f>+生産者価格評価表!CB61/生産者価格評価表!CB$124</f>
        <v>0</v>
      </c>
      <c r="CC61" s="308">
        <f>+生産者価格評価表!CC61/生産者価格評価表!CC$124</f>
        <v>0</v>
      </c>
      <c r="CD61" s="308">
        <f>+生産者価格評価表!CD61/生産者価格評価表!CD$124</f>
        <v>0</v>
      </c>
      <c r="CE61" s="308">
        <f>+生産者価格評価表!CE61/生産者価格評価表!CE$124</f>
        <v>0</v>
      </c>
      <c r="CF61" s="308">
        <f>+生産者価格評価表!CF61/生産者価格評価表!CF$124</f>
        <v>0</v>
      </c>
      <c r="CG61" s="308">
        <f>+生産者価格評価表!CG61/生産者価格評価表!CG$124</f>
        <v>0</v>
      </c>
      <c r="CH61" s="308">
        <f>+生産者価格評価表!CH61/生産者価格評価表!CH$124</f>
        <v>0</v>
      </c>
      <c r="CI61" s="308">
        <f>+生産者価格評価表!CI61/生産者価格評価表!CI$124</f>
        <v>0</v>
      </c>
      <c r="CJ61" s="308">
        <f>+生産者価格評価表!CJ61/生産者価格評価表!CJ$124</f>
        <v>0</v>
      </c>
      <c r="CK61" s="308">
        <f>+生産者価格評価表!CK61/生産者価格評価表!CK$124</f>
        <v>0</v>
      </c>
      <c r="CL61" s="308">
        <f>+生産者価格評価表!CL61/生産者価格評価表!CL$124</f>
        <v>0</v>
      </c>
      <c r="CM61" s="308">
        <f>+生産者価格評価表!CM61/生産者価格評価表!CM$124</f>
        <v>0</v>
      </c>
      <c r="CN61" s="308">
        <f>+生産者価格評価表!CN61/生産者価格評価表!CN$124</f>
        <v>0</v>
      </c>
      <c r="CO61" s="308">
        <f>+生産者価格評価表!CO61/生産者価格評価表!CO$124</f>
        <v>0</v>
      </c>
      <c r="CP61" s="308">
        <f>+生産者価格評価表!CP61/生産者価格評価表!CP$124</f>
        <v>0</v>
      </c>
      <c r="CQ61" s="308">
        <f>+生産者価格評価表!CQ61/生産者価格評価表!CQ$124</f>
        <v>0</v>
      </c>
      <c r="CR61" s="308">
        <f>+生産者価格評価表!CR61/生産者価格評価表!CR$124</f>
        <v>0</v>
      </c>
      <c r="CS61" s="308">
        <f>+生産者価格評価表!CS61/生産者価格評価表!CS$124</f>
        <v>0</v>
      </c>
      <c r="CT61" s="308">
        <f>+生産者価格評価表!CT61/生産者価格評価表!CT$124</f>
        <v>0</v>
      </c>
      <c r="CU61" s="308">
        <f>+生産者価格評価表!CU61/生産者価格評価表!CU$124</f>
        <v>0</v>
      </c>
      <c r="CV61" s="308">
        <f>+生産者価格評価表!CV61/生産者価格評価表!CV$124</f>
        <v>0</v>
      </c>
      <c r="CW61" s="308">
        <f>+生産者価格評価表!CW61/生産者価格評価表!CW$124</f>
        <v>0</v>
      </c>
      <c r="CX61" s="308">
        <f>+生産者価格評価表!CX61/生産者価格評価表!CX$124</f>
        <v>0</v>
      </c>
      <c r="CY61" s="308">
        <f>+生産者価格評価表!CY61/生産者価格評価表!CY$124</f>
        <v>0</v>
      </c>
      <c r="CZ61" s="308">
        <f>+生産者価格評価表!CZ61/生産者価格評価表!CZ$124</f>
        <v>0</v>
      </c>
      <c r="DA61" s="308">
        <f>+生産者価格評価表!DA61/生産者価格評価表!DA$124</f>
        <v>0</v>
      </c>
      <c r="DB61" s="308">
        <f>+生産者価格評価表!DB61/生産者価格評価表!DB$124</f>
        <v>0</v>
      </c>
      <c r="DC61" s="308">
        <f>+生産者価格評価表!DC61/生産者価格評価表!DC$124</f>
        <v>0</v>
      </c>
      <c r="DD61" s="308">
        <f>+生産者価格評価表!DD61/生産者価格評価表!DD$124</f>
        <v>0</v>
      </c>
      <c r="DE61" s="308">
        <f>+生産者価格評価表!DE61/生産者価格評価表!DE$124</f>
        <v>0</v>
      </c>
      <c r="DF61" s="308">
        <f>+生産者価格評価表!DF61/生産者価格評価表!DF$124</f>
        <v>0</v>
      </c>
      <c r="DG61" s="309">
        <f>+生産者価格評価表!DG61/生産者価格評価表!DG$124</f>
        <v>0</v>
      </c>
    </row>
    <row r="62" spans="1:111" ht="17.100000000000001" customHeight="1">
      <c r="B62" s="304" t="s">
        <v>240</v>
      </c>
      <c r="C62" s="305" t="s">
        <v>241</v>
      </c>
      <c r="D62" s="306">
        <f>+生産者価格評価表!D62/生産者価格評価表!D$124</f>
        <v>0</v>
      </c>
      <c r="E62" s="307">
        <f>+生産者価格評価表!E62/生産者価格評価表!E$124</f>
        <v>0</v>
      </c>
      <c r="F62" s="307">
        <f>+生産者価格評価表!F62/生産者価格評価表!F$124</f>
        <v>0</v>
      </c>
      <c r="G62" s="307">
        <f>+生産者価格評価表!G62/生産者価格評価表!G$124</f>
        <v>0</v>
      </c>
      <c r="H62" s="307">
        <f>+生産者価格評価表!H62/生産者価格評価表!H$124</f>
        <v>0</v>
      </c>
      <c r="I62" s="819">
        <v>0</v>
      </c>
      <c r="J62" s="307">
        <f>+生産者価格評価表!J62/生産者価格評価表!J$124</f>
        <v>0</v>
      </c>
      <c r="K62" s="307">
        <f>+生産者価格評価表!K62/生産者価格評価表!K$124</f>
        <v>0</v>
      </c>
      <c r="L62" s="307">
        <f>+生産者価格評価表!L62/生産者価格評価表!L$124</f>
        <v>0</v>
      </c>
      <c r="M62" s="307">
        <f>+生産者価格評価表!M62/生産者価格評価表!M$124</f>
        <v>0</v>
      </c>
      <c r="N62" s="819">
        <v>0</v>
      </c>
      <c r="O62" s="307">
        <f>+生産者価格評価表!O62/生産者価格評価表!O$124</f>
        <v>0</v>
      </c>
      <c r="P62" s="307">
        <f>+生産者価格評価表!P62/生産者価格評価表!P$124</f>
        <v>0</v>
      </c>
      <c r="Q62" s="307">
        <f>+生産者価格評価表!Q62/生産者価格評価表!Q$124</f>
        <v>0</v>
      </c>
      <c r="R62" s="307">
        <f>+生産者価格評価表!R62/生産者価格評価表!R$124</f>
        <v>0</v>
      </c>
      <c r="S62" s="307">
        <f>+生産者価格評価表!S62/生産者価格評価表!S$124</f>
        <v>0</v>
      </c>
      <c r="T62" s="307">
        <f>+生産者価格評価表!T62/生産者価格評価表!T$124</f>
        <v>0</v>
      </c>
      <c r="U62" s="307">
        <f>+生産者価格評価表!U62/生産者価格評価表!U$124</f>
        <v>0</v>
      </c>
      <c r="V62" s="307">
        <f>+生産者価格評価表!V62/生産者価格評価表!V$124</f>
        <v>0</v>
      </c>
      <c r="W62" s="307">
        <f>+生産者価格評価表!W62/生産者価格評価表!W$124</f>
        <v>0</v>
      </c>
      <c r="X62" s="307">
        <f>+生産者価格評価表!X62/生産者価格評価表!X$124</f>
        <v>0</v>
      </c>
      <c r="Y62" s="307">
        <f>+生産者価格評価表!Y62/生産者価格評価表!Y$124</f>
        <v>0</v>
      </c>
      <c r="Z62" s="307">
        <f>+生産者価格評価表!Z62/生産者価格評価表!Z$124</f>
        <v>0</v>
      </c>
      <c r="AA62" s="307">
        <f>+生産者価格評価表!AA62/生産者価格評価表!AA$124</f>
        <v>0</v>
      </c>
      <c r="AB62" s="307">
        <f>+生産者価格評価表!AB62/生産者価格評価表!AB$124</f>
        <v>0</v>
      </c>
      <c r="AC62" s="307">
        <f>+生産者価格評価表!AC62/生産者価格評価表!AC$124</f>
        <v>0</v>
      </c>
      <c r="AD62" s="307">
        <f>+生産者価格評価表!AD62/生産者価格評価表!AD$124</f>
        <v>0</v>
      </c>
      <c r="AE62" s="307">
        <f>+生産者価格評価表!AE62/生産者価格評価表!AE$124</f>
        <v>0</v>
      </c>
      <c r="AF62" s="307">
        <f>+生産者価格評価表!AF62/生産者価格評価表!AF$124</f>
        <v>0</v>
      </c>
      <c r="AG62" s="307">
        <f>+生産者価格評価表!AG62/生産者価格評価表!AG$124</f>
        <v>0</v>
      </c>
      <c r="AH62" s="307">
        <f>+生産者価格評価表!AH62/生産者価格評価表!AH$124</f>
        <v>0</v>
      </c>
      <c r="AI62" s="307">
        <f>+生産者価格評価表!AI62/生産者価格評価表!AI$124</f>
        <v>0</v>
      </c>
      <c r="AJ62" s="307">
        <f>+生産者価格評価表!AJ62/生産者価格評価表!AJ$124</f>
        <v>0</v>
      </c>
      <c r="AK62" s="307">
        <f>+生産者価格評価表!AK62/生産者価格評価表!AK$124</f>
        <v>0</v>
      </c>
      <c r="AL62" s="307">
        <f>+生産者価格評価表!AL62/生産者価格評価表!AL$124</f>
        <v>0</v>
      </c>
      <c r="AM62" s="307">
        <f>+生産者価格評価表!AM62/生産者価格評価表!AM$124</f>
        <v>0</v>
      </c>
      <c r="AN62" s="307">
        <f>+生産者価格評価表!AN62/生産者価格評価表!AN$124</f>
        <v>0</v>
      </c>
      <c r="AO62" s="307">
        <f>+生産者価格評価表!AO62/生産者価格評価表!AO$124</f>
        <v>0</v>
      </c>
      <c r="AP62" s="307">
        <f>+生産者価格評価表!AP62/生産者価格評価表!AP$124</f>
        <v>0</v>
      </c>
      <c r="AQ62" s="307">
        <f>+生産者価格評価表!AQ62/生産者価格評価表!AQ$124</f>
        <v>0</v>
      </c>
      <c r="AR62" s="307">
        <f>+生産者価格評価表!AR62/生産者価格評価表!AR$124</f>
        <v>0</v>
      </c>
      <c r="AS62" s="307">
        <f>+生産者価格評価表!AS62/生産者価格評価表!AS$124</f>
        <v>0</v>
      </c>
      <c r="AT62" s="307">
        <f>+生産者価格評価表!AT62/生産者価格評価表!AT$124</f>
        <v>0</v>
      </c>
      <c r="AU62" s="308">
        <f>+生産者価格評価表!AU62/生産者価格評価表!AU$124</f>
        <v>0</v>
      </c>
      <c r="AV62" s="308">
        <f>+生産者価格評価表!AV62/生産者価格評価表!AV$124</f>
        <v>0</v>
      </c>
      <c r="AW62" s="308">
        <f>+生産者価格評価表!AW62/生産者価格評価表!AW$124</f>
        <v>0</v>
      </c>
      <c r="AX62" s="308">
        <f>+生産者価格評価表!AX62/生産者価格評価表!AX$124</f>
        <v>0</v>
      </c>
      <c r="AY62" s="308">
        <f>+生産者価格評価表!AY62/生産者価格評価表!AY$124</f>
        <v>0</v>
      </c>
      <c r="AZ62" s="308">
        <f>+生産者価格評価表!AZ62/生産者価格評価表!AZ$124</f>
        <v>0</v>
      </c>
      <c r="BA62" s="308">
        <f>+生産者価格評価表!BA62/生産者価格評価表!BA$124</f>
        <v>0</v>
      </c>
      <c r="BB62" s="308">
        <f>+生産者価格評価表!BB62/生産者価格評価表!BB$124</f>
        <v>0</v>
      </c>
      <c r="BC62" s="308">
        <f>+生産者価格評価表!BC62/生産者価格評価表!BC$124</f>
        <v>0</v>
      </c>
      <c r="BD62" s="308">
        <f>+生産者価格評価表!BD62/生産者価格評価表!BD$124</f>
        <v>0</v>
      </c>
      <c r="BE62" s="308">
        <f>+生産者価格評価表!BE62/生産者価格評価表!BE$124</f>
        <v>0</v>
      </c>
      <c r="BF62" s="308">
        <f>+生産者価格評価表!BF62/生産者価格評価表!BF$124</f>
        <v>0</v>
      </c>
      <c r="BG62" s="308">
        <f>+生産者価格評価表!BG62/生産者価格評価表!BG$124</f>
        <v>4.9505172927333245E-2</v>
      </c>
      <c r="BH62" s="308">
        <f>+生産者価格評価表!BH62/生産者価格評価表!BH$124</f>
        <v>0</v>
      </c>
      <c r="BI62" s="308">
        <f>+生産者価格評価表!BI62/生産者価格評価表!BI$124</f>
        <v>0</v>
      </c>
      <c r="BJ62" s="308">
        <f>+生産者価格評価表!BJ62/生産者価格評価表!BJ$124</f>
        <v>0</v>
      </c>
      <c r="BK62" s="308">
        <f>+生産者価格評価表!BK62/生産者価格評価表!BK$124</f>
        <v>0</v>
      </c>
      <c r="BL62" s="308">
        <f>+生産者価格評価表!BL62/生産者価格評価表!BL$124</f>
        <v>0</v>
      </c>
      <c r="BM62" s="308">
        <f>+生産者価格評価表!BM62/生産者価格評価表!BM$124</f>
        <v>0</v>
      </c>
      <c r="BN62" s="308">
        <f>+生産者価格評価表!BN62/生産者価格評価表!BN$124</f>
        <v>0</v>
      </c>
      <c r="BO62" s="308">
        <f>+生産者価格評価表!BO62/生産者価格評価表!BO$124</f>
        <v>0</v>
      </c>
      <c r="BP62" s="308">
        <f>+生産者価格評価表!BP62/生産者価格評価表!BP$124</f>
        <v>0</v>
      </c>
      <c r="BQ62" s="308">
        <f>+生産者価格評価表!BQ62/生産者価格評価表!BQ$124</f>
        <v>0</v>
      </c>
      <c r="BR62" s="308">
        <f>+生産者価格評価表!BR62/生産者価格評価表!BR$124</f>
        <v>0</v>
      </c>
      <c r="BS62" s="308">
        <f>+生産者価格評価表!BS62/生産者価格評価表!BS$124</f>
        <v>0</v>
      </c>
      <c r="BT62" s="308">
        <f>+生産者価格評価表!BT62/生産者価格評価表!BT$124</f>
        <v>0</v>
      </c>
      <c r="BU62" s="308">
        <f>+生産者価格評価表!BU62/生産者価格評価表!BU$124</f>
        <v>0</v>
      </c>
      <c r="BV62" s="308">
        <f>+生産者価格評価表!BV62/生産者価格評価表!BV$124</f>
        <v>0</v>
      </c>
      <c r="BW62" s="308">
        <f>+生産者価格評価表!BW62/生産者価格評価表!BW$124</f>
        <v>0</v>
      </c>
      <c r="BX62" s="308">
        <f>+生産者価格評価表!BX62/生産者価格評価表!BX$124</f>
        <v>0</v>
      </c>
      <c r="BY62" s="308">
        <f>+生産者価格評価表!BY62/生産者価格評価表!BY$124</f>
        <v>0</v>
      </c>
      <c r="BZ62" s="308">
        <f>+生産者価格評価表!BZ62/生産者価格評価表!BZ$124</f>
        <v>0</v>
      </c>
      <c r="CA62" s="308">
        <f>+生産者価格評価表!CA62/生産者価格評価表!CA$124</f>
        <v>0</v>
      </c>
      <c r="CB62" s="308">
        <f>+生産者価格評価表!CB62/生産者価格評価表!CB$124</f>
        <v>0</v>
      </c>
      <c r="CC62" s="308">
        <f>+生産者価格評価表!CC62/生産者価格評価表!CC$124</f>
        <v>0</v>
      </c>
      <c r="CD62" s="308">
        <f>+生産者価格評価表!CD62/生産者価格評価表!CD$124</f>
        <v>0</v>
      </c>
      <c r="CE62" s="308">
        <f>+生産者価格評価表!CE62/生産者価格評価表!CE$124</f>
        <v>0</v>
      </c>
      <c r="CF62" s="308">
        <f>+生産者価格評価表!CF62/生産者価格評価表!CF$124</f>
        <v>0</v>
      </c>
      <c r="CG62" s="308">
        <f>+生産者価格評価表!CG62/生産者価格評価表!CG$124</f>
        <v>0</v>
      </c>
      <c r="CH62" s="308">
        <f>+生産者価格評価表!CH62/生産者価格評価表!CH$124</f>
        <v>0</v>
      </c>
      <c r="CI62" s="308">
        <f>+生産者価格評価表!CI62/生産者価格評価表!CI$124</f>
        <v>0</v>
      </c>
      <c r="CJ62" s="308">
        <f>+生産者価格評価表!CJ62/生産者価格評価表!CJ$124</f>
        <v>0</v>
      </c>
      <c r="CK62" s="308">
        <f>+生産者価格評価表!CK62/生産者価格評価表!CK$124</f>
        <v>0</v>
      </c>
      <c r="CL62" s="308">
        <f>+生産者価格評価表!CL62/生産者価格評価表!CL$124</f>
        <v>0</v>
      </c>
      <c r="CM62" s="308">
        <f>+生産者価格評価表!CM62/生産者価格評価表!CM$124</f>
        <v>0</v>
      </c>
      <c r="CN62" s="308">
        <f>+生産者価格評価表!CN62/生産者価格評価表!CN$124</f>
        <v>2.1459311538385304E-4</v>
      </c>
      <c r="CO62" s="308">
        <f>+生産者価格評価表!CO62/生産者価格評価表!CO$124</f>
        <v>0</v>
      </c>
      <c r="CP62" s="308">
        <f>+生産者価格評価表!CP62/生産者価格評価表!CP$124</f>
        <v>0</v>
      </c>
      <c r="CQ62" s="308">
        <f>+生産者価格評価表!CQ62/生産者価格評価表!CQ$124</f>
        <v>0</v>
      </c>
      <c r="CR62" s="308">
        <f>+生産者価格評価表!CR62/生産者価格評価表!CR$124</f>
        <v>0</v>
      </c>
      <c r="CS62" s="308">
        <f>+生産者価格評価表!CS62/生産者価格評価表!CS$124</f>
        <v>0</v>
      </c>
      <c r="CT62" s="308">
        <f>+生産者価格評価表!CT62/生産者価格評価表!CT$124</f>
        <v>0</v>
      </c>
      <c r="CU62" s="308">
        <f>+生産者価格評価表!CU62/生産者価格評価表!CU$124</f>
        <v>0</v>
      </c>
      <c r="CV62" s="308">
        <f>+生産者価格評価表!CV62/生産者価格評価表!CV$124</f>
        <v>0</v>
      </c>
      <c r="CW62" s="308">
        <f>+生産者価格評価表!CW62/生産者価格評価表!CW$124</f>
        <v>0</v>
      </c>
      <c r="CX62" s="308">
        <f>+生産者価格評価表!CX62/生産者価格評価表!CX$124</f>
        <v>2.4293605229160002E-3</v>
      </c>
      <c r="CY62" s="308">
        <f>+生産者価格評価表!CY62/生産者価格評価表!CY$124</f>
        <v>0</v>
      </c>
      <c r="CZ62" s="308">
        <f>+生産者価格評価表!CZ62/生産者価格評価表!CZ$124</f>
        <v>0</v>
      </c>
      <c r="DA62" s="308">
        <f>+生産者価格評価表!DA62/生産者価格評価表!DA$124</f>
        <v>0</v>
      </c>
      <c r="DB62" s="308">
        <f>+生産者価格評価表!DB62/生産者価格評価表!DB$124</f>
        <v>0</v>
      </c>
      <c r="DC62" s="308">
        <f>+生産者価格評価表!DC62/生産者価格評価表!DC$124</f>
        <v>0</v>
      </c>
      <c r="DD62" s="308">
        <f>+生産者価格評価表!DD62/生産者価格評価表!DD$124</f>
        <v>0</v>
      </c>
      <c r="DE62" s="308">
        <f>+生産者価格評価表!DE62/生産者価格評価表!DE$124</f>
        <v>0</v>
      </c>
      <c r="DF62" s="308">
        <f>+生産者価格評価表!DF62/生産者価格評価表!DF$124</f>
        <v>0</v>
      </c>
      <c r="DG62" s="309">
        <f>+生産者価格評価表!DG62/生産者価格評価表!DG$124</f>
        <v>0</v>
      </c>
    </row>
    <row r="63" spans="1:111" ht="17.100000000000001" customHeight="1">
      <c r="B63" s="304" t="s">
        <v>242</v>
      </c>
      <c r="C63" s="305" t="s">
        <v>243</v>
      </c>
      <c r="D63" s="306">
        <f>+生産者価格評価表!D63/生産者価格評価表!D$124</f>
        <v>0</v>
      </c>
      <c r="E63" s="307">
        <f>+生産者価格評価表!E63/生産者価格評価表!E$124</f>
        <v>0</v>
      </c>
      <c r="F63" s="307">
        <f>+生産者価格評価表!F63/生産者価格評価表!F$124</f>
        <v>0</v>
      </c>
      <c r="G63" s="307">
        <f>+生産者価格評価表!G63/生産者価格評価表!G$124</f>
        <v>0</v>
      </c>
      <c r="H63" s="307">
        <f>+生産者価格評価表!H63/生産者価格評価表!H$124</f>
        <v>0</v>
      </c>
      <c r="I63" s="819">
        <v>0</v>
      </c>
      <c r="J63" s="307">
        <f>+生産者価格評価表!J63/生産者価格評価表!J$124</f>
        <v>0</v>
      </c>
      <c r="K63" s="307">
        <f>+生産者価格評価表!K63/生産者価格評価表!K$124</f>
        <v>0</v>
      </c>
      <c r="L63" s="307">
        <f>+生産者価格評価表!L63/生産者価格評価表!L$124</f>
        <v>0</v>
      </c>
      <c r="M63" s="307">
        <f>+生産者価格評価表!M63/生産者価格評価表!M$124</f>
        <v>0</v>
      </c>
      <c r="N63" s="819">
        <v>0</v>
      </c>
      <c r="O63" s="307">
        <f>+生産者価格評価表!O63/生産者価格評価表!O$124</f>
        <v>0</v>
      </c>
      <c r="P63" s="307">
        <f>+生産者価格評価表!P63/生産者価格評価表!P$124</f>
        <v>0</v>
      </c>
      <c r="Q63" s="307">
        <f>+生産者価格評価表!Q63/生産者価格評価表!Q$124</f>
        <v>0</v>
      </c>
      <c r="R63" s="307">
        <f>+生産者価格評価表!R63/生産者価格評価表!R$124</f>
        <v>0</v>
      </c>
      <c r="S63" s="307">
        <f>+生産者価格評価表!S63/生産者価格評価表!S$124</f>
        <v>0</v>
      </c>
      <c r="T63" s="307">
        <f>+生産者価格評価表!T63/生産者価格評価表!T$124</f>
        <v>0</v>
      </c>
      <c r="U63" s="307">
        <f>+生産者価格評価表!U63/生産者価格評価表!U$124</f>
        <v>0</v>
      </c>
      <c r="V63" s="307">
        <f>+生産者価格評価表!V63/生産者価格評価表!V$124</f>
        <v>0</v>
      </c>
      <c r="W63" s="307">
        <f>+生産者価格評価表!W63/生産者価格評価表!W$124</f>
        <v>0</v>
      </c>
      <c r="X63" s="307">
        <f>+生産者価格評価表!X63/生産者価格評価表!X$124</f>
        <v>0</v>
      </c>
      <c r="Y63" s="307">
        <f>+生産者価格評価表!Y63/生産者価格評価表!Y$124</f>
        <v>0</v>
      </c>
      <c r="Z63" s="307">
        <f>+生産者価格評価表!Z63/生産者価格評価表!Z$124</f>
        <v>0</v>
      </c>
      <c r="AA63" s="307">
        <f>+生産者価格評価表!AA63/生産者価格評価表!AA$124</f>
        <v>0</v>
      </c>
      <c r="AB63" s="307">
        <f>+生産者価格評価表!AB63/生産者価格評価表!AB$124</f>
        <v>0</v>
      </c>
      <c r="AC63" s="307">
        <f>+生産者価格評価表!AC63/生産者価格評価表!AC$124</f>
        <v>0</v>
      </c>
      <c r="AD63" s="307">
        <f>+生産者価格評価表!AD63/生産者価格評価表!AD$124</f>
        <v>0</v>
      </c>
      <c r="AE63" s="307">
        <f>+生産者価格評価表!AE63/生産者価格評価表!AE$124</f>
        <v>0</v>
      </c>
      <c r="AF63" s="307">
        <f>+生産者価格評価表!AF63/生産者価格評価表!AF$124</f>
        <v>0</v>
      </c>
      <c r="AG63" s="307">
        <f>+生産者価格評価表!AG63/生産者価格評価表!AG$124</f>
        <v>0</v>
      </c>
      <c r="AH63" s="307">
        <f>+生産者価格評価表!AH63/生産者価格評価表!AH$124</f>
        <v>0</v>
      </c>
      <c r="AI63" s="307">
        <f>+生産者価格評価表!AI63/生産者価格評価表!AI$124</f>
        <v>0</v>
      </c>
      <c r="AJ63" s="307">
        <f>+生産者価格評価表!AJ63/生産者価格評価表!AJ$124</f>
        <v>0</v>
      </c>
      <c r="AK63" s="307">
        <f>+生産者価格評価表!AK63/生産者価格評価表!AK$124</f>
        <v>0</v>
      </c>
      <c r="AL63" s="307">
        <f>+生産者価格評価表!AL63/生産者価格評価表!AL$124</f>
        <v>0</v>
      </c>
      <c r="AM63" s="307">
        <f>+生産者価格評価表!AM63/生産者価格評価表!AM$124</f>
        <v>0</v>
      </c>
      <c r="AN63" s="307">
        <f>+生産者価格評価表!AN63/生産者価格評価表!AN$124</f>
        <v>0</v>
      </c>
      <c r="AO63" s="307">
        <f>+生産者価格評価表!AO63/生産者価格評価表!AO$124</f>
        <v>0</v>
      </c>
      <c r="AP63" s="307">
        <f>+生産者価格評価表!AP63/生産者価格評価表!AP$124</f>
        <v>0</v>
      </c>
      <c r="AQ63" s="307">
        <f>+生産者価格評価表!AQ63/生産者価格評価表!AQ$124</f>
        <v>0</v>
      </c>
      <c r="AR63" s="307">
        <f>+生産者価格評価表!AR63/生産者価格評価表!AR$124</f>
        <v>0</v>
      </c>
      <c r="AS63" s="307">
        <f>+生産者価格評価表!AS63/生産者価格評価表!AS$124</f>
        <v>0</v>
      </c>
      <c r="AT63" s="307">
        <f>+生産者価格評価表!AT63/生産者価格評価表!AT$124</f>
        <v>0</v>
      </c>
      <c r="AU63" s="308">
        <f>+生産者価格評価表!AU63/生産者価格評価表!AU$124</f>
        <v>0</v>
      </c>
      <c r="AV63" s="308">
        <f>+生産者価格評価表!AV63/生産者価格評価表!AV$124</f>
        <v>1.0155110242956567E-4</v>
      </c>
      <c r="AW63" s="308">
        <f>+生産者価格評価表!AW63/生産者価格評価表!AW$124</f>
        <v>0</v>
      </c>
      <c r="AX63" s="308">
        <f>+生産者価格評価表!AX63/生産者価格評価表!AX$124</f>
        <v>0</v>
      </c>
      <c r="AY63" s="308">
        <f>+生産者価格評価表!AY63/生産者価格評価表!AY$124</f>
        <v>0</v>
      </c>
      <c r="AZ63" s="308">
        <f>+生産者価格評価表!AZ63/生産者価格評価表!AZ$124</f>
        <v>0</v>
      </c>
      <c r="BA63" s="308">
        <f>+生産者価格評価表!BA63/生産者価格評価表!BA$124</f>
        <v>0</v>
      </c>
      <c r="BB63" s="308">
        <f>+生産者価格評価表!BB63/生産者価格評価表!BB$124</f>
        <v>0</v>
      </c>
      <c r="BC63" s="308">
        <f>+生産者価格評価表!BC63/生産者価格評価表!BC$124</f>
        <v>0</v>
      </c>
      <c r="BD63" s="308">
        <f>+生産者価格評価表!BD63/生産者価格評価表!BD$124</f>
        <v>0</v>
      </c>
      <c r="BE63" s="308">
        <f>+生産者価格評価表!BE63/生産者価格評価表!BE$124</f>
        <v>0</v>
      </c>
      <c r="BF63" s="308">
        <f>+生産者価格評価表!BF63/生産者価格評価表!BF$124</f>
        <v>0.57631940012681215</v>
      </c>
      <c r="BG63" s="308">
        <f>+生産者価格評価表!BG63/生産者価格評価表!BG$124</f>
        <v>0.51098268446713424</v>
      </c>
      <c r="BH63" s="308">
        <f>+生産者価格評価表!BH63/生産者価格評価表!BH$124</f>
        <v>0.36482880177655569</v>
      </c>
      <c r="BI63" s="308">
        <f>+生産者価格評価表!BI63/生産者価格評価表!BI$124</f>
        <v>0</v>
      </c>
      <c r="BJ63" s="308">
        <f>+生産者価格評価表!BJ63/生産者価格評価表!BJ$124</f>
        <v>7.2319350173394067E-2</v>
      </c>
      <c r="BK63" s="308">
        <f>+生産者価格評価表!BK63/生産者価格評価表!BK$124</f>
        <v>0</v>
      </c>
      <c r="BL63" s="308">
        <f>+生産者価格評価表!BL63/生産者価格評価表!BL$124</f>
        <v>0</v>
      </c>
      <c r="BM63" s="308">
        <f>+生産者価格評価表!BM63/生産者価格評価表!BM$124</f>
        <v>0</v>
      </c>
      <c r="BN63" s="308">
        <f>+生産者価格評価表!BN63/生産者価格評価表!BN$124</f>
        <v>0</v>
      </c>
      <c r="BO63" s="308">
        <f>+生産者価格評価表!BO63/生産者価格評価表!BO$124</f>
        <v>0</v>
      </c>
      <c r="BP63" s="308">
        <f>+生産者価格評価表!BP63/生産者価格評価表!BP$124</f>
        <v>0</v>
      </c>
      <c r="BQ63" s="308">
        <f>+生産者価格評価表!BQ63/生産者価格評価表!BQ$124</f>
        <v>0</v>
      </c>
      <c r="BR63" s="308">
        <f>+生産者価格評価表!BR63/生産者価格評価表!BR$124</f>
        <v>0</v>
      </c>
      <c r="BS63" s="308">
        <f>+生産者価格評価表!BS63/生産者価格評価表!BS$124</f>
        <v>0</v>
      </c>
      <c r="BT63" s="308">
        <f>+生産者価格評価表!BT63/生産者価格評価表!BT$124</f>
        <v>0</v>
      </c>
      <c r="BU63" s="308">
        <f>+生産者価格評価表!BU63/生産者価格評価表!BU$124</f>
        <v>0</v>
      </c>
      <c r="BV63" s="308">
        <f>+生産者価格評価表!BV63/生産者価格評価表!BV$124</f>
        <v>0</v>
      </c>
      <c r="BW63" s="308">
        <f>+生産者価格評価表!BW63/生産者価格評価表!BW$124</f>
        <v>0</v>
      </c>
      <c r="BX63" s="308">
        <f>+生産者価格評価表!BX63/生産者価格評価表!BX$124</f>
        <v>0</v>
      </c>
      <c r="BY63" s="308">
        <f>+生産者価格評価表!BY63/生産者価格評価表!BY$124</f>
        <v>0</v>
      </c>
      <c r="BZ63" s="308">
        <f>+生産者価格評価表!BZ63/生産者価格評価表!BZ$124</f>
        <v>0</v>
      </c>
      <c r="CA63" s="308">
        <f>+生産者価格評価表!CA63/生産者価格評価表!CA$124</f>
        <v>0</v>
      </c>
      <c r="CB63" s="308">
        <f>+生産者価格評価表!CB63/生産者価格評価表!CB$124</f>
        <v>1.4509382459042348E-4</v>
      </c>
      <c r="CC63" s="308">
        <f>+生産者価格評価表!CC63/生産者価格評価表!CC$124</f>
        <v>0</v>
      </c>
      <c r="CD63" s="308">
        <f>+生産者価格評価表!CD63/生産者価格評価表!CD$124</f>
        <v>0</v>
      </c>
      <c r="CE63" s="308">
        <f>+生産者価格評価表!CE63/生産者価格評価表!CE$124</f>
        <v>0</v>
      </c>
      <c r="CF63" s="308">
        <f>+生産者価格評価表!CF63/生産者価格評価表!CF$124</f>
        <v>0</v>
      </c>
      <c r="CG63" s="308">
        <f>+生産者価格評価表!CG63/生産者価格評価表!CG$124</f>
        <v>0</v>
      </c>
      <c r="CH63" s="308">
        <f>+生産者価格評価表!CH63/生産者価格評価表!CH$124</f>
        <v>0</v>
      </c>
      <c r="CI63" s="308">
        <f>+生産者価格評価表!CI63/生産者価格評価表!CI$124</f>
        <v>0</v>
      </c>
      <c r="CJ63" s="308">
        <f>+生産者価格評価表!CJ63/生産者価格評価表!CJ$124</f>
        <v>0</v>
      </c>
      <c r="CK63" s="308">
        <f>+生産者価格評価表!CK63/生産者価格評価表!CK$124</f>
        <v>0</v>
      </c>
      <c r="CL63" s="308">
        <f>+生産者価格評価表!CL63/生産者価格評価表!CL$124</f>
        <v>0</v>
      </c>
      <c r="CM63" s="308">
        <f>+生産者価格評価表!CM63/生産者価格評価表!CM$124</f>
        <v>0</v>
      </c>
      <c r="CN63" s="308">
        <f>+生産者価格評価表!CN63/生産者価格評価表!CN$124</f>
        <v>0</v>
      </c>
      <c r="CO63" s="308">
        <f>+生産者価格評価表!CO63/生産者価格評価表!CO$124</f>
        <v>0</v>
      </c>
      <c r="CP63" s="308">
        <f>+生産者価格評価表!CP63/生産者価格評価表!CP$124</f>
        <v>0</v>
      </c>
      <c r="CQ63" s="308">
        <f>+生産者価格評価表!CQ63/生産者価格評価表!CQ$124</f>
        <v>0</v>
      </c>
      <c r="CR63" s="308">
        <f>+生産者価格評価表!CR63/生産者価格評価表!CR$124</f>
        <v>0</v>
      </c>
      <c r="CS63" s="308">
        <f>+生産者価格評価表!CS63/生産者価格評価表!CS$124</f>
        <v>0</v>
      </c>
      <c r="CT63" s="308">
        <f>+生産者価格評価表!CT63/生産者価格評価表!CT$124</f>
        <v>0</v>
      </c>
      <c r="CU63" s="308">
        <f>+生産者価格評価表!CU63/生産者価格評価表!CU$124</f>
        <v>0</v>
      </c>
      <c r="CV63" s="308">
        <f>+生産者価格評価表!CV63/生産者価格評価表!CV$124</f>
        <v>0</v>
      </c>
      <c r="CW63" s="308">
        <f>+生産者価格評価表!CW63/生産者価格評価表!CW$124</f>
        <v>0</v>
      </c>
      <c r="CX63" s="308">
        <f>+生産者価格評価表!CX63/生産者価格評価表!CX$124</f>
        <v>9.8081257135147537E-2</v>
      </c>
      <c r="CY63" s="308">
        <f>+生産者価格評価表!CY63/生産者価格評価表!CY$124</f>
        <v>0</v>
      </c>
      <c r="CZ63" s="308">
        <f>+生産者価格評価表!CZ63/生産者価格評価表!CZ$124</f>
        <v>0</v>
      </c>
      <c r="DA63" s="308">
        <f>+生産者価格評価表!DA63/生産者価格評価表!DA$124</f>
        <v>0</v>
      </c>
      <c r="DB63" s="308">
        <f>+生産者価格評価表!DB63/生産者価格評価表!DB$124</f>
        <v>0</v>
      </c>
      <c r="DC63" s="308">
        <f>+生産者価格評価表!DC63/生産者価格評価表!DC$124</f>
        <v>0</v>
      </c>
      <c r="DD63" s="308">
        <f>+生産者価格評価表!DD63/生産者価格評価表!DD$124</f>
        <v>0</v>
      </c>
      <c r="DE63" s="308">
        <f>+生産者価格評価表!DE63/生産者価格評価表!DE$124</f>
        <v>0</v>
      </c>
      <c r="DF63" s="308">
        <f>+生産者価格評価表!DF63/生産者価格評価表!DF$124</f>
        <v>0</v>
      </c>
      <c r="DG63" s="309">
        <f>+生産者価格評価表!DG63/生産者価格評価表!DG$124</f>
        <v>0</v>
      </c>
    </row>
    <row r="64" spans="1:111" ht="17.100000000000001" customHeight="1">
      <c r="B64" s="304" t="s">
        <v>244</v>
      </c>
      <c r="C64" s="305" t="s">
        <v>245</v>
      </c>
      <c r="D64" s="306">
        <f>+生産者価格評価表!D64/生産者価格評価表!D$124</f>
        <v>0</v>
      </c>
      <c r="E64" s="307">
        <f>+生産者価格評価表!E64/生産者価格評価表!E$124</f>
        <v>0</v>
      </c>
      <c r="F64" s="307">
        <f>+生産者価格評価表!F64/生産者価格評価表!F$124</f>
        <v>0</v>
      </c>
      <c r="G64" s="307">
        <f>+生産者価格評価表!G64/生産者価格評価表!G$124</f>
        <v>0</v>
      </c>
      <c r="H64" s="307">
        <f>+生産者価格評価表!H64/生産者価格評価表!H$124</f>
        <v>2.0743062617744265E-2</v>
      </c>
      <c r="I64" s="819">
        <v>0</v>
      </c>
      <c r="J64" s="307">
        <f>+生産者価格評価表!J64/生産者価格評価表!J$124</f>
        <v>1.4352885635447558E-4</v>
      </c>
      <c r="K64" s="307">
        <f>+生産者価格評価表!K64/生産者価格評価表!K$124</f>
        <v>0</v>
      </c>
      <c r="L64" s="307">
        <f>+生産者価格評価表!L64/生産者価格評価表!L$124</f>
        <v>0</v>
      </c>
      <c r="M64" s="307">
        <f>+生産者価格評価表!M64/生産者価格評価表!M$124</f>
        <v>0</v>
      </c>
      <c r="N64" s="819">
        <v>0</v>
      </c>
      <c r="O64" s="307">
        <f>+生産者価格評価表!O64/生産者価格評価表!O$124</f>
        <v>0</v>
      </c>
      <c r="P64" s="307">
        <f>+生産者価格評価表!P64/生産者価格評価表!P$124</f>
        <v>0</v>
      </c>
      <c r="Q64" s="307">
        <f>+生産者価格評価表!Q64/生産者価格評価表!Q$124</f>
        <v>0</v>
      </c>
      <c r="R64" s="307">
        <f>+生産者価格評価表!R64/生産者価格評価表!R$124</f>
        <v>0</v>
      </c>
      <c r="S64" s="307">
        <f>+生産者価格評価表!S64/生産者価格評価表!S$124</f>
        <v>0</v>
      </c>
      <c r="T64" s="307">
        <f>+生産者価格評価表!T64/生産者価格評価表!T$124</f>
        <v>0</v>
      </c>
      <c r="U64" s="307">
        <f>+生産者価格評価表!U64/生産者価格評価表!U$124</f>
        <v>0</v>
      </c>
      <c r="V64" s="307">
        <f>+生産者価格評価表!V64/生産者価格評価表!V$124</f>
        <v>0</v>
      </c>
      <c r="W64" s="307">
        <f>+生産者価格評価表!W64/生産者価格評価表!W$124</f>
        <v>0</v>
      </c>
      <c r="X64" s="307">
        <f>+生産者価格評価表!X64/生産者価格評価表!X$124</f>
        <v>0</v>
      </c>
      <c r="Y64" s="307">
        <f>+生産者価格評価表!Y64/生産者価格評価表!Y$124</f>
        <v>0</v>
      </c>
      <c r="Z64" s="307">
        <f>+生産者価格評価表!Z64/生産者価格評価表!Z$124</f>
        <v>0</v>
      </c>
      <c r="AA64" s="307">
        <f>+生産者価格評価表!AA64/生産者価格評価表!AA$124</f>
        <v>0</v>
      </c>
      <c r="AB64" s="307">
        <f>+生産者価格評価表!AB64/生産者価格評価表!AB$124</f>
        <v>0</v>
      </c>
      <c r="AC64" s="307">
        <f>+生産者価格評価表!AC64/生産者価格評価表!AC$124</f>
        <v>0</v>
      </c>
      <c r="AD64" s="307">
        <f>+生産者価格評価表!AD64/生産者価格評価表!AD$124</f>
        <v>0</v>
      </c>
      <c r="AE64" s="307">
        <f>+生産者価格評価表!AE64/生産者価格評価表!AE$124</f>
        <v>0</v>
      </c>
      <c r="AF64" s="307">
        <f>+生産者価格評価表!AF64/生産者価格評価表!AF$124</f>
        <v>0</v>
      </c>
      <c r="AG64" s="307">
        <f>+生産者価格評価表!AG64/生産者価格評価表!AG$124</f>
        <v>0</v>
      </c>
      <c r="AH64" s="307">
        <f>+生産者価格評価表!AH64/生産者価格評価表!AH$124</f>
        <v>0</v>
      </c>
      <c r="AI64" s="307">
        <f>+生産者価格評価表!AI64/生産者価格評価表!AI$124</f>
        <v>0</v>
      </c>
      <c r="AJ64" s="307">
        <f>+生産者価格評価表!AJ64/生産者価格評価表!AJ$124</f>
        <v>0</v>
      </c>
      <c r="AK64" s="307">
        <f>+生産者価格評価表!AK64/生産者価格評価表!AK$124</f>
        <v>0</v>
      </c>
      <c r="AL64" s="307">
        <f>+生産者価格評価表!AL64/生産者価格評価表!AL$124</f>
        <v>0</v>
      </c>
      <c r="AM64" s="307">
        <f>+生産者価格評価表!AM64/生産者価格評価表!AM$124</f>
        <v>0</v>
      </c>
      <c r="AN64" s="307">
        <f>+生産者価格評価表!AN64/生産者価格評価表!AN$124</f>
        <v>0</v>
      </c>
      <c r="AO64" s="307">
        <f>+生産者価格評価表!AO64/生産者価格評価表!AO$124</f>
        <v>0</v>
      </c>
      <c r="AP64" s="307">
        <f>+生産者価格評価表!AP64/生産者価格評価表!AP$124</f>
        <v>0</v>
      </c>
      <c r="AQ64" s="307">
        <f>+生産者価格評価表!AQ64/生産者価格評価表!AQ$124</f>
        <v>0</v>
      </c>
      <c r="AR64" s="307">
        <f>+生産者価格評価表!AR64/生産者価格評価表!AR$124</f>
        <v>0</v>
      </c>
      <c r="AS64" s="307">
        <f>+生産者価格評価表!AS64/生産者価格評価表!AS$124</f>
        <v>0</v>
      </c>
      <c r="AT64" s="307">
        <f>+生産者価格評価表!AT64/生産者価格評価表!AT$124</f>
        <v>0</v>
      </c>
      <c r="AU64" s="308">
        <f>+生産者価格評価表!AU64/生産者価格評価表!AU$124</f>
        <v>0</v>
      </c>
      <c r="AV64" s="308">
        <f>+生産者価格評価表!AV64/生産者価格評価表!AV$124</f>
        <v>0</v>
      </c>
      <c r="AW64" s="308">
        <f>+生産者価格評価表!AW64/生産者価格評価表!AW$124</f>
        <v>0</v>
      </c>
      <c r="AX64" s="308">
        <f>+生産者価格評価表!AX64/生産者価格評価表!AX$124</f>
        <v>0</v>
      </c>
      <c r="AY64" s="308">
        <f>+生産者価格評価表!AY64/生産者価格評価表!AY$124</f>
        <v>0</v>
      </c>
      <c r="AZ64" s="308">
        <f>+生産者価格評価表!AZ64/生産者価格評価表!AZ$124</f>
        <v>0</v>
      </c>
      <c r="BA64" s="308">
        <f>+生産者価格評価表!BA64/生産者価格評価表!BA$124</f>
        <v>0</v>
      </c>
      <c r="BB64" s="308">
        <f>+生産者価格評価表!BB64/生産者価格評価表!BB$124</f>
        <v>0</v>
      </c>
      <c r="BC64" s="308">
        <f>+生産者価格評価表!BC64/生産者価格評価表!BC$124</f>
        <v>0</v>
      </c>
      <c r="BD64" s="308">
        <f>+生産者価格評価表!BD64/生産者価格評価表!BD$124</f>
        <v>0</v>
      </c>
      <c r="BE64" s="308">
        <f>+生産者価格評価表!BE64/生産者価格評価表!BE$124</f>
        <v>0</v>
      </c>
      <c r="BF64" s="308">
        <f>+生産者価格評価表!BF64/生産者価格評価表!BF$124</f>
        <v>0</v>
      </c>
      <c r="BG64" s="308">
        <f>+生産者価格評価表!BG64/生産者価格評価表!BG$124</f>
        <v>0</v>
      </c>
      <c r="BH64" s="308">
        <f>+生産者価格評価表!BH64/生産者価格評価表!BH$124</f>
        <v>0</v>
      </c>
      <c r="BI64" s="308">
        <f>+生産者価格評価表!BI64/生産者価格評価表!BI$124</f>
        <v>0.1204460568905015</v>
      </c>
      <c r="BJ64" s="308">
        <f>+生産者価格評価表!BJ64/生産者価格評価表!BJ$124</f>
        <v>0</v>
      </c>
      <c r="BK64" s="308">
        <f>+生産者価格評価表!BK64/生産者価格評価表!BK$124</f>
        <v>0</v>
      </c>
      <c r="BL64" s="308">
        <f>+生産者価格評価表!BL64/生産者価格評価表!BL$124</f>
        <v>0</v>
      </c>
      <c r="BM64" s="308">
        <f>+生産者価格評価表!BM64/生産者価格評価表!BM$124</f>
        <v>0</v>
      </c>
      <c r="BN64" s="308">
        <f>+生産者価格評価表!BN64/生産者価格評価表!BN$124</f>
        <v>0</v>
      </c>
      <c r="BO64" s="308">
        <f>+生産者価格評価表!BO64/生産者価格評価表!BO$124</f>
        <v>0</v>
      </c>
      <c r="BP64" s="308">
        <f>+生産者価格評価表!BP64/生産者価格評価表!BP$124</f>
        <v>0</v>
      </c>
      <c r="BQ64" s="308">
        <f>+生産者価格評価表!BQ64/生産者価格評価表!BQ$124</f>
        <v>0</v>
      </c>
      <c r="BR64" s="308">
        <f>+生産者価格評価表!BR64/生産者価格評価表!BR$124</f>
        <v>0</v>
      </c>
      <c r="BS64" s="308">
        <f>+生産者価格評価表!BS64/生産者価格評価表!BS$124</f>
        <v>0</v>
      </c>
      <c r="BT64" s="308">
        <f>+生産者価格評価表!BT64/生産者価格評価表!BT$124</f>
        <v>0</v>
      </c>
      <c r="BU64" s="308">
        <f>+生産者価格評価表!BU64/生産者価格評価表!BU$124</f>
        <v>0</v>
      </c>
      <c r="BV64" s="308">
        <f>+生産者価格評価表!BV64/生産者価格評価表!BV$124</f>
        <v>0</v>
      </c>
      <c r="BW64" s="308">
        <f>+生産者価格評価表!BW64/生産者価格評価表!BW$124</f>
        <v>0</v>
      </c>
      <c r="BX64" s="308">
        <f>+生産者価格評価表!BX64/生産者価格評価表!BX$124</f>
        <v>0</v>
      </c>
      <c r="BY64" s="308">
        <f>+生産者価格評価表!BY64/生産者価格評価表!BY$124</f>
        <v>0</v>
      </c>
      <c r="BZ64" s="308">
        <f>+生産者価格評価表!BZ64/生産者価格評価表!BZ$124</f>
        <v>0</v>
      </c>
      <c r="CA64" s="308">
        <f>+生産者価格評価表!CA64/生産者価格評価表!CA$124</f>
        <v>0</v>
      </c>
      <c r="CB64" s="308">
        <f>+生産者価格評価表!CB64/生産者価格評価表!CB$124</f>
        <v>0</v>
      </c>
      <c r="CC64" s="308">
        <f>+生産者価格評価表!CC64/生産者価格評価表!CC$124</f>
        <v>1.7549134538025275E-2</v>
      </c>
      <c r="CD64" s="308">
        <f>+生産者価格評価表!CD64/生産者価格評価表!CD$124</f>
        <v>0</v>
      </c>
      <c r="CE64" s="308">
        <f>+生産者価格評価表!CE64/生産者価格評価表!CE$124</f>
        <v>0</v>
      </c>
      <c r="CF64" s="308">
        <f>+生産者価格評価表!CF64/生産者価格評価表!CF$124</f>
        <v>0</v>
      </c>
      <c r="CG64" s="308">
        <f>+生産者価格評価表!CG64/生産者価格評価表!CG$124</f>
        <v>6.1422574911627935E-4</v>
      </c>
      <c r="CH64" s="308">
        <f>+生産者価格評価表!CH64/生産者価格評価表!CH$124</f>
        <v>0</v>
      </c>
      <c r="CI64" s="308">
        <f>+生産者価格評価表!CI64/生産者価格評価表!CI$124</f>
        <v>0</v>
      </c>
      <c r="CJ64" s="308">
        <f>+生産者価格評価表!CJ64/生産者価格評価表!CJ$124</f>
        <v>0</v>
      </c>
      <c r="CK64" s="308">
        <f>+生産者価格評価表!CK64/生産者価格評価表!CK$124</f>
        <v>0</v>
      </c>
      <c r="CL64" s="308">
        <f>+生産者価格評価表!CL64/生産者価格評価表!CL$124</f>
        <v>0</v>
      </c>
      <c r="CM64" s="308">
        <f>+生産者価格評価表!CM64/生産者価格評価表!CM$124</f>
        <v>0</v>
      </c>
      <c r="CN64" s="308">
        <f>+生産者価格評価表!CN64/生産者価格評価表!CN$124</f>
        <v>8.8528530753705656E-4</v>
      </c>
      <c r="CO64" s="308">
        <f>+生産者価格評価表!CO64/生産者価格評価表!CO$124</f>
        <v>1.123926417370284E-4</v>
      </c>
      <c r="CP64" s="308">
        <f>+生産者価格評価表!CP64/生産者価格評価表!CP$124</f>
        <v>1.9362284803878776E-5</v>
      </c>
      <c r="CQ64" s="308">
        <f>+生産者価格評価表!CQ64/生産者価格評価表!CQ$124</f>
        <v>0</v>
      </c>
      <c r="CR64" s="308">
        <f>+生産者価格評価表!CR64/生産者価格評価表!CR$124</f>
        <v>0</v>
      </c>
      <c r="CS64" s="308">
        <f>+生産者価格評価表!CS64/生産者価格評価表!CS$124</f>
        <v>0</v>
      </c>
      <c r="CT64" s="308">
        <f>+生産者価格評価表!CT64/生産者価格評価表!CT$124</f>
        <v>0</v>
      </c>
      <c r="CU64" s="308">
        <f>+生産者価格評価表!CU64/生産者価格評価表!CU$124</f>
        <v>0</v>
      </c>
      <c r="CV64" s="308">
        <f>+生産者価格評価表!CV64/生産者価格評価表!CV$124</f>
        <v>1.3190153058642255E-5</v>
      </c>
      <c r="CW64" s="308">
        <f>+生産者価格評価表!CW64/生産者価格評価表!CW$124</f>
        <v>0</v>
      </c>
      <c r="CX64" s="308">
        <f>+生産者価格評価表!CX64/生産者価格評価表!CX$124</f>
        <v>0</v>
      </c>
      <c r="CY64" s="308">
        <f>+生産者価格評価表!CY64/生産者価格評価表!CY$124</f>
        <v>1.3375308593283582E-6</v>
      </c>
      <c r="CZ64" s="308">
        <f>+生産者価格評価表!CZ64/生産者価格評価表!CZ$124</f>
        <v>0</v>
      </c>
      <c r="DA64" s="308">
        <f>+生産者価格評価表!DA64/生産者価格評価表!DA$124</f>
        <v>0</v>
      </c>
      <c r="DB64" s="308">
        <f>+生産者価格評価表!DB64/生産者価格評価表!DB$124</f>
        <v>0</v>
      </c>
      <c r="DC64" s="308">
        <f>+生産者価格評価表!DC64/生産者価格評価表!DC$124</f>
        <v>1.8024885609682325E-5</v>
      </c>
      <c r="DD64" s="308">
        <f>+生産者価格評価表!DD64/生産者価格評価表!DD$124</f>
        <v>0</v>
      </c>
      <c r="DE64" s="308">
        <f>+生産者価格評価表!DE64/生産者価格評価表!DE$124</f>
        <v>0</v>
      </c>
      <c r="DF64" s="308">
        <f>+生産者価格評価表!DF64/生産者価格評価表!DF$124</f>
        <v>0</v>
      </c>
      <c r="DG64" s="309">
        <f>+生産者価格評価表!DG64/生産者価格評価表!DG$124</f>
        <v>0</v>
      </c>
    </row>
    <row r="65" spans="2:111" ht="17.100000000000001" customHeight="1">
      <c r="B65" s="304" t="s">
        <v>246</v>
      </c>
      <c r="C65" s="305" t="s">
        <v>247</v>
      </c>
      <c r="D65" s="306">
        <f>+生産者価格評価表!D65/生産者価格評価表!D$124</f>
        <v>0</v>
      </c>
      <c r="E65" s="307">
        <f>+生産者価格評価表!E65/生産者価格評価表!E$124</f>
        <v>0</v>
      </c>
      <c r="F65" s="307">
        <f>+生産者価格評価表!F65/生産者価格評価表!F$124</f>
        <v>0</v>
      </c>
      <c r="G65" s="307">
        <f>+生産者価格評価表!G65/生産者価格評価表!G$124</f>
        <v>0</v>
      </c>
      <c r="H65" s="307">
        <f>+生産者価格評価表!H65/生産者価格評価表!H$124</f>
        <v>0</v>
      </c>
      <c r="I65" s="819">
        <v>0</v>
      </c>
      <c r="J65" s="307">
        <f>+生産者価格評価表!J65/生産者価格評価表!J$124</f>
        <v>0</v>
      </c>
      <c r="K65" s="307">
        <f>+生産者価格評価表!K65/生産者価格評価表!K$124</f>
        <v>0</v>
      </c>
      <c r="L65" s="307">
        <f>+生産者価格評価表!L65/生産者価格評価表!L$124</f>
        <v>0</v>
      </c>
      <c r="M65" s="307">
        <f>+生産者価格評価表!M65/生産者価格評価表!M$124</f>
        <v>0</v>
      </c>
      <c r="N65" s="819">
        <v>0</v>
      </c>
      <c r="O65" s="307">
        <f>+生産者価格評価表!O65/生産者価格評価表!O$124</f>
        <v>0</v>
      </c>
      <c r="P65" s="307">
        <f>+生産者価格評価表!P65/生産者価格評価表!P$124</f>
        <v>0</v>
      </c>
      <c r="Q65" s="307">
        <f>+生産者価格評価表!Q65/生産者価格評価表!Q$124</f>
        <v>0</v>
      </c>
      <c r="R65" s="307">
        <f>+生産者価格評価表!R65/生産者価格評価表!R$124</f>
        <v>0</v>
      </c>
      <c r="S65" s="307">
        <f>+生産者価格評価表!S65/生産者価格評価表!S$124</f>
        <v>0</v>
      </c>
      <c r="T65" s="307">
        <f>+生産者価格評価表!T65/生産者価格評価表!T$124</f>
        <v>0</v>
      </c>
      <c r="U65" s="307">
        <f>+生産者価格評価表!U65/生産者価格評価表!U$124</f>
        <v>0</v>
      </c>
      <c r="V65" s="307">
        <f>+生産者価格評価表!V65/生産者価格評価表!V$124</f>
        <v>0</v>
      </c>
      <c r="W65" s="307">
        <f>+生産者価格評価表!W65/生産者価格評価表!W$124</f>
        <v>0</v>
      </c>
      <c r="X65" s="307">
        <f>+生産者価格評価表!X65/生産者価格評価表!X$124</f>
        <v>0</v>
      </c>
      <c r="Y65" s="307">
        <f>+生産者価格評価表!Y65/生産者価格評価表!Y$124</f>
        <v>0</v>
      </c>
      <c r="Z65" s="307">
        <f>+生産者価格評価表!Z65/生産者価格評価表!Z$124</f>
        <v>0</v>
      </c>
      <c r="AA65" s="307">
        <f>+生産者価格評価表!AA65/生産者価格評価表!AA$124</f>
        <v>0</v>
      </c>
      <c r="AB65" s="307">
        <f>+生産者価格評価表!AB65/生産者価格評価表!AB$124</f>
        <v>0</v>
      </c>
      <c r="AC65" s="307">
        <f>+生産者価格評価表!AC65/生産者価格評価表!AC$124</f>
        <v>0</v>
      </c>
      <c r="AD65" s="307">
        <f>+生産者価格評価表!AD65/生産者価格評価表!AD$124</f>
        <v>0</v>
      </c>
      <c r="AE65" s="307">
        <f>+生産者価格評価表!AE65/生産者価格評価表!AE$124</f>
        <v>0</v>
      </c>
      <c r="AF65" s="307">
        <f>+生産者価格評価表!AF65/生産者価格評価表!AF$124</f>
        <v>0</v>
      </c>
      <c r="AG65" s="307">
        <f>+生産者価格評価表!AG65/生産者価格評価表!AG$124</f>
        <v>0</v>
      </c>
      <c r="AH65" s="307">
        <f>+生産者価格評価表!AH65/生産者価格評価表!AH$124</f>
        <v>0</v>
      </c>
      <c r="AI65" s="307">
        <f>+生産者価格評価表!AI65/生産者価格評価表!AI$124</f>
        <v>0</v>
      </c>
      <c r="AJ65" s="307">
        <f>+生産者価格評価表!AJ65/生産者価格評価表!AJ$124</f>
        <v>0</v>
      </c>
      <c r="AK65" s="307">
        <f>+生産者価格評価表!AK65/生産者価格評価表!AK$124</f>
        <v>0</v>
      </c>
      <c r="AL65" s="307">
        <f>+生産者価格評価表!AL65/生産者価格評価表!AL$124</f>
        <v>0</v>
      </c>
      <c r="AM65" s="307">
        <f>+生産者価格評価表!AM65/生産者価格評価表!AM$124</f>
        <v>0</v>
      </c>
      <c r="AN65" s="307">
        <f>+生産者価格評価表!AN65/生産者価格評価表!AN$124</f>
        <v>0</v>
      </c>
      <c r="AO65" s="307">
        <f>+生産者価格評価表!AO65/生産者価格評価表!AO$124</f>
        <v>0</v>
      </c>
      <c r="AP65" s="307">
        <f>+生産者価格評価表!AP65/生産者価格評価表!AP$124</f>
        <v>0</v>
      </c>
      <c r="AQ65" s="307">
        <f>+生産者価格評価表!AQ65/生産者価格評価表!AQ$124</f>
        <v>0</v>
      </c>
      <c r="AR65" s="307">
        <f>+生産者価格評価表!AR65/生産者価格評価表!AR$124</f>
        <v>0</v>
      </c>
      <c r="AS65" s="307">
        <f>+生産者価格評価表!AS65/生産者価格評価表!AS$124</f>
        <v>0</v>
      </c>
      <c r="AT65" s="307">
        <f>+生産者価格評価表!AT65/生産者価格評価表!AT$124</f>
        <v>0</v>
      </c>
      <c r="AU65" s="308">
        <f>+生産者価格評価表!AU65/生産者価格評価表!AU$124</f>
        <v>0</v>
      </c>
      <c r="AV65" s="308">
        <f>+生産者価格評価表!AV65/生産者価格評価表!AV$124</f>
        <v>0</v>
      </c>
      <c r="AW65" s="308">
        <f>+生産者価格評価表!AW65/生産者価格評価表!AW$124</f>
        <v>0</v>
      </c>
      <c r="AX65" s="308">
        <f>+生産者価格評価表!AX65/生産者価格評価表!AX$124</f>
        <v>0</v>
      </c>
      <c r="AY65" s="308">
        <f>+生産者価格評価表!AY65/生産者価格評価表!AY$124</f>
        <v>0</v>
      </c>
      <c r="AZ65" s="308">
        <f>+生産者価格評価表!AZ65/生産者価格評価表!AZ$124</f>
        <v>0</v>
      </c>
      <c r="BA65" s="308">
        <f>+生産者価格評価表!BA65/生産者価格評価表!BA$124</f>
        <v>0</v>
      </c>
      <c r="BB65" s="308">
        <f>+生産者価格評価表!BB65/生産者価格評価表!BB$124</f>
        <v>0</v>
      </c>
      <c r="BC65" s="308">
        <f>+生産者価格評価表!BC65/生産者価格評価表!BC$124</f>
        <v>0</v>
      </c>
      <c r="BD65" s="308">
        <f>+生産者価格評価表!BD65/生産者価格評価表!BD$124</f>
        <v>0</v>
      </c>
      <c r="BE65" s="308">
        <f>+生産者価格評価表!BE65/生産者価格評価表!BE$124</f>
        <v>0</v>
      </c>
      <c r="BF65" s="308">
        <f>+生産者価格評価表!BF65/生産者価格評価表!BF$124</f>
        <v>0</v>
      </c>
      <c r="BG65" s="308">
        <f>+生産者価格評価表!BG65/生産者価格評価表!BG$124</f>
        <v>0</v>
      </c>
      <c r="BH65" s="308">
        <f>+生産者価格評価表!BH65/生産者価格評価表!BH$124</f>
        <v>0</v>
      </c>
      <c r="BI65" s="308">
        <f>+生産者価格評価表!BI65/生産者価格評価表!BI$124</f>
        <v>0</v>
      </c>
      <c r="BJ65" s="308">
        <f>+生産者価格評価表!BJ65/生産者価格評価表!BJ$124</f>
        <v>0.258152854616303</v>
      </c>
      <c r="BK65" s="308">
        <f>+生産者価格評価表!BK65/生産者価格評価表!BK$124</f>
        <v>0</v>
      </c>
      <c r="BL65" s="308">
        <f>+生産者価格評価表!BL65/生産者価格評価表!BL$124</f>
        <v>0</v>
      </c>
      <c r="BM65" s="308">
        <f>+生産者価格評価表!BM65/生産者価格評価表!BM$124</f>
        <v>0</v>
      </c>
      <c r="BN65" s="308">
        <f>+生産者価格評価表!BN65/生産者価格評価表!BN$124</f>
        <v>0</v>
      </c>
      <c r="BO65" s="308">
        <f>+生産者価格評価表!BO65/生産者価格評価表!BO$124</f>
        <v>0</v>
      </c>
      <c r="BP65" s="308">
        <f>+生産者価格評価表!BP65/生産者価格評価表!BP$124</f>
        <v>0</v>
      </c>
      <c r="BQ65" s="308">
        <f>+生産者価格評価表!BQ65/生産者価格評価表!BQ$124</f>
        <v>0</v>
      </c>
      <c r="BR65" s="308">
        <f>+生産者価格評価表!BR65/生産者価格評価表!BR$124</f>
        <v>0</v>
      </c>
      <c r="BS65" s="308">
        <f>+生産者価格評価表!BS65/生産者価格評価表!BS$124</f>
        <v>0</v>
      </c>
      <c r="BT65" s="308">
        <f>+生産者価格評価表!BT65/生産者価格評価表!BT$124</f>
        <v>0</v>
      </c>
      <c r="BU65" s="308">
        <f>+生産者価格評価表!BU65/生産者価格評価表!BU$124</f>
        <v>0</v>
      </c>
      <c r="BV65" s="308">
        <f>+生産者価格評価表!BV65/生産者価格評価表!BV$124</f>
        <v>0</v>
      </c>
      <c r="BW65" s="308">
        <f>+生産者価格評価表!BW65/生産者価格評価表!BW$124</f>
        <v>0</v>
      </c>
      <c r="BX65" s="308">
        <f>+生産者価格評価表!BX65/生産者価格評価表!BX$124</f>
        <v>0</v>
      </c>
      <c r="BY65" s="308">
        <f>+生産者価格評価表!BY65/生産者価格評価表!BY$124</f>
        <v>0</v>
      </c>
      <c r="BZ65" s="308">
        <f>+生産者価格評価表!BZ65/生産者価格評価表!BZ$124</f>
        <v>7.7381521011321383E-2</v>
      </c>
      <c r="CA65" s="308">
        <f>+生産者価格評価表!CA65/生産者価格評価表!CA$124</f>
        <v>0</v>
      </c>
      <c r="CB65" s="308">
        <f>+生産者価格評価表!CB65/生産者価格評価表!CB$124</f>
        <v>0</v>
      </c>
      <c r="CC65" s="308">
        <f>+生産者価格評価表!CC65/生産者価格評価表!CC$124</f>
        <v>0</v>
      </c>
      <c r="CD65" s="308">
        <f>+生産者価格評価表!CD65/生産者価格評価表!CD$124</f>
        <v>0.15029823024296513</v>
      </c>
      <c r="CE65" s="308">
        <f>+生産者価格評価表!CE65/生産者価格評価表!CE$124</f>
        <v>0</v>
      </c>
      <c r="CF65" s="308">
        <f>+生産者価格評価表!CF65/生産者価格評価表!CF$124</f>
        <v>0</v>
      </c>
      <c r="CG65" s="308">
        <f>+生産者価格評価表!CG65/生産者価格評価表!CG$124</f>
        <v>1.2120855609503902E-3</v>
      </c>
      <c r="CH65" s="308">
        <f>+生産者価格評価表!CH65/生産者価格評価表!CH$124</f>
        <v>0</v>
      </c>
      <c r="CI65" s="308">
        <f>+生産者価格評価表!CI65/生産者価格評価表!CI$124</f>
        <v>0</v>
      </c>
      <c r="CJ65" s="308">
        <f>+生産者価格評価表!CJ65/生産者価格評価表!CJ$124</f>
        <v>0</v>
      </c>
      <c r="CK65" s="308">
        <f>+生産者価格評価表!CK65/生産者価格評価表!CK$124</f>
        <v>0</v>
      </c>
      <c r="CL65" s="308">
        <f>+生産者価格評価表!CL65/生産者価格評価表!CL$124</f>
        <v>0</v>
      </c>
      <c r="CM65" s="308">
        <f>+生産者価格評価表!CM65/生産者価格評価表!CM$124</f>
        <v>0</v>
      </c>
      <c r="CN65" s="308">
        <f>+生産者価格評価表!CN65/生産者価格評価表!CN$124</f>
        <v>4.6976934768682083E-3</v>
      </c>
      <c r="CO65" s="308">
        <f>+生産者価格評価表!CO65/生産者価格評価表!CO$124</f>
        <v>0</v>
      </c>
      <c r="CP65" s="308">
        <f>+生産者価格評価表!CP65/生産者価格評価表!CP$124</f>
        <v>0</v>
      </c>
      <c r="CQ65" s="308">
        <f>+生産者価格評価表!CQ65/生産者価格評価表!CQ$124</f>
        <v>0</v>
      </c>
      <c r="CR65" s="308">
        <f>+生産者価格評価表!CR65/生産者価格評価表!CR$124</f>
        <v>0</v>
      </c>
      <c r="CS65" s="308">
        <f>+生産者価格評価表!CS65/生産者価格評価表!CS$124</f>
        <v>0</v>
      </c>
      <c r="CT65" s="308">
        <f>+生産者価格評価表!CT65/生産者価格評価表!CT$124</f>
        <v>0</v>
      </c>
      <c r="CU65" s="308">
        <f>+生産者価格評価表!CU65/生産者価格評価表!CU$124</f>
        <v>0</v>
      </c>
      <c r="CV65" s="308">
        <f>+生産者価格評価表!CV65/生産者価格評価表!CV$124</f>
        <v>1.1815892067735872E-6</v>
      </c>
      <c r="CW65" s="308">
        <f>+生産者価格評価表!CW65/生産者価格評価表!CW$124</f>
        <v>0</v>
      </c>
      <c r="CX65" s="308">
        <f>+生産者価格評価表!CX65/生産者価格評価表!CX$124</f>
        <v>7.6556829195337352E-3</v>
      </c>
      <c r="CY65" s="308">
        <f>+生産者価格評価表!CY65/生産者価格評価表!CY$124</f>
        <v>1.017179378470486E-5</v>
      </c>
      <c r="CZ65" s="308">
        <f>+生産者価格評価表!CZ65/生産者価格評価表!CZ$124</f>
        <v>0</v>
      </c>
      <c r="DA65" s="308">
        <f>+生産者価格評価表!DA65/生産者価格評価表!DA$124</f>
        <v>0</v>
      </c>
      <c r="DB65" s="308">
        <f>+生産者価格評価表!DB65/生産者価格評価表!DB$124</f>
        <v>0</v>
      </c>
      <c r="DC65" s="308">
        <f>+生産者価格評価表!DC65/生産者価格評価表!DC$124</f>
        <v>2.1385008360796287E-6</v>
      </c>
      <c r="DD65" s="308">
        <f>+生産者価格評価表!DD65/生産者価格評価表!DD$124</f>
        <v>0</v>
      </c>
      <c r="DE65" s="308">
        <f>+生産者価格評価表!DE65/生産者価格評価表!DE$124</f>
        <v>3.4169991281685021E-4</v>
      </c>
      <c r="DF65" s="308">
        <f>+生産者価格評価表!DF65/生産者価格評価表!DF$124</f>
        <v>0</v>
      </c>
      <c r="DG65" s="309">
        <f>+生産者価格評価表!DG65/生産者価格評価表!DG$124</f>
        <v>0</v>
      </c>
    </row>
    <row r="66" spans="2:111" ht="17.100000000000001" customHeight="1">
      <c r="B66" s="304" t="s">
        <v>248</v>
      </c>
      <c r="C66" s="305" t="s">
        <v>3</v>
      </c>
      <c r="D66" s="306">
        <f>+生産者価格評価表!D66/生産者価格評価表!D$124</f>
        <v>6.3253637865562764E-5</v>
      </c>
      <c r="E66" s="307">
        <f>+生産者価格評価表!E66/生産者価格評価表!E$124</f>
        <v>1.1699607907066549E-5</v>
      </c>
      <c r="F66" s="307">
        <f>+生産者価格評価表!F66/生産者価格評価表!F$124</f>
        <v>1.6649368816999008E-4</v>
      </c>
      <c r="G66" s="307">
        <f>+生産者価格評価表!G66/生産者価格評価表!G$124</f>
        <v>2.1680231878038104E-4</v>
      </c>
      <c r="H66" s="307">
        <f>+生産者価格評価表!H66/生産者価格評価表!H$124</f>
        <v>3.6169557216890638E-3</v>
      </c>
      <c r="I66" s="819">
        <v>0</v>
      </c>
      <c r="J66" s="307">
        <f>+生産者価格評価表!J66/生産者価格評価表!J$124</f>
        <v>1.257437589366384E-3</v>
      </c>
      <c r="K66" s="307">
        <f>+生産者価格評価表!K66/生産者価格評価表!K$124</f>
        <v>3.3138284691089565E-4</v>
      </c>
      <c r="L66" s="307">
        <f>+生産者価格評価表!L66/生産者価格評価表!L$124</f>
        <v>1.6862612787420237E-3</v>
      </c>
      <c r="M66" s="307">
        <f>+生産者価格評価表!M66/生産者価格評価表!M$124</f>
        <v>2.181057487464226E-5</v>
      </c>
      <c r="N66" s="819">
        <v>0</v>
      </c>
      <c r="O66" s="307">
        <f>+生産者価格評価表!O66/生産者価格評価表!O$124</f>
        <v>1.1322669057936814E-3</v>
      </c>
      <c r="P66" s="307">
        <f>+生産者価格評価表!P66/生産者価格評価表!P$124</f>
        <v>1.1446484485305934E-2</v>
      </c>
      <c r="Q66" s="307">
        <f>+生産者価格評価表!Q66/生産者価格評価表!Q$124</f>
        <v>2.4692663703654431E-3</v>
      </c>
      <c r="R66" s="307">
        <f>+生産者価格評価表!R66/生産者価格評価表!R$124</f>
        <v>8.2259156739333157E-3</v>
      </c>
      <c r="S66" s="307">
        <f>+生産者価格評価表!S66/生産者価格評価表!S$124</f>
        <v>8.0158131872528032E-4</v>
      </c>
      <c r="T66" s="307">
        <f>+生産者価格評価表!T66/生産者価格評価表!T$124</f>
        <v>2.7479187295004963E-4</v>
      </c>
      <c r="U66" s="307">
        <f>+生産者価格評価表!U66/生産者価格評価表!U$124</f>
        <v>5.2356145676367431E-5</v>
      </c>
      <c r="V66" s="307">
        <f>+生産者価格評価表!V66/生産者価格評価表!V$124</f>
        <v>1.2660329804041781E-5</v>
      </c>
      <c r="W66" s="307">
        <f>+生産者価格評価表!W66/生産者価格評価表!W$124</f>
        <v>1.3047439167553561E-5</v>
      </c>
      <c r="X66" s="307">
        <f>+生産者価格評価表!X66/生産者価格評価表!X$124</f>
        <v>2.7943371529189876E-5</v>
      </c>
      <c r="Y66" s="307">
        <f>+生産者価格評価表!Y66/生産者価格評価表!Y$124</f>
        <v>1.2227000775300377E-3</v>
      </c>
      <c r="Z66" s="307">
        <f>+生産者価格評価表!Z66/生産者価格評価表!Z$124</f>
        <v>8.389755517628606E-5</v>
      </c>
      <c r="AA66" s="307">
        <f>+生産者価格評価表!AA66/生産者価格評価表!AA$124</f>
        <v>9.8532145690536721E-4</v>
      </c>
      <c r="AB66" s="307">
        <f>+生産者価格評価表!AB66/生産者価格評価表!AB$124</f>
        <v>1.3705015854094675E-4</v>
      </c>
      <c r="AC66" s="307">
        <f>+生産者価格評価表!AC66/生産者価格評価表!AC$124</f>
        <v>5.2214109463284469E-4</v>
      </c>
      <c r="AD66" s="307">
        <f>+生産者価格評価表!AD66/生産者価格評価表!AD$124</f>
        <v>1.7095253159669051E-7</v>
      </c>
      <c r="AE66" s="307">
        <f>+生産者価格評価表!AE66/生産者価格評価表!AE$124</f>
        <v>1.208745454286387E-4</v>
      </c>
      <c r="AF66" s="307">
        <f>+生産者価格評価表!AF66/生産者価格評価表!AF$124</f>
        <v>2.0741641462436398E-4</v>
      </c>
      <c r="AG66" s="307">
        <f>+生産者価格評価表!AG66/生産者価格評価表!AG$124</f>
        <v>4.1338296154194487E-4</v>
      </c>
      <c r="AH66" s="307">
        <f>+生産者価格評価表!AH66/生産者価格評価表!AH$124</f>
        <v>1.2361692704743112E-3</v>
      </c>
      <c r="AI66" s="307">
        <f>+生産者価格評価表!AI66/生産者価格評価表!AI$124</f>
        <v>3.7442181619591133E-3</v>
      </c>
      <c r="AJ66" s="307">
        <f>+生産者価格評価表!AJ66/生産者価格評価表!AJ$124</f>
        <v>1.20541819744653E-4</v>
      </c>
      <c r="AK66" s="307">
        <f>+生産者価格評価表!AK66/生産者価格評価表!AK$124</f>
        <v>4.3176841715962654E-3</v>
      </c>
      <c r="AL66" s="307">
        <f>+生産者価格評価表!AL66/生産者価格評価表!AL$124</f>
        <v>2.3806286103125423E-3</v>
      </c>
      <c r="AM66" s="307">
        <f>+生産者価格評価表!AM66/生産者価格評価表!AM$124</f>
        <v>3.8097643224834456E-6</v>
      </c>
      <c r="AN66" s="307">
        <f>+生産者価格評価表!AN66/生産者価格評価表!AN$124</f>
        <v>1.487859667060393E-3</v>
      </c>
      <c r="AO66" s="307">
        <f>+生産者価格評価表!AO66/生産者価格評価表!AO$124</f>
        <v>3.1569550934126521E-3</v>
      </c>
      <c r="AP66" s="307">
        <f>+生産者価格評価表!AP66/生産者価格評価表!AP$124</f>
        <v>3.3392172537227481E-5</v>
      </c>
      <c r="AQ66" s="307">
        <f>+生産者価格評価表!AQ66/生産者価格評価表!AQ$124</f>
        <v>5.4089299717538546E-6</v>
      </c>
      <c r="AR66" s="307">
        <f>+生産者価格評価表!AR66/生産者価格評価表!AR$124</f>
        <v>1.9123418379775499E-3</v>
      </c>
      <c r="AS66" s="307">
        <f>+生産者価格評価表!AS66/生産者価格評価表!AS$124</f>
        <v>3.8636414704132316E-5</v>
      </c>
      <c r="AT66" s="307">
        <f>+生産者価格評価表!AT66/生産者価格評価表!AT$124</f>
        <v>8.0147234689609736E-5</v>
      </c>
      <c r="AU66" s="308">
        <f>+生産者価格評価表!AU66/生産者価格評価表!AU$124</f>
        <v>5.9937463632346835E-5</v>
      </c>
      <c r="AV66" s="308">
        <f>+生産者価格評価表!AV66/生産者価格評価表!AV$124</f>
        <v>3.6161122183174968E-3</v>
      </c>
      <c r="AW66" s="308">
        <f>+生産者価格評価表!AW66/生産者価格評価表!AW$124</f>
        <v>1.3143292448802399E-3</v>
      </c>
      <c r="AX66" s="308">
        <f>+生産者価格評価表!AX66/生産者価格評価表!AX$124</f>
        <v>2.7262115012600203E-4</v>
      </c>
      <c r="AY66" s="308">
        <f>+生産者価格評価表!AY66/生産者価格評価表!AY$124</f>
        <v>1.0811177210431481E-3</v>
      </c>
      <c r="AZ66" s="308">
        <f>+生産者価格評価表!AZ66/生産者価格評価表!AZ$124</f>
        <v>1.5160084505206602E-3</v>
      </c>
      <c r="BA66" s="308">
        <f>+生産者価格評価表!BA66/生産者価格評価表!BA$124</f>
        <v>2.4713527273136847E-4</v>
      </c>
      <c r="BB66" s="308">
        <f>+生産者価格評価表!BB66/生産者価格評価表!BB$124</f>
        <v>8.6514773317216797E-4</v>
      </c>
      <c r="BC66" s="308">
        <f>+生産者価格評価表!BC66/生産者価格評価表!BC$124</f>
        <v>7.5236382909883834E-4</v>
      </c>
      <c r="BD66" s="308">
        <f>+生産者価格評価表!BD66/生産者価格評価表!BD$124</f>
        <v>1.6240045223016779E-3</v>
      </c>
      <c r="BE66" s="308">
        <f>+生産者価格評価表!BE66/生産者価格評価表!BE$124</f>
        <v>8.1602897092526109E-4</v>
      </c>
      <c r="BF66" s="308">
        <f>+生産者価格評価表!BF66/生産者価格評価表!BF$124</f>
        <v>4.7061069877773229E-4</v>
      </c>
      <c r="BG66" s="308">
        <f>+生産者価格評価表!BG66/生産者価格評価表!BG$124</f>
        <v>5.1614516814001339E-4</v>
      </c>
      <c r="BH66" s="308">
        <f>+生産者価格評価表!BH66/生産者価格評価表!BH$124</f>
        <v>3.9555505485875091E-4</v>
      </c>
      <c r="BI66" s="308">
        <f>+生産者価格評価表!BI66/生産者価格評価表!BI$124</f>
        <v>8.6866397340128545E-4</v>
      </c>
      <c r="BJ66" s="308">
        <f>+生産者価格評価表!BJ66/生産者価格評価表!BJ$124</f>
        <v>3.1324482205473566E-4</v>
      </c>
      <c r="BK66" s="308">
        <f>+生産者価格評価表!BK66/生産者価格評価表!BK$124</f>
        <v>2.2375226448034361E-2</v>
      </c>
      <c r="BL66" s="308">
        <f>+生産者価格評価表!BL66/生産者価格評価表!BL$124</f>
        <v>2.7333321853045667E-5</v>
      </c>
      <c r="BM66" s="308">
        <f>+生産者価格評価表!BM66/生産者価格評価表!BM$124</f>
        <v>1.4188807443890857E-3</v>
      </c>
      <c r="BN66" s="308">
        <f>+生産者価格評価表!BN66/生産者価格評価表!BN$124</f>
        <v>4.465162928387576E-3</v>
      </c>
      <c r="BO66" s="308">
        <f>+生産者価格評価表!BO66/生産者価格評価表!BO$124</f>
        <v>2.7017961677723154E-3</v>
      </c>
      <c r="BP66" s="308">
        <f>+生産者価格評価表!BP66/生産者価格評価表!BP$124</f>
        <v>3.0565551866860588E-3</v>
      </c>
      <c r="BQ66" s="308">
        <f>+生産者価格評価表!BQ66/生産者価格評価表!BQ$124</f>
        <v>1.4060779041780302E-5</v>
      </c>
      <c r="BR66" s="308">
        <f>+生産者価格評価表!BR66/生産者価格評価表!BR$124</f>
        <v>2.2010609078452501E-6</v>
      </c>
      <c r="BS66" s="308">
        <f>+生産者価格評価表!BS66/生産者価格評価表!BS$124</f>
        <v>9.7761845612433511E-4</v>
      </c>
      <c r="BT66" s="308">
        <f>+生産者価格評価表!BT66/生産者価格評価表!BT$124</f>
        <v>8.8182630718970211E-4</v>
      </c>
      <c r="BU66" s="308">
        <f>+生産者価格評価表!BU66/生産者価格評価表!BU$124</f>
        <v>3.2317621351575114E-4</v>
      </c>
      <c r="BV66" s="308">
        <f>+生産者価格評価表!BV66/生産者価格評価表!BV$124</f>
        <v>1.8613254935963538E-4</v>
      </c>
      <c r="BW66" s="308">
        <f>+生産者価格評価表!BW66/生産者価格評価表!BW$124</f>
        <v>1.8079940054187268E-5</v>
      </c>
      <c r="BX66" s="308">
        <f>+生産者価格評価表!BX66/生産者価格評価表!BX$124</f>
        <v>1.1650329491159702E-5</v>
      </c>
      <c r="BY66" s="308">
        <f>+生産者価格評価表!BY66/生産者価格評価表!BY$124</f>
        <v>0</v>
      </c>
      <c r="BZ66" s="308">
        <f>+生産者価格評価表!BZ66/生産者価格評価表!BZ$124</f>
        <v>4.1481825172251402E-5</v>
      </c>
      <c r="CA66" s="308">
        <f>+生産者価格評価表!CA66/生産者価格評価表!CA$124</f>
        <v>2.1763295413802347E-4</v>
      </c>
      <c r="CB66" s="308">
        <f>+生産者価格評価表!CB66/生産者価格評価表!CB$124</f>
        <v>1.8311525514674042E-5</v>
      </c>
      <c r="CC66" s="308">
        <f>+生産者価格評価表!CC66/生産者価格評価表!CC$124</f>
        <v>1.4868137206656008E-4</v>
      </c>
      <c r="CD66" s="308">
        <f>+生産者価格評価表!CD66/生産者価格評価表!CD$124</f>
        <v>2.0980656199073936E-5</v>
      </c>
      <c r="CE66" s="308">
        <f>+生産者価格評価表!CE66/生産者価格評価表!CE$124</f>
        <v>8.3772979012100999E-5</v>
      </c>
      <c r="CF66" s="308">
        <f>+生産者価格評価表!CF66/生産者価格評価表!CF$124</f>
        <v>3.0211457142328416E-5</v>
      </c>
      <c r="CG66" s="308">
        <f>+生産者価格評価表!CG66/生産者価格評価表!CG$124</f>
        <v>1.585616864311996E-4</v>
      </c>
      <c r="CH66" s="308">
        <f>+生産者価格評価表!CH66/生産者価格評価表!CH$124</f>
        <v>6.3933674426753051E-5</v>
      </c>
      <c r="CI66" s="308">
        <f>+生産者価格評価表!CI66/生産者価格評価表!CI$124</f>
        <v>1.3707849909371937E-3</v>
      </c>
      <c r="CJ66" s="308">
        <f>+生産者価格評価表!CJ66/生産者価格評価表!CJ$124</f>
        <v>1.8695788334216088E-3</v>
      </c>
      <c r="CK66" s="308">
        <f>+生産者価格評価表!CK66/生産者価格評価表!CK$124</f>
        <v>1.3571196822418068E-2</v>
      </c>
      <c r="CL66" s="308">
        <f>+生産者価格評価表!CL66/生産者価格評価表!CL$124</f>
        <v>7.0697997770054666E-4</v>
      </c>
      <c r="CM66" s="308">
        <f>+生産者価格評価表!CM66/生産者価格評価表!CM$124</f>
        <v>5.0263384401616146E-3</v>
      </c>
      <c r="CN66" s="308">
        <f>+生産者価格評価表!CN66/生産者価格評価表!CN$124</f>
        <v>1.1545197711215645E-3</v>
      </c>
      <c r="CO66" s="308">
        <f>+生産者価格評価表!CO66/生産者価格評価表!CO$124</f>
        <v>2.5789269777056335E-3</v>
      </c>
      <c r="CP66" s="308">
        <f>+生産者価格評価表!CP66/生産者価格評価表!CP$124</f>
        <v>1.1165640849004716E-2</v>
      </c>
      <c r="CQ66" s="308">
        <f>+生産者価格評価表!CQ66/生産者価格評価表!CQ$124</f>
        <v>2.3954124586355655E-4</v>
      </c>
      <c r="CR66" s="308">
        <f>+生産者価格評価表!CR66/生産者価格評価表!CR$124</f>
        <v>2.2146769569619473E-4</v>
      </c>
      <c r="CS66" s="308">
        <f>+生産者価格評価表!CS66/生産者価格評価表!CS$124</f>
        <v>3.2578652933657089E-3</v>
      </c>
      <c r="CT66" s="308">
        <f>+生産者価格評価表!CT66/生産者価格評価表!CT$124</f>
        <v>1.6293230855581829E-3</v>
      </c>
      <c r="CU66" s="308">
        <f>+生産者価格評価表!CU66/生産者価格評価表!CU$124</f>
        <v>4.6930065118591718E-3</v>
      </c>
      <c r="CV66" s="308">
        <f>+生産者価格評価表!CV66/生産者価格評価表!CV$124</f>
        <v>8.5346365348731423E-3</v>
      </c>
      <c r="CW66" s="308">
        <f>+生産者価格評価表!CW66/生産者価格評価表!CW$124</f>
        <v>1.8819393209295052E-3</v>
      </c>
      <c r="CX66" s="308">
        <f>+生産者価格評価表!CX66/生産者価格評価表!CX$124</f>
        <v>7.7811549479367967E-4</v>
      </c>
      <c r="CY66" s="308">
        <f>+生産者価格評価表!CY66/生産者価格評価表!CY$124</f>
        <v>2.1998091275086617E-3</v>
      </c>
      <c r="CZ66" s="308">
        <f>+生産者価格評価表!CZ66/生産者価格評価表!CZ$124</f>
        <v>2.4152894833341983E-3</v>
      </c>
      <c r="DA66" s="308">
        <f>+生産者価格評価表!DA66/生産者価格評価表!DA$124</f>
        <v>1.9643813166828022E-3</v>
      </c>
      <c r="DB66" s="308">
        <f>+生産者価格評価表!DB66/生産者価格評価表!DB$124</f>
        <v>4.8696174967250228E-3</v>
      </c>
      <c r="DC66" s="308">
        <f>+生産者価格評価表!DC66/生産者価格評価表!DC$124</f>
        <v>6.6004974052247031E-3</v>
      </c>
      <c r="DD66" s="308">
        <f>+生産者価格評価表!DD66/生産者価格評価表!DD$124</f>
        <v>0</v>
      </c>
      <c r="DE66" s="308">
        <f>+生産者価格評価表!DE66/生産者価格評価表!DE$124</f>
        <v>7.0593446540690458E-3</v>
      </c>
      <c r="DF66" s="308">
        <f>+生産者価格評価表!DF66/生産者価格評価表!DF$124</f>
        <v>0.12892386252617241</v>
      </c>
      <c r="DG66" s="309">
        <f>+生産者価格評価表!DG66/生産者価格評価表!DG$124</f>
        <v>2.9242531552190355E-4</v>
      </c>
    </row>
    <row r="67" spans="2:111" ht="17.100000000000001" customHeight="1">
      <c r="B67" s="304" t="s">
        <v>249</v>
      </c>
      <c r="C67" s="305" t="s">
        <v>250</v>
      </c>
      <c r="D67" s="306">
        <f>+生産者価格評価表!D67/生産者価格評価表!D$124</f>
        <v>2.6693961265775808E-4</v>
      </c>
      <c r="E67" s="307">
        <f>+生産者価格評価表!E67/生産者価格評価表!E$124</f>
        <v>1.6911412428468023E-3</v>
      </c>
      <c r="F67" s="307">
        <f>+生産者価格評価表!F67/生産者価格評価表!F$124</f>
        <v>4.5242850046192957E-6</v>
      </c>
      <c r="G67" s="307">
        <f>+生産者価格評価表!G67/生産者価格評価表!G$124</f>
        <v>1.6322757614234957E-3</v>
      </c>
      <c r="H67" s="307">
        <f>+生産者価格評価表!H67/生産者価格評価表!H$124</f>
        <v>1.1377618710558372E-5</v>
      </c>
      <c r="I67" s="819">
        <v>0</v>
      </c>
      <c r="J67" s="307">
        <f>+生産者価格評価表!J67/生産者価格評価表!J$124</f>
        <v>0</v>
      </c>
      <c r="K67" s="307">
        <f>+生産者価格評価表!K67/生産者価格評価表!K$124</f>
        <v>1.6587709988245566E-5</v>
      </c>
      <c r="L67" s="307">
        <f>+生産者価格評価表!L67/生産者価格評価表!L$124</f>
        <v>3.9193982456737012E-3</v>
      </c>
      <c r="M67" s="307">
        <f>+生産者価格評価表!M67/生産者価格評価表!M$124</f>
        <v>9.2305586012854E-4</v>
      </c>
      <c r="N67" s="819">
        <v>0</v>
      </c>
      <c r="O67" s="307">
        <f>+生産者価格評価表!O67/生産者価格評価表!O$124</f>
        <v>2.1355926695671511E-4</v>
      </c>
      <c r="P67" s="307">
        <f>+生産者価格評価表!P67/生産者価格評価表!P$124</f>
        <v>0</v>
      </c>
      <c r="Q67" s="307">
        <f>+生産者価格評価表!Q67/生産者価格評価表!Q$124</f>
        <v>3.6271434372327853E-3</v>
      </c>
      <c r="R67" s="307">
        <f>+生産者価格評価表!R67/生産者価格評価表!R$124</f>
        <v>0</v>
      </c>
      <c r="S67" s="307">
        <f>+生産者価格評価表!S67/生産者価格評価表!S$124</f>
        <v>1.7971149355673774E-2</v>
      </c>
      <c r="T67" s="307">
        <f>+生産者価格評価表!T67/生産者価格評価表!T$124</f>
        <v>0</v>
      </c>
      <c r="U67" s="307">
        <f>+生産者価格評価表!U67/生産者価格評価表!U$124</f>
        <v>0</v>
      </c>
      <c r="V67" s="307">
        <f>+生産者価格評価表!V67/生産者価格評価表!V$124</f>
        <v>2.5828543032093445E-2</v>
      </c>
      <c r="W67" s="307">
        <f>+生産者価格評価表!W67/生産者価格評価表!W$124</f>
        <v>5.5473967771393889E-3</v>
      </c>
      <c r="X67" s="307">
        <f>+生産者価格評価表!X67/生産者価格評価表!X$124</f>
        <v>0</v>
      </c>
      <c r="Y67" s="307">
        <f>+生産者価格評価表!Y67/生産者価格評価表!Y$124</f>
        <v>2.2742704803344676E-3</v>
      </c>
      <c r="Z67" s="307">
        <f>+生産者価格評価表!Z67/生産者価格評価表!Z$124</f>
        <v>0</v>
      </c>
      <c r="AA67" s="307">
        <f>+生産者価格評価表!AA67/生産者価格評価表!AA$124</f>
        <v>2.6419585394769395E-3</v>
      </c>
      <c r="AB67" s="307">
        <f>+生産者価格評価表!AB67/生産者価格評価表!AB$124</f>
        <v>2.1820648935816959E-6</v>
      </c>
      <c r="AC67" s="307">
        <f>+生産者価格評価表!AC67/生産者価格評価表!AC$124</f>
        <v>2.4764102803783815E-5</v>
      </c>
      <c r="AD67" s="307">
        <f>+生産者価格評価表!AD67/生産者価格評価表!AD$124</f>
        <v>4.8847760762632722E-5</v>
      </c>
      <c r="AE67" s="307">
        <f>+生産者価格評価表!AE67/生産者価格評価表!AE$124</f>
        <v>8.318548201107983E-3</v>
      </c>
      <c r="AF67" s="307">
        <f>+生産者価格評価表!AF67/生産者価格評価表!AF$124</f>
        <v>4.8517961102679894E-3</v>
      </c>
      <c r="AG67" s="307">
        <f>+生産者価格評価表!AG67/生産者価格評価表!AG$124</f>
        <v>9.3170745404906396E-5</v>
      </c>
      <c r="AH67" s="307">
        <f>+生産者価格評価表!AH67/生産者価格評価表!AH$124</f>
        <v>0</v>
      </c>
      <c r="AI67" s="307">
        <f>+生産者価格評価表!AI67/生産者価格評価表!AI$124</f>
        <v>9.5403923491570591E-3</v>
      </c>
      <c r="AJ67" s="307">
        <f>+生産者価格評価表!AJ67/生産者価格評価表!AJ$124</f>
        <v>1.4861214076416218E-3</v>
      </c>
      <c r="AK67" s="307">
        <f>+生産者価格評価表!AK67/生産者価格評価表!AK$124</f>
        <v>9.5540161314903588E-3</v>
      </c>
      <c r="AL67" s="307">
        <f>+生産者価格評価表!AL67/生産者価格評価表!AL$124</f>
        <v>1.7408753029256679E-3</v>
      </c>
      <c r="AM67" s="307">
        <f>+生産者価格評価表!AM67/生産者価格評価表!AM$124</f>
        <v>2.083348454392725E-2</v>
      </c>
      <c r="AN67" s="307">
        <f>+生産者価格評価表!AN67/生産者価格評価表!AN$124</f>
        <v>3.6493116116572463E-3</v>
      </c>
      <c r="AO67" s="307">
        <f>+生産者価格評価表!AO67/生産者価格評価表!AO$124</f>
        <v>6.6516061224884465E-3</v>
      </c>
      <c r="AP67" s="307">
        <f>+生産者価格評価表!AP67/生産者価格評価表!AP$124</f>
        <v>9.582645679404954E-5</v>
      </c>
      <c r="AQ67" s="307">
        <f>+生産者価格評価表!AQ67/生産者価格評価表!AQ$124</f>
        <v>0.12352420184542109</v>
      </c>
      <c r="AR67" s="307">
        <f>+生産者価格評価表!AR67/生産者価格評価表!AR$124</f>
        <v>2.8321163006944615E-2</v>
      </c>
      <c r="AS67" s="307">
        <f>+生産者価格評価表!AS67/生産者価格評価表!AS$124</f>
        <v>0</v>
      </c>
      <c r="AT67" s="307">
        <f>+生産者価格評価表!AT67/生産者価格評価表!AT$124</f>
        <v>1.9797589632786634E-4</v>
      </c>
      <c r="AU67" s="308">
        <f>+生産者価格評価表!AU67/生産者価格評価表!AU$124</f>
        <v>0</v>
      </c>
      <c r="AV67" s="308">
        <f>+生産者価格評価表!AV67/生産者価格評価表!AV$124</f>
        <v>0</v>
      </c>
      <c r="AW67" s="308">
        <f>+生産者価格評価表!AW67/生産者価格評価表!AW$124</f>
        <v>0</v>
      </c>
      <c r="AX67" s="308">
        <f>+生産者価格評価表!AX67/生産者価格評価表!AX$124</f>
        <v>5.6617570325363513E-8</v>
      </c>
      <c r="AY67" s="308">
        <f>+生産者価格評価表!AY67/生産者価格評価表!AY$124</f>
        <v>0</v>
      </c>
      <c r="AZ67" s="308">
        <f>+生産者価格評価表!AZ67/生産者価格評価表!AZ$124</f>
        <v>0</v>
      </c>
      <c r="BA67" s="308">
        <f>+生産者価格評価表!BA67/生産者価格評価表!BA$124</f>
        <v>0</v>
      </c>
      <c r="BB67" s="308">
        <f>+生産者価格評価表!BB67/生産者価格評価表!BB$124</f>
        <v>0</v>
      </c>
      <c r="BC67" s="308">
        <f>+生産者価格評価表!BC67/生産者価格評価表!BC$124</f>
        <v>1.0228637036612564E-5</v>
      </c>
      <c r="BD67" s="308">
        <f>+生産者価格評価表!BD67/生産者価格評価表!BD$124</f>
        <v>0</v>
      </c>
      <c r="BE67" s="308">
        <f>+生産者価格評価表!BE67/生産者価格評価表!BE$124</f>
        <v>0</v>
      </c>
      <c r="BF67" s="308">
        <f>+生産者価格評価表!BF67/生産者価格評価表!BF$124</f>
        <v>0</v>
      </c>
      <c r="BG67" s="308">
        <f>+生産者価格評価表!BG67/生産者価格評価表!BG$124</f>
        <v>0</v>
      </c>
      <c r="BH67" s="308">
        <f>+生産者価格評価表!BH67/生産者価格評価表!BH$124</f>
        <v>2.5410228507833857E-4</v>
      </c>
      <c r="BI67" s="308">
        <f>+生産者価格評価表!BI67/生産者価格評価表!BI$124</f>
        <v>0</v>
      </c>
      <c r="BJ67" s="308">
        <f>+生産者価格評価表!BJ67/生産者価格評価表!BJ$124</f>
        <v>0</v>
      </c>
      <c r="BK67" s="308">
        <f>+生産者価格評価表!BK67/生産者価格評価表!BK$124</f>
        <v>2.4386729449042102E-4</v>
      </c>
      <c r="BL67" s="308">
        <f>+生産者価格評価表!BL67/生産者価格評価表!BL$124</f>
        <v>0</v>
      </c>
      <c r="BM67" s="308">
        <f>+生産者価格評価表!BM67/生産者価格評価表!BM$124</f>
        <v>0</v>
      </c>
      <c r="BN67" s="308">
        <f>+生産者価格評価表!BN67/生産者価格評価表!BN$124</f>
        <v>0</v>
      </c>
      <c r="BO67" s="308">
        <f>+生産者価格評価表!BO67/生産者価格評価表!BO$124</f>
        <v>1.8613323598861808E-4</v>
      </c>
      <c r="BP67" s="308">
        <f>+生産者価格評価表!BP67/生産者価格評価表!BP$124</f>
        <v>1.1077901321346747E-5</v>
      </c>
      <c r="BQ67" s="308">
        <f>+生産者価格評価表!BQ67/生産者価格評価表!BQ$124</f>
        <v>6.3813211960753718E-3</v>
      </c>
      <c r="BR67" s="308">
        <f>+生産者価格評価表!BR67/生産者価格評価表!BR$124</f>
        <v>4.4003656500725382E-3</v>
      </c>
      <c r="BS67" s="308">
        <f>+生産者価格評価表!BS67/生産者価格評価表!BS$124</f>
        <v>0</v>
      </c>
      <c r="BT67" s="308">
        <f>+生産者価格評価表!BT67/生産者価格評価表!BT$124</f>
        <v>0</v>
      </c>
      <c r="BU67" s="308">
        <f>+生産者価格評価表!BU67/生産者価格評価表!BU$124</f>
        <v>0</v>
      </c>
      <c r="BV67" s="308">
        <f>+生産者価格評価表!BV67/生産者価格評価表!BV$124</f>
        <v>0</v>
      </c>
      <c r="BW67" s="308">
        <f>+生産者価格評価表!BW67/生産者価格評価表!BW$124</f>
        <v>0</v>
      </c>
      <c r="BX67" s="308">
        <f>+生産者価格評価表!BX67/生産者価格評価表!BX$124</f>
        <v>0</v>
      </c>
      <c r="BY67" s="308">
        <f>+生産者価格評価表!BY67/生産者価格評価表!BY$124</f>
        <v>0</v>
      </c>
      <c r="BZ67" s="308">
        <f>+生産者価格評価表!BZ67/生産者価格評価表!BZ$124</f>
        <v>0</v>
      </c>
      <c r="CA67" s="308">
        <f>+生産者価格評価表!CA67/生産者価格評価表!CA$124</f>
        <v>1.8952832448342641E-4</v>
      </c>
      <c r="CB67" s="308">
        <f>+生産者価格評価表!CB67/生産者価格評価表!CB$124</f>
        <v>0</v>
      </c>
      <c r="CC67" s="308">
        <f>+生産者価格評価表!CC67/生産者価格評価表!CC$124</f>
        <v>0</v>
      </c>
      <c r="CD67" s="308">
        <f>+生産者価格評価表!CD67/生産者価格評価表!CD$124</f>
        <v>0</v>
      </c>
      <c r="CE67" s="308">
        <f>+生産者価格評価表!CE67/生産者価格評価表!CE$124</f>
        <v>0</v>
      </c>
      <c r="CF67" s="308">
        <f>+生産者価格評価表!CF67/生産者価格評価表!CF$124</f>
        <v>0</v>
      </c>
      <c r="CG67" s="308">
        <f>+生産者価格評価表!CG67/生産者価格評価表!CG$124</f>
        <v>0</v>
      </c>
      <c r="CH67" s="308">
        <f>+生産者価格評価表!CH67/生産者価格評価表!CH$124</f>
        <v>0</v>
      </c>
      <c r="CI67" s="308">
        <f>+生産者価格評価表!CI67/生産者価格評価表!CI$124</f>
        <v>0</v>
      </c>
      <c r="CJ67" s="308">
        <f>+生産者価格評価表!CJ67/生産者価格評価表!CJ$124</f>
        <v>0</v>
      </c>
      <c r="CK67" s="308">
        <f>+生産者価格評価表!CK67/生産者価格評価表!CK$124</f>
        <v>0</v>
      </c>
      <c r="CL67" s="308">
        <f>+生産者価格評価表!CL67/生産者価格評価表!CL$124</f>
        <v>0</v>
      </c>
      <c r="CM67" s="308">
        <f>+生産者価格評価表!CM67/生産者価格評価表!CM$124</f>
        <v>0</v>
      </c>
      <c r="CN67" s="308">
        <f>+生産者価格評価表!CN67/生産者価格評価表!CN$124</f>
        <v>0</v>
      </c>
      <c r="CO67" s="308">
        <f>+生産者価格評価表!CO67/生産者価格評価表!CO$124</f>
        <v>0</v>
      </c>
      <c r="CP67" s="308">
        <f>+生産者価格評価表!CP67/生産者価格評価表!CP$124</f>
        <v>0</v>
      </c>
      <c r="CQ67" s="308">
        <f>+生産者価格評価表!CQ67/生産者価格評価表!CQ$124</f>
        <v>0</v>
      </c>
      <c r="CR67" s="308">
        <f>+生産者価格評価表!CR67/生産者価格評価表!CR$124</f>
        <v>0</v>
      </c>
      <c r="CS67" s="308">
        <f>+生産者価格評価表!CS67/生産者価格評価表!CS$124</f>
        <v>0</v>
      </c>
      <c r="CT67" s="308">
        <f>+生産者価格評価表!CT67/生産者価格評価表!CT$124</f>
        <v>0</v>
      </c>
      <c r="CU67" s="308">
        <f>+生産者価格評価表!CU67/生産者価格評価表!CU$124</f>
        <v>0</v>
      </c>
      <c r="CV67" s="308">
        <f>+生産者価格評価表!CV67/生産者価格評価表!CV$124</f>
        <v>0</v>
      </c>
      <c r="CW67" s="308">
        <f>+生産者価格評価表!CW67/生産者価格評価表!CW$124</f>
        <v>0</v>
      </c>
      <c r="CX67" s="308">
        <f>+生産者価格評価表!CX67/生産者価格評価表!CX$124</f>
        <v>0</v>
      </c>
      <c r="CY67" s="308">
        <f>+生産者価格評価表!CY67/生産者価格評価表!CY$124</f>
        <v>0</v>
      </c>
      <c r="CZ67" s="308">
        <f>+生産者価格評価表!CZ67/生産者価格評価表!CZ$124</f>
        <v>0</v>
      </c>
      <c r="DA67" s="308">
        <f>+生産者価格評価表!DA67/生産者価格評価表!DA$124</f>
        <v>7.1634596219297253E-5</v>
      </c>
      <c r="DB67" s="308">
        <f>+生産者価格評価表!DB67/生産者価格評価表!DB$124</f>
        <v>0</v>
      </c>
      <c r="DC67" s="308">
        <f>+生産者価格評価表!DC67/生産者価格評価表!DC$124</f>
        <v>0</v>
      </c>
      <c r="DD67" s="308">
        <f>+生産者価格評価表!DD67/生産者価格評価表!DD$124</f>
        <v>0</v>
      </c>
      <c r="DE67" s="308">
        <f>+生産者価格評価表!DE67/生産者価格評価表!DE$124</f>
        <v>0</v>
      </c>
      <c r="DF67" s="308">
        <f>+生産者価格評価表!DF67/生産者価格評価表!DF$124</f>
        <v>0</v>
      </c>
      <c r="DG67" s="309">
        <f>+生産者価格評価表!DG67/生産者価格評価表!DG$124</f>
        <v>0</v>
      </c>
    </row>
    <row r="68" spans="2:111" ht="17.100000000000001" customHeight="1">
      <c r="B68" s="304" t="s">
        <v>251</v>
      </c>
      <c r="C68" s="305" t="s">
        <v>252</v>
      </c>
      <c r="D68" s="306">
        <f>+生産者価格評価表!D68/生産者価格評価表!D$124</f>
        <v>0</v>
      </c>
      <c r="E68" s="307">
        <f>+生産者価格評価表!E68/生産者価格評価表!E$124</f>
        <v>0</v>
      </c>
      <c r="F68" s="307">
        <f>+生産者価格評価表!F68/生産者価格評価表!F$124</f>
        <v>0</v>
      </c>
      <c r="G68" s="307">
        <f>+生産者価格評価表!G68/生産者価格評価表!G$124</f>
        <v>0</v>
      </c>
      <c r="H68" s="307">
        <f>+生産者価格評価表!H68/生産者価格評価表!H$124</f>
        <v>0</v>
      </c>
      <c r="I68" s="819">
        <v>0</v>
      </c>
      <c r="J68" s="307">
        <f>+生産者価格評価表!J68/生産者価格評価表!J$124</f>
        <v>0</v>
      </c>
      <c r="K68" s="307">
        <f>+生産者価格評価表!K68/生産者価格評価表!K$124</f>
        <v>0</v>
      </c>
      <c r="L68" s="307">
        <f>+生産者価格評価表!L68/生産者価格評価表!L$124</f>
        <v>0</v>
      </c>
      <c r="M68" s="307">
        <f>+生産者価格評価表!M68/生産者価格評価表!M$124</f>
        <v>0</v>
      </c>
      <c r="N68" s="819">
        <v>0</v>
      </c>
      <c r="O68" s="307">
        <f>+生産者価格評価表!O68/生産者価格評価表!O$124</f>
        <v>0</v>
      </c>
      <c r="P68" s="307">
        <f>+生産者価格評価表!P68/生産者価格評価表!P$124</f>
        <v>0</v>
      </c>
      <c r="Q68" s="307">
        <f>+生産者価格評価表!Q68/生産者価格評価表!Q$124</f>
        <v>0</v>
      </c>
      <c r="R68" s="307">
        <f>+生産者価格評価表!R68/生産者価格評価表!R$124</f>
        <v>0</v>
      </c>
      <c r="S68" s="307">
        <f>+生産者価格評価表!S68/生産者価格評価表!S$124</f>
        <v>0</v>
      </c>
      <c r="T68" s="307">
        <f>+生産者価格評価表!T68/生産者価格評価表!T$124</f>
        <v>0</v>
      </c>
      <c r="U68" s="307">
        <f>+生産者価格評価表!U68/生産者価格評価表!U$124</f>
        <v>0</v>
      </c>
      <c r="V68" s="307">
        <f>+生産者価格評価表!V68/生産者価格評価表!V$124</f>
        <v>0</v>
      </c>
      <c r="W68" s="307">
        <f>+生産者価格評価表!W68/生産者価格評価表!W$124</f>
        <v>0</v>
      </c>
      <c r="X68" s="307">
        <f>+生産者価格評価表!X68/生産者価格評価表!X$124</f>
        <v>0</v>
      </c>
      <c r="Y68" s="307">
        <f>+生産者価格評価表!Y68/生産者価格評価表!Y$124</f>
        <v>0</v>
      </c>
      <c r="Z68" s="307">
        <f>+生産者価格評価表!Z68/生産者価格評価表!Z$124</f>
        <v>0</v>
      </c>
      <c r="AA68" s="307">
        <f>+生産者価格評価表!AA68/生産者価格評価表!AA$124</f>
        <v>0</v>
      </c>
      <c r="AB68" s="307">
        <f>+生産者価格評価表!AB68/生産者価格評価表!AB$124</f>
        <v>0</v>
      </c>
      <c r="AC68" s="307">
        <f>+生産者価格評価表!AC68/生産者価格評価表!AC$124</f>
        <v>0</v>
      </c>
      <c r="AD68" s="307">
        <f>+生産者価格評価表!AD68/生産者価格評価表!AD$124</f>
        <v>0</v>
      </c>
      <c r="AE68" s="307">
        <f>+生産者価格評価表!AE68/生産者価格評価表!AE$124</f>
        <v>0</v>
      </c>
      <c r="AF68" s="307">
        <f>+生産者価格評価表!AF68/生産者価格評価表!AF$124</f>
        <v>0</v>
      </c>
      <c r="AG68" s="307">
        <f>+生産者価格評価表!AG68/生産者価格評価表!AG$124</f>
        <v>0</v>
      </c>
      <c r="AH68" s="307">
        <f>+生産者価格評価表!AH68/生産者価格評価表!AH$124</f>
        <v>0</v>
      </c>
      <c r="AI68" s="307">
        <f>+生産者価格評価表!AI68/生産者価格評価表!AI$124</f>
        <v>0</v>
      </c>
      <c r="AJ68" s="307">
        <f>+生産者価格評価表!AJ68/生産者価格評価表!AJ$124</f>
        <v>0</v>
      </c>
      <c r="AK68" s="307">
        <f>+生産者価格評価表!AK68/生産者価格評価表!AK$124</f>
        <v>0</v>
      </c>
      <c r="AL68" s="307">
        <f>+生産者価格評価表!AL68/生産者価格評価表!AL$124</f>
        <v>0</v>
      </c>
      <c r="AM68" s="307">
        <f>+生産者価格評価表!AM68/生産者価格評価表!AM$124</f>
        <v>0</v>
      </c>
      <c r="AN68" s="307">
        <f>+生産者価格評価表!AN68/生産者価格評価表!AN$124</f>
        <v>0</v>
      </c>
      <c r="AO68" s="307">
        <f>+生産者価格評価表!AO68/生産者価格評価表!AO$124</f>
        <v>0</v>
      </c>
      <c r="AP68" s="307">
        <f>+生産者価格評価表!AP68/生産者価格評価表!AP$124</f>
        <v>0</v>
      </c>
      <c r="AQ68" s="307">
        <f>+生産者価格評価表!AQ68/生産者価格評価表!AQ$124</f>
        <v>0</v>
      </c>
      <c r="AR68" s="307">
        <f>+生産者価格評価表!AR68/生産者価格評価表!AR$124</f>
        <v>0</v>
      </c>
      <c r="AS68" s="307">
        <f>+生産者価格評価表!AS68/生産者価格評価表!AS$124</f>
        <v>0</v>
      </c>
      <c r="AT68" s="307">
        <f>+生産者価格評価表!AT68/生産者価格評価表!AT$124</f>
        <v>0</v>
      </c>
      <c r="AU68" s="308">
        <f>+生産者価格評価表!AU68/生産者価格評価表!AU$124</f>
        <v>0</v>
      </c>
      <c r="AV68" s="308">
        <f>+生産者価格評価表!AV68/生産者価格評価表!AV$124</f>
        <v>0</v>
      </c>
      <c r="AW68" s="308">
        <f>+生産者価格評価表!AW68/生産者価格評価表!AW$124</f>
        <v>0</v>
      </c>
      <c r="AX68" s="308">
        <f>+生産者価格評価表!AX68/生産者価格評価表!AX$124</f>
        <v>0</v>
      </c>
      <c r="AY68" s="308">
        <f>+生産者価格評価表!AY68/生産者価格評価表!AY$124</f>
        <v>0</v>
      </c>
      <c r="AZ68" s="308">
        <f>+生産者価格評価表!AZ68/生産者価格評価表!AZ$124</f>
        <v>0</v>
      </c>
      <c r="BA68" s="308">
        <f>+生産者価格評価表!BA68/生産者価格評価表!BA$124</f>
        <v>0</v>
      </c>
      <c r="BB68" s="308">
        <f>+生産者価格評価表!BB68/生産者価格評価表!BB$124</f>
        <v>0</v>
      </c>
      <c r="BC68" s="308">
        <f>+生産者価格評価表!BC68/生産者価格評価表!BC$124</f>
        <v>0</v>
      </c>
      <c r="BD68" s="308">
        <f>+生産者価格評価表!BD68/生産者価格評価表!BD$124</f>
        <v>0</v>
      </c>
      <c r="BE68" s="308">
        <f>+生産者価格評価表!BE68/生産者価格評価表!BE$124</f>
        <v>0</v>
      </c>
      <c r="BF68" s="308">
        <f>+生産者価格評価表!BF68/生産者価格評価表!BF$124</f>
        <v>0</v>
      </c>
      <c r="BG68" s="308">
        <f>+生産者価格評価表!BG68/生産者価格評価表!BG$124</f>
        <v>0</v>
      </c>
      <c r="BH68" s="308">
        <f>+生産者価格評価表!BH68/生産者価格評価表!BH$124</f>
        <v>0</v>
      </c>
      <c r="BI68" s="308">
        <f>+生産者価格評価表!BI68/生産者価格評価表!BI$124</f>
        <v>0</v>
      </c>
      <c r="BJ68" s="308">
        <f>+生産者価格評価表!BJ68/生産者価格評価表!BJ$124</f>
        <v>0</v>
      </c>
      <c r="BK68" s="308">
        <f>+生産者価格評価表!BK68/生産者価格評価表!BK$124</f>
        <v>0</v>
      </c>
      <c r="BL68" s="308">
        <f>+生産者価格評価表!BL68/生産者価格評価表!BL$124</f>
        <v>0</v>
      </c>
      <c r="BM68" s="308">
        <f>+生産者価格評価表!BM68/生産者価格評価表!BM$124</f>
        <v>0</v>
      </c>
      <c r="BN68" s="308">
        <f>+生産者価格評価表!BN68/生産者価格評価表!BN$124</f>
        <v>0</v>
      </c>
      <c r="BO68" s="308">
        <f>+生産者価格評価表!BO68/生産者価格評価表!BO$124</f>
        <v>0</v>
      </c>
      <c r="BP68" s="308">
        <f>+生産者価格評価表!BP68/生産者価格評価表!BP$124</f>
        <v>0</v>
      </c>
      <c r="BQ68" s="308">
        <f>+生産者価格評価表!BQ68/生産者価格評価表!BQ$124</f>
        <v>0</v>
      </c>
      <c r="BR68" s="308">
        <f>+生産者価格評価表!BR68/生産者価格評価表!BR$124</f>
        <v>0</v>
      </c>
      <c r="BS68" s="308">
        <f>+生産者価格評価表!BS68/生産者価格評価表!BS$124</f>
        <v>0</v>
      </c>
      <c r="BT68" s="308">
        <f>+生産者価格評価表!BT68/生産者価格評価表!BT$124</f>
        <v>0</v>
      </c>
      <c r="BU68" s="308">
        <f>+生産者価格評価表!BU68/生産者価格評価表!BU$124</f>
        <v>0</v>
      </c>
      <c r="BV68" s="308">
        <f>+生産者価格評価表!BV68/生産者価格評価表!BV$124</f>
        <v>0</v>
      </c>
      <c r="BW68" s="308">
        <f>+生産者価格評価表!BW68/生産者価格評価表!BW$124</f>
        <v>0</v>
      </c>
      <c r="BX68" s="308">
        <f>+生産者価格評価表!BX68/生産者価格評価表!BX$124</f>
        <v>0</v>
      </c>
      <c r="BY68" s="308">
        <f>+生産者価格評価表!BY68/生産者価格評価表!BY$124</f>
        <v>0</v>
      </c>
      <c r="BZ68" s="308">
        <f>+生産者価格評価表!BZ68/生産者価格評価表!BZ$124</f>
        <v>0</v>
      </c>
      <c r="CA68" s="308">
        <f>+生産者価格評価表!CA68/生産者価格評価表!CA$124</f>
        <v>0</v>
      </c>
      <c r="CB68" s="308">
        <f>+生産者価格評価表!CB68/生産者価格評価表!CB$124</f>
        <v>0</v>
      </c>
      <c r="CC68" s="308">
        <f>+生産者価格評価表!CC68/生産者価格評価表!CC$124</f>
        <v>0</v>
      </c>
      <c r="CD68" s="308">
        <f>+生産者価格評価表!CD68/生産者価格評価表!CD$124</f>
        <v>0</v>
      </c>
      <c r="CE68" s="308">
        <f>+生産者価格評価表!CE68/生産者価格評価表!CE$124</f>
        <v>0</v>
      </c>
      <c r="CF68" s="308">
        <f>+生産者価格評価表!CF68/生産者価格評価表!CF$124</f>
        <v>0</v>
      </c>
      <c r="CG68" s="308">
        <f>+生産者価格評価表!CG68/生産者価格評価表!CG$124</f>
        <v>0</v>
      </c>
      <c r="CH68" s="308">
        <f>+生産者価格評価表!CH68/生産者価格評価表!CH$124</f>
        <v>0</v>
      </c>
      <c r="CI68" s="308">
        <f>+生産者価格評価表!CI68/生産者価格評価表!CI$124</f>
        <v>0</v>
      </c>
      <c r="CJ68" s="308">
        <f>+生産者価格評価表!CJ68/生産者価格評価表!CJ$124</f>
        <v>0</v>
      </c>
      <c r="CK68" s="308">
        <f>+生産者価格評価表!CK68/生産者価格評価表!CK$124</f>
        <v>0</v>
      </c>
      <c r="CL68" s="308">
        <f>+生産者価格評価表!CL68/生産者価格評価表!CL$124</f>
        <v>0</v>
      </c>
      <c r="CM68" s="308">
        <f>+生産者価格評価表!CM68/生産者価格評価表!CM$124</f>
        <v>0</v>
      </c>
      <c r="CN68" s="308">
        <f>+生産者価格評価表!CN68/生産者価格評価表!CN$124</f>
        <v>0</v>
      </c>
      <c r="CO68" s="308">
        <f>+生産者価格評価表!CO68/生産者価格評価表!CO$124</f>
        <v>0</v>
      </c>
      <c r="CP68" s="308">
        <f>+生産者価格評価表!CP68/生産者価格評価表!CP$124</f>
        <v>0</v>
      </c>
      <c r="CQ68" s="308">
        <f>+生産者価格評価表!CQ68/生産者価格評価表!CQ$124</f>
        <v>0</v>
      </c>
      <c r="CR68" s="308">
        <f>+生産者価格評価表!CR68/生産者価格評価表!CR$124</f>
        <v>0</v>
      </c>
      <c r="CS68" s="308">
        <f>+生産者価格評価表!CS68/生産者価格評価表!CS$124</f>
        <v>0</v>
      </c>
      <c r="CT68" s="308">
        <f>+生産者価格評価表!CT68/生産者価格評価表!CT$124</f>
        <v>0</v>
      </c>
      <c r="CU68" s="308">
        <f>+生産者価格評価表!CU68/生産者価格評価表!CU$124</f>
        <v>0</v>
      </c>
      <c r="CV68" s="308">
        <f>+生産者価格評価表!CV68/生産者価格評価表!CV$124</f>
        <v>0</v>
      </c>
      <c r="CW68" s="308">
        <f>+生産者価格評価表!CW68/生産者価格評価表!CW$124</f>
        <v>0</v>
      </c>
      <c r="CX68" s="308">
        <f>+生産者価格評価表!CX68/生産者価格評価表!CX$124</f>
        <v>0</v>
      </c>
      <c r="CY68" s="308">
        <f>+生産者価格評価表!CY68/生産者価格評価表!CY$124</f>
        <v>0</v>
      </c>
      <c r="CZ68" s="308">
        <f>+生産者価格評価表!CZ68/生産者価格評価表!CZ$124</f>
        <v>0</v>
      </c>
      <c r="DA68" s="308">
        <f>+生産者価格評価表!DA68/生産者価格評価表!DA$124</f>
        <v>0</v>
      </c>
      <c r="DB68" s="308">
        <f>+生産者価格評価表!DB68/生産者価格評価表!DB$124</f>
        <v>0</v>
      </c>
      <c r="DC68" s="308">
        <f>+生産者価格評価表!DC68/生産者価格評価表!DC$124</f>
        <v>0</v>
      </c>
      <c r="DD68" s="308">
        <f>+生産者価格評価表!DD68/生産者価格評価表!DD$124</f>
        <v>0</v>
      </c>
      <c r="DE68" s="308">
        <f>+生産者価格評価表!DE68/生産者価格評価表!DE$124</f>
        <v>0</v>
      </c>
      <c r="DF68" s="308">
        <f>+生産者価格評価表!DF68/生産者価格評価表!DF$124</f>
        <v>0</v>
      </c>
      <c r="DG68" s="309">
        <f>+生産者価格評価表!DG68/生産者価格評価表!DG$124</f>
        <v>0</v>
      </c>
    </row>
    <row r="69" spans="2:111" ht="17.100000000000001" customHeight="1">
      <c r="B69" s="304" t="s">
        <v>253</v>
      </c>
      <c r="C69" s="305" t="s">
        <v>254</v>
      </c>
      <c r="D69" s="306">
        <f>+生産者価格評価表!D69/生産者価格評価表!D$124</f>
        <v>4.0262382688232724E-3</v>
      </c>
      <c r="E69" s="307">
        <f>+生産者価格評価表!E69/生産者価格評価表!E$124</f>
        <v>4.0806727037676549E-3</v>
      </c>
      <c r="F69" s="307">
        <f>+生産者価格評価表!F69/生産者価格評価表!F$124</f>
        <v>8.0735454608794558E-3</v>
      </c>
      <c r="G69" s="307">
        <f>+生産者価格評価表!G69/生産者価格評価表!G$124</f>
        <v>3.9141858408460814E-4</v>
      </c>
      <c r="H69" s="307">
        <f>+生産者価格評価表!H69/生産者価格評価表!H$124</f>
        <v>5.3423823327477984E-4</v>
      </c>
      <c r="I69" s="819">
        <v>0</v>
      </c>
      <c r="J69" s="307">
        <f>+生産者価格評価表!J69/生産者価格評価表!J$124</f>
        <v>2.795014203659036E-3</v>
      </c>
      <c r="K69" s="307">
        <f>+生産者価格評価表!K69/生産者価格評価表!K$124</f>
        <v>7.7457985341324595E-4</v>
      </c>
      <c r="L69" s="307">
        <f>+生産者価格評価表!L69/生産者価格評価表!L$124</f>
        <v>6.1144774355866049E-4</v>
      </c>
      <c r="M69" s="307">
        <f>+生産者価格評価表!M69/生産者価格評価表!M$124</f>
        <v>4.16746922988871E-4</v>
      </c>
      <c r="N69" s="819">
        <v>0</v>
      </c>
      <c r="O69" s="307">
        <f>+生産者価格評価表!O69/生産者価格評価表!O$124</f>
        <v>4.3847035126083128E-3</v>
      </c>
      <c r="P69" s="307">
        <f>+生産者価格評価表!P69/生産者価格評価表!P$124</f>
        <v>1.8989781940892988E-3</v>
      </c>
      <c r="Q69" s="307">
        <f>+生産者価格評価表!Q69/生産者価格評価表!Q$124</f>
        <v>2.1232466880923774E-3</v>
      </c>
      <c r="R69" s="307">
        <f>+生産者価格評価表!R69/生産者価格評価表!R$124</f>
        <v>2.9964302984476529E-3</v>
      </c>
      <c r="S69" s="307">
        <f>+生産者価格評価表!S69/生産者価格評価表!S$124</f>
        <v>9.0355032637524958E-3</v>
      </c>
      <c r="T69" s="307">
        <f>+生産者価格評価表!T69/生産者価格評価表!T$124</f>
        <v>4.6269036159518918E-3</v>
      </c>
      <c r="U69" s="307">
        <f>+生産者価格評価表!U69/生産者価格評価表!U$124</f>
        <v>2.1056728768331086E-3</v>
      </c>
      <c r="V69" s="307">
        <f>+生産者価格評価表!V69/生産者価格評価表!V$124</f>
        <v>3.141395382344819E-3</v>
      </c>
      <c r="W69" s="307">
        <f>+生産者価格評価表!W69/生産者価格評価表!W$124</f>
        <v>4.9094595805749272E-3</v>
      </c>
      <c r="X69" s="307">
        <f>+生産者価格評価表!X69/生産者価格評価表!X$124</f>
        <v>3.2487785738768557E-3</v>
      </c>
      <c r="Y69" s="307">
        <f>+生産者価格評価表!Y69/生産者価格評価表!Y$124</f>
        <v>6.9024177070147845E-3</v>
      </c>
      <c r="Z69" s="307">
        <f>+生産者価格評価表!Z69/生産者価格評価表!Z$124</f>
        <v>8.2511033461481007E-3</v>
      </c>
      <c r="AA69" s="307">
        <f>+生産者価格評価表!AA69/生産者価格評価表!AA$124</f>
        <v>1.2148637206773508E-2</v>
      </c>
      <c r="AB69" s="307">
        <f>+生産者価格評価表!AB69/生産者価格評価表!AB$124</f>
        <v>1.7703218068096994E-3</v>
      </c>
      <c r="AC69" s="307">
        <f>+生産者価格評価表!AC69/生産者価格評価表!AC$124</f>
        <v>3.1580290806342416E-3</v>
      </c>
      <c r="AD69" s="307">
        <f>+生産者価格評価表!AD69/生産者価格評価表!AD$124</f>
        <v>2.7583576001350329E-4</v>
      </c>
      <c r="AE69" s="307">
        <f>+生産者価格評価表!AE69/生産者価格評価表!AE$124</f>
        <v>3.7813950688141518E-3</v>
      </c>
      <c r="AF69" s="307">
        <f>+生産者価格評価表!AF69/生産者価格評価表!AF$124</f>
        <v>5.1403438623279759E-3</v>
      </c>
      <c r="AG69" s="307">
        <f>+生産者価格評価表!AG69/生産者価格評価表!AG$124</f>
        <v>3.9517071872765342E-3</v>
      </c>
      <c r="AH69" s="307">
        <f>+生産者価格評価表!AH69/生産者価格評価表!AH$124</f>
        <v>1.585106793105661E-3</v>
      </c>
      <c r="AI69" s="307">
        <f>+生産者価格評価表!AI69/生産者価格評価表!AI$124</f>
        <v>4.6457551036523789E-3</v>
      </c>
      <c r="AJ69" s="307">
        <f>+生産者価格評価表!AJ69/生産者価格評価表!AJ$124</f>
        <v>6.3749149639227851E-3</v>
      </c>
      <c r="AK69" s="307">
        <f>+生産者価格評価表!AK69/生産者価格評価表!AK$124</f>
        <v>5.5837562042859281E-3</v>
      </c>
      <c r="AL69" s="307">
        <f>+生産者価格評価表!AL69/生産者価格評価表!AL$124</f>
        <v>8.0521096032378347E-3</v>
      </c>
      <c r="AM69" s="307">
        <f>+生産者価格評価表!AM69/生産者価格評価表!AM$124</f>
        <v>7.1240513426911586E-3</v>
      </c>
      <c r="AN69" s="307">
        <f>+生産者価格評価表!AN69/生産者価格評価表!AN$124</f>
        <v>4.1700437649010713E-3</v>
      </c>
      <c r="AO69" s="307">
        <f>+生産者価格評価表!AO69/生産者価格評価表!AO$124</f>
        <v>6.5367321087471762E-3</v>
      </c>
      <c r="AP69" s="307">
        <f>+生産者価格評価表!AP69/生産者価格評価表!AP$124</f>
        <v>2.6038009184511826E-3</v>
      </c>
      <c r="AQ69" s="307">
        <f>+生産者価格評価表!AQ69/生産者価格評価表!AQ$124</f>
        <v>5.6359663400554188E-3</v>
      </c>
      <c r="AR69" s="307">
        <f>+生産者価格評価表!AR69/生産者価格評価表!AR$124</f>
        <v>4.563249372860889E-3</v>
      </c>
      <c r="AS69" s="307">
        <f>+生産者価格評価表!AS69/生産者価格評価表!AS$124</f>
        <v>5.633061837620643E-3</v>
      </c>
      <c r="AT69" s="307">
        <f>+生産者価格評価表!AT69/生産者価格評価表!AT$124</f>
        <v>4.0799269176403086E-3</v>
      </c>
      <c r="AU69" s="308">
        <f>+生産者価格評価表!AU69/生産者価格評価表!AU$124</f>
        <v>2.159048500222493E-3</v>
      </c>
      <c r="AV69" s="308">
        <f>+生産者価格評価表!AV69/生産者価格評価表!AV$124</f>
        <v>1.9904288648881986E-3</v>
      </c>
      <c r="AW69" s="308">
        <f>+生産者価格評価表!AW69/生産者価格評価表!AW$124</f>
        <v>1.6289659085674789E-3</v>
      </c>
      <c r="AX69" s="308">
        <f>+生産者価格評価表!AX69/生産者価格評価表!AX$124</f>
        <v>1.9226119040993172E-3</v>
      </c>
      <c r="AY69" s="308">
        <f>+生産者価格評価表!AY69/生産者価格評価表!AY$124</f>
        <v>5.0614548076493892E-3</v>
      </c>
      <c r="AZ69" s="308">
        <f>+生産者価格評価表!AZ69/生産者価格評価表!AZ$124</f>
        <v>2.8043367898878493E-3</v>
      </c>
      <c r="BA69" s="308">
        <f>+生産者価格評価表!BA69/生産者価格評価表!BA$124</f>
        <v>1.768113773298159E-3</v>
      </c>
      <c r="BB69" s="308">
        <f>+生産者価格評価表!BB69/生産者価格評価表!BB$124</f>
        <v>1.919566375348881E-3</v>
      </c>
      <c r="BC69" s="308">
        <f>+生産者価格評価表!BC69/生産者価格評価表!BC$124</f>
        <v>3.2113757477564829E-3</v>
      </c>
      <c r="BD69" s="308">
        <f>+生産者価格評価表!BD69/生産者価格評価表!BD$124</f>
        <v>2.4084078865399547E-3</v>
      </c>
      <c r="BE69" s="308">
        <f>+生産者価格評価表!BE69/生産者価格評価表!BE$124</f>
        <v>2.4784627974887225E-3</v>
      </c>
      <c r="BF69" s="308">
        <f>+生産者価格評価表!BF69/生産者価格評価表!BF$124</f>
        <v>3.1412437181477552E-4</v>
      </c>
      <c r="BG69" s="308">
        <f>+生産者価格評価表!BG69/生産者価格評価表!BG$124</f>
        <v>1.0816484807742903E-3</v>
      </c>
      <c r="BH69" s="308">
        <f>+生産者価格評価表!BH69/生産者価格評価表!BH$124</f>
        <v>7.8184995970246413E-4</v>
      </c>
      <c r="BI69" s="308">
        <f>+生産者価格評価表!BI69/生産者価格評価表!BI$124</f>
        <v>1.5752994575227324E-3</v>
      </c>
      <c r="BJ69" s="308">
        <f>+生産者価格評価表!BJ69/生産者価格評価表!BJ$124</f>
        <v>2.1712150105679109E-3</v>
      </c>
      <c r="BK69" s="308">
        <f>+生産者価格評価表!BK69/生産者価格評価表!BK$124</f>
        <v>1.9023764711045409E-3</v>
      </c>
      <c r="BL69" s="308">
        <f>+生産者価格評価表!BL69/生産者価格評価表!BL$124</f>
        <v>3.0402287926272864E-4</v>
      </c>
      <c r="BM69" s="308">
        <f>+生産者価格評価表!BM69/生産者価格評価表!BM$124</f>
        <v>8.4096068533997669E-4</v>
      </c>
      <c r="BN69" s="308">
        <f>+生産者価格評価表!BN69/生産者価格評価表!BN$124</f>
        <v>1.4813862637017385E-3</v>
      </c>
      <c r="BO69" s="308">
        <f>+生産者価格評価表!BO69/生産者価格評価表!BO$124</f>
        <v>5.0902447799968038E-4</v>
      </c>
      <c r="BP69" s="308">
        <f>+生産者価格評価表!BP69/生産者価格評価表!BP$124</f>
        <v>3.6241354172785888E-4</v>
      </c>
      <c r="BQ69" s="308">
        <f>+生産者価格評価表!BQ69/生産者価格評価表!BQ$124</f>
        <v>1.7276449218394094E-2</v>
      </c>
      <c r="BR69" s="308">
        <f>+生産者価格評価表!BR69/生産者価格評価表!BR$124</f>
        <v>5.3126424671064175E-2</v>
      </c>
      <c r="BS69" s="308">
        <f>+生産者価格評価表!BS69/生産者価格評価表!BS$124</f>
        <v>4.5018673448653117E-2</v>
      </c>
      <c r="BT69" s="308">
        <f>+生産者価格評価表!BT69/生産者価格評価表!BT$124</f>
        <v>3.0695806238499163E-3</v>
      </c>
      <c r="BU69" s="308">
        <f>+生産者価格評価表!BU69/生産者価格評価表!BU$124</f>
        <v>3.7122768493138116E-3</v>
      </c>
      <c r="BV69" s="308">
        <f>+生産者価格評価表!BV69/生産者価格評価表!BV$124</f>
        <v>3.7268366094075226E-3</v>
      </c>
      <c r="BW69" s="308">
        <f>+生産者価格評価表!BW69/生産者価格評価表!BW$124</f>
        <v>5.5098596571744171E-3</v>
      </c>
      <c r="BX69" s="308">
        <f>+生産者価格評価表!BX69/生産者価格評価表!BX$124</f>
        <v>1.6791984153495466E-2</v>
      </c>
      <c r="BY69" s="308">
        <f>+生産者価格評価表!BY69/生産者価格評価表!BY$124</f>
        <v>1.5828253429569818E-2</v>
      </c>
      <c r="BZ69" s="308">
        <f>+生産者価格評価表!BZ69/生産者価格評価表!BZ$124</f>
        <v>2.0655247486822591E-2</v>
      </c>
      <c r="CA69" s="308">
        <f>+生産者価格評価表!CA69/生産者価格評価表!CA$124</f>
        <v>7.8311982183809777E-4</v>
      </c>
      <c r="CB69" s="308">
        <f>+生産者価格評価表!CB69/生産者価格評価表!CB$124</f>
        <v>1.8601563612791919E-2</v>
      </c>
      <c r="CC69" s="308">
        <f>+生産者価格評価表!CC69/生産者価格評価表!CC$124</f>
        <v>1.8518777992191367E-3</v>
      </c>
      <c r="CD69" s="308">
        <f>+生産者価格評価表!CD69/生産者価格評価表!CD$124</f>
        <v>5.7526137604402283E-5</v>
      </c>
      <c r="CE69" s="308">
        <f>+生産者価格評価表!CE69/生産者価格評価表!CE$124</f>
        <v>3.1610460741992659E-3</v>
      </c>
      <c r="CF69" s="308">
        <f>+生産者価格評価表!CF69/生産者価格評価表!CF$124</f>
        <v>1.2619052700743651E-2</v>
      </c>
      <c r="CG69" s="308">
        <f>+生産者価格評価表!CG69/生産者価格評価表!CG$124</f>
        <v>1.8010905925204147E-2</v>
      </c>
      <c r="CH69" s="308">
        <f>+生産者価格評価表!CH69/生産者価格評価表!CH$124</f>
        <v>1.9559672347442439E-3</v>
      </c>
      <c r="CI69" s="308">
        <f>+生産者価格評価表!CI69/生産者価格評価表!CI$124</f>
        <v>5.9372007198499584E-3</v>
      </c>
      <c r="CJ69" s="308">
        <f>+生産者価格評価表!CJ69/生産者価格評価表!CJ$124</f>
        <v>9.4588155653783038E-3</v>
      </c>
      <c r="CK69" s="308">
        <f>+生産者価格評価表!CK69/生産者価格評価表!CK$124</f>
        <v>1.0038318045583819E-3</v>
      </c>
      <c r="CL69" s="308">
        <f>+生産者価格評価表!CL69/生産者価格評価表!CL$124</f>
        <v>8.9479879488312958E-3</v>
      </c>
      <c r="CM69" s="308">
        <f>+生産者価格評価表!CM69/生産者価格評価表!CM$124</f>
        <v>1.5397245930382675E-3</v>
      </c>
      <c r="CN69" s="308">
        <f>+生産者価格評価表!CN69/生産者価格評価表!CN$124</f>
        <v>8.8239509169000148E-3</v>
      </c>
      <c r="CO69" s="308">
        <f>+生産者価格評価表!CO69/生産者価格評価表!CO$124</f>
        <v>1.0843965466953516E-2</v>
      </c>
      <c r="CP69" s="308">
        <f>+生産者価格評価表!CP69/生産者価格評価表!CP$124</f>
        <v>4.502209975507699E-3</v>
      </c>
      <c r="CQ69" s="308">
        <f>+生産者価格評価表!CQ69/生産者価格評価表!CQ$124</f>
        <v>2.6329187377714621E-3</v>
      </c>
      <c r="CR69" s="308">
        <f>+生産者価格評価表!CR69/生産者価格評価表!CR$124</f>
        <v>3.3244949329593715E-3</v>
      </c>
      <c r="CS69" s="308">
        <f>+生産者価格評価表!CS69/生産者価格評価表!CS$124</f>
        <v>4.5618590301283049E-3</v>
      </c>
      <c r="CT69" s="308">
        <f>+生産者価格評価表!CT69/生産者価格評価表!CT$124</f>
        <v>2.6325876567028072E-3</v>
      </c>
      <c r="CU69" s="308">
        <f>+生産者価格評価表!CU69/生産者価格評価表!CU$124</f>
        <v>1.4802115522802408E-3</v>
      </c>
      <c r="CV69" s="308">
        <f>+生産者価格評価表!CV69/生産者価格評価表!CV$124</f>
        <v>2.785298700118771E-3</v>
      </c>
      <c r="CW69" s="308">
        <f>+生産者価格評価表!CW69/生産者価格評価表!CW$124</f>
        <v>2.4766612075655114E-4</v>
      </c>
      <c r="CX69" s="308">
        <f>+生産者価格評価表!CX69/生産者価格評価表!CX$124</f>
        <v>7.8027687767934857E-4</v>
      </c>
      <c r="CY69" s="308">
        <f>+生産者価格評価表!CY69/生産者価格評価表!CY$124</f>
        <v>1.6677054415632411E-3</v>
      </c>
      <c r="CZ69" s="308">
        <f>+生産者価格評価表!CZ69/生産者価格評価表!CZ$124</f>
        <v>2.7695657703773512E-3</v>
      </c>
      <c r="DA69" s="308">
        <f>+生産者価格評価表!DA69/生産者価格評価表!DA$124</f>
        <v>1.721728405455513E-3</v>
      </c>
      <c r="DB69" s="308">
        <f>+生産者価格評価表!DB69/生産者価格評価表!DB$124</f>
        <v>3.3170982973335619E-3</v>
      </c>
      <c r="DC69" s="308">
        <f>+生産者価格評価表!DC69/生産者価格評価表!DC$124</f>
        <v>5.5253826720049089E-3</v>
      </c>
      <c r="DD69" s="308">
        <f>+生産者価格評価表!DD69/生産者価格評価表!DD$124</f>
        <v>8.6642555043470897E-4</v>
      </c>
      <c r="DE69" s="308">
        <f>+生産者価格評価表!DE69/生産者価格評価表!DE$124</f>
        <v>3.4416677546106906E-3</v>
      </c>
      <c r="DF69" s="308">
        <f>+生産者価格評価表!DF69/生産者価格評価表!DF$124</f>
        <v>0</v>
      </c>
      <c r="DG69" s="309">
        <f>+生産者価格評価表!DG69/生産者価格評価表!DG$124</f>
        <v>1.4592109419879599E-2</v>
      </c>
    </row>
    <row r="70" spans="2:111" ht="17.100000000000001" customHeight="1">
      <c r="B70" s="304" t="s">
        <v>255</v>
      </c>
      <c r="C70" s="305" t="s">
        <v>256</v>
      </c>
      <c r="D70" s="306">
        <f>+生産者価格評価表!D70/生産者価格評価表!D$124</f>
        <v>0</v>
      </c>
      <c r="E70" s="307">
        <f>+生産者価格評価表!E70/生産者価格評価表!E$124</f>
        <v>0</v>
      </c>
      <c r="F70" s="307">
        <f>+生産者価格評価表!F70/生産者価格評価表!F$124</f>
        <v>0</v>
      </c>
      <c r="G70" s="307">
        <f>+生産者価格評価表!G70/生産者価格評価表!G$124</f>
        <v>0</v>
      </c>
      <c r="H70" s="307">
        <f>+生産者価格評価表!H70/生産者価格評価表!H$124</f>
        <v>0</v>
      </c>
      <c r="I70" s="819">
        <v>0</v>
      </c>
      <c r="J70" s="307">
        <f>+生産者価格評価表!J70/生産者価格評価表!J$124</f>
        <v>0</v>
      </c>
      <c r="K70" s="307">
        <f>+生産者価格評価表!K70/生産者価格評価表!K$124</f>
        <v>0</v>
      </c>
      <c r="L70" s="307">
        <f>+生産者価格評価表!L70/生産者価格評価表!L$124</f>
        <v>0</v>
      </c>
      <c r="M70" s="307">
        <f>+生産者価格評価表!M70/生産者価格評価表!M$124</f>
        <v>0</v>
      </c>
      <c r="N70" s="819">
        <v>0</v>
      </c>
      <c r="O70" s="307">
        <f>+生産者価格評価表!O70/生産者価格評価表!O$124</f>
        <v>0</v>
      </c>
      <c r="P70" s="307">
        <f>+生産者価格評価表!P70/生産者価格評価表!P$124</f>
        <v>0</v>
      </c>
      <c r="Q70" s="307">
        <f>+生産者価格評価表!Q70/生産者価格評価表!Q$124</f>
        <v>0</v>
      </c>
      <c r="R70" s="307">
        <f>+生産者価格評価表!R70/生産者価格評価表!R$124</f>
        <v>0</v>
      </c>
      <c r="S70" s="307">
        <f>+生産者価格評価表!S70/生産者価格評価表!S$124</f>
        <v>0</v>
      </c>
      <c r="T70" s="307">
        <f>+生産者価格評価表!T70/生産者価格評価表!T$124</f>
        <v>0</v>
      </c>
      <c r="U70" s="307">
        <f>+生産者価格評価表!U70/生産者価格評価表!U$124</f>
        <v>0</v>
      </c>
      <c r="V70" s="307">
        <f>+生産者価格評価表!V70/生産者価格評価表!V$124</f>
        <v>0</v>
      </c>
      <c r="W70" s="307">
        <f>+生産者価格評価表!W70/生産者価格評価表!W$124</f>
        <v>0</v>
      </c>
      <c r="X70" s="307">
        <f>+生産者価格評価表!X70/生産者価格評価表!X$124</f>
        <v>0</v>
      </c>
      <c r="Y70" s="307">
        <f>+生産者価格評価表!Y70/生産者価格評価表!Y$124</f>
        <v>0</v>
      </c>
      <c r="Z70" s="307">
        <f>+生産者価格評価表!Z70/生産者価格評価表!Z$124</f>
        <v>0</v>
      </c>
      <c r="AA70" s="307">
        <f>+生産者価格評価表!AA70/生産者価格評価表!AA$124</f>
        <v>0</v>
      </c>
      <c r="AB70" s="307">
        <f>+生産者価格評価表!AB70/生産者価格評価表!AB$124</f>
        <v>0</v>
      </c>
      <c r="AC70" s="307">
        <f>+生産者価格評価表!AC70/生産者価格評価表!AC$124</f>
        <v>0</v>
      </c>
      <c r="AD70" s="307">
        <f>+生産者価格評価表!AD70/生産者価格評価表!AD$124</f>
        <v>0</v>
      </c>
      <c r="AE70" s="307">
        <f>+生産者価格評価表!AE70/生産者価格評価表!AE$124</f>
        <v>0</v>
      </c>
      <c r="AF70" s="307">
        <f>+生産者価格評価表!AF70/生産者価格評価表!AF$124</f>
        <v>0</v>
      </c>
      <c r="AG70" s="307">
        <f>+生産者価格評価表!AG70/生産者価格評価表!AG$124</f>
        <v>0</v>
      </c>
      <c r="AH70" s="307">
        <f>+生産者価格評価表!AH70/生産者価格評価表!AH$124</f>
        <v>0</v>
      </c>
      <c r="AI70" s="307">
        <f>+生産者価格評価表!AI70/生産者価格評価表!AI$124</f>
        <v>0</v>
      </c>
      <c r="AJ70" s="307">
        <f>+生産者価格評価表!AJ70/生産者価格評価表!AJ$124</f>
        <v>0</v>
      </c>
      <c r="AK70" s="307">
        <f>+生産者価格評価表!AK70/生産者価格評価表!AK$124</f>
        <v>0</v>
      </c>
      <c r="AL70" s="307">
        <f>+生産者価格評価表!AL70/生産者価格評価表!AL$124</f>
        <v>0</v>
      </c>
      <c r="AM70" s="307">
        <f>+生産者価格評価表!AM70/生産者価格評価表!AM$124</f>
        <v>0</v>
      </c>
      <c r="AN70" s="307">
        <f>+生産者価格評価表!AN70/生産者価格評価表!AN$124</f>
        <v>0</v>
      </c>
      <c r="AO70" s="307">
        <f>+生産者価格評価表!AO70/生産者価格評価表!AO$124</f>
        <v>0</v>
      </c>
      <c r="AP70" s="307">
        <f>+生産者価格評価表!AP70/生産者価格評価表!AP$124</f>
        <v>0</v>
      </c>
      <c r="AQ70" s="307">
        <f>+生産者価格評価表!AQ70/生産者価格評価表!AQ$124</f>
        <v>0</v>
      </c>
      <c r="AR70" s="307">
        <f>+生産者価格評価表!AR70/生産者価格評価表!AR$124</f>
        <v>0</v>
      </c>
      <c r="AS70" s="307">
        <f>+生産者価格評価表!AS70/生産者価格評価表!AS$124</f>
        <v>0</v>
      </c>
      <c r="AT70" s="307">
        <f>+生産者価格評価表!AT70/生産者価格評価表!AT$124</f>
        <v>0</v>
      </c>
      <c r="AU70" s="308">
        <f>+生産者価格評価表!AU70/生産者価格評価表!AU$124</f>
        <v>0</v>
      </c>
      <c r="AV70" s="308">
        <f>+生産者価格評価表!AV70/生産者価格評価表!AV$124</f>
        <v>0</v>
      </c>
      <c r="AW70" s="308">
        <f>+生産者価格評価表!AW70/生産者価格評価表!AW$124</f>
        <v>0</v>
      </c>
      <c r="AX70" s="308">
        <f>+生産者価格評価表!AX70/生産者価格評価表!AX$124</f>
        <v>0</v>
      </c>
      <c r="AY70" s="308">
        <f>+生産者価格評価表!AY70/生産者価格評価表!AY$124</f>
        <v>0</v>
      </c>
      <c r="AZ70" s="308">
        <f>+生産者価格評価表!AZ70/生産者価格評価表!AZ$124</f>
        <v>0</v>
      </c>
      <c r="BA70" s="308">
        <f>+生産者価格評価表!BA70/生産者価格評価表!BA$124</f>
        <v>0</v>
      </c>
      <c r="BB70" s="308">
        <f>+生産者価格評価表!BB70/生産者価格評価表!BB$124</f>
        <v>0</v>
      </c>
      <c r="BC70" s="308">
        <f>+生産者価格評価表!BC70/生産者価格評価表!BC$124</f>
        <v>0</v>
      </c>
      <c r="BD70" s="308">
        <f>+生産者価格評価表!BD70/生産者価格評価表!BD$124</f>
        <v>0</v>
      </c>
      <c r="BE70" s="308">
        <f>+生産者価格評価表!BE70/生産者価格評価表!BE$124</f>
        <v>0</v>
      </c>
      <c r="BF70" s="308">
        <f>+生産者価格評価表!BF70/生産者価格評価表!BF$124</f>
        <v>0</v>
      </c>
      <c r="BG70" s="308">
        <f>+生産者価格評価表!BG70/生産者価格評価表!BG$124</f>
        <v>0</v>
      </c>
      <c r="BH70" s="308">
        <f>+生産者価格評価表!BH70/生産者価格評価表!BH$124</f>
        <v>0</v>
      </c>
      <c r="BI70" s="308">
        <f>+生産者価格評価表!BI70/生産者価格評価表!BI$124</f>
        <v>0</v>
      </c>
      <c r="BJ70" s="308">
        <f>+生産者価格評価表!BJ70/生産者価格評価表!BJ$124</f>
        <v>0</v>
      </c>
      <c r="BK70" s="308">
        <f>+生産者価格評価表!BK70/生産者価格評価表!BK$124</f>
        <v>0</v>
      </c>
      <c r="BL70" s="308">
        <f>+生産者価格評価表!BL70/生産者価格評価表!BL$124</f>
        <v>0</v>
      </c>
      <c r="BM70" s="308">
        <f>+生産者価格評価表!BM70/生産者価格評価表!BM$124</f>
        <v>0</v>
      </c>
      <c r="BN70" s="308">
        <f>+生産者価格評価表!BN70/生産者価格評価表!BN$124</f>
        <v>0</v>
      </c>
      <c r="BO70" s="308">
        <f>+生産者価格評価表!BO70/生産者価格評価表!BO$124</f>
        <v>0</v>
      </c>
      <c r="BP70" s="308">
        <f>+生産者価格評価表!BP70/生産者価格評価表!BP$124</f>
        <v>0</v>
      </c>
      <c r="BQ70" s="308">
        <f>+生産者価格評価表!BQ70/生産者価格評価表!BQ$124</f>
        <v>0</v>
      </c>
      <c r="BR70" s="308">
        <f>+生産者価格評価表!BR70/生産者価格評価表!BR$124</f>
        <v>0</v>
      </c>
      <c r="BS70" s="308">
        <f>+生産者価格評価表!BS70/生産者価格評価表!BS$124</f>
        <v>0</v>
      </c>
      <c r="BT70" s="308">
        <f>+生産者価格評価表!BT70/生産者価格評価表!BT$124</f>
        <v>0</v>
      </c>
      <c r="BU70" s="308">
        <f>+生産者価格評価表!BU70/生産者価格評価表!BU$124</f>
        <v>0</v>
      </c>
      <c r="BV70" s="308">
        <f>+生産者価格評価表!BV70/生産者価格評価表!BV$124</f>
        <v>0</v>
      </c>
      <c r="BW70" s="308">
        <f>+生産者価格評価表!BW70/生産者価格評価表!BW$124</f>
        <v>0</v>
      </c>
      <c r="BX70" s="308">
        <f>+生産者価格評価表!BX70/生産者価格評価表!BX$124</f>
        <v>0</v>
      </c>
      <c r="BY70" s="308">
        <f>+生産者価格評価表!BY70/生産者価格評価表!BY$124</f>
        <v>0</v>
      </c>
      <c r="BZ70" s="308">
        <f>+生産者価格評価表!BZ70/生産者価格評価表!BZ$124</f>
        <v>0</v>
      </c>
      <c r="CA70" s="308">
        <f>+生産者価格評価表!CA70/生産者価格評価表!CA$124</f>
        <v>0</v>
      </c>
      <c r="CB70" s="308">
        <f>+生産者価格評価表!CB70/生産者価格評価表!CB$124</f>
        <v>0</v>
      </c>
      <c r="CC70" s="308">
        <f>+生産者価格評価表!CC70/生産者価格評価表!CC$124</f>
        <v>0</v>
      </c>
      <c r="CD70" s="308">
        <f>+生産者価格評価表!CD70/生産者価格評価表!CD$124</f>
        <v>0</v>
      </c>
      <c r="CE70" s="308">
        <f>+生産者価格評価表!CE70/生産者価格評価表!CE$124</f>
        <v>0</v>
      </c>
      <c r="CF70" s="308">
        <f>+生産者価格評価表!CF70/生産者価格評価表!CF$124</f>
        <v>0</v>
      </c>
      <c r="CG70" s="308">
        <f>+生産者価格評価表!CG70/生産者価格評価表!CG$124</f>
        <v>0</v>
      </c>
      <c r="CH70" s="308">
        <f>+生産者価格評価表!CH70/生産者価格評価表!CH$124</f>
        <v>0</v>
      </c>
      <c r="CI70" s="308">
        <f>+生産者価格評価表!CI70/生産者価格評価表!CI$124</f>
        <v>0</v>
      </c>
      <c r="CJ70" s="308">
        <f>+生産者価格評価表!CJ70/生産者価格評価表!CJ$124</f>
        <v>0</v>
      </c>
      <c r="CK70" s="308">
        <f>+生産者価格評価表!CK70/生産者価格評価表!CK$124</f>
        <v>0</v>
      </c>
      <c r="CL70" s="308">
        <f>+生産者価格評価表!CL70/生産者価格評価表!CL$124</f>
        <v>0</v>
      </c>
      <c r="CM70" s="308">
        <f>+生産者価格評価表!CM70/生産者価格評価表!CM$124</f>
        <v>0</v>
      </c>
      <c r="CN70" s="308">
        <f>+生産者価格評価表!CN70/生産者価格評価表!CN$124</f>
        <v>0</v>
      </c>
      <c r="CO70" s="308">
        <f>+生産者価格評価表!CO70/生産者価格評価表!CO$124</f>
        <v>0</v>
      </c>
      <c r="CP70" s="308">
        <f>+生産者価格評価表!CP70/生産者価格評価表!CP$124</f>
        <v>0</v>
      </c>
      <c r="CQ70" s="308">
        <f>+生産者価格評価表!CQ70/生産者価格評価表!CQ$124</f>
        <v>0</v>
      </c>
      <c r="CR70" s="308">
        <f>+生産者価格評価表!CR70/生産者価格評価表!CR$124</f>
        <v>0</v>
      </c>
      <c r="CS70" s="308">
        <f>+生産者価格評価表!CS70/生産者価格評価表!CS$124</f>
        <v>0</v>
      </c>
      <c r="CT70" s="308">
        <f>+生産者価格評価表!CT70/生産者価格評価表!CT$124</f>
        <v>0</v>
      </c>
      <c r="CU70" s="308">
        <f>+生産者価格評価表!CU70/生産者価格評価表!CU$124</f>
        <v>0</v>
      </c>
      <c r="CV70" s="308">
        <f>+生産者価格評価表!CV70/生産者価格評価表!CV$124</f>
        <v>0</v>
      </c>
      <c r="CW70" s="308">
        <f>+生産者価格評価表!CW70/生産者価格評価表!CW$124</f>
        <v>0</v>
      </c>
      <c r="CX70" s="308">
        <f>+生産者価格評価表!CX70/生産者価格評価表!CX$124</f>
        <v>0</v>
      </c>
      <c r="CY70" s="308">
        <f>+生産者価格評価表!CY70/生産者価格評価表!CY$124</f>
        <v>0</v>
      </c>
      <c r="CZ70" s="308">
        <f>+生産者価格評価表!CZ70/生産者価格評価表!CZ$124</f>
        <v>0</v>
      </c>
      <c r="DA70" s="308">
        <f>+生産者価格評価表!DA70/生産者価格評価表!DA$124</f>
        <v>0</v>
      </c>
      <c r="DB70" s="308">
        <f>+生産者価格評価表!DB70/生産者価格評価表!DB$124</f>
        <v>0</v>
      </c>
      <c r="DC70" s="308">
        <f>+生産者価格評価表!DC70/生産者価格評価表!DC$124</f>
        <v>0</v>
      </c>
      <c r="DD70" s="308">
        <f>+生産者価格評価表!DD70/生産者価格評価表!DD$124</f>
        <v>0</v>
      </c>
      <c r="DE70" s="308">
        <f>+生産者価格評価表!DE70/生産者価格評価表!DE$124</f>
        <v>0</v>
      </c>
      <c r="DF70" s="308">
        <f>+生産者価格評価表!DF70/生産者価格評価表!DF$124</f>
        <v>0</v>
      </c>
      <c r="DG70" s="309">
        <f>+生産者価格評価表!DG70/生産者価格評価表!DG$124</f>
        <v>0</v>
      </c>
    </row>
    <row r="71" spans="2:111" ht="17.100000000000001" customHeight="1">
      <c r="B71" s="304" t="s">
        <v>257</v>
      </c>
      <c r="C71" s="305" t="s">
        <v>258</v>
      </c>
      <c r="D71" s="306">
        <f>+生産者価格評価表!D71/生産者価格評価表!D$124</f>
        <v>0</v>
      </c>
      <c r="E71" s="307">
        <f>+生産者価格評価表!E71/生産者価格評価表!E$124</f>
        <v>0</v>
      </c>
      <c r="F71" s="307">
        <f>+生産者価格評価表!F71/生産者価格評価表!F$124</f>
        <v>0</v>
      </c>
      <c r="G71" s="307">
        <f>+生産者価格評価表!G71/生産者価格評価表!G$124</f>
        <v>0</v>
      </c>
      <c r="H71" s="307">
        <f>+生産者価格評価表!H71/生産者価格評価表!H$124</f>
        <v>0</v>
      </c>
      <c r="I71" s="819">
        <v>0</v>
      </c>
      <c r="J71" s="307">
        <f>+生産者価格評価表!J71/生産者価格評価表!J$124</f>
        <v>0</v>
      </c>
      <c r="K71" s="307">
        <f>+生産者価格評価表!K71/生産者価格評価表!K$124</f>
        <v>0</v>
      </c>
      <c r="L71" s="307">
        <f>+生産者価格評価表!L71/生産者価格評価表!L$124</f>
        <v>0</v>
      </c>
      <c r="M71" s="307">
        <f>+生産者価格評価表!M71/生産者価格評価表!M$124</f>
        <v>0</v>
      </c>
      <c r="N71" s="819">
        <v>0</v>
      </c>
      <c r="O71" s="307">
        <f>+生産者価格評価表!O71/生産者価格評価表!O$124</f>
        <v>0</v>
      </c>
      <c r="P71" s="307">
        <f>+生産者価格評価表!P71/生産者価格評価表!P$124</f>
        <v>0</v>
      </c>
      <c r="Q71" s="307">
        <f>+生産者価格評価表!Q71/生産者価格評価表!Q$124</f>
        <v>0</v>
      </c>
      <c r="R71" s="307">
        <f>+生産者価格評価表!R71/生産者価格評価表!R$124</f>
        <v>0</v>
      </c>
      <c r="S71" s="307">
        <f>+生産者価格評価表!S71/生産者価格評価表!S$124</f>
        <v>0</v>
      </c>
      <c r="T71" s="307">
        <f>+生産者価格評価表!T71/生産者価格評価表!T$124</f>
        <v>0</v>
      </c>
      <c r="U71" s="307">
        <f>+生産者価格評価表!U71/生産者価格評価表!U$124</f>
        <v>0</v>
      </c>
      <c r="V71" s="307">
        <f>+生産者価格評価表!V71/生産者価格評価表!V$124</f>
        <v>0</v>
      </c>
      <c r="W71" s="307">
        <f>+生産者価格評価表!W71/生産者価格評価表!W$124</f>
        <v>0</v>
      </c>
      <c r="X71" s="307">
        <f>+生産者価格評価表!X71/生産者価格評価表!X$124</f>
        <v>0</v>
      </c>
      <c r="Y71" s="307">
        <f>+生産者価格評価表!Y71/生産者価格評価表!Y$124</f>
        <v>0</v>
      </c>
      <c r="Z71" s="307">
        <f>+生産者価格評価表!Z71/生産者価格評価表!Z$124</f>
        <v>0</v>
      </c>
      <c r="AA71" s="307">
        <f>+生産者価格評価表!AA71/生産者価格評価表!AA$124</f>
        <v>0</v>
      </c>
      <c r="AB71" s="307">
        <f>+生産者価格評価表!AB71/生産者価格評価表!AB$124</f>
        <v>0</v>
      </c>
      <c r="AC71" s="307">
        <f>+生産者価格評価表!AC71/生産者価格評価表!AC$124</f>
        <v>0</v>
      </c>
      <c r="AD71" s="307">
        <f>+生産者価格評価表!AD71/生産者価格評価表!AD$124</f>
        <v>0</v>
      </c>
      <c r="AE71" s="307">
        <f>+生産者価格評価表!AE71/生産者価格評価表!AE$124</f>
        <v>0</v>
      </c>
      <c r="AF71" s="307">
        <f>+生産者価格評価表!AF71/生産者価格評価表!AF$124</f>
        <v>0</v>
      </c>
      <c r="AG71" s="307">
        <f>+生産者価格評価表!AG71/生産者価格評価表!AG$124</f>
        <v>0</v>
      </c>
      <c r="AH71" s="307">
        <f>+生産者価格評価表!AH71/生産者価格評価表!AH$124</f>
        <v>0</v>
      </c>
      <c r="AI71" s="307">
        <f>+生産者価格評価表!AI71/生産者価格評価表!AI$124</f>
        <v>0</v>
      </c>
      <c r="AJ71" s="307">
        <f>+生産者価格評価表!AJ71/生産者価格評価表!AJ$124</f>
        <v>0</v>
      </c>
      <c r="AK71" s="307">
        <f>+生産者価格評価表!AK71/生産者価格評価表!AK$124</f>
        <v>0</v>
      </c>
      <c r="AL71" s="307">
        <f>+生産者価格評価表!AL71/生産者価格評価表!AL$124</f>
        <v>0</v>
      </c>
      <c r="AM71" s="307">
        <f>+生産者価格評価表!AM71/生産者価格評価表!AM$124</f>
        <v>0</v>
      </c>
      <c r="AN71" s="307">
        <f>+生産者価格評価表!AN71/生産者価格評価表!AN$124</f>
        <v>0</v>
      </c>
      <c r="AO71" s="307">
        <f>+生産者価格評価表!AO71/生産者価格評価表!AO$124</f>
        <v>0</v>
      </c>
      <c r="AP71" s="307">
        <f>+生産者価格評価表!AP71/生産者価格評価表!AP$124</f>
        <v>0</v>
      </c>
      <c r="AQ71" s="307">
        <f>+生産者価格評価表!AQ71/生産者価格評価表!AQ$124</f>
        <v>0</v>
      </c>
      <c r="AR71" s="307">
        <f>+生産者価格評価表!AR71/生産者価格評価表!AR$124</f>
        <v>0</v>
      </c>
      <c r="AS71" s="307">
        <f>+生産者価格評価表!AS71/生産者価格評価表!AS$124</f>
        <v>0</v>
      </c>
      <c r="AT71" s="307">
        <f>+生産者価格評価表!AT71/生産者価格評価表!AT$124</f>
        <v>0</v>
      </c>
      <c r="AU71" s="308">
        <f>+生産者価格評価表!AU71/生産者価格評価表!AU$124</f>
        <v>0</v>
      </c>
      <c r="AV71" s="308">
        <f>+生産者価格評価表!AV71/生産者価格評価表!AV$124</f>
        <v>0</v>
      </c>
      <c r="AW71" s="308">
        <f>+生産者価格評価表!AW71/生産者価格評価表!AW$124</f>
        <v>0</v>
      </c>
      <c r="AX71" s="308">
        <f>+生産者価格評価表!AX71/生産者価格評価表!AX$124</f>
        <v>0</v>
      </c>
      <c r="AY71" s="308">
        <f>+生産者価格評価表!AY71/生産者価格評価表!AY$124</f>
        <v>0</v>
      </c>
      <c r="AZ71" s="308">
        <f>+生産者価格評価表!AZ71/生産者価格評価表!AZ$124</f>
        <v>0</v>
      </c>
      <c r="BA71" s="308">
        <f>+生産者価格評価表!BA71/生産者価格評価表!BA$124</f>
        <v>0</v>
      </c>
      <c r="BB71" s="308">
        <f>+生産者価格評価表!BB71/生産者価格評価表!BB$124</f>
        <v>0</v>
      </c>
      <c r="BC71" s="308">
        <f>+生産者価格評価表!BC71/生産者価格評価表!BC$124</f>
        <v>0</v>
      </c>
      <c r="BD71" s="308">
        <f>+生産者価格評価表!BD71/生産者価格評価表!BD$124</f>
        <v>0</v>
      </c>
      <c r="BE71" s="308">
        <f>+生産者価格評価表!BE71/生産者価格評価表!BE$124</f>
        <v>0</v>
      </c>
      <c r="BF71" s="308">
        <f>+生産者価格評価表!BF71/生産者価格評価表!BF$124</f>
        <v>0</v>
      </c>
      <c r="BG71" s="308">
        <f>+生産者価格評価表!BG71/生産者価格評価表!BG$124</f>
        <v>0</v>
      </c>
      <c r="BH71" s="308">
        <f>+生産者価格評価表!BH71/生産者価格評価表!BH$124</f>
        <v>0</v>
      </c>
      <c r="BI71" s="308">
        <f>+生産者価格評価表!BI71/生産者価格評価表!BI$124</f>
        <v>0</v>
      </c>
      <c r="BJ71" s="308">
        <f>+生産者価格評価表!BJ71/生産者価格評価表!BJ$124</f>
        <v>0</v>
      </c>
      <c r="BK71" s="308">
        <f>+生産者価格評価表!BK71/生産者価格評価表!BK$124</f>
        <v>0</v>
      </c>
      <c r="BL71" s="308">
        <f>+生産者価格評価表!BL71/生産者価格評価表!BL$124</f>
        <v>0</v>
      </c>
      <c r="BM71" s="308">
        <f>+生産者価格評価表!BM71/生産者価格評価表!BM$124</f>
        <v>0</v>
      </c>
      <c r="BN71" s="308">
        <f>+生産者価格評価表!BN71/生産者価格評価表!BN$124</f>
        <v>0</v>
      </c>
      <c r="BO71" s="308">
        <f>+生産者価格評価表!BO71/生産者価格評価表!BO$124</f>
        <v>0</v>
      </c>
      <c r="BP71" s="308">
        <f>+生産者価格評価表!BP71/生産者価格評価表!BP$124</f>
        <v>0</v>
      </c>
      <c r="BQ71" s="308">
        <f>+生産者価格評価表!BQ71/生産者価格評価表!BQ$124</f>
        <v>0</v>
      </c>
      <c r="BR71" s="308">
        <f>+生産者価格評価表!BR71/生産者価格評価表!BR$124</f>
        <v>0</v>
      </c>
      <c r="BS71" s="308">
        <f>+生産者価格評価表!BS71/生産者価格評価表!BS$124</f>
        <v>0</v>
      </c>
      <c r="BT71" s="308">
        <f>+生産者価格評価表!BT71/生産者価格評価表!BT$124</f>
        <v>0</v>
      </c>
      <c r="BU71" s="308">
        <f>+生産者価格評価表!BU71/生産者価格評価表!BU$124</f>
        <v>0</v>
      </c>
      <c r="BV71" s="308">
        <f>+生産者価格評価表!BV71/生産者価格評価表!BV$124</f>
        <v>0</v>
      </c>
      <c r="BW71" s="308">
        <f>+生産者価格評価表!BW71/生産者価格評価表!BW$124</f>
        <v>0</v>
      </c>
      <c r="BX71" s="308">
        <f>+生産者価格評価表!BX71/生産者価格評価表!BX$124</f>
        <v>0</v>
      </c>
      <c r="BY71" s="308">
        <f>+生産者価格評価表!BY71/生産者価格評価表!BY$124</f>
        <v>0</v>
      </c>
      <c r="BZ71" s="308">
        <f>+生産者価格評価表!BZ71/生産者価格評価表!BZ$124</f>
        <v>0</v>
      </c>
      <c r="CA71" s="308">
        <f>+生産者価格評価表!CA71/生産者価格評価表!CA$124</f>
        <v>0</v>
      </c>
      <c r="CB71" s="308">
        <f>+生産者価格評価表!CB71/生産者価格評価表!CB$124</f>
        <v>0</v>
      </c>
      <c r="CC71" s="308">
        <f>+生産者価格評価表!CC71/生産者価格評価表!CC$124</f>
        <v>0</v>
      </c>
      <c r="CD71" s="308">
        <f>+生産者価格評価表!CD71/生産者価格評価表!CD$124</f>
        <v>0</v>
      </c>
      <c r="CE71" s="308">
        <f>+生産者価格評価表!CE71/生産者価格評価表!CE$124</f>
        <v>0</v>
      </c>
      <c r="CF71" s="308">
        <f>+生産者価格評価表!CF71/生産者価格評価表!CF$124</f>
        <v>0</v>
      </c>
      <c r="CG71" s="308">
        <f>+生産者価格評価表!CG71/生産者価格評価表!CG$124</f>
        <v>0</v>
      </c>
      <c r="CH71" s="308">
        <f>+生産者価格評価表!CH71/生産者価格評価表!CH$124</f>
        <v>0</v>
      </c>
      <c r="CI71" s="308">
        <f>+生産者価格評価表!CI71/生産者価格評価表!CI$124</f>
        <v>0</v>
      </c>
      <c r="CJ71" s="308">
        <f>+生産者価格評価表!CJ71/生産者価格評価表!CJ$124</f>
        <v>0</v>
      </c>
      <c r="CK71" s="308">
        <f>+生産者価格評価表!CK71/生産者価格評価表!CK$124</f>
        <v>0</v>
      </c>
      <c r="CL71" s="308">
        <f>+生産者価格評価表!CL71/生産者価格評価表!CL$124</f>
        <v>0</v>
      </c>
      <c r="CM71" s="308">
        <f>+生産者価格評価表!CM71/生産者価格評価表!CM$124</f>
        <v>0</v>
      </c>
      <c r="CN71" s="308">
        <f>+生産者価格評価表!CN71/生産者価格評価表!CN$124</f>
        <v>0</v>
      </c>
      <c r="CO71" s="308">
        <f>+生産者価格評価表!CO71/生産者価格評価表!CO$124</f>
        <v>0</v>
      </c>
      <c r="CP71" s="308">
        <f>+生産者価格評価表!CP71/生産者価格評価表!CP$124</f>
        <v>0</v>
      </c>
      <c r="CQ71" s="308">
        <f>+生産者価格評価表!CQ71/生産者価格評価表!CQ$124</f>
        <v>0</v>
      </c>
      <c r="CR71" s="308">
        <f>+生産者価格評価表!CR71/生産者価格評価表!CR$124</f>
        <v>0</v>
      </c>
      <c r="CS71" s="308">
        <f>+生産者価格評価表!CS71/生産者価格評価表!CS$124</f>
        <v>0</v>
      </c>
      <c r="CT71" s="308">
        <f>+生産者価格評価表!CT71/生産者価格評価表!CT$124</f>
        <v>0</v>
      </c>
      <c r="CU71" s="308">
        <f>+生産者価格評価表!CU71/生産者価格評価表!CU$124</f>
        <v>0</v>
      </c>
      <c r="CV71" s="308">
        <f>+生産者価格評価表!CV71/生産者価格評価表!CV$124</f>
        <v>0</v>
      </c>
      <c r="CW71" s="308">
        <f>+生産者価格評価表!CW71/生産者価格評価表!CW$124</f>
        <v>0</v>
      </c>
      <c r="CX71" s="308">
        <f>+生産者価格評価表!CX71/生産者価格評価表!CX$124</f>
        <v>0</v>
      </c>
      <c r="CY71" s="308">
        <f>+生産者価格評価表!CY71/生産者価格評価表!CY$124</f>
        <v>0</v>
      </c>
      <c r="CZ71" s="308">
        <f>+生産者価格評価表!CZ71/生産者価格評価表!CZ$124</f>
        <v>0</v>
      </c>
      <c r="DA71" s="308">
        <f>+生産者価格評価表!DA71/生産者価格評価表!DA$124</f>
        <v>0</v>
      </c>
      <c r="DB71" s="308">
        <f>+生産者価格評価表!DB71/生産者価格評価表!DB$124</f>
        <v>0</v>
      </c>
      <c r="DC71" s="308">
        <f>+生産者価格評価表!DC71/生産者価格評価表!DC$124</f>
        <v>0</v>
      </c>
      <c r="DD71" s="308">
        <f>+生産者価格評価表!DD71/生産者価格評価表!DD$124</f>
        <v>0</v>
      </c>
      <c r="DE71" s="308">
        <f>+生産者価格評価表!DE71/生産者価格評価表!DE$124</f>
        <v>0</v>
      </c>
      <c r="DF71" s="308">
        <f>+生産者価格評価表!DF71/生産者価格評価表!DF$124</f>
        <v>0</v>
      </c>
      <c r="DG71" s="309">
        <f>+生産者価格評価表!DG71/生産者価格評価表!DG$124</f>
        <v>0</v>
      </c>
    </row>
    <row r="72" spans="2:111" ht="17.100000000000001" customHeight="1">
      <c r="B72" s="304" t="s">
        <v>259</v>
      </c>
      <c r="C72" s="305" t="s">
        <v>260</v>
      </c>
      <c r="D72" s="306">
        <f>+生産者価格評価表!D72/生産者価格評価表!D$124</f>
        <v>1.7359988405396917E-2</v>
      </c>
      <c r="E72" s="307">
        <f>+生産者価格評価表!E72/生産者価格評価表!E$124</f>
        <v>1.4751268549634251E-2</v>
      </c>
      <c r="F72" s="307">
        <f>+生産者価格評価表!F72/生産者価格評価表!F$124</f>
        <v>5.2811156261647473E-2</v>
      </c>
      <c r="G72" s="307">
        <f>+生産者価格評価表!G72/生産者価格評価表!G$124</f>
        <v>5.438601289718824E-3</v>
      </c>
      <c r="H72" s="307">
        <f>+生産者価格評価表!H72/生産者価格評価表!H$124</f>
        <v>3.0069597215660573E-2</v>
      </c>
      <c r="I72" s="819">
        <v>0</v>
      </c>
      <c r="J72" s="307">
        <f>+生産者価格評価表!J72/生産者価格評価表!J$124</f>
        <v>2.7348758841676001E-2</v>
      </c>
      <c r="K72" s="307">
        <f>+生産者価格評価表!K72/生産者価格評価表!K$124</f>
        <v>1.183071503131093E-2</v>
      </c>
      <c r="L72" s="307">
        <f>+生産者価格評価表!L72/生産者価格評価表!L$124</f>
        <v>9.2944544352793149E-3</v>
      </c>
      <c r="M72" s="307">
        <f>+生産者価格評価表!M72/生産者価格評価表!M$124</f>
        <v>3.5821257088330051E-3</v>
      </c>
      <c r="N72" s="819">
        <v>0</v>
      </c>
      <c r="O72" s="307">
        <f>+生産者価格評価表!O72/生産者価格評価表!O$124</f>
        <v>3.1029403152818325E-2</v>
      </c>
      <c r="P72" s="307">
        <f>+生産者価格評価表!P72/生産者価格評価表!P$124</f>
        <v>1.249759155221827E-2</v>
      </c>
      <c r="Q72" s="307">
        <f>+生産者価格評価表!Q72/生産者価格評価表!Q$124</f>
        <v>2.1084775341862039E-2</v>
      </c>
      <c r="R72" s="307">
        <f>+生産者価格評価表!R72/生産者価格評価表!R$124</f>
        <v>1.037766646605685E-2</v>
      </c>
      <c r="S72" s="307">
        <f>+生産者価格評価表!S72/生産者価格評価表!S$124</f>
        <v>7.3397427342656404E-2</v>
      </c>
      <c r="T72" s="307">
        <f>+生産者価格評価表!T72/生産者価格評価表!T$124</f>
        <v>1.4008996407695875E-2</v>
      </c>
      <c r="U72" s="307">
        <f>+生産者価格評価表!U72/生産者価格評価表!U$124</f>
        <v>2.2914820321958532E-2</v>
      </c>
      <c r="V72" s="307">
        <f>+生産者価格評価表!V72/生産者価格評価表!V$124</f>
        <v>5.1149856076553993E-2</v>
      </c>
      <c r="W72" s="307">
        <f>+生産者価格評価表!W72/生産者価格評価表!W$124</f>
        <v>0.12498910511303264</v>
      </c>
      <c r="X72" s="307">
        <f>+生産者価格評価表!X72/生産者価格評価表!X$124</f>
        <v>5.4360304817409706E-3</v>
      </c>
      <c r="Y72" s="307">
        <f>+生産者価格評価表!Y72/生産者価格評価表!Y$124</f>
        <v>3.4269363287772046E-2</v>
      </c>
      <c r="Z72" s="307">
        <f>+生産者価格評価表!Z72/生産者価格評価表!Z$124</f>
        <v>1.3104822195318423E-2</v>
      </c>
      <c r="AA72" s="307">
        <f>+生産者価格評価表!AA72/生産者価格評価表!AA$124</f>
        <v>5.6707206650555148E-2</v>
      </c>
      <c r="AB72" s="307">
        <f>+生産者価格評価表!AB72/生産者価格評価表!AB$124</f>
        <v>1.0399364146290009E-2</v>
      </c>
      <c r="AC72" s="307">
        <f>+生産者価格評価表!AC72/生産者価格評価表!AC$124</f>
        <v>8.4291182830649892E-3</v>
      </c>
      <c r="AD72" s="307">
        <f>+生産者価格評価表!AD72/生産者価格評価表!AD$124</f>
        <v>5.809621571636882E-3</v>
      </c>
      <c r="AE72" s="307">
        <f>+生産者価格評価表!AE72/生産者価格評価表!AE$124</f>
        <v>1.1962792548079344E-2</v>
      </c>
      <c r="AF72" s="307">
        <f>+生産者価格評価表!AF72/生産者価格評価表!AF$124</f>
        <v>2.4305771216112309E-2</v>
      </c>
      <c r="AG72" s="307">
        <f>+生産者価格評価表!AG72/生産者価格評価表!AG$124</f>
        <v>2.6201739376595191E-2</v>
      </c>
      <c r="AH72" s="307">
        <f>+生産者価格評価表!AH72/生産者価格評価表!AH$124</f>
        <v>2.1130533394413446E-2</v>
      </c>
      <c r="AI72" s="307">
        <f>+生産者価格評価表!AI72/生産者価格評価表!AI$124</f>
        <v>2.7583328912142699E-2</v>
      </c>
      <c r="AJ72" s="307">
        <f>+生産者価格評価表!AJ72/生産者価格評価表!AJ$124</f>
        <v>3.6298736729870627E-2</v>
      </c>
      <c r="AK72" s="307">
        <f>+生産者価格評価表!AK72/生産者価格評価表!AK$124</f>
        <v>3.3482488181679086E-2</v>
      </c>
      <c r="AL72" s="307">
        <f>+生産者価格評価表!AL72/生産者価格評価表!AL$124</f>
        <v>3.8951041319745042E-2</v>
      </c>
      <c r="AM72" s="307">
        <f>+生産者価格評価表!AM72/生産者価格評価表!AM$124</f>
        <v>6.388761753717051E-2</v>
      </c>
      <c r="AN72" s="307">
        <f>+生産者価格評価表!AN72/生産者価格評価表!AN$124</f>
        <v>3.3387531898891196E-2</v>
      </c>
      <c r="AO72" s="307">
        <f>+生産者価格評価表!AO72/生産者価格評価表!AO$124</f>
        <v>0.11164007432536018</v>
      </c>
      <c r="AP72" s="307">
        <f>+生産者価格評価表!AP72/生産者価格評価表!AP$124</f>
        <v>1.3022280959132606E-2</v>
      </c>
      <c r="AQ72" s="307">
        <f>+生産者価格評価表!AQ72/生産者価格評価表!AQ$124</f>
        <v>4.626662607773252E-2</v>
      </c>
      <c r="AR72" s="307">
        <f>+生産者価格評価表!AR72/生産者価格評価表!AR$124</f>
        <v>2.4633725099322653E-2</v>
      </c>
      <c r="AS72" s="307">
        <f>+生産者価格評価表!AS72/生産者価格評価表!AS$124</f>
        <v>7.9801851221205436E-3</v>
      </c>
      <c r="AT72" s="307">
        <f>+生産者価格評価表!AT72/生産者価格評価表!AT$124</f>
        <v>1.8039808895650235E-2</v>
      </c>
      <c r="AU72" s="308">
        <f>+生産者価格評価表!AU72/生産者価格評価表!AU$124</f>
        <v>9.8789158275012848E-3</v>
      </c>
      <c r="AV72" s="308">
        <f>+生産者価格評価表!AV72/生産者価格評価表!AV$124</f>
        <v>1.0687249752164023E-2</v>
      </c>
      <c r="AW72" s="308">
        <f>+生産者価格評価表!AW72/生産者価格評価表!AW$124</f>
        <v>5.1686762302303483E-3</v>
      </c>
      <c r="AX72" s="308">
        <f>+生産者価格評価表!AX72/生産者価格評価表!AX$124</f>
        <v>3.2544749470723854E-2</v>
      </c>
      <c r="AY72" s="308">
        <f>+生産者価格評価表!AY72/生産者価格評価表!AY$124</f>
        <v>2.9615855254519888E-2</v>
      </c>
      <c r="AZ72" s="308">
        <f>+生産者価格評価表!AZ72/生産者価格評価表!AZ$124</f>
        <v>6.9529648727799593E-3</v>
      </c>
      <c r="BA72" s="308">
        <f>+生産者価格評価表!BA72/生産者価格評価表!BA$124</f>
        <v>5.834257871446427E-3</v>
      </c>
      <c r="BB72" s="308">
        <f>+生産者価格評価表!BB72/生産者価格評価表!BB$124</f>
        <v>3.8476438622375808E-3</v>
      </c>
      <c r="BC72" s="308">
        <f>+生産者価格評価表!BC72/生産者価格評価表!BC$124</f>
        <v>1.1762064347332735E-2</v>
      </c>
      <c r="BD72" s="308">
        <f>+生産者価格評価表!BD72/生産者価格評価表!BD$124</f>
        <v>5.5887825245153466E-3</v>
      </c>
      <c r="BE72" s="308">
        <f>+生産者価格評価表!BE72/生産者価格評価表!BE$124</f>
        <v>6.307714265936357E-3</v>
      </c>
      <c r="BF72" s="308">
        <f>+生産者価格評価表!BF72/生産者価格評価表!BF$124</f>
        <v>5.4689595653467779E-3</v>
      </c>
      <c r="BG72" s="308">
        <f>+生産者価格評価表!BG72/生産者価格評価表!BG$124</f>
        <v>4.322134412407282E-3</v>
      </c>
      <c r="BH72" s="308">
        <f>+生産者価格評価表!BH72/生産者価格評価表!BH$124</f>
        <v>1.1003623626269613E-2</v>
      </c>
      <c r="BI72" s="308">
        <f>+生産者価格評価表!BI72/生産者価格評価表!BI$124</f>
        <v>1.5600823891878703E-2</v>
      </c>
      <c r="BJ72" s="308">
        <f>+生産者価格評価表!BJ72/生産者価格評価表!BJ$124</f>
        <v>1.3290715353587569E-2</v>
      </c>
      <c r="BK72" s="308">
        <f>+生産者価格評価表!BK72/生産者価格評価表!BK$124</f>
        <v>1.24456010883596E-2</v>
      </c>
      <c r="BL72" s="308">
        <f>+生産者価格評価表!BL72/生産者価格評価表!BL$124</f>
        <v>2.9392622218722079E-2</v>
      </c>
      <c r="BM72" s="308">
        <f>+生産者価格評価表!BM72/生産者価格評価表!BM$124</f>
        <v>2.7438556091345366E-3</v>
      </c>
      <c r="BN72" s="308">
        <f>+生産者価格評価表!BN72/生産者価格評価表!BN$124</f>
        <v>1.5387912875769901E-3</v>
      </c>
      <c r="BO72" s="308">
        <f>+生産者価格評価表!BO72/生産者価格評価表!BO$124</f>
        <v>1.5290361312151515E-3</v>
      </c>
      <c r="BP72" s="308">
        <f>+生産者価格評価表!BP72/生産者価格評価表!BP$124</f>
        <v>3.0636153705817528E-3</v>
      </c>
      <c r="BQ72" s="308">
        <f>+生産者価格評価表!BQ72/生産者価格評価表!BQ$124</f>
        <v>9.6115719825812587E-2</v>
      </c>
      <c r="BR72" s="308">
        <f>+生産者価格評価表!BR72/生産者価格評価表!BR$124</f>
        <v>2.2900584055609616E-2</v>
      </c>
      <c r="BS72" s="308">
        <f>+生産者価格評価表!BS72/生産者価格評価表!BS$124</f>
        <v>5.8946566260122867E-2</v>
      </c>
      <c r="BT72" s="308">
        <f>+生産者価格評価表!BT72/生産者価格評価表!BT$124</f>
        <v>6.6136444474061182E-2</v>
      </c>
      <c r="BU72" s="308">
        <f>+生産者価格評価表!BU72/生産者価格評価表!BU$124</f>
        <v>1.7841575183789468E-2</v>
      </c>
      <c r="BV72" s="308">
        <f>+生産者価格評価表!BV72/生産者価格評価表!BV$124</f>
        <v>4.6947133904597536E-3</v>
      </c>
      <c r="BW72" s="308">
        <f>+生産者価格評価表!BW72/生産者価格評価表!BW$124</f>
        <v>1.3599067120230825E-2</v>
      </c>
      <c r="BX72" s="308">
        <f>+生産者価格評価表!BX72/生産者価格評価表!BX$124</f>
        <v>5.2857562670068975E-3</v>
      </c>
      <c r="BY72" s="308">
        <f>+生産者価格評価表!BY72/生産者価格評価表!BY$124</f>
        <v>0</v>
      </c>
      <c r="BZ72" s="308">
        <f>+生産者価格評価表!BZ72/生産者価格評価表!BZ$124</f>
        <v>4.1312536685711589E-2</v>
      </c>
      <c r="CA72" s="308">
        <f>+生産者価格評価表!CA72/生産者価格評価表!CA$124</f>
        <v>4.4730894177265048E-3</v>
      </c>
      <c r="CB72" s="308">
        <f>+生産者価格評価表!CB72/生産者価格評価表!CB$124</f>
        <v>1.8347941969389595E-3</v>
      </c>
      <c r="CC72" s="308">
        <f>+生産者価格評価表!CC72/生産者価格評価表!CC$124</f>
        <v>3.8452697003820595E-4</v>
      </c>
      <c r="CD72" s="308">
        <f>+生産者価格評価表!CD72/生産者価格評価表!CD$124</f>
        <v>1.9661893767124912E-3</v>
      </c>
      <c r="CE72" s="308">
        <f>+生産者価格評価表!CE72/生産者価格評価表!CE$124</f>
        <v>2.7237246556499391E-3</v>
      </c>
      <c r="CF72" s="308">
        <f>+生産者価格評価表!CF72/生産者価格評価表!CF$124</f>
        <v>4.7466598849532728E-2</v>
      </c>
      <c r="CG72" s="308">
        <f>+生産者価格評価表!CG72/生産者価格評価表!CG$124</f>
        <v>1.180104296966341E-2</v>
      </c>
      <c r="CH72" s="308">
        <f>+生産者価格評価表!CH72/生産者価格評価表!CH$124</f>
        <v>5.2683257635239037E-3</v>
      </c>
      <c r="CI72" s="308">
        <f>+生産者価格評価表!CI72/生産者価格評価表!CI$124</f>
        <v>9.8340840103600599E-3</v>
      </c>
      <c r="CJ72" s="308">
        <f>+生産者価格評価表!CJ72/生産者価格評価表!CJ$124</f>
        <v>4.4108449347696251E-3</v>
      </c>
      <c r="CK72" s="308">
        <f>+生産者価格評価表!CK72/生産者価格評価表!CK$124</f>
        <v>2.4851642231667028E-3</v>
      </c>
      <c r="CL72" s="308">
        <f>+生産者価格評価表!CL72/生産者価格評価表!CL$124</f>
        <v>3.8185916184254221E-3</v>
      </c>
      <c r="CM72" s="308">
        <f>+生産者価格評価表!CM72/生産者価格評価表!CM$124</f>
        <v>4.3486156148034574E-3</v>
      </c>
      <c r="CN72" s="308">
        <f>+生産者価格評価表!CN72/生産者価格評価表!CN$124</f>
        <v>8.3254243880776478E-3</v>
      </c>
      <c r="CO72" s="308">
        <f>+生産者価格評価表!CO72/生産者価格評価表!CO$124</f>
        <v>1.3409919924295166E-2</v>
      </c>
      <c r="CP72" s="308">
        <f>+生産者価格評価表!CP72/生産者価格評価表!CP$124</f>
        <v>6.3501032353757694E-3</v>
      </c>
      <c r="CQ72" s="308">
        <f>+生産者価格評価表!CQ72/生産者価格評価表!CQ$124</f>
        <v>6.8571435112113636E-3</v>
      </c>
      <c r="CR72" s="308">
        <f>+生産者価格評価表!CR72/生産者価格評価表!CR$124</f>
        <v>1.8583501582008884E-2</v>
      </c>
      <c r="CS72" s="308">
        <f>+生産者価格評価表!CS72/生産者価格評価表!CS$124</f>
        <v>1.5707076863620818E-2</v>
      </c>
      <c r="CT72" s="308">
        <f>+生産者価格評価表!CT72/生産者価格評価表!CT$124</f>
        <v>1.1836444003633236E-2</v>
      </c>
      <c r="CU72" s="308">
        <f>+生産者価格評価表!CU72/生産者価格評価表!CU$124</f>
        <v>2.8829366691164276E-3</v>
      </c>
      <c r="CV72" s="308">
        <f>+生産者価格評価表!CV72/生産者価格評価表!CV$124</f>
        <v>5.5235422320596399E-3</v>
      </c>
      <c r="CW72" s="308">
        <f>+生産者価格評価表!CW72/生産者価格評価表!CW$124</f>
        <v>3.6282518778389273E-3</v>
      </c>
      <c r="CX72" s="308">
        <f>+生産者価格評価表!CX72/生産者価格評価表!CX$124</f>
        <v>3.0845891150589138E-3</v>
      </c>
      <c r="CY72" s="308">
        <f>+生産者価格評価表!CY72/生産者価格評価表!CY$124</f>
        <v>3.7424791027301919E-3</v>
      </c>
      <c r="CZ72" s="308">
        <f>+生産者価格評価表!CZ72/生産者価格評価表!CZ$124</f>
        <v>4.2294102472827992E-2</v>
      </c>
      <c r="DA72" s="308">
        <f>+生産者価格評価表!DA72/生産者価格評価表!DA$124</f>
        <v>1.7054562148905199E-2</v>
      </c>
      <c r="DB72" s="308">
        <f>+生産者価格評価表!DB72/生産者価格評価表!DB$124</f>
        <v>1.8438469042183752E-2</v>
      </c>
      <c r="DC72" s="308">
        <f>+生産者価格評価表!DC72/生産者価格評価表!DC$124</f>
        <v>3.0920824733331468E-2</v>
      </c>
      <c r="DD72" s="308">
        <f>+生産者価格評価表!DD72/生産者価格評価表!DD$124</f>
        <v>6.1096609158662373E-3</v>
      </c>
      <c r="DE72" s="308">
        <f>+生産者価格評価表!DE72/生産者価格評価表!DE$124</f>
        <v>1.5306241862748841E-2</v>
      </c>
      <c r="DF72" s="308">
        <f>+生産者価格評価表!DF72/生産者価格評価表!DF$124</f>
        <v>0</v>
      </c>
      <c r="DG72" s="309">
        <f>+生産者価格評価表!DG72/生産者価格評価表!DG$124</f>
        <v>2.6431915234712291E-3</v>
      </c>
    </row>
    <row r="73" spans="2:111" ht="17.100000000000001" customHeight="1">
      <c r="B73" s="304" t="s">
        <v>261</v>
      </c>
      <c r="C73" s="305" t="s">
        <v>262</v>
      </c>
      <c r="D73" s="306">
        <f>+生産者価格評価表!D73/生産者価格評価表!D$124</f>
        <v>2.0161675025015434E-6</v>
      </c>
      <c r="E73" s="307">
        <f>+生産者価格評価表!E73/生産者価格評価表!E$124</f>
        <v>0</v>
      </c>
      <c r="F73" s="307">
        <f>+生産者価格評価表!F73/生産者価格評価表!F$124</f>
        <v>0</v>
      </c>
      <c r="G73" s="307">
        <f>+生産者価格評価表!G73/生産者価格評価表!G$124</f>
        <v>2.3967241370518246E-4</v>
      </c>
      <c r="H73" s="307">
        <f>+生産者価格評価表!H73/生産者価格評価表!H$124</f>
        <v>3.2737487799248148E-6</v>
      </c>
      <c r="I73" s="819">
        <v>0</v>
      </c>
      <c r="J73" s="307">
        <f>+生産者価格評価表!J73/生産者価格評価表!J$124</f>
        <v>0</v>
      </c>
      <c r="K73" s="307">
        <f>+生産者価格評価表!K73/生産者価格評価表!K$124</f>
        <v>4.0750987406300183E-3</v>
      </c>
      <c r="L73" s="307">
        <f>+生産者価格評価表!L73/生産者価格評価表!L$124</f>
        <v>3.9839572942836441E-3</v>
      </c>
      <c r="M73" s="307">
        <f>+生産者価格評価表!M73/生産者価格評価表!M$124</f>
        <v>3.7751548821887573E-4</v>
      </c>
      <c r="N73" s="819">
        <v>0</v>
      </c>
      <c r="O73" s="307">
        <f>+生産者価格評価表!O73/生産者価格評価表!O$124</f>
        <v>9.48450104971078E-3</v>
      </c>
      <c r="P73" s="307">
        <f>+生産者価格評価表!P73/生産者価格評価表!P$124</f>
        <v>2.2539073408708327E-3</v>
      </c>
      <c r="Q73" s="307">
        <f>+生産者価格評価表!Q73/生産者価格評価表!Q$124</f>
        <v>1.8919865625038976E-4</v>
      </c>
      <c r="R73" s="307">
        <f>+生産者価格評価表!R73/生産者価格評価表!R$124</f>
        <v>4.189726893006594E-4</v>
      </c>
      <c r="S73" s="307">
        <f>+生産者価格評価表!S73/生産者価格評価表!S$124</f>
        <v>2.2140367044794565E-3</v>
      </c>
      <c r="T73" s="307">
        <f>+生産者価格評価表!T73/生産者価格評価表!T$124</f>
        <v>8.3243064593041852E-4</v>
      </c>
      <c r="U73" s="307">
        <f>+生産者価格評価表!U73/生産者価格評価表!U$124</f>
        <v>6.2531593498192227E-4</v>
      </c>
      <c r="V73" s="307">
        <f>+生産者価格評価表!V73/生産者価格評価表!V$124</f>
        <v>1.4321691792520554E-2</v>
      </c>
      <c r="W73" s="307">
        <f>+生産者価格評価表!W73/生産者価格評価表!W$124</f>
        <v>1.9090110129194966E-3</v>
      </c>
      <c r="X73" s="307">
        <f>+生産者価格評価表!X73/生産者価格評価表!X$124</f>
        <v>9.7767359056113794E-5</v>
      </c>
      <c r="Y73" s="307">
        <f>+生産者価格評価表!Y73/生産者価格評価表!Y$124</f>
        <v>2.2292288730338286E-3</v>
      </c>
      <c r="Z73" s="307">
        <f>+生産者価格評価表!Z73/生産者価格評価表!Z$124</f>
        <v>2.0672827092696505E-3</v>
      </c>
      <c r="AA73" s="307">
        <f>+生産者価格評価表!AA73/生産者価格評価表!AA$124</f>
        <v>1.2099894199123628E-3</v>
      </c>
      <c r="AB73" s="307">
        <f>+生産者価格評価表!AB73/生産者価格評価表!AB$124</f>
        <v>2.8801235438047821E-3</v>
      </c>
      <c r="AC73" s="307">
        <f>+生産者価格評価表!AC73/生産者価格評価表!AC$124</f>
        <v>2.0585427372390736E-3</v>
      </c>
      <c r="AD73" s="307">
        <f>+生産者価格評価表!AD73/生産者価格評価表!AD$124</f>
        <v>8.1384185830305549E-5</v>
      </c>
      <c r="AE73" s="307">
        <f>+生産者価格評価表!AE73/生産者価格評価表!AE$124</f>
        <v>7.7891923147386719E-4</v>
      </c>
      <c r="AF73" s="307">
        <f>+生産者価格評価表!AF73/生産者価格評価表!AF$124</f>
        <v>2.6919600746072706E-3</v>
      </c>
      <c r="AG73" s="307">
        <f>+生産者価格評価表!AG73/生産者価格評価表!AG$124</f>
        <v>3.9940096124515181E-3</v>
      </c>
      <c r="AH73" s="307">
        <f>+生産者価格評価表!AH73/生産者価格評価表!AH$124</f>
        <v>3.91474497673026E-4</v>
      </c>
      <c r="AI73" s="307">
        <f>+生産者価格評価表!AI73/生産者価格評価表!AI$124</f>
        <v>1.1080977205226685E-2</v>
      </c>
      <c r="AJ73" s="307">
        <f>+生産者価格評価表!AJ73/生産者価格評価表!AJ$124</f>
        <v>4.1597026457669068E-4</v>
      </c>
      <c r="AK73" s="307">
        <f>+生産者価格評価表!AK73/生産者価格評価表!AK$124</f>
        <v>1.5929488120386293E-2</v>
      </c>
      <c r="AL73" s="307">
        <f>+生産者価格評価表!AL73/生産者価格評価表!AL$124</f>
        <v>6.3756561875901218E-3</v>
      </c>
      <c r="AM73" s="307">
        <f>+生産者価格評価表!AM73/生産者価格評価表!AM$124</f>
        <v>1.6117729054888623E-3</v>
      </c>
      <c r="AN73" s="307">
        <f>+生産者価格評価表!AN73/生産者価格評価表!AN$124</f>
        <v>5.0812308266973156E-3</v>
      </c>
      <c r="AO73" s="307">
        <f>+生産者価格評価表!AO73/生産者価格評価表!AO$124</f>
        <v>1.4346886519019546E-2</v>
      </c>
      <c r="AP73" s="307">
        <f>+生産者価格評価表!AP73/生産者価格評価表!AP$124</f>
        <v>1.2049493880462473E-3</v>
      </c>
      <c r="AQ73" s="307">
        <f>+生産者価格評価表!AQ73/生産者価格評価表!AQ$124</f>
        <v>6.8140382224290139E-4</v>
      </c>
      <c r="AR73" s="307">
        <f>+生産者価格評価表!AR73/生産者価格評価表!AR$124</f>
        <v>3.2756986488070581E-3</v>
      </c>
      <c r="AS73" s="307">
        <f>+生産者価格評価表!AS73/生産者価格評価表!AS$124</f>
        <v>2.0082327079428467E-3</v>
      </c>
      <c r="AT73" s="307">
        <f>+生産者価格評価表!AT73/生産者価格評価表!AT$124</f>
        <v>2.6339361479833087E-3</v>
      </c>
      <c r="AU73" s="308">
        <f>+生産者価格評価表!AU73/生産者価格評価表!AU$124</f>
        <v>1.304106411440241E-3</v>
      </c>
      <c r="AV73" s="308">
        <f>+生産者価格評価表!AV73/生産者価格評価表!AV$124</f>
        <v>9.1963239650466166E-4</v>
      </c>
      <c r="AW73" s="308">
        <f>+生産者価格評価表!AW73/生産者価格評価表!AW$124</f>
        <v>1.2049056739400154E-3</v>
      </c>
      <c r="AX73" s="308">
        <f>+生産者価格評価表!AX73/生産者価格評価表!AX$124</f>
        <v>2.3471153483801393E-3</v>
      </c>
      <c r="AY73" s="308">
        <f>+生産者価格評価表!AY73/生産者価格評価表!AY$124</f>
        <v>1.1697537497031645E-3</v>
      </c>
      <c r="AZ73" s="308">
        <f>+生産者価格評価表!AZ73/生産者価格評価表!AZ$124</f>
        <v>8.7456982436895272E-4</v>
      </c>
      <c r="BA73" s="308">
        <f>+生産者価格評価表!BA73/生産者価格評価表!BA$124</f>
        <v>8.8916564692593413E-5</v>
      </c>
      <c r="BB73" s="308">
        <f>+生産者価格評価表!BB73/生産者価格評価表!BB$124</f>
        <v>1.6914145472783057E-4</v>
      </c>
      <c r="BC73" s="308">
        <f>+生産者価格評価表!BC73/生産者価格評価表!BC$124</f>
        <v>1.0497673978203466E-3</v>
      </c>
      <c r="BD73" s="308">
        <f>+生産者価格評価表!BD73/生産者価格評価表!BD$124</f>
        <v>5.0843799399842571E-4</v>
      </c>
      <c r="BE73" s="308">
        <f>+生産者価格評価表!BE73/生産者価格評価表!BE$124</f>
        <v>5.2922568701746259E-4</v>
      </c>
      <c r="BF73" s="308">
        <f>+生産者価格評価表!BF73/生産者価格評価表!BF$124</f>
        <v>1.2784633997874946E-3</v>
      </c>
      <c r="BG73" s="308">
        <f>+生産者価格評価表!BG73/生産者価格評価表!BG$124</f>
        <v>4.2638572465332602E-3</v>
      </c>
      <c r="BH73" s="308">
        <f>+生産者価格評価表!BH73/生産者価格評価表!BH$124</f>
        <v>2.8703730262654857E-3</v>
      </c>
      <c r="BI73" s="308">
        <f>+生産者価格評価表!BI73/生産者価格評価表!BI$124</f>
        <v>1.1325809792089676E-3</v>
      </c>
      <c r="BJ73" s="308">
        <f>+生産者価格評価表!BJ73/生産者価格評価表!BJ$124</f>
        <v>2.8439191697683316E-3</v>
      </c>
      <c r="BK73" s="308">
        <f>+生産者価格評価表!BK73/生産者価格評価表!BK$124</f>
        <v>8.1148048777302298E-4</v>
      </c>
      <c r="BL73" s="308">
        <f>+生産者価格評価表!BL73/生産者価格評価表!BL$124</f>
        <v>2.3960749700808717E-3</v>
      </c>
      <c r="BM73" s="308">
        <f>+生産者価格評価表!BM73/生産者価格評価表!BM$124</f>
        <v>7.1829556295298228E-4</v>
      </c>
      <c r="BN73" s="308">
        <f>+生産者価格評価表!BN73/生産者価格評価表!BN$124</f>
        <v>8.1198317050343381E-4</v>
      </c>
      <c r="BO73" s="308">
        <f>+生産者価格評価表!BO73/生産者価格評価表!BO$124</f>
        <v>3.9602213828219906E-4</v>
      </c>
      <c r="BP73" s="308">
        <f>+生産者価格評価表!BP73/生産者価格評価表!BP$124</f>
        <v>5.6789080746886026E-4</v>
      </c>
      <c r="BQ73" s="308">
        <f>+生産者価格評価表!BQ73/生産者価格評価表!BQ$124</f>
        <v>1.4926612265733217E-2</v>
      </c>
      <c r="BR73" s="308">
        <f>+生産者価格評価表!BR73/生産者価格評価表!BR$124</f>
        <v>9.4848983015905705E-3</v>
      </c>
      <c r="BS73" s="308">
        <f>+生産者価格評価表!BS73/生産者価格評価表!BS$124</f>
        <v>1.0254343330630166E-3</v>
      </c>
      <c r="BT73" s="308">
        <f>+生産者価格評価表!BT73/生産者価格評価表!BT$124</f>
        <v>2.8478347072653566E-3</v>
      </c>
      <c r="BU73" s="308">
        <f>+生産者価格評価表!BU73/生産者価格評価表!BU$124</f>
        <v>2.7363523815543181E-3</v>
      </c>
      <c r="BV73" s="308">
        <f>+生産者価格評価表!BV73/生産者価格評価表!BV$124</f>
        <v>8.0202864281929886E-4</v>
      </c>
      <c r="BW73" s="308">
        <f>+生産者価格評価表!BW73/生産者価格評価表!BW$124</f>
        <v>1.6463565202330451E-3</v>
      </c>
      <c r="BX73" s="308">
        <f>+生産者価格評価表!BX73/生産者価格評価表!BX$124</f>
        <v>1.7408684009662643E-4</v>
      </c>
      <c r="BY73" s="308">
        <f>+生産者価格評価表!BY73/生産者価格評価表!BY$124</f>
        <v>0</v>
      </c>
      <c r="BZ73" s="308">
        <f>+生産者価格評価表!BZ73/生産者価格評価表!BZ$124</f>
        <v>5.967493804966414E-4</v>
      </c>
      <c r="CA73" s="308">
        <f>+生産者価格評価表!CA73/生産者価格評価表!CA$124</f>
        <v>5.2480044647186086E-4</v>
      </c>
      <c r="CB73" s="308">
        <f>+生産者価格評価表!CB73/生産者価格評価表!CB$124</f>
        <v>2.3494934522027259E-4</v>
      </c>
      <c r="CC73" s="308">
        <f>+生産者価格評価表!CC73/生産者価格評価表!CC$124</f>
        <v>1.4648452125893595E-4</v>
      </c>
      <c r="CD73" s="308">
        <f>+生産者価格評価表!CD73/生産者価格評価表!CD$124</f>
        <v>2.9483662561749957E-4</v>
      </c>
      <c r="CE73" s="308">
        <f>+生産者価格評価表!CE73/生産者価格評価表!CE$124</f>
        <v>2.5254273119207685E-4</v>
      </c>
      <c r="CF73" s="308">
        <f>+生産者価格評価表!CF73/生産者価格評価表!CF$124</f>
        <v>2.5941847103264196E-4</v>
      </c>
      <c r="CG73" s="308">
        <f>+生産者価格評価表!CG73/生産者価格評価表!CG$124</f>
        <v>7.3412543432596156E-4</v>
      </c>
      <c r="CH73" s="308">
        <f>+生産者価格評価表!CH73/生産者価格評価表!CH$124</f>
        <v>7.7964743047929106E-4</v>
      </c>
      <c r="CI73" s="308">
        <f>+生産者価格評価表!CI73/生産者価格評価表!CI$124</f>
        <v>8.2566085824202094E-4</v>
      </c>
      <c r="CJ73" s="308">
        <f>+生産者価格評価表!CJ73/生産者価格評価表!CJ$124</f>
        <v>7.8345037956499769E-4</v>
      </c>
      <c r="CK73" s="308">
        <f>+生産者価格評価表!CK73/生産者価格評価表!CK$124</f>
        <v>1.9235666941040311E-4</v>
      </c>
      <c r="CL73" s="308">
        <f>+生産者価格評価表!CL73/生産者価格評価表!CL$124</f>
        <v>8.1962876182939057E-4</v>
      </c>
      <c r="CM73" s="308">
        <f>+生産者価格評価表!CM73/生産者価格評価表!CM$124</f>
        <v>5.5650561551698916E-4</v>
      </c>
      <c r="CN73" s="308">
        <f>+生産者価格評価表!CN73/生産者価格評価表!CN$124</f>
        <v>2.4313175143865951E-3</v>
      </c>
      <c r="CO73" s="308">
        <f>+生産者価格評価表!CO73/生産者価格評価表!CO$124</f>
        <v>2.544876439726792E-3</v>
      </c>
      <c r="CP73" s="308">
        <f>+生産者価格評価表!CP73/生産者価格評価表!CP$124</f>
        <v>3.4174848990677244E-4</v>
      </c>
      <c r="CQ73" s="308">
        <f>+生産者価格評価表!CQ73/生産者価格評価表!CQ$124</f>
        <v>1.3469011332641299E-3</v>
      </c>
      <c r="CR73" s="308">
        <f>+生産者価格評価表!CR73/生産者価格評価表!CR$124</f>
        <v>4.8979363414830106E-3</v>
      </c>
      <c r="CS73" s="308">
        <f>+生産者価格評価表!CS73/生産者価格評価表!CS$124</f>
        <v>5.2650567396575459E-3</v>
      </c>
      <c r="CT73" s="308">
        <f>+生産者価格評価表!CT73/生産者価格評価表!CT$124</f>
        <v>4.1950865381833093E-3</v>
      </c>
      <c r="CU73" s="308">
        <f>+生産者価格評価表!CU73/生産者価格評価表!CU$124</f>
        <v>1.0976563522248487E-3</v>
      </c>
      <c r="CV73" s="308">
        <f>+生産者価格評価表!CV73/生産者価格評価表!CV$124</f>
        <v>2.2490105512554232E-4</v>
      </c>
      <c r="CW73" s="308">
        <f>+生産者価格評価表!CW73/生産者価格評価表!CW$124</f>
        <v>1.0218119142924816E-4</v>
      </c>
      <c r="CX73" s="308">
        <f>+生産者価格評価表!CX73/生産者価格評価表!CX$124</f>
        <v>1.8786831264659156E-3</v>
      </c>
      <c r="CY73" s="308">
        <f>+生産者価格評価表!CY73/生産者価格評価表!CY$124</f>
        <v>1.2282088280439485E-3</v>
      </c>
      <c r="CZ73" s="308">
        <f>+生産者価格評価表!CZ73/生産者価格評価表!CZ$124</f>
        <v>1.599980108261367E-2</v>
      </c>
      <c r="DA73" s="308">
        <f>+生産者価格評価表!DA73/生産者価格評価表!DA$124</f>
        <v>1.28361223652644E-2</v>
      </c>
      <c r="DB73" s="308">
        <f>+生産者価格評価表!DB73/生産者価格評価表!DB$124</f>
        <v>5.5890993230255891E-3</v>
      </c>
      <c r="DC73" s="308">
        <f>+生産者価格評価表!DC73/生産者価格評価表!DC$124</f>
        <v>1.3094170466330397E-3</v>
      </c>
      <c r="DD73" s="308">
        <f>+生産者価格評価表!DD73/生産者価格評価表!DD$124</f>
        <v>2.1334580464589773E-3</v>
      </c>
      <c r="DE73" s="308">
        <f>+生産者価格評価表!DE73/生産者価格評価表!DE$124</f>
        <v>2.7946689417014219E-3</v>
      </c>
      <c r="DF73" s="308">
        <f>+生産者価格評価表!DF73/生産者価格評価表!DF$124</f>
        <v>0</v>
      </c>
      <c r="DG73" s="309">
        <f>+生産者価格評価表!DG73/生産者価格評価表!DG$124</f>
        <v>1.0626454871374637E-4</v>
      </c>
    </row>
    <row r="74" spans="2:111" ht="17.100000000000001" customHeight="1">
      <c r="B74" s="304" t="s">
        <v>263</v>
      </c>
      <c r="C74" s="305" t="s">
        <v>4</v>
      </c>
      <c r="D74" s="306">
        <f>+生産者価格評価表!D74/生産者価格評価表!D$124</f>
        <v>3.2112532012929478E-4</v>
      </c>
      <c r="E74" s="307">
        <f>+生産者価格評価表!E74/生産者価格評価表!E$124</f>
        <v>1.3658877155533768E-3</v>
      </c>
      <c r="F74" s="307">
        <f>+生産者価格評価表!F74/生産者価格評価表!F$124</f>
        <v>1.179110931931145E-3</v>
      </c>
      <c r="G74" s="307">
        <f>+生産者価格評価表!G74/生産者価格評価表!G$124</f>
        <v>2.5002576748870737E-4</v>
      </c>
      <c r="H74" s="307">
        <f>+生産者価格評価表!H74/生産者価格評価表!H$124</f>
        <v>1.6417581791259019E-3</v>
      </c>
      <c r="I74" s="819">
        <v>0</v>
      </c>
      <c r="J74" s="307">
        <f>+生産者価格評価表!J74/生産者価格評価表!J$124</f>
        <v>1.4085634362273345E-3</v>
      </c>
      <c r="K74" s="307">
        <f>+生産者価格評価表!K74/生産者価格評価表!K$124</f>
        <v>2.1287786960392991E-3</v>
      </c>
      <c r="L74" s="307">
        <f>+生産者価格評価表!L74/生産者価格評価表!L$124</f>
        <v>2.4915097323416121E-3</v>
      </c>
      <c r="M74" s="307">
        <f>+生産者価格評価表!M74/生産者価格評価表!M$124</f>
        <v>6.7606867824742246E-5</v>
      </c>
      <c r="N74" s="819">
        <v>0</v>
      </c>
      <c r="O74" s="307">
        <f>+生産者価格評価表!O74/生産者価格評価表!O$124</f>
        <v>2.7925823016567205E-3</v>
      </c>
      <c r="P74" s="307">
        <f>+生産者価格評価表!P74/生産者価格評価表!P$124</f>
        <v>1.2107959305618179E-3</v>
      </c>
      <c r="Q74" s="307">
        <f>+生産者価格評価表!Q74/生産者価格評価表!Q$124</f>
        <v>5.8133350795426043E-4</v>
      </c>
      <c r="R74" s="307">
        <f>+生産者価格評価表!R74/生産者価格評価表!R$124</f>
        <v>5.0009373264444648E-4</v>
      </c>
      <c r="S74" s="307">
        <f>+生産者価格評価表!S74/生産者価格評価表!S$124</f>
        <v>4.3716622101404043E-3</v>
      </c>
      <c r="T74" s="307">
        <f>+生産者価格評価表!T74/生産者価格評価表!T$124</f>
        <v>1.3580828534973974E-3</v>
      </c>
      <c r="U74" s="307">
        <f>+生産者価格評価表!U74/生産者価格評価表!U$124</f>
        <v>3.858899968657167E-4</v>
      </c>
      <c r="V74" s="307">
        <f>+生産者価格評価表!V74/生産者価格評価表!V$124</f>
        <v>4.5860615323066699E-3</v>
      </c>
      <c r="W74" s="307">
        <f>+生産者価格評価表!W74/生産者価格評価表!W$124</f>
        <v>3.6593607613626673E-3</v>
      </c>
      <c r="X74" s="307">
        <f>+生産者価格評価表!X74/生産者価格評価表!X$124</f>
        <v>1.3455525541114092E-3</v>
      </c>
      <c r="Y74" s="307">
        <f>+生産者価格評価表!Y74/生産者価格評価表!Y$124</f>
        <v>3.4890154942449196E-3</v>
      </c>
      <c r="Z74" s="307">
        <f>+生産者価格評価表!Z74/生産者価格評価表!Z$124</f>
        <v>2.8805261996876384E-3</v>
      </c>
      <c r="AA74" s="307">
        <f>+生産者価格評価表!AA74/生産者価格評価表!AA$124</f>
        <v>4.5688181873311112E-3</v>
      </c>
      <c r="AB74" s="307">
        <f>+生産者価格評価表!AB74/生産者価格評価表!AB$124</f>
        <v>4.1094109943206232E-3</v>
      </c>
      <c r="AC74" s="307">
        <f>+生産者価格評価表!AC74/生産者価格評価表!AC$124</f>
        <v>1.0434973097547798E-3</v>
      </c>
      <c r="AD74" s="307">
        <f>+生産者価格評価表!AD74/生産者価格評価表!AD$124</f>
        <v>4.9773830647759662E-4</v>
      </c>
      <c r="AE74" s="307">
        <f>+生産者価格評価表!AE74/生産者価格評価表!AE$124</f>
        <v>1.8543154930107332E-3</v>
      </c>
      <c r="AF74" s="307">
        <f>+生産者価格評価表!AF74/生産者価格評価表!AF$124</f>
        <v>7.8036783170471499E-4</v>
      </c>
      <c r="AG74" s="307">
        <f>+生産者価格評価表!AG74/生産者価格評価表!AG$124</f>
        <v>5.5066087943297492E-4</v>
      </c>
      <c r="AH74" s="307">
        <f>+生産者価格評価表!AH74/生産者価格評価表!AH$124</f>
        <v>4.9795126256682175E-4</v>
      </c>
      <c r="AI74" s="307">
        <f>+生産者価格評価表!AI74/生産者価格評価表!AI$124</f>
        <v>1.2629810562445366E-3</v>
      </c>
      <c r="AJ74" s="307">
        <f>+生産者価格評価表!AJ74/生産者価格評価表!AJ$124</f>
        <v>1.0347667408538758E-3</v>
      </c>
      <c r="AK74" s="307">
        <f>+生産者価格評価表!AK74/生産者価格評価表!AK$124</f>
        <v>1.1087268988728639E-3</v>
      </c>
      <c r="AL74" s="307">
        <f>+生産者価格評価表!AL74/生産者価格評価表!AL$124</f>
        <v>9.2774782835734467E-4</v>
      </c>
      <c r="AM74" s="307">
        <f>+生産者価格評価表!AM74/生産者価格評価表!AM$124</f>
        <v>3.4102465421029362E-4</v>
      </c>
      <c r="AN74" s="307">
        <f>+生産者価格評価表!AN74/生産者価格評価表!AN$124</f>
        <v>3.0446547142043237E-3</v>
      </c>
      <c r="AO74" s="307">
        <f>+生産者価格評価表!AO74/生産者価格評価表!AO$124</f>
        <v>1.1759570648416785E-3</v>
      </c>
      <c r="AP74" s="307">
        <f>+生産者価格評価表!AP74/生産者価格評価表!AP$124</f>
        <v>3.7027019342168629E-4</v>
      </c>
      <c r="AQ74" s="307">
        <f>+生産者価格評価表!AQ74/生産者価格評価表!AQ$124</f>
        <v>6.566302295197082E-4</v>
      </c>
      <c r="AR74" s="307">
        <f>+生産者価格評価表!AR74/生産者価格評価表!AR$124</f>
        <v>7.3380620239857082E-4</v>
      </c>
      <c r="AS74" s="307">
        <f>+生産者価格評価表!AS74/生産者価格評価表!AS$124</f>
        <v>3.7330052545329445E-4</v>
      </c>
      <c r="AT74" s="307">
        <f>+生産者価格評価表!AT74/生産者価格評価表!AT$124</f>
        <v>6.890925367865722E-4</v>
      </c>
      <c r="AU74" s="308">
        <f>+生産者価格評価表!AU74/生産者価格評価表!AU$124</f>
        <v>5.2083364982339665E-4</v>
      </c>
      <c r="AV74" s="308">
        <f>+生産者価格評価表!AV74/生産者価格評価表!AV$124</f>
        <v>6.1571622056981229E-4</v>
      </c>
      <c r="AW74" s="308">
        <f>+生産者価格評価表!AW74/生産者価格評価表!AW$124</f>
        <v>9.1677286487034141E-4</v>
      </c>
      <c r="AX74" s="308">
        <f>+生産者価格評価表!AX74/生産者価格評価表!AX$124</f>
        <v>9.3455981182795703E-4</v>
      </c>
      <c r="AY74" s="308">
        <f>+生産者価格評価表!AY74/生産者価格評価表!AY$124</f>
        <v>1.9940836495946604E-3</v>
      </c>
      <c r="AZ74" s="308">
        <f>+生産者価格評価表!AZ74/生産者価格評価表!AZ$124</f>
        <v>3.6260275186807681E-4</v>
      </c>
      <c r="BA74" s="308">
        <f>+生産者価格評価表!BA74/生産者価格評価表!BA$124</f>
        <v>4.7078365700883027E-4</v>
      </c>
      <c r="BB74" s="308">
        <f>+生産者価格評価表!BB74/生産者価格評価表!BB$124</f>
        <v>2.8225818000228149E-4</v>
      </c>
      <c r="BC74" s="308">
        <f>+生産者価格評価表!BC74/生産者価格評価表!BC$124</f>
        <v>9.0940908890282935E-4</v>
      </c>
      <c r="BD74" s="308">
        <f>+生産者価格評価表!BD74/生産者価格評価表!BD$124</f>
        <v>2.8361140923059084E-4</v>
      </c>
      <c r="BE74" s="308">
        <f>+生産者価格評価表!BE74/生産者価格評価表!BE$124</f>
        <v>2.7672784497660441E-4</v>
      </c>
      <c r="BF74" s="308">
        <f>+生産者価格評価表!BF74/生産者価格評価表!BF$124</f>
        <v>3.3411626749233956E-4</v>
      </c>
      <c r="BG74" s="308">
        <f>+生産者価格評価表!BG74/生産者価格評価表!BG$124</f>
        <v>3.572044714369624E-4</v>
      </c>
      <c r="BH74" s="308">
        <f>+生産者価格評価表!BH74/生産者価格評価表!BH$124</f>
        <v>3.275205144872837E-4</v>
      </c>
      <c r="BI74" s="308">
        <f>+生産者価格評価表!BI74/生産者価格評価表!BI$124</f>
        <v>6.9107633520762836E-4</v>
      </c>
      <c r="BJ74" s="308">
        <f>+生産者価格評価表!BJ74/生産者価格評価表!BJ$124</f>
        <v>6.4774878323294732E-4</v>
      </c>
      <c r="BK74" s="308">
        <f>+生産者価格評価表!BK74/生産者価格評価表!BK$124</f>
        <v>5.5990764027770673E-4</v>
      </c>
      <c r="BL74" s="308">
        <f>+生産者価格評価表!BL74/生産者価格評価表!BL$124</f>
        <v>1.4158923962142695E-3</v>
      </c>
      <c r="BM74" s="308">
        <f>+生産者価格評価表!BM74/生産者価格評価表!BM$124</f>
        <v>7.7414040768333185E-4</v>
      </c>
      <c r="BN74" s="308">
        <f>+生産者価格評価表!BN74/生産者価格評価表!BN$124</f>
        <v>1.567142840858895E-3</v>
      </c>
      <c r="BO74" s="308">
        <f>+生産者価格評価表!BO74/生産者価格評価表!BO$124</f>
        <v>7.3825535285860762E-4</v>
      </c>
      <c r="BP74" s="308">
        <f>+生産者価格評価表!BP74/生産者価格評価表!BP$124</f>
        <v>1.136865666709881E-3</v>
      </c>
      <c r="BQ74" s="308">
        <f>+生産者価格評価表!BQ74/生産者価格評価表!BQ$124</f>
        <v>3.5123452939427388E-4</v>
      </c>
      <c r="BR74" s="308">
        <f>+生産者価格評価表!BR74/生産者価格評価表!BR$124</f>
        <v>3.7173255215652364E-3</v>
      </c>
      <c r="BS74" s="308">
        <f>+生産者価格評価表!BS74/生産者価格評価表!BS$124</f>
        <v>6.426138920836949E-2</v>
      </c>
      <c r="BT74" s="308">
        <f>+生産者価格評価表!BT74/生産者価格評価表!BT$124</f>
        <v>1.0930378686895663E-2</v>
      </c>
      <c r="BU74" s="308">
        <f>+生産者価格評価表!BU74/生産者価格評価表!BU$124</f>
        <v>2.8697607780189048E-3</v>
      </c>
      <c r="BV74" s="308">
        <f>+生産者価格評価表!BV74/生産者価格評価表!BV$124</f>
        <v>1.4510957268081734E-3</v>
      </c>
      <c r="BW74" s="308">
        <f>+生産者価格評価表!BW74/生産者価格評価表!BW$124</f>
        <v>2.0341542248143107E-3</v>
      </c>
      <c r="BX74" s="308">
        <f>+生産者価格評価表!BX74/生産者価格評価表!BX$124</f>
        <v>2.8270439597185838E-4</v>
      </c>
      <c r="BY74" s="308">
        <f>+生産者価格評価表!BY74/生産者価格評価表!BY$124</f>
        <v>0</v>
      </c>
      <c r="BZ74" s="308">
        <f>+生産者価格評価表!BZ74/生産者価格評価表!BZ$124</f>
        <v>1.0125792866588604E-2</v>
      </c>
      <c r="CA74" s="308">
        <f>+生産者価格評価表!CA74/生産者価格評価表!CA$124</f>
        <v>1.2155416115966478E-3</v>
      </c>
      <c r="CB74" s="308">
        <f>+生産者価格評価表!CB74/生産者価格評価表!CB$124</f>
        <v>1.1322218042569799E-2</v>
      </c>
      <c r="CC74" s="308">
        <f>+生産者価格評価表!CC74/生産者価格評価表!CC$124</f>
        <v>2.7655476952068045E-4</v>
      </c>
      <c r="CD74" s="308">
        <f>+生産者価格評価表!CD74/生産者価格評価表!CD$124</f>
        <v>1.7037870554721573E-4</v>
      </c>
      <c r="CE74" s="308">
        <f>+生産者価格評価表!CE74/生産者価格評価表!CE$124</f>
        <v>7.3773442346260437E-4</v>
      </c>
      <c r="CF74" s="308">
        <f>+生産者価格評価表!CF74/生産者価格評価表!CF$124</f>
        <v>1.9306067069553097E-3</v>
      </c>
      <c r="CG74" s="308">
        <f>+生産者価格評価表!CG74/生産者価格評価表!CG$124</f>
        <v>5.0534296632940576E-3</v>
      </c>
      <c r="CH74" s="308">
        <f>+生産者価格評価表!CH74/生産者価格評価表!CH$124</f>
        <v>6.1563652729913396E-4</v>
      </c>
      <c r="CI74" s="308">
        <f>+生産者価格評価表!CI74/生産者価格評価表!CI$124</f>
        <v>5.0609066941070674E-3</v>
      </c>
      <c r="CJ74" s="308">
        <f>+生産者価格評価表!CJ74/生産者価格評価表!CJ$124</f>
        <v>4.6027863771401235E-4</v>
      </c>
      <c r="CK74" s="308">
        <f>+生産者価格評価表!CK74/生産者価格評価表!CK$124</f>
        <v>1.9816044284130875E-4</v>
      </c>
      <c r="CL74" s="308">
        <f>+生産者価格評価表!CL74/生産者価格評価表!CL$124</f>
        <v>1.6551010730700131E-3</v>
      </c>
      <c r="CM74" s="308">
        <f>+生産者価格評価表!CM74/生産者価格評価表!CM$124</f>
        <v>1.0252328755355744E-3</v>
      </c>
      <c r="CN74" s="308">
        <f>+生産者価格評価表!CN74/生産者価格評価表!CN$124</f>
        <v>4.0115698311631283E-3</v>
      </c>
      <c r="CO74" s="308">
        <f>+生産者価格評価表!CO74/生産者価格評価表!CO$124</f>
        <v>7.285145882016641E-3</v>
      </c>
      <c r="CP74" s="308">
        <f>+生産者価格評価表!CP74/生産者価格評価表!CP$124</f>
        <v>8.0132727856786091E-3</v>
      </c>
      <c r="CQ74" s="308">
        <f>+生産者価格評価表!CQ74/生産者価格評価表!CQ$124</f>
        <v>3.9833922117039873E-3</v>
      </c>
      <c r="CR74" s="308">
        <f>+生産者価格評価表!CR74/生産者価格評価表!CR$124</f>
        <v>4.3985178262536681E-3</v>
      </c>
      <c r="CS74" s="308">
        <f>+生産者価格評価表!CS74/生産者価格評価表!CS$124</f>
        <v>4.8851995868093682E-3</v>
      </c>
      <c r="CT74" s="308">
        <f>+生産者価格評価表!CT74/生産者価格評価表!CT$124</f>
        <v>9.0546555527540509E-3</v>
      </c>
      <c r="CU74" s="308">
        <f>+生産者価格評価表!CU74/生産者価格評価表!CU$124</f>
        <v>2.5421232823499384E-3</v>
      </c>
      <c r="CV74" s="308">
        <f>+生産者価格評価表!CV74/生産者価格評価表!CV$124</f>
        <v>6.9864361757443396E-4</v>
      </c>
      <c r="CW74" s="308">
        <f>+生産者価格評価表!CW74/生産者価格評価表!CW$124</f>
        <v>1.7268843218212602E-4</v>
      </c>
      <c r="CX74" s="308">
        <f>+生産者価格評価表!CX74/生産者価格評価表!CX$124</f>
        <v>1.0531025452925986E-3</v>
      </c>
      <c r="CY74" s="308">
        <f>+生産者価格評価表!CY74/生産者価格評価表!CY$124</f>
        <v>9.5771633930244124E-4</v>
      </c>
      <c r="CZ74" s="308">
        <f>+生産者価格評価表!CZ74/生産者価格評価表!CZ$124</f>
        <v>1.43550355657255E-2</v>
      </c>
      <c r="DA74" s="308">
        <f>+生産者価格評価表!DA74/生産者価格評価表!DA$124</f>
        <v>9.7005749907047908E-3</v>
      </c>
      <c r="DB74" s="308">
        <f>+生産者価格評価表!DB74/生産者価格評価表!DB$124</f>
        <v>1.4624388896658874E-2</v>
      </c>
      <c r="DC74" s="308">
        <f>+生産者価格評価表!DC74/生産者価格評価表!DC$124</f>
        <v>6.3122476320581636E-3</v>
      </c>
      <c r="DD74" s="308">
        <f>+生産者価格評価表!DD74/生産者価格評価表!DD$124</f>
        <v>1.6732651990292826E-3</v>
      </c>
      <c r="DE74" s="308">
        <f>+生産者価格評価表!DE74/生産者価格評価表!DE$124</f>
        <v>6.2855079003857712E-3</v>
      </c>
      <c r="DF74" s="308">
        <f>+生産者価格評価表!DF74/生産者価格評価表!DF$124</f>
        <v>0</v>
      </c>
      <c r="DG74" s="309">
        <f>+生産者価格評価表!DG74/生産者価格評価表!DG$124</f>
        <v>8.0190228066378362E-4</v>
      </c>
    </row>
    <row r="75" spans="2:111" ht="17.100000000000001" customHeight="1">
      <c r="B75" s="304" t="s">
        <v>264</v>
      </c>
      <c r="C75" s="305" t="s">
        <v>5</v>
      </c>
      <c r="D75" s="306">
        <f>+生産者価格評価表!D75/生産者価格評価表!D$124</f>
        <v>1.630298124032348E-6</v>
      </c>
      <c r="E75" s="307">
        <f>+生産者価格評価表!E75/生産者価格評価表!E$124</f>
        <v>5.8769222500066091E-4</v>
      </c>
      <c r="F75" s="307">
        <f>+生産者価格評価表!F75/生産者価格評価表!F$124</f>
        <v>7.5259424558658057E-4</v>
      </c>
      <c r="G75" s="307">
        <f>+生産者価格評価表!G75/生産者価格評価表!G$124</f>
        <v>1.2933965845985667E-4</v>
      </c>
      <c r="H75" s="307">
        <f>+生産者価格評価表!H75/生産者価格評価表!H$124</f>
        <v>2.0495814082840768E-4</v>
      </c>
      <c r="I75" s="819">
        <v>0</v>
      </c>
      <c r="J75" s="307">
        <f>+生産者価格評価表!J75/生産者価格評価表!J$124</f>
        <v>1.5813949702496424E-3</v>
      </c>
      <c r="K75" s="307">
        <f>+生産者価格評価表!K75/生産者価格評価表!K$124</f>
        <v>1.3357094118862311E-3</v>
      </c>
      <c r="L75" s="307">
        <f>+生産者価格評価表!L75/生産者価格評価表!L$124</f>
        <v>1.0865423801685581E-3</v>
      </c>
      <c r="M75" s="307">
        <f>+生産者価格評価表!M75/生産者価格評価表!M$124</f>
        <v>3.7292863035129501E-5</v>
      </c>
      <c r="N75" s="819">
        <v>0</v>
      </c>
      <c r="O75" s="307">
        <f>+生産者価格評価表!O75/生産者価格評価表!O$124</f>
        <v>2.4126615749142706E-4</v>
      </c>
      <c r="P75" s="307">
        <f>+生産者価格評価表!P75/生産者価格評価表!P$124</f>
        <v>2.547884232253153E-4</v>
      </c>
      <c r="Q75" s="307">
        <f>+生産者価格評価表!Q75/生産者価格評価表!Q$124</f>
        <v>1.702554038940467E-4</v>
      </c>
      <c r="R75" s="307">
        <f>+生産者価格評価表!R75/生産者価格評価表!R$124</f>
        <v>4.063198588446203E-4</v>
      </c>
      <c r="S75" s="307">
        <f>+生産者価格評価表!S75/生産者価格評価表!S$124</f>
        <v>2.1351358255131928E-3</v>
      </c>
      <c r="T75" s="307">
        <f>+生産者価格評価表!T75/生産者価格評価表!T$124</f>
        <v>7.9472448251364234E-4</v>
      </c>
      <c r="U75" s="307">
        <f>+生産者価格評価表!U75/生産者価格評価表!U$124</f>
        <v>7.9265112210323877E-4</v>
      </c>
      <c r="V75" s="307">
        <f>+生産者価格評価表!V75/生産者価格評価表!V$124</f>
        <v>1.0185031128483806E-2</v>
      </c>
      <c r="W75" s="307">
        <f>+生産者価格評価表!W75/生産者価格評価表!W$124</f>
        <v>6.7113494663542314E-3</v>
      </c>
      <c r="X75" s="307">
        <f>+生産者価格評価表!X75/生産者価格評価表!X$124</f>
        <v>4.0784234740117928E-3</v>
      </c>
      <c r="Y75" s="307">
        <f>+生産者価格評価表!Y75/生産者価格評価表!Y$124</f>
        <v>1.0728086301524467E-3</v>
      </c>
      <c r="Z75" s="307">
        <f>+生産者価格評価表!Z75/生産者価格評価表!Z$124</f>
        <v>1.294287573672572E-3</v>
      </c>
      <c r="AA75" s="307">
        <f>+生産者価格評価表!AA75/生産者価格評価表!AA$124</f>
        <v>7.0758842563002789E-3</v>
      </c>
      <c r="AB75" s="307">
        <f>+生産者価格評価表!AB75/生産者価格評価表!AB$124</f>
        <v>3.758842253823275E-3</v>
      </c>
      <c r="AC75" s="307">
        <f>+生産者価格評価表!AC75/生産者価格評価表!AC$124</f>
        <v>3.9574865742247707E-3</v>
      </c>
      <c r="AD75" s="307">
        <f>+生産者価格評価表!AD75/生産者価格評価表!AD$124</f>
        <v>0</v>
      </c>
      <c r="AE75" s="307">
        <f>+生産者価格評価表!AE75/生産者価格評価表!AE$124</f>
        <v>1.6501452212273096E-4</v>
      </c>
      <c r="AF75" s="307">
        <f>+生産者価格評価表!AF75/生産者価格評価表!AF$124</f>
        <v>6.9592718225011766E-5</v>
      </c>
      <c r="AG75" s="307">
        <f>+生産者価格評価表!AG75/生産者価格評価表!AG$124</f>
        <v>2.5472491031304251E-4</v>
      </c>
      <c r="AH75" s="307">
        <f>+生産者価格評価表!AH75/生産者価格評価表!AH$124</f>
        <v>4.2066829528057643E-4</v>
      </c>
      <c r="AI75" s="307">
        <f>+生産者価格評価表!AI75/生産者価格評価表!AI$124</f>
        <v>2.5685599214699604E-3</v>
      </c>
      <c r="AJ75" s="307">
        <f>+生産者価格評価表!AJ75/生産者価格評価表!AJ$124</f>
        <v>4.2320527885179194E-3</v>
      </c>
      <c r="AK75" s="307">
        <f>+生産者価格評価表!AK75/生産者価格評価表!AK$124</f>
        <v>4.994131240286363E-4</v>
      </c>
      <c r="AL75" s="307">
        <f>+生産者価格評価表!AL75/生産者価格評価表!AL$124</f>
        <v>3.493669218673614E-3</v>
      </c>
      <c r="AM75" s="307">
        <f>+生産者価格評価表!AM75/生産者価格評価表!AM$124</f>
        <v>3.9313722967147634E-4</v>
      </c>
      <c r="AN75" s="307">
        <f>+生産者価格評価表!AN75/生産者価格評価表!AN$124</f>
        <v>2.2750933419397423E-5</v>
      </c>
      <c r="AO75" s="307">
        <f>+生産者価格評価表!AO75/生産者価格評価表!AO$124</f>
        <v>7.2256542606574534E-5</v>
      </c>
      <c r="AP75" s="307">
        <f>+生産者価格評価表!AP75/生産者価格評価表!AP$124</f>
        <v>3.811758977323806E-7</v>
      </c>
      <c r="AQ75" s="307">
        <f>+生産者価格評価表!AQ75/生産者価格評価表!AQ$124</f>
        <v>0</v>
      </c>
      <c r="AR75" s="307">
        <f>+生産者価格評価表!AR75/生産者価格評価表!AR$124</f>
        <v>9.5547438377045668E-5</v>
      </c>
      <c r="AS75" s="307">
        <f>+生産者価格評価表!AS75/生産者価格評価表!AS$124</f>
        <v>1.4868988800789692E-4</v>
      </c>
      <c r="AT75" s="307">
        <f>+生産者価格評価表!AT75/生産者価格評価表!AT$124</f>
        <v>9.0683978859999471E-5</v>
      </c>
      <c r="AU75" s="308">
        <f>+生産者価格評価表!AU75/生産者価格評価表!AU$124</f>
        <v>4.0634968228578697E-4</v>
      </c>
      <c r="AV75" s="308">
        <f>+生産者価格評価表!AV75/生産者価格評価表!AV$124</f>
        <v>3.8198691901750218E-5</v>
      </c>
      <c r="AW75" s="308">
        <f>+生産者価格評価表!AW75/生産者価格評価表!AW$124</f>
        <v>1.3718950701932318E-3</v>
      </c>
      <c r="AX75" s="308">
        <f>+生産者価格評価表!AX75/生産者価格評価表!AX$124</f>
        <v>1.4437971118577181E-3</v>
      </c>
      <c r="AY75" s="308">
        <f>+生産者価格評価表!AY75/生産者価格評価表!AY$124</f>
        <v>8.6025807967137901E-4</v>
      </c>
      <c r="AZ75" s="308">
        <f>+生産者価格評価表!AZ75/生産者価格評価表!AZ$124</f>
        <v>1.5542336584095946E-4</v>
      </c>
      <c r="BA75" s="308">
        <f>+生産者価格評価表!BA75/生産者価格評価表!BA$124</f>
        <v>4.6405242955743659E-5</v>
      </c>
      <c r="BB75" s="308">
        <f>+生産者価格評価表!BB75/生産者価格評価表!BB$124</f>
        <v>1.3820423976563154E-4</v>
      </c>
      <c r="BC75" s="308">
        <f>+生産者価格評価表!BC75/生産者価格評価表!BC$124</f>
        <v>9.5464107337984983E-4</v>
      </c>
      <c r="BD75" s="308">
        <f>+生産者価格評価表!BD75/生産者価格評価表!BD$124</f>
        <v>1.869739719865178E-4</v>
      </c>
      <c r="BE75" s="308">
        <f>+生産者価格評価表!BE75/生産者価格評価表!BE$124</f>
        <v>4.834579036943861E-4</v>
      </c>
      <c r="BF75" s="308">
        <f>+生産者価格評価表!BF75/生産者価格評価表!BF$124</f>
        <v>4.4225408844062518E-5</v>
      </c>
      <c r="BG75" s="308">
        <f>+生産者価格評価表!BG75/生産者価格評価表!BG$124</f>
        <v>1.4866280871517266E-4</v>
      </c>
      <c r="BH75" s="308">
        <f>+生産者価格評価表!BH75/生産者価格評価表!BH$124</f>
        <v>5.4296062507780198E-5</v>
      </c>
      <c r="BI75" s="308">
        <f>+生産者価格評価表!BI75/生産者価格評価表!BI$124</f>
        <v>1.8107097484173901E-3</v>
      </c>
      <c r="BJ75" s="308">
        <f>+生産者価格評価表!BJ75/生産者価格評価表!BJ$124</f>
        <v>1.7688846776087186E-3</v>
      </c>
      <c r="BK75" s="308">
        <f>+生産者価格評価表!BK75/生産者価格評価表!BK$124</f>
        <v>7.5550099100391081E-5</v>
      </c>
      <c r="BL75" s="308">
        <f>+生産者価格評価表!BL75/生産者価格評価表!BL$124</f>
        <v>0</v>
      </c>
      <c r="BM75" s="308">
        <f>+生産者価格評価表!BM75/生産者価格評価表!BM$124</f>
        <v>8.6986940712300014E-4</v>
      </c>
      <c r="BN75" s="308">
        <f>+生産者価格評価表!BN75/生産者価格評価表!BN$124</f>
        <v>7.1592044822649508E-4</v>
      </c>
      <c r="BO75" s="308">
        <f>+生産者価格評価表!BO75/生産者価格評価表!BO$124</f>
        <v>5.1910073370751942E-3</v>
      </c>
      <c r="BP75" s="308">
        <f>+生産者価格評価表!BP75/生産者価格評価表!BP$124</f>
        <v>6.7396626247308378E-3</v>
      </c>
      <c r="BQ75" s="308">
        <f>+生産者価格評価表!BQ75/生産者価格評価表!BQ$124</f>
        <v>1.8644101043499037E-2</v>
      </c>
      <c r="BR75" s="308">
        <f>+生産者価格評価表!BR75/生産者価格評価表!BR$124</f>
        <v>3.1636591871904715E-3</v>
      </c>
      <c r="BS75" s="308">
        <f>+生産者価格評価表!BS75/生産者価格評価表!BS$124</f>
        <v>2.186911055262523E-3</v>
      </c>
      <c r="BT75" s="308">
        <f>+生産者価格評価表!BT75/生産者価格評価表!BT$124</f>
        <v>0</v>
      </c>
      <c r="BU75" s="308">
        <f>+生産者価格評価表!BU75/生産者価格評価表!BU$124</f>
        <v>1.4823780301664918E-3</v>
      </c>
      <c r="BV75" s="308">
        <f>+生産者価格評価表!BV75/生産者価格評価表!BV$124</f>
        <v>4.5146058306727039E-3</v>
      </c>
      <c r="BW75" s="308">
        <f>+生産者価格評価表!BW75/生産者価格評価表!BW$124</f>
        <v>7.0113493094028375E-5</v>
      </c>
      <c r="BX75" s="308">
        <f>+生産者価格評価表!BX75/生産者価格評価表!BX$124</f>
        <v>3.6826176229910808E-5</v>
      </c>
      <c r="BY75" s="308">
        <f>+生産者価格評価表!BY75/生産者価格評価表!BY$124</f>
        <v>0</v>
      </c>
      <c r="BZ75" s="308">
        <f>+生産者価格評価表!BZ75/生産者価格評価表!BZ$124</f>
        <v>4.7009548781772222E-2</v>
      </c>
      <c r="CA75" s="308">
        <f>+生産者価格評価表!CA75/生産者価格評価表!CA$124</f>
        <v>3.1106301029697895E-3</v>
      </c>
      <c r="CB75" s="308">
        <f>+生産者価格評価表!CB75/生産者価格評価表!CB$124</f>
        <v>0</v>
      </c>
      <c r="CC75" s="308">
        <f>+生産者価格評価表!CC75/生産者価格評価表!CC$124</f>
        <v>2.8634548409740518E-3</v>
      </c>
      <c r="CD75" s="308">
        <f>+生産者価格評価表!CD75/生産者価格評価表!CD$124</f>
        <v>1.1110342140647708E-3</v>
      </c>
      <c r="CE75" s="308">
        <f>+生産者価格評価表!CE75/生産者価格評価表!CE$124</f>
        <v>3.439459244637818E-3</v>
      </c>
      <c r="CF75" s="308">
        <f>+生産者価格評価表!CF75/生産者価格評価表!CF$124</f>
        <v>3.0582202763652653E-3</v>
      </c>
      <c r="CG75" s="308">
        <f>+生産者価格評価表!CG75/生産者価格評価表!CG$124</f>
        <v>1.6181586111358077E-2</v>
      </c>
      <c r="CH75" s="308">
        <f>+生産者価格評価表!CH75/生産者価格評価表!CH$124</f>
        <v>2.0825323738742122E-3</v>
      </c>
      <c r="CI75" s="308">
        <f>+生産者価格評価表!CI75/生産者価格評価表!CI$124</f>
        <v>1.321218043585895E-2</v>
      </c>
      <c r="CJ75" s="308">
        <f>+生産者価格評価表!CJ75/生産者価格評価表!CJ$124</f>
        <v>4.4610397929541129E-3</v>
      </c>
      <c r="CK75" s="308">
        <f>+生産者価格評価表!CK75/生産者価格評価表!CK$124</f>
        <v>2.4276398865073637E-4</v>
      </c>
      <c r="CL75" s="308">
        <f>+生産者価格評価表!CL75/生産者価格評価表!CL$124</f>
        <v>4.3851456893789749E-3</v>
      </c>
      <c r="CM75" s="308">
        <f>+生産者価格評価表!CM75/生産者価格評価表!CM$124</f>
        <v>1.7012603171799087E-3</v>
      </c>
      <c r="CN75" s="308">
        <f>+生産者価格評価表!CN75/生産者価格評価表!CN$124</f>
        <v>3.456704437121727E-2</v>
      </c>
      <c r="CO75" s="308">
        <f>+生産者価格評価表!CO75/生産者価格評価表!CO$124</f>
        <v>9.0174232874626285E-3</v>
      </c>
      <c r="CP75" s="308">
        <f>+生産者価格評価表!CP75/生産者価格評価表!CP$124</f>
        <v>4.3508266935605626E-3</v>
      </c>
      <c r="CQ75" s="308">
        <f>+生産者価格評価表!CQ75/生産者価格評価表!CQ$124</f>
        <v>4.6140977193494951E-3</v>
      </c>
      <c r="CR75" s="308">
        <f>+生産者価格評価表!CR75/生産者価格評価表!CR$124</f>
        <v>1.665855944824074E-2</v>
      </c>
      <c r="CS75" s="308">
        <f>+生産者価格評価表!CS75/生産者価格評価表!CS$124</f>
        <v>4.7480175307866848E-3</v>
      </c>
      <c r="CT75" s="308">
        <f>+生産者価格評価表!CT75/生産者価格評価表!CT$124</f>
        <v>4.6081441294024495E-3</v>
      </c>
      <c r="CU75" s="308">
        <f>+生産者価格評価表!CU75/生産者価格評価表!CU$124</f>
        <v>5.2726725173809493E-5</v>
      </c>
      <c r="CV75" s="308">
        <f>+生産者価格評価表!CV75/生産者価格評価表!CV$124</f>
        <v>9.222018683268876E-4</v>
      </c>
      <c r="CW75" s="308">
        <f>+生産者価格評価表!CW75/生産者価格評価表!CW$124</f>
        <v>1.1203273385080611E-4</v>
      </c>
      <c r="CX75" s="308">
        <f>+生産者価格評価表!CX75/生産者価格評価表!CX$124</f>
        <v>2.577207057474521E-3</v>
      </c>
      <c r="CY75" s="308">
        <f>+生産者価格評価表!CY75/生産者価格評価表!CY$124</f>
        <v>1.5706999562996832E-3</v>
      </c>
      <c r="CZ75" s="308">
        <f>+生産者価格評価表!CZ75/生産者価格評価表!CZ$124</f>
        <v>5.7029022039415705E-2</v>
      </c>
      <c r="DA75" s="308">
        <f>+生産者価格評価表!DA75/生産者価格評価表!DA$124</f>
        <v>2.0614629561689496E-2</v>
      </c>
      <c r="DB75" s="308">
        <f>+生産者価格評価表!DB75/生産者価格評価表!DB$124</f>
        <v>9.1534723024994571E-3</v>
      </c>
      <c r="DC75" s="308">
        <f>+生産者価格評価表!DC75/生産者価格評価表!DC$124</f>
        <v>1.831261864472862E-2</v>
      </c>
      <c r="DD75" s="308">
        <f>+生産者価格評価表!DD75/生産者価格評価表!DD$124</f>
        <v>3.8755872289298005E-4</v>
      </c>
      <c r="DE75" s="308">
        <f>+生産者価格評価表!DE75/生産者価格評価表!DE$124</f>
        <v>1.6332262653196337E-2</v>
      </c>
      <c r="DF75" s="308">
        <f>+生産者価格評価表!DF75/生産者価格評価表!DF$124</f>
        <v>0</v>
      </c>
      <c r="DG75" s="309">
        <f>+生産者価格評価表!DG75/生産者価格評価表!DG$124</f>
        <v>1.2560784826075699E-2</v>
      </c>
    </row>
    <row r="76" spans="2:111" ht="17.100000000000001" customHeight="1">
      <c r="B76" s="304" t="s">
        <v>265</v>
      </c>
      <c r="C76" s="305" t="s">
        <v>52</v>
      </c>
      <c r="D76" s="306">
        <f>+生産者価格評価表!D76/生産者価格評価表!D$124</f>
        <v>7.9908421041603825E-2</v>
      </c>
      <c r="E76" s="307">
        <f>+生産者価格評価表!E76/生産者価格評価表!E$124</f>
        <v>4.0767455316906183E-2</v>
      </c>
      <c r="F76" s="307">
        <f>+生産者価格評価表!F76/生産者価格評価表!F$124</f>
        <v>3.896519895296529E-2</v>
      </c>
      <c r="G76" s="307">
        <f>+生産者価格評価表!G76/生産者価格評価表!G$124</f>
        <v>1.4699135402242467E-2</v>
      </c>
      <c r="H76" s="307">
        <f>+生産者価格評価表!H76/生産者価格評価表!H$124</f>
        <v>5.6849640421630945E-2</v>
      </c>
      <c r="I76" s="819">
        <v>0</v>
      </c>
      <c r="J76" s="307">
        <f>+生産者価格評価表!J76/生産者価格評価表!J$124</f>
        <v>1.2221115835112747E-2</v>
      </c>
      <c r="K76" s="307">
        <f>+生産者価格評価表!K76/生産者価格評価表!K$124</f>
        <v>6.9990450799923484E-2</v>
      </c>
      <c r="L76" s="307">
        <f>+生産者価格評価表!L76/生産者価格評価表!L$124</f>
        <v>4.0833562477201393E-2</v>
      </c>
      <c r="M76" s="307">
        <f>+生産者価格評価表!M76/生産者価格評価表!M$124</f>
        <v>6.7960745880654996E-2</v>
      </c>
      <c r="N76" s="819">
        <v>0</v>
      </c>
      <c r="O76" s="307">
        <f>+生産者価格評価表!O76/生産者価格評価表!O$124</f>
        <v>6.5820465130946318E-2</v>
      </c>
      <c r="P76" s="307">
        <f>+生産者価格評価表!P76/生産者価格評価表!P$124</f>
        <v>8.7060589915643888E-2</v>
      </c>
      <c r="Q76" s="307">
        <f>+生産者価格評価表!Q76/生産者価格評価表!Q$124</f>
        <v>5.9719005824855217E-2</v>
      </c>
      <c r="R76" s="307">
        <f>+生産者価格評価表!R76/生産者価格評価表!R$124</f>
        <v>7.143374865737756E-2</v>
      </c>
      <c r="S76" s="307">
        <f>+生産者価格評価表!S76/生産者価格評価表!S$124</f>
        <v>9.0510341082802523E-2</v>
      </c>
      <c r="T76" s="307">
        <f>+生産者価格評価表!T76/生産者価格評価表!T$124</f>
        <v>7.2090928071578145E-2</v>
      </c>
      <c r="U76" s="307">
        <f>+生産者価格評価表!U76/生産者価格評価表!U$124</f>
        <v>4.9794389426980244E-2</v>
      </c>
      <c r="V76" s="307">
        <f>+生産者価格評価表!V76/生産者価格評価表!V$124</f>
        <v>2.3143572959071112E-2</v>
      </c>
      <c r="W76" s="307">
        <f>+生産者価格評価表!W76/生産者価格評価表!W$124</f>
        <v>2.688561921164399E-2</v>
      </c>
      <c r="X76" s="307">
        <f>+生産者価格評価表!X76/生産者価格評価表!X$124</f>
        <v>1.1000572919479373E-2</v>
      </c>
      <c r="Y76" s="307">
        <f>+生産者価格評価表!Y76/生産者価格評価表!Y$124</f>
        <v>4.579679440852609E-2</v>
      </c>
      <c r="Z76" s="307">
        <f>+生産者価格評価表!Z76/生産者価格評価表!Z$124</f>
        <v>3.1672696446055228E-2</v>
      </c>
      <c r="AA76" s="307">
        <f>+生産者価格評価表!AA76/生産者価格評価表!AA$124</f>
        <v>5.5042442260166802E-2</v>
      </c>
      <c r="AB76" s="307">
        <f>+生産者価格評価表!AB76/生産者価格評価表!AB$124</f>
        <v>5.6248476062165313E-2</v>
      </c>
      <c r="AC76" s="307">
        <f>+生産者価格評価表!AC76/生産者価格評価表!AC$124</f>
        <v>6.6400613288690555E-2</v>
      </c>
      <c r="AD76" s="307">
        <f>+生産者価格評価表!AD76/生産者価格評価表!AD$124</f>
        <v>6.1107352046332365E-3</v>
      </c>
      <c r="AE76" s="307">
        <f>+生産者価格評価表!AE76/生産者価格評価表!AE$124</f>
        <v>1.6101404634024534E-2</v>
      </c>
      <c r="AF76" s="307">
        <f>+生産者価格評価表!AF76/生産者価格評価表!AF$124</f>
        <v>5.9248644337955507E-2</v>
      </c>
      <c r="AG76" s="307">
        <f>+生産者価格評価表!AG76/生産者価格評価表!AG$124</f>
        <v>4.3515545439849285E-2</v>
      </c>
      <c r="AH76" s="307">
        <f>+生産者価格評価表!AH76/生産者価格評価表!AH$124</f>
        <v>8.7972419562692153E-2</v>
      </c>
      <c r="AI76" s="307">
        <f>+生産者価格評価表!AI76/生産者価格評価表!AI$124</f>
        <v>3.6340373942164508E-2</v>
      </c>
      <c r="AJ76" s="307">
        <f>+生産者価格評価表!AJ76/生産者価格評価表!AJ$124</f>
        <v>2.8896139733943747E-2</v>
      </c>
      <c r="AK76" s="307">
        <f>+生産者価格評価表!AK76/生産者価格評価表!AK$124</f>
        <v>3.8877505815300514E-2</v>
      </c>
      <c r="AL76" s="307">
        <f>+生産者価格評価表!AL76/生産者価格評価表!AL$124</f>
        <v>3.711623883001134E-2</v>
      </c>
      <c r="AM76" s="307">
        <f>+生産者価格評価表!AM76/生産者価格評価表!AM$124</f>
        <v>1.5313866307364223E-2</v>
      </c>
      <c r="AN76" s="307">
        <f>+生産者価格評価表!AN76/生産者価格評価表!AN$124</f>
        <v>1.3215385059648069E-2</v>
      </c>
      <c r="AO76" s="307">
        <f>+生産者価格評価表!AO76/生産者価格評価表!AO$124</f>
        <v>3.187677691093091E-2</v>
      </c>
      <c r="AP76" s="307">
        <f>+生産者価格評価表!AP76/生産者価格評価表!AP$124</f>
        <v>4.0765025147890731E-2</v>
      </c>
      <c r="AQ76" s="307">
        <f>+生産者価格評価表!AQ76/生産者価格評価表!AQ$124</f>
        <v>2.5565749587501897E-2</v>
      </c>
      <c r="AR76" s="307">
        <f>+生産者価格評価表!AR76/生産者価格評価表!AR$124</f>
        <v>4.0242231385916406E-2</v>
      </c>
      <c r="AS76" s="307">
        <f>+生産者価格評価表!AS76/生産者価格評価表!AS$124</f>
        <v>2.9571399403742458E-2</v>
      </c>
      <c r="AT76" s="307">
        <f>+生産者価格評価表!AT76/生産者価格評価表!AT$124</f>
        <v>3.0770520543607873E-2</v>
      </c>
      <c r="AU76" s="308">
        <f>+生産者価格評価表!AU76/生産者価格評価表!AU$124</f>
        <v>3.9396339718585548E-2</v>
      </c>
      <c r="AV76" s="308">
        <f>+生産者価格評価表!AV76/生産者価格評価表!AV$124</f>
        <v>3.8079611412792612E-2</v>
      </c>
      <c r="AW76" s="308">
        <f>+生産者価格評価表!AW76/生産者価格評価表!AW$124</f>
        <v>5.3978776501933216E-2</v>
      </c>
      <c r="AX76" s="308">
        <f>+生産者価格評価表!AX76/生産者価格評価表!AX$124</f>
        <v>5.0792445180905671E-2</v>
      </c>
      <c r="AY76" s="308">
        <f>+生産者価格評価表!AY76/生産者価格評価表!AY$124</f>
        <v>4.0387935341502673E-2</v>
      </c>
      <c r="AZ76" s="308">
        <f>+生産者価格評価表!AZ76/生産者価格評価表!AZ$124</f>
        <v>5.1349548184289197E-2</v>
      </c>
      <c r="BA76" s="308">
        <f>+生産者価格評価表!BA76/生産者価格評価表!BA$124</f>
        <v>5.8478903501820508E-2</v>
      </c>
      <c r="BB76" s="308">
        <f>+生産者価格評価表!BB76/生産者価格評価表!BB$124</f>
        <v>4.0435385775722428E-2</v>
      </c>
      <c r="BC76" s="308">
        <f>+生産者価格評価表!BC76/生産者価格評価表!BC$124</f>
        <v>6.1080912646095727E-2</v>
      </c>
      <c r="BD76" s="308">
        <f>+生産者価格評価表!BD76/生産者価格評価表!BD$124</f>
        <v>5.1156177850831527E-2</v>
      </c>
      <c r="BE76" s="308">
        <f>+生産者価格評価表!BE76/生産者価格評価表!BE$124</f>
        <v>4.3367163829070909E-2</v>
      </c>
      <c r="BF76" s="308">
        <f>+生産者価格評価表!BF76/生産者価格評価表!BF$124</f>
        <v>1.9326705164083004E-2</v>
      </c>
      <c r="BG76" s="308">
        <f>+生産者価格評価表!BG76/生産者価格評価表!BG$124</f>
        <v>1.30713535018868E-2</v>
      </c>
      <c r="BH76" s="308">
        <f>+生産者価格評価表!BH76/生産者価格評価表!BH$124</f>
        <v>4.959949413452773E-2</v>
      </c>
      <c r="BI76" s="308">
        <f>+生産者価格評価表!BI76/生産者価格評価表!BI$124</f>
        <v>5.9411672164539145E-2</v>
      </c>
      <c r="BJ76" s="308">
        <f>+生産者価格評価表!BJ76/生産者価格評価表!BJ$124</f>
        <v>3.3034481293479731E-2</v>
      </c>
      <c r="BK76" s="308">
        <f>+生産者価格評価表!BK76/生産者価格評価表!BK$124</f>
        <v>7.0640707249081003E-2</v>
      </c>
      <c r="BL76" s="308">
        <f>+生産者価格評価表!BL76/生産者価格評価表!BL$124</f>
        <v>5.7829499520515191E-3</v>
      </c>
      <c r="BM76" s="308">
        <f>+生産者価格評価表!BM76/生産者価格評価表!BM$124</f>
        <v>5.4094607242640563E-2</v>
      </c>
      <c r="BN76" s="308">
        <f>+生産者価格評価表!BN76/生産者価格評価表!BN$124</f>
        <v>6.1576795589553243E-2</v>
      </c>
      <c r="BO76" s="308">
        <f>+生産者価格評価表!BO76/生産者価格評価表!BO$124</f>
        <v>3.7924603607742247E-2</v>
      </c>
      <c r="BP76" s="308">
        <f>+生産者価格評価表!BP76/生産者価格評価表!BP$124</f>
        <v>3.3067088371773863E-2</v>
      </c>
      <c r="BQ76" s="308">
        <f>+生産者価格評価表!BQ76/生産者価格評価表!BQ$124</f>
        <v>4.8948237906051434E-3</v>
      </c>
      <c r="BR76" s="308">
        <f>+生産者価格評価表!BR76/生産者価格評価表!BR$124</f>
        <v>9.2767809680913294E-3</v>
      </c>
      <c r="BS76" s="308">
        <f>+生産者価格評価表!BS76/生産者価格評価表!BS$124</f>
        <v>2.2013209034760766E-2</v>
      </c>
      <c r="BT76" s="308">
        <f>+生産者価格評価表!BT76/生産者価格評価表!BT$124</f>
        <v>1.8481827571640741E-2</v>
      </c>
      <c r="BU76" s="308">
        <f>+生産者価格評価表!BU76/生産者価格評価表!BU$124</f>
        <v>9.6234385319722299E-3</v>
      </c>
      <c r="BV76" s="308">
        <f>+生産者価格評価表!BV76/生産者価格評価表!BV$124</f>
        <v>5.2895319799422438E-3</v>
      </c>
      <c r="BW76" s="308">
        <f>+生産者価格評価表!BW76/生産者価格評価表!BW$124</f>
        <v>1.6005542820076576E-3</v>
      </c>
      <c r="BX76" s="308">
        <f>+生産者価格評価表!BX76/生産者価格評価表!BX$124</f>
        <v>4.3196389232274838E-3</v>
      </c>
      <c r="BY76" s="308">
        <f>+生産者価格評価表!BY76/生産者価格評価表!BY$124</f>
        <v>6.7544721093026634E-4</v>
      </c>
      <c r="BZ76" s="308">
        <f>+生産者価格評価表!BZ76/生産者価格評価表!BZ$124</f>
        <v>2.3940219837388331E-3</v>
      </c>
      <c r="CA76" s="308">
        <f>+生産者価格評価表!CA76/生産者価格評価表!CA$124</f>
        <v>1.1789093830409143E-2</v>
      </c>
      <c r="CB76" s="308">
        <f>+生産者価格評価表!CB76/生産者価格評価表!CB$124</f>
        <v>8.4476347739301474E-2</v>
      </c>
      <c r="CC76" s="308">
        <f>+生産者価格評価表!CC76/生産者価格評価表!CC$124</f>
        <v>4.0279082106188099E-3</v>
      </c>
      <c r="CD76" s="308">
        <f>+生産者価格評価表!CD76/生産者価格評価表!CD$124</f>
        <v>2.2364651329255798E-3</v>
      </c>
      <c r="CE76" s="308">
        <f>+生産者価格評価表!CE76/生産者価格評価表!CE$124</f>
        <v>7.8718282243816912E-3</v>
      </c>
      <c r="CF76" s="308">
        <f>+生産者価格評価表!CF76/生産者価格評価表!CF$124</f>
        <v>7.1432852159219531E-3</v>
      </c>
      <c r="CG76" s="308">
        <f>+生産者価格評価表!CG76/生産者価格評価表!CG$124</f>
        <v>1.3810778047427587E-2</v>
      </c>
      <c r="CH76" s="308">
        <f>+生産者価格評価表!CH76/生産者価格評価表!CH$124</f>
        <v>3.6679293052912726E-3</v>
      </c>
      <c r="CI76" s="308">
        <f>+生産者価格評価表!CI76/生産者価格評価表!CI$124</f>
        <v>4.3242316226019487E-3</v>
      </c>
      <c r="CJ76" s="308">
        <f>+生産者価格評価表!CJ76/生産者価格評価表!CJ$124</f>
        <v>3.6663802548742969E-3</v>
      </c>
      <c r="CK76" s="308">
        <f>+生産者価格評価表!CK76/生産者価格評価表!CK$124</f>
        <v>1.1417185983264288E-2</v>
      </c>
      <c r="CL76" s="308">
        <f>+生産者価格評価表!CL76/生産者価格評価表!CL$124</f>
        <v>5.278960325478861E-3</v>
      </c>
      <c r="CM76" s="308">
        <f>+生産者価格評価表!CM76/生産者価格評価表!CM$124</f>
        <v>2.6941914992817326E-2</v>
      </c>
      <c r="CN76" s="308">
        <f>+生産者価格評価表!CN76/生産者価格評価表!CN$124</f>
        <v>8.9821012581780598E-3</v>
      </c>
      <c r="CO76" s="308">
        <f>+生産者価格評価表!CO76/生産者価格評価表!CO$124</f>
        <v>8.8208827407283193E-3</v>
      </c>
      <c r="CP76" s="308">
        <f>+生産者価格評価表!CP76/生産者価格評価表!CP$124</f>
        <v>3.5710879273139297E-2</v>
      </c>
      <c r="CQ76" s="308">
        <f>+生産者価格評価表!CQ76/生産者価格評価表!CQ$124</f>
        <v>5.1302408983754239E-2</v>
      </c>
      <c r="CR76" s="308">
        <f>+生産者価格評価表!CR76/生産者価格評価表!CR$124</f>
        <v>2.792129774957312E-2</v>
      </c>
      <c r="CS76" s="308">
        <f>+生産者価格評価表!CS76/生産者価格評価表!CS$124</f>
        <v>2.5154195926115886E-2</v>
      </c>
      <c r="CT76" s="308">
        <f>+生産者価格評価表!CT76/生産者価格評価表!CT$124</f>
        <v>1.9308803158725303E-2</v>
      </c>
      <c r="CU76" s="308">
        <f>+生産者価格評価表!CU76/生産者価格評価表!CU$124</f>
        <v>3.5092678922108475E-2</v>
      </c>
      <c r="CV76" s="308">
        <f>+生産者価格評価表!CV76/生産者価格評価表!CV$124</f>
        <v>1.6125236376576757E-2</v>
      </c>
      <c r="CW76" s="308">
        <f>+生産者価格評価表!CW76/生産者価格評価表!CW$124</f>
        <v>5.2461036330140633E-3</v>
      </c>
      <c r="CX76" s="308">
        <f>+生産者価格評価表!CX76/生産者価格評価表!CX$124</f>
        <v>6.731824008423043E-2</v>
      </c>
      <c r="CY76" s="308">
        <f>+生産者価格評価表!CY76/生産者価格評価表!CY$124</f>
        <v>7.981830344683024E-3</v>
      </c>
      <c r="CZ76" s="308">
        <f>+生産者価格評価表!CZ76/生産者価格評価表!CZ$124</f>
        <v>6.046969839042559E-2</v>
      </c>
      <c r="DA76" s="308">
        <f>+生産者価格評価表!DA76/生産者価格評価表!DA$124</f>
        <v>0.10234096931768388</v>
      </c>
      <c r="DB76" s="308">
        <f>+生産者価格評価表!DB76/生産者価格評価表!DB$124</f>
        <v>4.4549284750920633E-2</v>
      </c>
      <c r="DC76" s="308">
        <f>+生産者価格評価表!DC76/生産者価格評価表!DC$124</f>
        <v>2.078344304072284E-2</v>
      </c>
      <c r="DD76" s="308">
        <f>+生産者価格評価表!DD76/生産者価格評価表!DD$124</f>
        <v>3.3620881209216198E-2</v>
      </c>
      <c r="DE76" s="308">
        <f>+生産者価格評価表!DE76/生産者価格評価表!DE$124</f>
        <v>2.4847821648591378E-2</v>
      </c>
      <c r="DF76" s="308">
        <f>+生産者価格評価表!DF76/生産者価格評価表!DF$124</f>
        <v>0.23884273024659838</v>
      </c>
      <c r="DG76" s="309">
        <f>+生産者価格評価表!DG76/生産者価格評価表!DG$124</f>
        <v>4.0669160789550945E-3</v>
      </c>
    </row>
    <row r="77" spans="2:111" ht="17.100000000000001" customHeight="1">
      <c r="B77" s="304" t="s">
        <v>266</v>
      </c>
      <c r="C77" s="305" t="s">
        <v>6</v>
      </c>
      <c r="D77" s="306">
        <f>+生産者価格評価表!D77/生産者価格評価表!D$124</f>
        <v>5.5045569147782981E-3</v>
      </c>
      <c r="E77" s="307">
        <f>+生産者価格評価表!E77/生産者価格評価表!E$124</f>
        <v>6.0748858142619403E-3</v>
      </c>
      <c r="F77" s="307">
        <f>+生産者価格評価表!F77/生産者価格評価表!F$124</f>
        <v>1.2137751810392646E-2</v>
      </c>
      <c r="G77" s="307">
        <f>+生産者価格評価表!G77/生産者価格評価表!G$124</f>
        <v>1.1427321078980169E-2</v>
      </c>
      <c r="H77" s="307">
        <f>+生産者価格評価表!H77/生産者価格評価表!H$124</f>
        <v>1.3113456916097523E-2</v>
      </c>
      <c r="I77" s="819">
        <v>0</v>
      </c>
      <c r="J77" s="307">
        <f>+生産者価格評価表!J77/生産者価格評価表!J$124</f>
        <v>5.1101699283983643E-2</v>
      </c>
      <c r="K77" s="307">
        <f>+生産者価格評価表!K77/生産者価格評価表!K$124</f>
        <v>5.4746001680771334E-3</v>
      </c>
      <c r="L77" s="307">
        <f>+生産者価格評価表!L77/生産者価格評価表!L$124</f>
        <v>1.5894513206970481E-2</v>
      </c>
      <c r="M77" s="307">
        <f>+生産者価格評価表!M77/生産者価格評価表!M$124</f>
        <v>4.1781740887229342E-3</v>
      </c>
      <c r="N77" s="819">
        <v>0</v>
      </c>
      <c r="O77" s="307">
        <f>+生産者価格評価表!O77/生産者価格評価表!O$124</f>
        <v>2.3120343125335494E-2</v>
      </c>
      <c r="P77" s="307">
        <f>+生産者価格評価表!P77/生産者価格評価表!P$124</f>
        <v>1.632599969109463E-2</v>
      </c>
      <c r="Q77" s="307">
        <f>+生産者価格評価表!Q77/生産者価格評価表!Q$124</f>
        <v>8.5825146245026435E-3</v>
      </c>
      <c r="R77" s="307">
        <f>+生産者価格評価表!R77/生産者価格評価表!R$124</f>
        <v>1.7031387787640136E-2</v>
      </c>
      <c r="S77" s="307">
        <f>+生産者価格評価表!S77/生産者価格評価表!S$124</f>
        <v>9.6134967701440831E-3</v>
      </c>
      <c r="T77" s="307">
        <f>+生産者価格評価表!T77/生産者価格評価表!T$124</f>
        <v>9.4217245825316993E-3</v>
      </c>
      <c r="U77" s="307">
        <f>+生産者価格評価表!U77/生産者価格評価表!U$124</f>
        <v>1.2082852112115629E-2</v>
      </c>
      <c r="V77" s="307">
        <f>+生産者価格評価表!V77/生産者価格評価表!V$124</f>
        <v>1.2625861035155939E-2</v>
      </c>
      <c r="W77" s="307">
        <f>+生産者価格評価表!W77/生産者価格評価表!W$124</f>
        <v>7.0989299778622932E-3</v>
      </c>
      <c r="X77" s="307">
        <f>+生産者価格評価表!X77/生産者価格評価表!X$124</f>
        <v>5.6888525556176425E-3</v>
      </c>
      <c r="Y77" s="307">
        <f>+生産者価格評価表!Y77/生産者価格評価表!Y$124</f>
        <v>8.7914888014059903E-3</v>
      </c>
      <c r="Z77" s="307">
        <f>+生産者価格評価表!Z77/生産者価格評価表!Z$124</f>
        <v>6.9316555347160979E-3</v>
      </c>
      <c r="AA77" s="307">
        <f>+生産者価格評価表!AA77/生産者価格評価表!AA$124</f>
        <v>6.3233580702186896E-3</v>
      </c>
      <c r="AB77" s="307">
        <f>+生産者価格評価表!AB77/生産者価格評価表!AB$124</f>
        <v>9.3431760576963997E-3</v>
      </c>
      <c r="AC77" s="307">
        <f>+生産者価格評価表!AC77/生産者価格評価表!AC$124</f>
        <v>6.8101196142812378E-3</v>
      </c>
      <c r="AD77" s="307">
        <f>+生産者価格評価表!AD77/生産者価格評価表!AD$124</f>
        <v>3.9897055835325362E-3</v>
      </c>
      <c r="AE77" s="307">
        <f>+生産者価格評価表!AE77/生産者価格評価表!AE$124</f>
        <v>3.5354924554290416E-3</v>
      </c>
      <c r="AF77" s="307">
        <f>+生産者価格評価表!AF77/生産者価格評価表!AF$124</f>
        <v>4.390356309305816E-3</v>
      </c>
      <c r="AG77" s="307">
        <f>+生産者価格評価表!AG77/生産者価格評価表!AG$124</f>
        <v>6.8945047283727415E-3</v>
      </c>
      <c r="AH77" s="307">
        <f>+生産者価格評価表!AH77/生産者価格評価表!AH$124</f>
        <v>7.0212426519054719E-3</v>
      </c>
      <c r="AI77" s="307">
        <f>+生産者価格評価表!AI77/生産者価格評価表!AI$124</f>
        <v>8.5166806548620574E-3</v>
      </c>
      <c r="AJ77" s="307">
        <f>+生産者価格評価表!AJ77/生産者価格評価表!AJ$124</f>
        <v>9.6096364565809132E-3</v>
      </c>
      <c r="AK77" s="307">
        <f>+生産者価格評価表!AK77/生産者価格評価表!AK$124</f>
        <v>1.8825757077148664E-2</v>
      </c>
      <c r="AL77" s="307">
        <f>+生産者価格評価表!AL77/生産者価格評価表!AL$124</f>
        <v>1.3509387507810666E-2</v>
      </c>
      <c r="AM77" s="307">
        <f>+生産者価格評価表!AM77/生産者価格評価表!AM$124</f>
        <v>4.5302863094081767E-3</v>
      </c>
      <c r="AN77" s="307">
        <f>+生産者価格評価表!AN77/生産者価格評価表!AN$124</f>
        <v>4.6950786881502201E-3</v>
      </c>
      <c r="AO77" s="307">
        <f>+生産者価格評価表!AO77/生産者価格評価表!AO$124</f>
        <v>8.5721885202170306E-3</v>
      </c>
      <c r="AP77" s="307">
        <f>+生産者価格評価表!AP77/生産者価格評価表!AP$124</f>
        <v>7.3060100707952481E-3</v>
      </c>
      <c r="AQ77" s="307">
        <f>+生産者価格評価表!AQ77/生産者価格評価表!AQ$124</f>
        <v>2.0036254219951369E-2</v>
      </c>
      <c r="AR77" s="307">
        <f>+生産者価格評価表!AR77/生産者価格評価表!AR$124</f>
        <v>7.191039362994883E-3</v>
      </c>
      <c r="AS77" s="307">
        <f>+生産者価格評価表!AS77/生産者価格評価表!AS$124</f>
        <v>1.4044302699772976E-2</v>
      </c>
      <c r="AT77" s="307">
        <f>+生産者価格評価表!AT77/生産者価格評価表!AT$124</f>
        <v>1.2647329187593174E-2</v>
      </c>
      <c r="AU77" s="308">
        <f>+生産者価格評価表!AU77/生産者価格評価表!AU$124</f>
        <v>5.9187094463984897E-3</v>
      </c>
      <c r="AV77" s="308">
        <f>+生産者価格評価表!AV77/生産者価格評価表!AV$124</f>
        <v>7.8581176917725953E-3</v>
      </c>
      <c r="AW77" s="308">
        <f>+生産者価格評価表!AW77/生産者価格評価表!AW$124</f>
        <v>1.0517192951901547E-2</v>
      </c>
      <c r="AX77" s="308">
        <f>+生産者価格評価表!AX77/生産者価格評価表!AX$124</f>
        <v>7.1592464735859554E-3</v>
      </c>
      <c r="AY77" s="308">
        <f>+生産者価格評価表!AY77/生産者価格評価表!AY$124</f>
        <v>7.5194808002693007E-3</v>
      </c>
      <c r="AZ77" s="308">
        <f>+生産者価格評価表!AZ77/生産者価格評価表!AZ$124</f>
        <v>6.3856723256252163E-3</v>
      </c>
      <c r="BA77" s="308">
        <f>+生産者価格評価表!BA77/生産者価格評価表!BA$124</f>
        <v>7.4977721246194239E-3</v>
      </c>
      <c r="BB77" s="308">
        <f>+生産者価格評価表!BB77/生産者価格評価表!BB$124</f>
        <v>1.0539444516766375E-2</v>
      </c>
      <c r="BC77" s="308">
        <f>+生産者価格評価表!BC77/生産者価格評価表!BC$124</f>
        <v>6.0697088988178839E-3</v>
      </c>
      <c r="BD77" s="308">
        <f>+生産者価格評価表!BD77/生産者価格評価表!BD$124</f>
        <v>9.5677198581933486E-3</v>
      </c>
      <c r="BE77" s="308">
        <f>+生産者価格評価表!BE77/生産者価格評価表!BE$124</f>
        <v>1.0328127132405125E-2</v>
      </c>
      <c r="BF77" s="308">
        <f>+生産者価格評価表!BF77/生産者価格評価表!BF$124</f>
        <v>4.6689205402922736E-3</v>
      </c>
      <c r="BG77" s="308">
        <f>+生産者価格評価表!BG77/生産者価格評価表!BG$124</f>
        <v>3.6867592061052977E-3</v>
      </c>
      <c r="BH77" s="308">
        <f>+生産者価格評価表!BH77/生産者価格評価表!BH$124</f>
        <v>4.3120276131565459E-3</v>
      </c>
      <c r="BI77" s="308">
        <f>+生産者価格評価表!BI77/生産者価格評価表!BI$124</f>
        <v>1.6295321032875888E-2</v>
      </c>
      <c r="BJ77" s="308">
        <f>+生産者価格評価表!BJ77/生産者価格評価表!BJ$124</f>
        <v>9.7216319760649057E-3</v>
      </c>
      <c r="BK77" s="308">
        <f>+生産者価格評価表!BK77/生産者価格評価表!BK$124</f>
        <v>4.1044072511331964E-2</v>
      </c>
      <c r="BL77" s="308">
        <f>+生産者価格評価表!BL77/生産者価格評価表!BL$124</f>
        <v>3.0030019489799193E-3</v>
      </c>
      <c r="BM77" s="308">
        <f>+生産者価格評価表!BM77/生産者価格評価表!BM$124</f>
        <v>1.0089596010809127E-2</v>
      </c>
      <c r="BN77" s="308">
        <f>+生産者価格評価表!BN77/生産者価格評価表!BN$124</f>
        <v>5.3795862737630075E-3</v>
      </c>
      <c r="BO77" s="308">
        <f>+生産者価格評価表!BO77/生産者価格評価表!BO$124</f>
        <v>1.5302566894839116E-2</v>
      </c>
      <c r="BP77" s="308">
        <f>+生産者価格評価表!BP77/生産者価格評価表!BP$124</f>
        <v>1.4785134845912089E-2</v>
      </c>
      <c r="BQ77" s="308">
        <f>+生産者価格評価表!BQ77/生産者価格評価表!BQ$124</f>
        <v>2.0806064483348232E-2</v>
      </c>
      <c r="BR77" s="308">
        <f>+生産者価格評価表!BR77/生産者価格評価表!BR$124</f>
        <v>7.7812332547778987E-3</v>
      </c>
      <c r="BS77" s="308">
        <f>+生産者価格評価表!BS77/生産者価格評価表!BS$124</f>
        <v>2.1002046424797947E-2</v>
      </c>
      <c r="BT77" s="308">
        <f>+生産者価格評価表!BT77/生産者価格評価表!BT$124</f>
        <v>3.4999781530674269E-2</v>
      </c>
      <c r="BU77" s="308">
        <f>+生産者価格評価表!BU77/生産者価格評価表!BU$124</f>
        <v>1.9592113319346151E-2</v>
      </c>
      <c r="BV77" s="308">
        <f>+生産者価格評価表!BV77/生産者価格評価表!BV$124</f>
        <v>8.057999172650572E-2</v>
      </c>
      <c r="BW77" s="308">
        <f>+生産者価格評価表!BW77/生産者価格評価表!BW$124</f>
        <v>0.10383314468560147</v>
      </c>
      <c r="BX77" s="308">
        <f>+生産者価格評価表!BX77/生産者価格評価表!BX$124</f>
        <v>7.2646057767251998E-2</v>
      </c>
      <c r="BY77" s="308">
        <f>+生産者価格評価表!BY77/生産者価格評価表!BY$124</f>
        <v>7.0572003738065006E-2</v>
      </c>
      <c r="BZ77" s="308">
        <f>+生産者価格評価表!BZ77/生産者価格評価表!BZ$124</f>
        <v>6.6377489866128833E-2</v>
      </c>
      <c r="CA77" s="308">
        <f>+生産者価格評価表!CA77/生産者価格評価表!CA$124</f>
        <v>1.5465014252655111E-2</v>
      </c>
      <c r="CB77" s="308">
        <f>+生産者価格評価表!CB77/生産者価格評価表!CB$124</f>
        <v>4.7919994942275543E-2</v>
      </c>
      <c r="CC77" s="308">
        <f>+生産者価格評価表!CC77/生産者価格評価表!CC$124</f>
        <v>2.4979755256765865E-2</v>
      </c>
      <c r="CD77" s="308">
        <f>+生産者価格評価表!CD77/生産者価格評価表!CD$124</f>
        <v>2.5433440180447603E-2</v>
      </c>
      <c r="CE77" s="308">
        <f>+生産者価格評価表!CE77/生産者価格評価表!CE$124</f>
        <v>1.2588772035836792E-2</v>
      </c>
      <c r="CF77" s="308">
        <f>+生産者価格評価表!CF77/生産者価格評価表!CF$124</f>
        <v>7.2132415890406622E-3</v>
      </c>
      <c r="CG77" s="308">
        <f>+生産者価格評価表!CG77/生産者価格評価表!CG$124</f>
        <v>1.0561535371578007E-2</v>
      </c>
      <c r="CH77" s="308">
        <f>+生産者価格評価表!CH77/生産者価格評価表!CH$124</f>
        <v>4.834477713630712E-4</v>
      </c>
      <c r="CI77" s="308">
        <f>+生産者価格評価表!CI77/生産者価格評価表!CI$124</f>
        <v>9.1468610107521241E-3</v>
      </c>
      <c r="CJ77" s="308">
        <f>+生産者価格評価表!CJ77/生産者価格評価表!CJ$124</f>
        <v>4.4391295833846271E-3</v>
      </c>
      <c r="CK77" s="308">
        <f>+生産者価格評価表!CK77/生産者価格評価表!CK$124</f>
        <v>3.2609318717799845E-3</v>
      </c>
      <c r="CL77" s="308">
        <f>+生産者価格評価表!CL77/生産者価格評価表!CL$124</f>
        <v>3.7796584746864399E-3</v>
      </c>
      <c r="CM77" s="308">
        <f>+生産者価格評価表!CM77/生産者価格評価表!CM$124</f>
        <v>4.0518144369925879E-3</v>
      </c>
      <c r="CN77" s="308">
        <f>+生産者価格評価表!CN77/生産者価格評価表!CN$124</f>
        <v>1.5470332740782279E-2</v>
      </c>
      <c r="CO77" s="308">
        <f>+生産者価格評価表!CO77/生産者価格評価表!CO$124</f>
        <v>1.2585470626822292E-2</v>
      </c>
      <c r="CP77" s="308">
        <f>+生産者価格評価表!CP77/生産者価格評価表!CP$124</f>
        <v>3.3948592972051781E-3</v>
      </c>
      <c r="CQ77" s="308">
        <f>+生産者価格評価表!CQ77/生産者価格評価表!CQ$124</f>
        <v>4.2198180259990928E-3</v>
      </c>
      <c r="CR77" s="308">
        <f>+生産者価格評価表!CR77/生産者価格評価表!CR$124</f>
        <v>2.2026467076716478E-2</v>
      </c>
      <c r="CS77" s="308">
        <f>+生産者価格評価表!CS77/生産者価格評価表!CS$124</f>
        <v>1.5804732706152999E-2</v>
      </c>
      <c r="CT77" s="308">
        <f>+生産者価格評価表!CT77/生産者価格評価表!CT$124</f>
        <v>9.8359594411267202E-3</v>
      </c>
      <c r="CU77" s="308">
        <f>+生産者価格評価表!CU77/生産者価格評価表!CU$124</f>
        <v>2.5676871614313E-2</v>
      </c>
      <c r="CV77" s="308">
        <f>+生産者価格評価表!CV77/生産者価格評価表!CV$124</f>
        <v>5.7826444949073685E-2</v>
      </c>
      <c r="CW77" s="308">
        <f>+生産者価格評価表!CW77/生産者価格評価表!CW$124</f>
        <v>2.4252013859752566E-3</v>
      </c>
      <c r="CX77" s="308">
        <f>+生産者価格評価表!CX77/生産者価格評価表!CX$124</f>
        <v>8.1046737986289058E-3</v>
      </c>
      <c r="CY77" s="308">
        <f>+生産者価格評価表!CY77/生産者価格評価表!CY$124</f>
        <v>4.092829269005312E-3</v>
      </c>
      <c r="CZ77" s="308">
        <f>+生産者価格評価表!CZ77/生産者価格評価表!CZ$124</f>
        <v>3.008309222876383E-2</v>
      </c>
      <c r="DA77" s="308">
        <f>+生産者価格評価表!DA77/生産者価格評価表!DA$124</f>
        <v>1.0236068769212368E-2</v>
      </c>
      <c r="DB77" s="308">
        <f>+生産者価格評価表!DB77/生産者価格評価表!DB$124</f>
        <v>4.400777912853291E-3</v>
      </c>
      <c r="DC77" s="308">
        <f>+生産者価格評価表!DC77/生産者価格評価表!DC$124</f>
        <v>1.7616604196031196E-2</v>
      </c>
      <c r="DD77" s="308">
        <f>+生産者価格評価表!DD77/生産者価格評価表!DD$124</f>
        <v>1.8163184902092969E-2</v>
      </c>
      <c r="DE77" s="308">
        <f>+生産者価格評価表!DE77/生産者価格評価表!DE$124</f>
        <v>9.1213284075057407E-3</v>
      </c>
      <c r="DF77" s="308">
        <f>+生産者価格評価表!DF77/生産者価格評価表!DF$124</f>
        <v>0</v>
      </c>
      <c r="DG77" s="309">
        <f>+生産者価格評価表!DG77/生産者価格評価表!DG$124</f>
        <v>3.4609187696576602E-2</v>
      </c>
    </row>
    <row r="78" spans="2:111" ht="17.100000000000001" customHeight="1">
      <c r="B78" s="304" t="s">
        <v>267</v>
      </c>
      <c r="C78" s="305" t="s">
        <v>268</v>
      </c>
      <c r="D78" s="306">
        <f>+生産者価格評価表!D78/生産者価格評価表!D$124</f>
        <v>1.0288290537107216E-3</v>
      </c>
      <c r="E78" s="307">
        <f>+生産者価格評価表!E78/生産者価格評価表!E$124</f>
        <v>0</v>
      </c>
      <c r="F78" s="307">
        <f>+生産者価格評価表!F78/生産者価格評価表!F$124</f>
        <v>2.8850954175820465E-3</v>
      </c>
      <c r="G78" s="307">
        <f>+生産者価格評価表!G78/生産者価格評価表!G$124</f>
        <v>1.4520965000564795E-3</v>
      </c>
      <c r="H78" s="307">
        <f>+生産者価格評価表!H78/生産者価格評価表!H$124</f>
        <v>2.6508241555217439E-3</v>
      </c>
      <c r="I78" s="819">
        <v>0</v>
      </c>
      <c r="J78" s="307">
        <f>+生産者価格評価表!J78/生産者価格評価表!J$124</f>
        <v>5.282350291805832E-3</v>
      </c>
      <c r="K78" s="307">
        <f>+生産者価格評価表!K78/生産者価格評価表!K$124</f>
        <v>4.2130954318773213E-3</v>
      </c>
      <c r="L78" s="307">
        <f>+生産者価格評価表!L78/生産者価格評価表!L$124</f>
        <v>2.1892879304400347E-3</v>
      </c>
      <c r="M78" s="307">
        <f>+生産者価格評価表!M78/生産者価格評価表!M$124</f>
        <v>1.1686367560731789E-3</v>
      </c>
      <c r="N78" s="819">
        <v>0</v>
      </c>
      <c r="O78" s="307">
        <f>+生産者価格評価表!O78/生産者価格評価表!O$124</f>
        <v>3.0853624553359516E-3</v>
      </c>
      <c r="P78" s="307">
        <f>+生産者価格評価表!P78/生産者価格評価表!P$124</f>
        <v>5.0075724718513879E-3</v>
      </c>
      <c r="Q78" s="307">
        <f>+生産者価格評価表!Q78/生産者価格評価表!Q$124</f>
        <v>2.9456800722875206E-3</v>
      </c>
      <c r="R78" s="307">
        <f>+生産者価格評価表!R78/生産者価格評価表!R$124</f>
        <v>5.5661917616257311E-3</v>
      </c>
      <c r="S78" s="307">
        <f>+生産者価格評価表!S78/生産者価格評価表!S$124</f>
        <v>1.7412547588456155E-3</v>
      </c>
      <c r="T78" s="307">
        <f>+生産者価格評価表!T78/生産者価格評価表!T$124</f>
        <v>2.1462416957760281E-3</v>
      </c>
      <c r="U78" s="307">
        <f>+生産者価格評価表!U78/生産者価格評価表!U$124</f>
        <v>5.9554331077981797E-3</v>
      </c>
      <c r="V78" s="307">
        <f>+生産者価格評価表!V78/生産者価格評価表!V$124</f>
        <v>1.8069149414516922E-3</v>
      </c>
      <c r="W78" s="307">
        <f>+生産者価格評価表!W78/生産者価格評価表!W$124</f>
        <v>2.2794041383173889E-3</v>
      </c>
      <c r="X78" s="307">
        <f>+生産者価格評価表!X78/生産者価格評価表!X$124</f>
        <v>2.8185608644746944E-3</v>
      </c>
      <c r="Y78" s="307">
        <f>+生産者価格評価表!Y78/生産者価格評価表!Y$124</f>
        <v>2.3106771040480351E-3</v>
      </c>
      <c r="Z78" s="307">
        <f>+生産者価格評価表!Z78/生産者価格評価表!Z$124</f>
        <v>3.1361514063654983E-3</v>
      </c>
      <c r="AA78" s="307">
        <f>+生産者価格評価表!AA78/生産者価格評価表!AA$124</f>
        <v>3.2374609706881355E-3</v>
      </c>
      <c r="AB78" s="307">
        <f>+生産者価格評価表!AB78/生産者価格評価表!AB$124</f>
        <v>6.4975515092999458E-3</v>
      </c>
      <c r="AC78" s="307">
        <f>+生産者価格評価表!AC78/生産者価格評価表!AC$124</f>
        <v>1.4341883998288307E-3</v>
      </c>
      <c r="AD78" s="307">
        <f>+生産者価格評価表!AD78/生産者価格評価表!AD$124</f>
        <v>4.8113126910636131E-4</v>
      </c>
      <c r="AE78" s="307">
        <f>+生産者価格評価表!AE78/生産者価格評価表!AE$124</f>
        <v>1.2775390511372113E-3</v>
      </c>
      <c r="AF78" s="307">
        <f>+生産者価格評価表!AF78/生産者価格評価表!AF$124</f>
        <v>4.3869037308856768E-3</v>
      </c>
      <c r="AG78" s="307">
        <f>+生産者価格評価表!AG78/生産者価格評価表!AG$124</f>
        <v>3.6459941726199978E-3</v>
      </c>
      <c r="AH78" s="307">
        <f>+生産者価格評価表!AH78/生産者価格評価表!AH$124</f>
        <v>2.8772457675821776E-3</v>
      </c>
      <c r="AI78" s="307">
        <f>+生産者価格評価表!AI78/生産者価格評価表!AI$124</f>
        <v>2.483588691461099E-3</v>
      </c>
      <c r="AJ78" s="307">
        <f>+生産者価格評価表!AJ78/生産者価格評価表!AJ$124</f>
        <v>5.5197397211051531E-3</v>
      </c>
      <c r="AK78" s="307">
        <f>+生産者価格評価表!AK78/生産者価格評価表!AK$124</f>
        <v>3.908465171152075E-3</v>
      </c>
      <c r="AL78" s="307">
        <f>+生産者価格評価表!AL78/生産者価格評価表!AL$124</f>
        <v>3.9264407517301467E-3</v>
      </c>
      <c r="AM78" s="307">
        <f>+生産者価格評価表!AM78/生産者価格評価表!AM$124</f>
        <v>7.6476005926062415E-4</v>
      </c>
      <c r="AN78" s="307">
        <f>+生産者価格評価表!AN78/生産者価格評価表!AN$124</f>
        <v>1.5047553685506628E-3</v>
      </c>
      <c r="AO78" s="307">
        <f>+生産者価格評価表!AO78/生産者価格評価表!AO$124</f>
        <v>2.8667147849597819E-3</v>
      </c>
      <c r="AP78" s="307">
        <f>+生産者価格評価表!AP78/生産者価格評価表!AP$124</f>
        <v>1.3385908216870907E-3</v>
      </c>
      <c r="AQ78" s="307">
        <f>+生産者価格評価表!AQ78/生産者価格評価表!AQ$124</f>
        <v>1.6343896716412838E-3</v>
      </c>
      <c r="AR78" s="307">
        <f>+生産者価格評価表!AR78/生産者価格評価表!AR$124</f>
        <v>2.57600215704355E-3</v>
      </c>
      <c r="AS78" s="307">
        <f>+生産者価格評価表!AS78/生産者価格評価表!AS$124</f>
        <v>6.5529723046358736E-3</v>
      </c>
      <c r="AT78" s="307">
        <f>+生産者価格評価表!AT78/生産者価格評価表!AT$124</f>
        <v>3.629770972534029E-3</v>
      </c>
      <c r="AU78" s="308">
        <f>+生産者価格評価表!AU78/生産者価格評価表!AU$124</f>
        <v>3.8742694787866649E-3</v>
      </c>
      <c r="AV78" s="308">
        <f>+生産者価格評価表!AV78/生産者価格評価表!AV$124</f>
        <v>3.3252967152943942E-3</v>
      </c>
      <c r="AW78" s="308">
        <f>+生産者価格評価表!AW78/生産者価格評価表!AW$124</f>
        <v>2.2972602789173261E-3</v>
      </c>
      <c r="AX78" s="308">
        <f>+生産者価格評価表!AX78/生産者価格評価表!AX$124</f>
        <v>1.4506893574186591E-3</v>
      </c>
      <c r="AY78" s="308">
        <f>+生産者価格評価表!AY78/生産者価格評価表!AY$124</f>
        <v>1.9750699875817862E-3</v>
      </c>
      <c r="AZ78" s="308">
        <f>+生産者価格評価表!AZ78/生産者価格評価表!AZ$124</f>
        <v>1.8841315992480009E-3</v>
      </c>
      <c r="BA78" s="308">
        <f>+生産者価格評価表!BA78/生産者価格評価表!BA$124</f>
        <v>4.3299599424922539E-3</v>
      </c>
      <c r="BB78" s="308">
        <f>+生産者価格評価表!BB78/生産者価格評価表!BB$124</f>
        <v>1.611747841325429E-3</v>
      </c>
      <c r="BC78" s="308">
        <f>+生産者価格評価表!BC78/生産者価格評価表!BC$124</f>
        <v>9.3768056592146657E-4</v>
      </c>
      <c r="BD78" s="308">
        <f>+生産者価格評価表!BD78/生産者価格評価表!BD$124</f>
        <v>3.1223213789716266E-3</v>
      </c>
      <c r="BE78" s="308">
        <f>+生産者価格評価表!BE78/生産者価格評価表!BE$124</f>
        <v>2.7120199021056219E-3</v>
      </c>
      <c r="BF78" s="308">
        <f>+生産者価格評価表!BF78/生産者価格評価表!BF$124</f>
        <v>1.1478700173129248E-3</v>
      </c>
      <c r="BG78" s="308">
        <f>+生産者価格評価表!BG78/生産者価格評価表!BG$124</f>
        <v>7.4151623036580749E-4</v>
      </c>
      <c r="BH78" s="308">
        <f>+生産者価格評価表!BH78/生産者価格評価表!BH$124</f>
        <v>6.7247360918141119E-4</v>
      </c>
      <c r="BI78" s="308">
        <f>+生産者価格評価表!BI78/生産者価格評価表!BI$124</f>
        <v>2.0632608511178142E-3</v>
      </c>
      <c r="BJ78" s="308">
        <f>+生産者価格評価表!BJ78/生産者価格評価表!BJ$124</f>
        <v>2.0987315506409386E-3</v>
      </c>
      <c r="BK78" s="308">
        <f>+生産者価格評価表!BK78/生産者価格評価表!BK$124</f>
        <v>2.006451513375774E-3</v>
      </c>
      <c r="BL78" s="308">
        <f>+生産者価格評価表!BL78/生産者価格評価表!BL$124</f>
        <v>1.8918344114018126E-4</v>
      </c>
      <c r="BM78" s="308">
        <f>+生産者価格評価表!BM78/生産者価格評価表!BM$124</f>
        <v>8.501060752305065E-3</v>
      </c>
      <c r="BN78" s="308">
        <f>+生産者価格評価表!BN78/生産者価格評価表!BN$124</f>
        <v>3.2378150777899067E-3</v>
      </c>
      <c r="BO78" s="308">
        <f>+生産者価格評価表!BO78/生産者価格評価表!BO$124</f>
        <v>1.9347330557746337E-3</v>
      </c>
      <c r="BP78" s="308">
        <f>+生産者価格評価表!BP78/生産者価格評価表!BP$124</f>
        <v>2.479562696363713E-3</v>
      </c>
      <c r="BQ78" s="308">
        <f>+生産者価格評価表!BQ78/生産者価格評価表!BQ$124</f>
        <v>5.417985840434205E-3</v>
      </c>
      <c r="BR78" s="308">
        <f>+生産者価格評価表!BR78/生産者価格評価表!BR$124</f>
        <v>1.6716065361510525E-2</v>
      </c>
      <c r="BS78" s="308">
        <f>+生産者価格評価表!BS78/生産者価格評価表!BS$124</f>
        <v>1.0270976197683851E-3</v>
      </c>
      <c r="BT78" s="308">
        <f>+生産者価格評価表!BT78/生産者価格評価表!BT$124</f>
        <v>1.8845529157326228E-3</v>
      </c>
      <c r="BU78" s="308">
        <f>+生産者価格評価表!BU78/生産者価格評価表!BU$124</f>
        <v>3.4994076989993551E-2</v>
      </c>
      <c r="BV78" s="308">
        <f>+生産者価格評価表!BV78/生産者価格評価表!BV$124</f>
        <v>1.7930236349049979E-2</v>
      </c>
      <c r="BW78" s="308">
        <f>+生産者価格評価表!BW78/生産者価格評価表!BW$124</f>
        <v>5.0739563681727017E-2</v>
      </c>
      <c r="BX78" s="308">
        <f>+生産者価格評価表!BX78/生産者価格評価表!BX$124</f>
        <v>0.17578148269101074</v>
      </c>
      <c r="BY78" s="308">
        <f>+生産者価格評価表!BY78/生産者価格評価表!BY$124</f>
        <v>1.8208099949316513E-2</v>
      </c>
      <c r="BZ78" s="308">
        <f>+生産者価格評価表!BZ78/生産者価格評価表!BZ$124</f>
        <v>1.8933198778489507E-3</v>
      </c>
      <c r="CA78" s="308">
        <f>+生産者価格評価表!CA78/生産者価格評価表!CA$124</f>
        <v>1.3115696968766036E-2</v>
      </c>
      <c r="CB78" s="308">
        <f>+生産者価格評価表!CB78/生産者価格評価表!CB$124</f>
        <v>2.4613046106404617E-2</v>
      </c>
      <c r="CC78" s="308">
        <f>+生産者価格評価表!CC78/生産者価格評価表!CC$124</f>
        <v>5.5351608065689124E-2</v>
      </c>
      <c r="CD78" s="308">
        <f>+生産者価格評価表!CD78/生産者価格評価表!CD$124</f>
        <v>3.7052476004151959E-3</v>
      </c>
      <c r="CE78" s="308">
        <f>+生産者価格評価表!CE78/生産者価格評価表!CE$124</f>
        <v>8.3871366370159378E-2</v>
      </c>
      <c r="CF78" s="308">
        <f>+生産者価格評価表!CF78/生産者価格評価表!CF$124</f>
        <v>9.717571848629207E-2</v>
      </c>
      <c r="CG78" s="308">
        <f>+生産者価格評価表!CG78/生産者価格評価表!CG$124</f>
        <v>3.1366573523133726E-2</v>
      </c>
      <c r="CH78" s="308">
        <f>+生産者価格評価表!CH78/生産者価格評価表!CH$124</f>
        <v>1.7065468072966997E-2</v>
      </c>
      <c r="CI78" s="308">
        <f>+生産者価格評価表!CI78/生産者価格評価表!CI$124</f>
        <v>1.3677063805126007E-2</v>
      </c>
      <c r="CJ78" s="308">
        <f>+生産者価格評価表!CJ78/生産者価格評価表!CJ$124</f>
        <v>9.8919848737538223E-3</v>
      </c>
      <c r="CK78" s="308">
        <f>+生産者価格評価表!CK78/生産者価格評価表!CK$124</f>
        <v>3.4486439924526671E-2</v>
      </c>
      <c r="CL78" s="308">
        <f>+生産者価格評価表!CL78/生産者価格評価表!CL$124</f>
        <v>6.4585327584730318E-2</v>
      </c>
      <c r="CM78" s="308">
        <f>+生産者価格評価表!CM78/生産者価格評価表!CM$124</f>
        <v>2.3341132589042444E-2</v>
      </c>
      <c r="CN78" s="308">
        <f>+生産者価格評価表!CN78/生産者価格評価表!CN$124</f>
        <v>3.3829401087178187E-3</v>
      </c>
      <c r="CO78" s="308">
        <f>+生産者価格評価表!CO78/生産者価格評価表!CO$124</f>
        <v>1.6420760714746898E-3</v>
      </c>
      <c r="CP78" s="308">
        <f>+生産者価格評価表!CP78/生産者価格評価表!CP$124</f>
        <v>2.5105306988384538E-2</v>
      </c>
      <c r="CQ78" s="308">
        <f>+生産者価格評価表!CQ78/生産者価格評価表!CQ$124</f>
        <v>2.5240165271031564E-2</v>
      </c>
      <c r="CR78" s="308">
        <f>+生産者価格評価表!CR78/生産者価格評価表!CR$124</f>
        <v>1.1584433932719337E-2</v>
      </c>
      <c r="CS78" s="308">
        <f>+生産者価格評価表!CS78/生産者価格評価表!CS$124</f>
        <v>5.7290402922763077E-3</v>
      </c>
      <c r="CT78" s="308">
        <f>+生産者価格評価表!CT78/生産者価格評価表!CT$124</f>
        <v>8.4945000955877273E-3</v>
      </c>
      <c r="CU78" s="308">
        <f>+生産者価格評価表!CU78/生産者価格評価表!CU$124</f>
        <v>1.687229649349686E-2</v>
      </c>
      <c r="CV78" s="308">
        <f>+生産者価格評価表!CV78/生産者価格評価表!CV$124</f>
        <v>3.0437682917406426E-2</v>
      </c>
      <c r="CW78" s="308">
        <f>+生産者価格評価表!CW78/生産者価格評価表!CW$124</f>
        <v>2.1096573100734626E-3</v>
      </c>
      <c r="CX78" s="308">
        <f>+生産者価格評価表!CX78/生産者価格評価表!CX$124</f>
        <v>3.197647537331007E-3</v>
      </c>
      <c r="CY78" s="308">
        <f>+生産者価格評価表!CY78/生産者価格評価表!CY$124</f>
        <v>1.2139930377066521E-2</v>
      </c>
      <c r="CZ78" s="308">
        <f>+生産者価格評価表!CZ78/生産者価格評価表!CZ$124</f>
        <v>1.4644250499187307E-2</v>
      </c>
      <c r="DA78" s="308">
        <f>+生産者価格評価表!DA78/生産者価格評価表!DA$124</f>
        <v>5.9019476842883119E-2</v>
      </c>
      <c r="DB78" s="308">
        <f>+生産者価格評価表!DB78/生産者価格評価表!DB$124</f>
        <v>3.5351282247583E-2</v>
      </c>
      <c r="DC78" s="308">
        <f>+生産者価格評価表!DC78/生産者価格評価表!DC$124</f>
        <v>7.3664145968650599E-3</v>
      </c>
      <c r="DD78" s="308">
        <f>+生産者価格評価表!DD78/生産者価格評価表!DD$124</f>
        <v>2.6833007255400901E-2</v>
      </c>
      <c r="DE78" s="308">
        <f>+生産者価格評価表!DE78/生産者価格評価表!DE$124</f>
        <v>2.0705388995063693E-2</v>
      </c>
      <c r="DF78" s="308">
        <f>+生産者価格評価表!DF78/生産者価格評価表!DF$124</f>
        <v>0</v>
      </c>
      <c r="DG78" s="309">
        <f>+生産者価格評価表!DG78/生産者価格評価表!DG$124</f>
        <v>1.910839130973788E-2</v>
      </c>
    </row>
    <row r="79" spans="2:111" ht="17.100000000000001" customHeight="1">
      <c r="B79" s="304" t="s">
        <v>269</v>
      </c>
      <c r="C79" s="305" t="s">
        <v>270</v>
      </c>
      <c r="D79" s="306">
        <f>+生産者価格評価表!D79/生産者価格評価表!D$124</f>
        <v>0</v>
      </c>
      <c r="E79" s="307">
        <f>+生産者価格評価表!E79/生産者価格評価表!E$124</f>
        <v>0</v>
      </c>
      <c r="F79" s="307">
        <f>+生産者価格評価表!F79/生産者価格評価表!F$124</f>
        <v>0</v>
      </c>
      <c r="G79" s="307">
        <f>+生産者価格評価表!G79/生産者価格評価表!G$124</f>
        <v>0</v>
      </c>
      <c r="H79" s="307">
        <f>+生産者価格評価表!H79/生産者価格評価表!H$124</f>
        <v>0</v>
      </c>
      <c r="I79" s="819">
        <v>0</v>
      </c>
      <c r="J79" s="307">
        <f>+生産者価格評価表!J79/生産者価格評価表!J$124</f>
        <v>0</v>
      </c>
      <c r="K79" s="307">
        <f>+生産者価格評価表!K79/生産者価格評価表!K$124</f>
        <v>0</v>
      </c>
      <c r="L79" s="307">
        <f>+生産者価格評価表!L79/生産者価格評価表!L$124</f>
        <v>0</v>
      </c>
      <c r="M79" s="307">
        <f>+生産者価格評価表!M79/生産者価格評価表!M$124</f>
        <v>0</v>
      </c>
      <c r="N79" s="819">
        <v>0</v>
      </c>
      <c r="O79" s="307">
        <f>+生産者価格評価表!O79/生産者価格評価表!O$124</f>
        <v>0</v>
      </c>
      <c r="P79" s="307">
        <f>+生産者価格評価表!P79/生産者価格評価表!P$124</f>
        <v>0</v>
      </c>
      <c r="Q79" s="307">
        <f>+生産者価格評価表!Q79/生産者価格評価表!Q$124</f>
        <v>0</v>
      </c>
      <c r="R79" s="307">
        <f>+生産者価格評価表!R79/生産者価格評価表!R$124</f>
        <v>0</v>
      </c>
      <c r="S79" s="307">
        <f>+生産者価格評価表!S79/生産者価格評価表!S$124</f>
        <v>0</v>
      </c>
      <c r="T79" s="307">
        <f>+生産者価格評価表!T79/生産者価格評価表!T$124</f>
        <v>0</v>
      </c>
      <c r="U79" s="307">
        <f>+生産者価格評価表!U79/生産者価格評価表!U$124</f>
        <v>0</v>
      </c>
      <c r="V79" s="307">
        <f>+生産者価格評価表!V79/生産者価格評価表!V$124</f>
        <v>0</v>
      </c>
      <c r="W79" s="307">
        <f>+生産者価格評価表!W79/生産者価格評価表!W$124</f>
        <v>0</v>
      </c>
      <c r="X79" s="307">
        <f>+生産者価格評価表!X79/生産者価格評価表!X$124</f>
        <v>0</v>
      </c>
      <c r="Y79" s="307">
        <f>+生産者価格評価表!Y79/生産者価格評価表!Y$124</f>
        <v>0</v>
      </c>
      <c r="Z79" s="307">
        <f>+生産者価格評価表!Z79/生産者価格評価表!Z$124</f>
        <v>0</v>
      </c>
      <c r="AA79" s="307">
        <f>+生産者価格評価表!AA79/生産者価格評価表!AA$124</f>
        <v>0</v>
      </c>
      <c r="AB79" s="307">
        <f>+生産者価格評価表!AB79/生産者価格評価表!AB$124</f>
        <v>0</v>
      </c>
      <c r="AC79" s="307">
        <f>+生産者価格評価表!AC79/生産者価格評価表!AC$124</f>
        <v>0</v>
      </c>
      <c r="AD79" s="307">
        <f>+生産者価格評価表!AD79/生産者価格評価表!AD$124</f>
        <v>0</v>
      </c>
      <c r="AE79" s="307">
        <f>+生産者価格評価表!AE79/生産者価格評価表!AE$124</f>
        <v>0</v>
      </c>
      <c r="AF79" s="307">
        <f>+生産者価格評価表!AF79/生産者価格評価表!AF$124</f>
        <v>0</v>
      </c>
      <c r="AG79" s="307">
        <f>+生産者価格評価表!AG79/生産者価格評価表!AG$124</f>
        <v>0</v>
      </c>
      <c r="AH79" s="307">
        <f>+生産者価格評価表!AH79/生産者価格評価表!AH$124</f>
        <v>0</v>
      </c>
      <c r="AI79" s="307">
        <f>+生産者価格評価表!AI79/生産者価格評価表!AI$124</f>
        <v>0</v>
      </c>
      <c r="AJ79" s="307">
        <f>+生産者価格評価表!AJ79/生産者価格評価表!AJ$124</f>
        <v>0</v>
      </c>
      <c r="AK79" s="307">
        <f>+生産者価格評価表!AK79/生産者価格評価表!AK$124</f>
        <v>0</v>
      </c>
      <c r="AL79" s="307">
        <f>+生産者価格評価表!AL79/生産者価格評価表!AL$124</f>
        <v>0</v>
      </c>
      <c r="AM79" s="307">
        <f>+生産者価格評価表!AM79/生産者価格評価表!AM$124</f>
        <v>0</v>
      </c>
      <c r="AN79" s="307">
        <f>+生産者価格評価表!AN79/生産者価格評価表!AN$124</f>
        <v>0</v>
      </c>
      <c r="AO79" s="307">
        <f>+生産者価格評価表!AO79/生産者価格評価表!AO$124</f>
        <v>0</v>
      </c>
      <c r="AP79" s="307">
        <f>+生産者価格評価表!AP79/生産者価格評価表!AP$124</f>
        <v>0</v>
      </c>
      <c r="AQ79" s="307">
        <f>+生産者価格評価表!AQ79/生産者価格評価表!AQ$124</f>
        <v>0</v>
      </c>
      <c r="AR79" s="307">
        <f>+生産者価格評価表!AR79/生産者価格評価表!AR$124</f>
        <v>0</v>
      </c>
      <c r="AS79" s="307">
        <f>+生産者価格評価表!AS79/生産者価格評価表!AS$124</f>
        <v>0</v>
      </c>
      <c r="AT79" s="307">
        <f>+生産者価格評価表!AT79/生産者価格評価表!AT$124</f>
        <v>0</v>
      </c>
      <c r="AU79" s="308">
        <f>+生産者価格評価表!AU79/生産者価格評価表!AU$124</f>
        <v>0</v>
      </c>
      <c r="AV79" s="308">
        <f>+生産者価格評価表!AV79/生産者価格評価表!AV$124</f>
        <v>0</v>
      </c>
      <c r="AW79" s="308">
        <f>+生産者価格評価表!AW79/生産者価格評価表!AW$124</f>
        <v>0</v>
      </c>
      <c r="AX79" s="308">
        <f>+生産者価格評価表!AX79/生産者価格評価表!AX$124</f>
        <v>0</v>
      </c>
      <c r="AY79" s="308">
        <f>+生産者価格評価表!AY79/生産者価格評価表!AY$124</f>
        <v>0</v>
      </c>
      <c r="AZ79" s="308">
        <f>+生産者価格評価表!AZ79/生産者価格評価表!AZ$124</f>
        <v>0</v>
      </c>
      <c r="BA79" s="308">
        <f>+生産者価格評価表!BA79/生産者価格評価表!BA$124</f>
        <v>0</v>
      </c>
      <c r="BB79" s="308">
        <f>+生産者価格評価表!BB79/生産者価格評価表!BB$124</f>
        <v>0</v>
      </c>
      <c r="BC79" s="308">
        <f>+生産者価格評価表!BC79/生産者価格評価表!BC$124</f>
        <v>0</v>
      </c>
      <c r="BD79" s="308">
        <f>+生産者価格評価表!BD79/生産者価格評価表!BD$124</f>
        <v>0</v>
      </c>
      <c r="BE79" s="308">
        <f>+生産者価格評価表!BE79/生産者価格評価表!BE$124</f>
        <v>0</v>
      </c>
      <c r="BF79" s="308">
        <f>+生産者価格評価表!BF79/生産者価格評価表!BF$124</f>
        <v>0</v>
      </c>
      <c r="BG79" s="308">
        <f>+生産者価格評価表!BG79/生産者価格評価表!BG$124</f>
        <v>0</v>
      </c>
      <c r="BH79" s="308">
        <f>+生産者価格評価表!BH79/生産者価格評価表!BH$124</f>
        <v>0</v>
      </c>
      <c r="BI79" s="308">
        <f>+生産者価格評価表!BI79/生産者価格評価表!BI$124</f>
        <v>0</v>
      </c>
      <c r="BJ79" s="308">
        <f>+生産者価格評価表!BJ79/生産者価格評価表!BJ$124</f>
        <v>0</v>
      </c>
      <c r="BK79" s="308">
        <f>+生産者価格評価表!BK79/生産者価格評価表!BK$124</f>
        <v>0</v>
      </c>
      <c r="BL79" s="308">
        <f>+生産者価格評価表!BL79/生産者価格評価表!BL$124</f>
        <v>0</v>
      </c>
      <c r="BM79" s="308">
        <f>+生産者価格評価表!BM79/生産者価格評価表!BM$124</f>
        <v>0</v>
      </c>
      <c r="BN79" s="308">
        <f>+生産者価格評価表!BN79/生産者価格評価表!BN$124</f>
        <v>0</v>
      </c>
      <c r="BO79" s="308">
        <f>+生産者価格評価表!BO79/生産者価格評価表!BO$124</f>
        <v>0</v>
      </c>
      <c r="BP79" s="308">
        <f>+生産者価格評価表!BP79/生産者価格評価表!BP$124</f>
        <v>0</v>
      </c>
      <c r="BQ79" s="308">
        <f>+生産者価格評価表!BQ79/生産者価格評価表!BQ$124</f>
        <v>0</v>
      </c>
      <c r="BR79" s="308">
        <f>+生産者価格評価表!BR79/生産者価格評価表!BR$124</f>
        <v>0</v>
      </c>
      <c r="BS79" s="308">
        <f>+生産者価格評価表!BS79/生産者価格評価表!BS$124</f>
        <v>0</v>
      </c>
      <c r="BT79" s="308">
        <f>+生産者価格評価表!BT79/生産者価格評価表!BT$124</f>
        <v>0</v>
      </c>
      <c r="BU79" s="308">
        <f>+生産者価格評価表!BU79/生産者価格評価表!BU$124</f>
        <v>0</v>
      </c>
      <c r="BV79" s="308">
        <f>+生産者価格評価表!BV79/生産者価格評価表!BV$124</f>
        <v>0</v>
      </c>
      <c r="BW79" s="308">
        <f>+生産者価格評価表!BW79/生産者価格評価表!BW$124</f>
        <v>0</v>
      </c>
      <c r="BX79" s="308">
        <f>+生産者価格評価表!BX79/生産者価格評価表!BX$124</f>
        <v>0</v>
      </c>
      <c r="BY79" s="308">
        <f>+生産者価格評価表!BY79/生産者価格評価表!BY$124</f>
        <v>0</v>
      </c>
      <c r="BZ79" s="308">
        <f>+生産者価格評価表!BZ79/生産者価格評価表!BZ$124</f>
        <v>0</v>
      </c>
      <c r="CA79" s="308">
        <f>+生産者価格評価表!CA79/生産者価格評価表!CA$124</f>
        <v>0</v>
      </c>
      <c r="CB79" s="308">
        <f>+生産者価格評価表!CB79/生産者価格評価表!CB$124</f>
        <v>0</v>
      </c>
      <c r="CC79" s="308">
        <f>+生産者価格評価表!CC79/生産者価格評価表!CC$124</f>
        <v>0</v>
      </c>
      <c r="CD79" s="308">
        <f>+生産者価格評価表!CD79/生産者価格評価表!CD$124</f>
        <v>0</v>
      </c>
      <c r="CE79" s="308">
        <f>+生産者価格評価表!CE79/生産者価格評価表!CE$124</f>
        <v>0</v>
      </c>
      <c r="CF79" s="308">
        <f>+生産者価格評価表!CF79/生産者価格評価表!CF$124</f>
        <v>0</v>
      </c>
      <c r="CG79" s="308">
        <f>+生産者価格評価表!CG79/生産者価格評価表!CG$124</f>
        <v>0</v>
      </c>
      <c r="CH79" s="308">
        <f>+生産者価格評価表!CH79/生産者価格評価表!CH$124</f>
        <v>0</v>
      </c>
      <c r="CI79" s="308">
        <f>+生産者価格評価表!CI79/生産者価格評価表!CI$124</f>
        <v>0</v>
      </c>
      <c r="CJ79" s="308">
        <f>+生産者価格評価表!CJ79/生産者価格評価表!CJ$124</f>
        <v>0</v>
      </c>
      <c r="CK79" s="308">
        <f>+生産者価格評価表!CK79/生産者価格評価表!CK$124</f>
        <v>0</v>
      </c>
      <c r="CL79" s="308">
        <f>+生産者価格評価表!CL79/生産者価格評価表!CL$124</f>
        <v>0</v>
      </c>
      <c r="CM79" s="308">
        <f>+生産者価格評価表!CM79/生産者価格評価表!CM$124</f>
        <v>0</v>
      </c>
      <c r="CN79" s="308">
        <f>+生産者価格評価表!CN79/生産者価格評価表!CN$124</f>
        <v>0</v>
      </c>
      <c r="CO79" s="308">
        <f>+生産者価格評価表!CO79/生産者価格評価表!CO$124</f>
        <v>0</v>
      </c>
      <c r="CP79" s="308">
        <f>+生産者価格評価表!CP79/生産者価格評価表!CP$124</f>
        <v>0</v>
      </c>
      <c r="CQ79" s="308">
        <f>+生産者価格評価表!CQ79/生産者価格評価表!CQ$124</f>
        <v>0</v>
      </c>
      <c r="CR79" s="308">
        <f>+生産者価格評価表!CR79/生産者価格評価表!CR$124</f>
        <v>0</v>
      </c>
      <c r="CS79" s="308">
        <f>+生産者価格評価表!CS79/生産者価格評価表!CS$124</f>
        <v>0</v>
      </c>
      <c r="CT79" s="308">
        <f>+生産者価格評価表!CT79/生産者価格評価表!CT$124</f>
        <v>0</v>
      </c>
      <c r="CU79" s="308">
        <f>+生産者価格評価表!CU79/生産者価格評価表!CU$124</f>
        <v>0</v>
      </c>
      <c r="CV79" s="308">
        <f>+生産者価格評価表!CV79/生産者価格評価表!CV$124</f>
        <v>0</v>
      </c>
      <c r="CW79" s="308">
        <f>+生産者価格評価表!CW79/生産者価格評価表!CW$124</f>
        <v>0</v>
      </c>
      <c r="CX79" s="308">
        <f>+生産者価格評価表!CX79/生産者価格評価表!CX$124</f>
        <v>0</v>
      </c>
      <c r="CY79" s="308">
        <f>+生産者価格評価表!CY79/生産者価格評価表!CY$124</f>
        <v>0</v>
      </c>
      <c r="CZ79" s="308">
        <f>+生産者価格評価表!CZ79/生産者価格評価表!CZ$124</f>
        <v>0</v>
      </c>
      <c r="DA79" s="308">
        <f>+生産者価格評価表!DA79/生産者価格評価表!DA$124</f>
        <v>0</v>
      </c>
      <c r="DB79" s="308">
        <f>+生産者価格評価表!DB79/生産者価格評価表!DB$124</f>
        <v>0</v>
      </c>
      <c r="DC79" s="308">
        <f>+生産者価格評価表!DC79/生産者価格評価表!DC$124</f>
        <v>0</v>
      </c>
      <c r="DD79" s="308">
        <f>+生産者価格評価表!DD79/生産者価格評価表!DD$124</f>
        <v>0</v>
      </c>
      <c r="DE79" s="308">
        <f>+生産者価格評価表!DE79/生産者価格評価表!DE$124</f>
        <v>0</v>
      </c>
      <c r="DF79" s="308">
        <f>+生産者価格評価表!DF79/生産者価格評価表!DF$124</f>
        <v>0</v>
      </c>
      <c r="DG79" s="309">
        <f>+生産者価格評価表!DG79/生産者価格評価表!DG$124</f>
        <v>0</v>
      </c>
    </row>
    <row r="80" spans="2:111" ht="17.100000000000001" customHeight="1">
      <c r="B80" s="304" t="s">
        <v>271</v>
      </c>
      <c r="C80" s="305" t="s">
        <v>272</v>
      </c>
      <c r="D80" s="306">
        <f>+生産者価格評価表!D80/生産者価格評価表!D$124</f>
        <v>0</v>
      </c>
      <c r="E80" s="307">
        <f>+生産者価格評価表!E80/生産者価格評価表!E$124</f>
        <v>0</v>
      </c>
      <c r="F80" s="307">
        <f>+生産者価格評価表!F80/生産者価格評価表!F$124</f>
        <v>0</v>
      </c>
      <c r="G80" s="307">
        <f>+生産者価格評価表!G80/生産者価格評価表!G$124</f>
        <v>0</v>
      </c>
      <c r="H80" s="307">
        <f>+生産者価格評価表!H80/生産者価格評価表!H$124</f>
        <v>0</v>
      </c>
      <c r="I80" s="819">
        <v>0</v>
      </c>
      <c r="J80" s="307">
        <f>+生産者価格評価表!J80/生産者価格評価表!J$124</f>
        <v>0</v>
      </c>
      <c r="K80" s="307">
        <f>+生産者価格評価表!K80/生産者価格評価表!K$124</f>
        <v>0</v>
      </c>
      <c r="L80" s="307">
        <f>+生産者価格評価表!L80/生産者価格評価表!L$124</f>
        <v>0</v>
      </c>
      <c r="M80" s="307">
        <f>+生産者価格評価表!M80/生産者価格評価表!M$124</f>
        <v>0</v>
      </c>
      <c r="N80" s="819">
        <v>0</v>
      </c>
      <c r="O80" s="307">
        <f>+生産者価格評価表!O80/生産者価格評価表!O$124</f>
        <v>0</v>
      </c>
      <c r="P80" s="307">
        <f>+生産者価格評価表!P80/生産者価格評価表!P$124</f>
        <v>0</v>
      </c>
      <c r="Q80" s="307">
        <f>+生産者価格評価表!Q80/生産者価格評価表!Q$124</f>
        <v>0</v>
      </c>
      <c r="R80" s="307">
        <f>+生産者価格評価表!R80/生産者価格評価表!R$124</f>
        <v>0</v>
      </c>
      <c r="S80" s="307">
        <f>+生産者価格評価表!S80/生産者価格評価表!S$124</f>
        <v>0</v>
      </c>
      <c r="T80" s="307">
        <f>+生産者価格評価表!T80/生産者価格評価表!T$124</f>
        <v>0</v>
      </c>
      <c r="U80" s="307">
        <f>+生産者価格評価表!U80/生産者価格評価表!U$124</f>
        <v>0</v>
      </c>
      <c r="V80" s="307">
        <f>+生産者価格評価表!V80/生産者価格評価表!V$124</f>
        <v>0</v>
      </c>
      <c r="W80" s="307">
        <f>+生産者価格評価表!W80/生産者価格評価表!W$124</f>
        <v>0</v>
      </c>
      <c r="X80" s="307">
        <f>+生産者価格評価表!X80/生産者価格評価表!X$124</f>
        <v>0</v>
      </c>
      <c r="Y80" s="307">
        <f>+生産者価格評価表!Y80/生産者価格評価表!Y$124</f>
        <v>0</v>
      </c>
      <c r="Z80" s="307">
        <f>+生産者価格評価表!Z80/生産者価格評価表!Z$124</f>
        <v>0</v>
      </c>
      <c r="AA80" s="307">
        <f>+生産者価格評価表!AA80/生産者価格評価表!AA$124</f>
        <v>0</v>
      </c>
      <c r="AB80" s="307">
        <f>+生産者価格評価表!AB80/生産者価格評価表!AB$124</f>
        <v>0</v>
      </c>
      <c r="AC80" s="307">
        <f>+生産者価格評価表!AC80/生産者価格評価表!AC$124</f>
        <v>0</v>
      </c>
      <c r="AD80" s="307">
        <f>+生産者価格評価表!AD80/生産者価格評価表!AD$124</f>
        <v>0</v>
      </c>
      <c r="AE80" s="307">
        <f>+生産者価格評価表!AE80/生産者価格評価表!AE$124</f>
        <v>0</v>
      </c>
      <c r="AF80" s="307">
        <f>+生産者価格評価表!AF80/生産者価格評価表!AF$124</f>
        <v>0</v>
      </c>
      <c r="AG80" s="307">
        <f>+生産者価格評価表!AG80/生産者価格評価表!AG$124</f>
        <v>0</v>
      </c>
      <c r="AH80" s="307">
        <f>+生産者価格評価表!AH80/生産者価格評価表!AH$124</f>
        <v>0</v>
      </c>
      <c r="AI80" s="307">
        <f>+生産者価格評価表!AI80/生産者価格評価表!AI$124</f>
        <v>0</v>
      </c>
      <c r="AJ80" s="307">
        <f>+生産者価格評価表!AJ80/生産者価格評価表!AJ$124</f>
        <v>0</v>
      </c>
      <c r="AK80" s="307">
        <f>+生産者価格評価表!AK80/生産者価格評価表!AK$124</f>
        <v>0</v>
      </c>
      <c r="AL80" s="307">
        <f>+生産者価格評価表!AL80/生産者価格評価表!AL$124</f>
        <v>0</v>
      </c>
      <c r="AM80" s="307">
        <f>+生産者価格評価表!AM80/生産者価格評価表!AM$124</f>
        <v>0</v>
      </c>
      <c r="AN80" s="307">
        <f>+生産者価格評価表!AN80/生産者価格評価表!AN$124</f>
        <v>0</v>
      </c>
      <c r="AO80" s="307">
        <f>+生産者価格評価表!AO80/生産者価格評価表!AO$124</f>
        <v>0</v>
      </c>
      <c r="AP80" s="307">
        <f>+生産者価格評価表!AP80/生産者価格評価表!AP$124</f>
        <v>0</v>
      </c>
      <c r="AQ80" s="307">
        <f>+生産者価格評価表!AQ80/生産者価格評価表!AQ$124</f>
        <v>0</v>
      </c>
      <c r="AR80" s="307">
        <f>+生産者価格評価表!AR80/生産者価格評価表!AR$124</f>
        <v>0</v>
      </c>
      <c r="AS80" s="307">
        <f>+生産者価格評価表!AS80/生産者価格評価表!AS$124</f>
        <v>0</v>
      </c>
      <c r="AT80" s="307">
        <f>+生産者価格評価表!AT80/生産者価格評価表!AT$124</f>
        <v>0</v>
      </c>
      <c r="AU80" s="308">
        <f>+生産者価格評価表!AU80/生産者価格評価表!AU$124</f>
        <v>0</v>
      </c>
      <c r="AV80" s="308">
        <f>+生産者価格評価表!AV80/生産者価格評価表!AV$124</f>
        <v>0</v>
      </c>
      <c r="AW80" s="308">
        <f>+生産者価格評価表!AW80/生産者価格評価表!AW$124</f>
        <v>0</v>
      </c>
      <c r="AX80" s="308">
        <f>+生産者価格評価表!AX80/生産者価格評価表!AX$124</f>
        <v>0</v>
      </c>
      <c r="AY80" s="308">
        <f>+生産者価格評価表!AY80/生産者価格評価表!AY$124</f>
        <v>0</v>
      </c>
      <c r="AZ80" s="308">
        <f>+生産者価格評価表!AZ80/生産者価格評価表!AZ$124</f>
        <v>0</v>
      </c>
      <c r="BA80" s="308">
        <f>+生産者価格評価表!BA80/生産者価格評価表!BA$124</f>
        <v>0</v>
      </c>
      <c r="BB80" s="308">
        <f>+生産者価格評価表!BB80/生産者価格評価表!BB$124</f>
        <v>0</v>
      </c>
      <c r="BC80" s="308">
        <f>+生産者価格評価表!BC80/生産者価格評価表!BC$124</f>
        <v>0</v>
      </c>
      <c r="BD80" s="308">
        <f>+生産者価格評価表!BD80/生産者価格評価表!BD$124</f>
        <v>0</v>
      </c>
      <c r="BE80" s="308">
        <f>+生産者価格評価表!BE80/生産者価格評価表!BE$124</f>
        <v>0</v>
      </c>
      <c r="BF80" s="308">
        <f>+生産者価格評価表!BF80/生産者価格評価表!BF$124</f>
        <v>0</v>
      </c>
      <c r="BG80" s="308">
        <f>+生産者価格評価表!BG80/生産者価格評価表!BG$124</f>
        <v>0</v>
      </c>
      <c r="BH80" s="308">
        <f>+生産者価格評価表!BH80/生産者価格評価表!BH$124</f>
        <v>0</v>
      </c>
      <c r="BI80" s="308">
        <f>+生産者価格評価表!BI80/生産者価格評価表!BI$124</f>
        <v>0</v>
      </c>
      <c r="BJ80" s="308">
        <f>+生産者価格評価表!BJ80/生産者価格評価表!BJ$124</f>
        <v>0</v>
      </c>
      <c r="BK80" s="308">
        <f>+生産者価格評価表!BK80/生産者価格評価表!BK$124</f>
        <v>0</v>
      </c>
      <c r="BL80" s="308">
        <f>+生産者価格評価表!BL80/生産者価格評価表!BL$124</f>
        <v>0</v>
      </c>
      <c r="BM80" s="308">
        <f>+生産者価格評価表!BM80/生産者価格評価表!BM$124</f>
        <v>0</v>
      </c>
      <c r="BN80" s="308">
        <f>+生産者価格評価表!BN80/生産者価格評価表!BN$124</f>
        <v>0</v>
      </c>
      <c r="BO80" s="308">
        <f>+生産者価格評価表!BO80/生産者価格評価表!BO$124</f>
        <v>0</v>
      </c>
      <c r="BP80" s="308">
        <f>+生産者価格評価表!BP80/生産者価格評価表!BP$124</f>
        <v>0</v>
      </c>
      <c r="BQ80" s="308">
        <f>+生産者価格評価表!BQ80/生産者価格評価表!BQ$124</f>
        <v>0</v>
      </c>
      <c r="BR80" s="308">
        <f>+生産者価格評価表!BR80/生産者価格評価表!BR$124</f>
        <v>0</v>
      </c>
      <c r="BS80" s="308">
        <f>+生産者価格評価表!BS80/生産者価格評価表!BS$124</f>
        <v>0</v>
      </c>
      <c r="BT80" s="308">
        <f>+生産者価格評価表!BT80/生産者価格評価表!BT$124</f>
        <v>0</v>
      </c>
      <c r="BU80" s="308">
        <f>+生産者価格評価表!BU80/生産者価格評価表!BU$124</f>
        <v>0</v>
      </c>
      <c r="BV80" s="308">
        <f>+生産者価格評価表!BV80/生産者価格評価表!BV$124</f>
        <v>0</v>
      </c>
      <c r="BW80" s="308">
        <f>+生産者価格評価表!BW80/生産者価格評価表!BW$124</f>
        <v>0</v>
      </c>
      <c r="BX80" s="308">
        <f>+生産者価格評価表!BX80/生産者価格評価表!BX$124</f>
        <v>0</v>
      </c>
      <c r="BY80" s="308">
        <f>+生産者価格評価表!BY80/生産者価格評価表!BY$124</f>
        <v>0</v>
      </c>
      <c r="BZ80" s="308">
        <f>+生産者価格評価表!BZ80/生産者価格評価表!BZ$124</f>
        <v>0</v>
      </c>
      <c r="CA80" s="308">
        <f>+生産者価格評価表!CA80/生産者価格評価表!CA$124</f>
        <v>0</v>
      </c>
      <c r="CB80" s="308">
        <f>+生産者価格評価表!CB80/生産者価格評価表!CB$124</f>
        <v>0</v>
      </c>
      <c r="CC80" s="308">
        <f>+生産者価格評価表!CC80/生産者価格評価表!CC$124</f>
        <v>0</v>
      </c>
      <c r="CD80" s="308">
        <f>+生産者価格評価表!CD80/生産者価格評価表!CD$124</f>
        <v>0</v>
      </c>
      <c r="CE80" s="308">
        <f>+生産者価格評価表!CE80/生産者価格評価表!CE$124</f>
        <v>0</v>
      </c>
      <c r="CF80" s="308">
        <f>+生産者価格評価表!CF80/生産者価格評価表!CF$124</f>
        <v>0</v>
      </c>
      <c r="CG80" s="308">
        <f>+生産者価格評価表!CG80/生産者価格評価表!CG$124</f>
        <v>0</v>
      </c>
      <c r="CH80" s="308">
        <f>+生産者価格評価表!CH80/生産者価格評価表!CH$124</f>
        <v>0</v>
      </c>
      <c r="CI80" s="308">
        <f>+生産者価格評価表!CI80/生産者価格評価表!CI$124</f>
        <v>0</v>
      </c>
      <c r="CJ80" s="308">
        <f>+生産者価格評価表!CJ80/生産者価格評価表!CJ$124</f>
        <v>0</v>
      </c>
      <c r="CK80" s="308">
        <f>+生産者価格評価表!CK80/生産者価格評価表!CK$124</f>
        <v>0</v>
      </c>
      <c r="CL80" s="308">
        <f>+生産者価格評価表!CL80/生産者価格評価表!CL$124</f>
        <v>0</v>
      </c>
      <c r="CM80" s="308">
        <f>+生産者価格評価表!CM80/生産者価格評価表!CM$124</f>
        <v>0</v>
      </c>
      <c r="CN80" s="308">
        <f>+生産者価格評価表!CN80/生産者価格評価表!CN$124</f>
        <v>0</v>
      </c>
      <c r="CO80" s="308">
        <f>+生産者価格評価表!CO80/生産者価格評価表!CO$124</f>
        <v>0</v>
      </c>
      <c r="CP80" s="308">
        <f>+生産者価格評価表!CP80/生産者価格評価表!CP$124</f>
        <v>0</v>
      </c>
      <c r="CQ80" s="308">
        <f>+生産者価格評価表!CQ80/生産者価格評価表!CQ$124</f>
        <v>0</v>
      </c>
      <c r="CR80" s="308">
        <f>+生産者価格評価表!CR80/生産者価格評価表!CR$124</f>
        <v>0</v>
      </c>
      <c r="CS80" s="308">
        <f>+生産者価格評価表!CS80/生産者価格評価表!CS$124</f>
        <v>0</v>
      </c>
      <c r="CT80" s="308">
        <f>+生産者価格評価表!CT80/生産者価格評価表!CT$124</f>
        <v>0</v>
      </c>
      <c r="CU80" s="308">
        <f>+生産者価格評価表!CU80/生産者価格評価表!CU$124</f>
        <v>0</v>
      </c>
      <c r="CV80" s="308">
        <f>+生産者価格評価表!CV80/生産者価格評価表!CV$124</f>
        <v>0</v>
      </c>
      <c r="CW80" s="308">
        <f>+生産者価格評価表!CW80/生産者価格評価表!CW$124</f>
        <v>0</v>
      </c>
      <c r="CX80" s="308">
        <f>+生産者価格評価表!CX80/生産者価格評価表!CX$124</f>
        <v>0</v>
      </c>
      <c r="CY80" s="308">
        <f>+生産者価格評価表!CY80/生産者価格評価表!CY$124</f>
        <v>0</v>
      </c>
      <c r="CZ80" s="308">
        <f>+生産者価格評価表!CZ80/生産者価格評価表!CZ$124</f>
        <v>0</v>
      </c>
      <c r="DA80" s="308">
        <f>+生産者価格評価表!DA80/生産者価格評価表!DA$124</f>
        <v>0</v>
      </c>
      <c r="DB80" s="308">
        <f>+生産者価格評価表!DB80/生産者価格評価表!DB$124</f>
        <v>0</v>
      </c>
      <c r="DC80" s="308">
        <f>+生産者価格評価表!DC80/生産者価格評価表!DC$124</f>
        <v>0</v>
      </c>
      <c r="DD80" s="308">
        <f>+生産者価格評価表!DD80/生産者価格評価表!DD$124</f>
        <v>0</v>
      </c>
      <c r="DE80" s="308">
        <f>+生産者価格評価表!DE80/生産者価格評価表!DE$124</f>
        <v>0</v>
      </c>
      <c r="DF80" s="308">
        <f>+生産者価格評価表!DF80/生産者価格評価表!DF$124</f>
        <v>0</v>
      </c>
      <c r="DG80" s="309">
        <f>+生産者価格評価表!DG80/生産者価格評価表!DG$124</f>
        <v>0</v>
      </c>
    </row>
    <row r="81" spans="2:111" ht="17.100000000000001" customHeight="1">
      <c r="B81" s="304" t="s">
        <v>273</v>
      </c>
      <c r="C81" s="305" t="s">
        <v>274</v>
      </c>
      <c r="D81" s="306">
        <f>+生産者価格評価表!D81/生産者価格評価表!D$124</f>
        <v>1.1807120644434276E-4</v>
      </c>
      <c r="E81" s="307">
        <f>+生産者価格評価表!E81/生産者価格評価表!E$124</f>
        <v>1.0943616213544656E-4</v>
      </c>
      <c r="F81" s="307">
        <f>+生産者価格評価表!F81/生産者価格評価表!F$124</f>
        <v>1.6649368816999008E-4</v>
      </c>
      <c r="G81" s="307">
        <f>+生産者価格評価表!G81/生産者価格評価表!G$124</f>
        <v>7.099001086793089E-4</v>
      </c>
      <c r="H81" s="307">
        <f>+生産者価格評価表!H81/生産者価格評価表!H$124</f>
        <v>2.5527190281495707E-4</v>
      </c>
      <c r="I81" s="819">
        <v>0</v>
      </c>
      <c r="J81" s="307">
        <f>+生産者価格評価表!J81/生産者価格評価表!J$124</f>
        <v>3.6694820751722208E-3</v>
      </c>
      <c r="K81" s="307">
        <f>+生産者価格評価表!K81/生産者価格評価表!K$124</f>
        <v>6.9890824157713409E-4</v>
      </c>
      <c r="L81" s="307">
        <f>+生産者価格評価表!L81/生産者価格評価表!L$124</f>
        <v>3.2487957618958371E-4</v>
      </c>
      <c r="M81" s="307">
        <f>+生産者価格評価表!M81/生産者価格評価表!M$124</f>
        <v>2.7935147270896128E-4</v>
      </c>
      <c r="N81" s="819">
        <v>0</v>
      </c>
      <c r="O81" s="307">
        <f>+生産者価格評価表!O81/生産者価格評価表!O$124</f>
        <v>1.0552081174654924E-3</v>
      </c>
      <c r="P81" s="307">
        <f>+生産者価格評価表!P81/生産者価格評価表!P$124</f>
        <v>1.1619249172742066E-3</v>
      </c>
      <c r="Q81" s="307">
        <f>+生産者価格評価表!Q81/生産者価格評価表!Q$124</f>
        <v>6.5494974104825232E-4</v>
      </c>
      <c r="R81" s="307">
        <f>+生産者価格評価表!R81/生産者価格評価表!R$124</f>
        <v>9.2425215839558937E-4</v>
      </c>
      <c r="S81" s="307">
        <f>+生産者価格評価表!S81/生産者価格評価表!S$124</f>
        <v>2.0607665422973224E-3</v>
      </c>
      <c r="T81" s="307">
        <f>+生産者価格評価表!T81/生産者価格評価表!T$124</f>
        <v>1.4769077223412428E-3</v>
      </c>
      <c r="U81" s="307">
        <f>+生産者価格評価表!U81/生産者価格評価表!U$124</f>
        <v>1.5968053792102133E-3</v>
      </c>
      <c r="V81" s="307">
        <f>+生産者価格評価表!V81/生産者価格評価表!V$124</f>
        <v>8.2741381235447258E-4</v>
      </c>
      <c r="W81" s="307">
        <f>+生産者価格評価表!W81/生産者価格評価表!W$124</f>
        <v>1.0103232219533457E-3</v>
      </c>
      <c r="X81" s="307">
        <f>+生産者価格評価表!X81/生産者価格評価表!X$124</f>
        <v>8.3244612554706572E-4</v>
      </c>
      <c r="Y81" s="307">
        <f>+生産者価格評価表!Y81/生産者価格評価表!Y$124</f>
        <v>9.6737776755782541E-4</v>
      </c>
      <c r="Z81" s="307">
        <f>+生産者価格評価表!Z81/生産者価格評価表!Z$124</f>
        <v>1.2226992735723714E-3</v>
      </c>
      <c r="AA81" s="307">
        <f>+生産者価格評価表!AA81/生産者価格評価表!AA$124</f>
        <v>8.0935482304662768E-4</v>
      </c>
      <c r="AB81" s="307">
        <f>+生産者価格評価表!AB81/生産者価格評価表!AB$124</f>
        <v>1.1276742613212894E-3</v>
      </c>
      <c r="AC81" s="307">
        <f>+生産者価格評価表!AC81/生産者価格評価表!AC$124</f>
        <v>1.2339460146079293E-3</v>
      </c>
      <c r="AD81" s="307">
        <f>+生産者価格評価表!AD81/生産者価格評価表!AD$124</f>
        <v>1.1511573850625792E-4</v>
      </c>
      <c r="AE81" s="307">
        <f>+生産者価格評価表!AE81/生産者価格評価表!AE$124</f>
        <v>2.8477676829815333E-4</v>
      </c>
      <c r="AF81" s="307">
        <f>+生産者価格評価表!AF81/生産者価格評価表!AF$124</f>
        <v>1.7768026735536053E-3</v>
      </c>
      <c r="AG81" s="307">
        <f>+生産者価格評価表!AG81/生産者価格評価表!AG$124</f>
        <v>8.1678391361961916E-4</v>
      </c>
      <c r="AH81" s="307">
        <f>+生産者価格評価表!AH81/生産者価格評価表!AH$124</f>
        <v>1.0344096814871608E-3</v>
      </c>
      <c r="AI81" s="307">
        <f>+生産者価格評価表!AI81/生産者価格評価表!AI$124</f>
        <v>8.4691193843627497E-4</v>
      </c>
      <c r="AJ81" s="307">
        <f>+生産者価格評価表!AJ81/生産者価格評価表!AJ$124</f>
        <v>1.017168480639174E-3</v>
      </c>
      <c r="AK81" s="307">
        <f>+生産者価格評価表!AK81/生産者価格評価表!AK$124</f>
        <v>1.047262848701522E-3</v>
      </c>
      <c r="AL81" s="307">
        <f>+生産者価格評価表!AL81/生産者価格評価表!AL$124</f>
        <v>2.0708887274298545E-3</v>
      </c>
      <c r="AM81" s="307">
        <f>+生産者価格評価表!AM81/生産者価格評価表!AM$124</f>
        <v>5.2862522245780772E-4</v>
      </c>
      <c r="AN81" s="307">
        <f>+生産者価格評価表!AN81/生産者価格評価表!AN$124</f>
        <v>4.5698497209306448E-4</v>
      </c>
      <c r="AO81" s="307">
        <f>+生産者価格評価表!AO81/生産者価格評価表!AO$124</f>
        <v>1.1177305616532601E-3</v>
      </c>
      <c r="AP81" s="307">
        <f>+生産者価格評価表!AP81/生産者価格評価表!AP$124</f>
        <v>1.7138657673538131E-4</v>
      </c>
      <c r="AQ81" s="307">
        <f>+生産者価格評価表!AQ81/生産者価格評価表!AQ$124</f>
        <v>1.3615680980339426E-3</v>
      </c>
      <c r="AR81" s="307">
        <f>+生産者価格評価表!AR81/生産者価格評価表!AR$124</f>
        <v>7.435225267764013E-4</v>
      </c>
      <c r="AS81" s="307">
        <f>+生産者価格評価表!AS81/生産者価格評価表!AS$124</f>
        <v>2.1532797617849092E-3</v>
      </c>
      <c r="AT81" s="307">
        <f>+生産者価格評価表!AT81/生産者価格評価表!AT$124</f>
        <v>8.269625549877181E-4</v>
      </c>
      <c r="AU81" s="308">
        <f>+生産者価格評価表!AU81/生産者価格評価表!AU$124</f>
        <v>9.2525094871494652E-4</v>
      </c>
      <c r="AV81" s="308">
        <f>+生産者価格評価表!AV81/生産者価格評価表!AV$124</f>
        <v>1.0999078239166337E-3</v>
      </c>
      <c r="AW81" s="308">
        <f>+生産者価格評価表!AW81/生産者価格評価表!AW$124</f>
        <v>1.1316778912038171E-3</v>
      </c>
      <c r="AX81" s="308">
        <f>+生産者価格評価表!AX81/生産者価格評価表!AX$124</f>
        <v>1.3905275271909278E-3</v>
      </c>
      <c r="AY81" s="308">
        <f>+生産者価格評価表!AY81/生産者価格評価表!AY$124</f>
        <v>1.4292115744566239E-3</v>
      </c>
      <c r="AZ81" s="308">
        <f>+生産者価格評価表!AZ81/生産者価格評価表!AZ$124</f>
        <v>1.0696093002293175E-3</v>
      </c>
      <c r="BA81" s="308">
        <f>+生産者価格評価表!BA81/生産者価格評価表!BA$124</f>
        <v>7.4104109830032481E-4</v>
      </c>
      <c r="BB81" s="308">
        <f>+生産者価格評価表!BB81/生産者価格評価表!BB$124</f>
        <v>2.7556007031745251E-3</v>
      </c>
      <c r="BC81" s="308">
        <f>+生産者価格評価表!BC81/生産者価格評価表!BC$124</f>
        <v>1.5736639143188472E-4</v>
      </c>
      <c r="BD81" s="308">
        <f>+生産者価格評価表!BD81/生産者価格評価表!BD$124</f>
        <v>5.0802501349738252E-3</v>
      </c>
      <c r="BE81" s="308">
        <f>+生産者価格評価表!BE81/生産者価格評価表!BE$124</f>
        <v>2.2237350337410955E-3</v>
      </c>
      <c r="BF81" s="308">
        <f>+生産者価格評価表!BF81/生産者価格評価表!BF$124</f>
        <v>5.3924541858387713E-4</v>
      </c>
      <c r="BG81" s="308">
        <f>+生産者価格評価表!BG81/生産者価格評価表!BG$124</f>
        <v>2.8245279905624607E-4</v>
      </c>
      <c r="BH81" s="308">
        <f>+生産者価格評価表!BH81/生産者価格評価表!BH$124</f>
        <v>3.8621605349428489E-4</v>
      </c>
      <c r="BI81" s="308">
        <f>+生産者価格評価表!BI81/生産者価格評価表!BI$124</f>
        <v>4.5695344434130113E-4</v>
      </c>
      <c r="BJ81" s="308">
        <f>+生産者価格評価表!BJ81/生産者価格評価表!BJ$124</f>
        <v>8.856324565246136E-4</v>
      </c>
      <c r="BK81" s="308">
        <f>+生産者価格評価表!BK81/生産者価格評価表!BK$124</f>
        <v>1.4139908849567541E-3</v>
      </c>
      <c r="BL81" s="308">
        <f>+生産者価格評価表!BL81/生産者価格評価表!BL$124</f>
        <v>2.1139231356716633E-3</v>
      </c>
      <c r="BM81" s="308">
        <f>+生産者価格評価表!BM81/生産者価格評価表!BM$124</f>
        <v>2.0903699618766924E-3</v>
      </c>
      <c r="BN81" s="308">
        <f>+生産者価格評価表!BN81/生産者価格評価表!BN$124</f>
        <v>1.6205498891091043E-3</v>
      </c>
      <c r="BO81" s="308">
        <f>+生産者価格評価表!BO81/生産者価格評価表!BO$124</f>
        <v>9.7134322224677366E-4</v>
      </c>
      <c r="BP81" s="308">
        <f>+生産者価格評価表!BP81/生産者価格評価表!BP$124</f>
        <v>8.8291071350800028E-4</v>
      </c>
      <c r="BQ81" s="308">
        <f>+生産者価格評価表!BQ81/生産者価格評価表!BQ$124</f>
        <v>7.2931858983681097E-4</v>
      </c>
      <c r="BR81" s="308">
        <f>+生産者価格評価表!BR81/生産者価格評価表!BR$124</f>
        <v>8.7854233898418442E-4</v>
      </c>
      <c r="BS81" s="308">
        <f>+生産者価格評価表!BS81/生産者価格評価表!BS$124</f>
        <v>2.7820675810093566E-3</v>
      </c>
      <c r="BT81" s="308">
        <f>+生産者価格評価表!BT81/生産者価格評価表!BT$124</f>
        <v>1.2656077243302344E-2</v>
      </c>
      <c r="BU81" s="308">
        <f>+生産者価格評価表!BU81/生産者価格評価表!BU$124</f>
        <v>5.3208598549033224E-3</v>
      </c>
      <c r="BV81" s="308">
        <f>+生産者価格評価表!BV81/生産者価格評価表!BV$124</f>
        <v>8.9884509871532899E-3</v>
      </c>
      <c r="BW81" s="308">
        <f>+生産者価格評価表!BW81/生産者価格評価表!BW$124</f>
        <v>7.9247970012915117E-4</v>
      </c>
      <c r="BX81" s="308">
        <f>+生産者価格評価表!BX81/生産者価格評価表!BX$124</f>
        <v>1.3940356636285266E-4</v>
      </c>
      <c r="BY81" s="308">
        <f>+生産者価格評価表!BY81/生産者価格評価表!BY$124</f>
        <v>1.0149793423209021E-6</v>
      </c>
      <c r="BZ81" s="308">
        <f>+生産者価格評価表!BZ81/生産者価格評価表!BZ$124</f>
        <v>2.7132026921876417E-4</v>
      </c>
      <c r="CA81" s="308">
        <f>+生産者価格評価表!CA81/生産者価格評価表!CA$124</f>
        <v>1.457140011229377E-3</v>
      </c>
      <c r="CB81" s="308">
        <f>+生産者価格評価表!CB81/生産者価格評価表!CB$124</f>
        <v>2.3779698247089172E-4</v>
      </c>
      <c r="CC81" s="308">
        <f>+生産者価格評価表!CC81/生産者価格評価表!CC$124</f>
        <v>1.1853234523171866E-3</v>
      </c>
      <c r="CD81" s="308">
        <f>+生産者価格評価表!CD81/生産者価格評価表!CD$124</f>
        <v>4.7880800502904662E-4</v>
      </c>
      <c r="CE81" s="308">
        <f>+生産者価格評価表!CE81/生産者価格評価表!CE$124</f>
        <v>5.3365820988855285E-3</v>
      </c>
      <c r="CF81" s="308">
        <f>+生産者価格評価表!CF81/生産者価格評価表!CF$124</f>
        <v>9.6248519407037957E-4</v>
      </c>
      <c r="CG81" s="308">
        <f>+生産者価格評価表!CG81/生産者価格評価表!CG$124</f>
        <v>1.0414898594015864E-3</v>
      </c>
      <c r="CH81" s="308">
        <f>+生産者価格評価表!CH81/生産者価格評価表!CH$124</f>
        <v>1.1038976516403206E-3</v>
      </c>
      <c r="CI81" s="308">
        <f>+生産者価格評価表!CI81/生産者価格評価表!CI$124</f>
        <v>1.3597812678211385E-3</v>
      </c>
      <c r="CJ81" s="308">
        <f>+生産者価格評価表!CJ81/生産者価格評価表!CJ$124</f>
        <v>2.1111659673277456E-3</v>
      </c>
      <c r="CK81" s="308">
        <f>+生産者価格評価表!CK81/生産者価格評価表!CK$124</f>
        <v>7.7045262294493742E-4</v>
      </c>
      <c r="CL81" s="308">
        <f>+生産者価格評価表!CL81/生産者価格評価表!CL$124</f>
        <v>1.7959379716339374E-3</v>
      </c>
      <c r="CM81" s="308">
        <f>+生産者価格評価表!CM81/生産者価格評価表!CM$124</f>
        <v>1.5480161641917313E-3</v>
      </c>
      <c r="CN81" s="308">
        <f>+生産者価格評価表!CN81/生産者価格評価表!CN$124</f>
        <v>6.0744119606941215E-3</v>
      </c>
      <c r="CO81" s="308">
        <f>+生産者価格評価表!CO81/生産者価格評価表!CO$124</f>
        <v>2.8452109447899615E-3</v>
      </c>
      <c r="CP81" s="308">
        <f>+生産者価格評価表!CP81/生産者価格評価表!CP$124</f>
        <v>4.4975557984675164E-3</v>
      </c>
      <c r="CQ81" s="308">
        <f>+生産者価格評価表!CQ81/生産者価格評価表!CQ$124</f>
        <v>1.5219646031018109E-3</v>
      </c>
      <c r="CR81" s="308">
        <f>+生産者価格評価表!CR81/生産者価格評価表!CR$124</f>
        <v>4.760592628535682E-3</v>
      </c>
      <c r="CS81" s="308">
        <f>+生産者価格評価表!CS81/生産者価格評価表!CS$124</f>
        <v>1.1845567693760345E-3</v>
      </c>
      <c r="CT81" s="308">
        <f>+生産者価格評価表!CT81/生産者価格評価表!CT$124</f>
        <v>4.0401749906918198E-4</v>
      </c>
      <c r="CU81" s="308">
        <f>+生産者価格評価表!CU81/生産者価格評価表!CU$124</f>
        <v>4.3398792901724569E-3</v>
      </c>
      <c r="CV81" s="308">
        <f>+生産者価格評価表!CV81/生産者価格評価表!CV$124</f>
        <v>9.3072661175545716E-4</v>
      </c>
      <c r="CW81" s="308">
        <f>+生産者価格評価表!CW81/生産者価格評価表!CW$124</f>
        <v>4.9873640474313989E-4</v>
      </c>
      <c r="CX81" s="308">
        <f>+生産者価格評価表!CX81/生産者価格評価表!CX$124</f>
        <v>5.2232635027992826E-4</v>
      </c>
      <c r="CY81" s="308">
        <f>+生産者価格評価表!CY81/生産者価格評価表!CY$124</f>
        <v>8.3289992728606153E-4</v>
      </c>
      <c r="CZ81" s="308">
        <f>+生産者価格評価表!CZ81/生産者価格評価表!CZ$124</f>
        <v>2.1318920135213074E-4</v>
      </c>
      <c r="DA81" s="308">
        <f>+生産者価格評価表!DA81/生産者価格評価表!DA$124</f>
        <v>8.5674425207440301E-4</v>
      </c>
      <c r="DB81" s="308">
        <f>+生産者価格評価表!DB81/生産者価格評価表!DB$124</f>
        <v>8.0352623407387784E-4</v>
      </c>
      <c r="DC81" s="308">
        <f>+生産者価格評価表!DC81/生産者価格評価表!DC$124</f>
        <v>1.2349034096941016E-3</v>
      </c>
      <c r="DD81" s="308">
        <f>+生産者価格評価表!DD81/生産者価格評価表!DD$124</f>
        <v>2.7949116290708982E-4</v>
      </c>
      <c r="DE81" s="308">
        <f>+生産者価格評価表!DE81/生産者価格評価表!DE$124</f>
        <v>1.6871596973944112E-3</v>
      </c>
      <c r="DF81" s="308">
        <f>+生産者価格評価表!DF81/生産者価格評価表!DF$124</f>
        <v>6.6662612507784188E-4</v>
      </c>
      <c r="DG81" s="309">
        <f>+生産者価格評価表!DG81/生産者価格評価表!DG$124</f>
        <v>2.8492519607208755E-4</v>
      </c>
    </row>
    <row r="82" spans="2:111" ht="17.100000000000001" customHeight="1">
      <c r="B82" s="304" t="s">
        <v>275</v>
      </c>
      <c r="C82" s="305" t="s">
        <v>276</v>
      </c>
      <c r="D82" s="306">
        <f>+生産者価格評価表!D82/生産者価格評価表!D$124</f>
        <v>9.9225731869285756E-3</v>
      </c>
      <c r="E82" s="307">
        <f>+生産者価格評価表!E82/生産者価格評価表!E$124</f>
        <v>3.8818789875794658E-2</v>
      </c>
      <c r="F82" s="307">
        <f>+生産者価格評価表!F82/生産者価格評価表!F$124</f>
        <v>7.9093550450754536E-3</v>
      </c>
      <c r="G82" s="307">
        <f>+生産者価格評価表!G82/生産者価格評価表!G$124</f>
        <v>3.3760586883722396E-2</v>
      </c>
      <c r="H82" s="307">
        <f>+生産者価格評価表!H82/生産者価格評価表!H$124</f>
        <v>1.3874039993295792E-2</v>
      </c>
      <c r="I82" s="819">
        <v>0</v>
      </c>
      <c r="J82" s="307">
        <f>+生産者価格評価表!J82/生産者価格評価表!J$124</f>
        <v>1.3316710394582262E-2</v>
      </c>
      <c r="K82" s="307">
        <f>+生産者価格評価表!K82/生産者価格評価表!K$124</f>
        <v>2.4144286075911778E-2</v>
      </c>
      <c r="L82" s="307">
        <f>+生産者価格評価表!L82/生産者価格評価表!L$124</f>
        <v>1.274939432156701E-2</v>
      </c>
      <c r="M82" s="307">
        <f>+生産者価格評価表!M82/生産者価格評価表!M$124</f>
        <v>3.1424872107986938E-2</v>
      </c>
      <c r="N82" s="819">
        <v>0</v>
      </c>
      <c r="O82" s="307">
        <f>+生産者価格評価表!O82/生産者価格評価表!O$124</f>
        <v>1.0972545250176926E-2</v>
      </c>
      <c r="P82" s="307">
        <f>+生産者価格評価表!P82/生産者価格評価表!P$124</f>
        <v>1.0501583140007457E-2</v>
      </c>
      <c r="Q82" s="307">
        <f>+生産者価格評価表!Q82/生産者価格評価表!Q$124</f>
        <v>2.278965939218059E-2</v>
      </c>
      <c r="R82" s="307">
        <f>+生産者価格評価表!R82/生産者価格評価表!R$124</f>
        <v>2.0661375816743179E-2</v>
      </c>
      <c r="S82" s="307">
        <f>+生産者価格評価表!S82/生産者価格評価表!S$124</f>
        <v>3.299675524031051E-2</v>
      </c>
      <c r="T82" s="307">
        <f>+生産者価格評価表!T82/生産者価格評価表!T$124</f>
        <v>2.3982336118777568E-2</v>
      </c>
      <c r="U82" s="307">
        <f>+生産者価格評価表!U82/生産者価格評価表!U$124</f>
        <v>1.3022048133520288E-2</v>
      </c>
      <c r="V82" s="307">
        <f>+生産者価格評価表!V82/生産者価格評価表!V$124</f>
        <v>9.6555843040334911E-3</v>
      </c>
      <c r="W82" s="307">
        <f>+生産者価格評価表!W82/生産者価格評価表!W$124</f>
        <v>9.1923778291747773E-3</v>
      </c>
      <c r="X82" s="307">
        <f>+生産者価格評価表!X82/生産者価格評価表!X$124</f>
        <v>1.560415727567328E-2</v>
      </c>
      <c r="Y82" s="307">
        <f>+生産者価格評価表!Y82/生産者価格評価表!Y$124</f>
        <v>1.421224963963778E-2</v>
      </c>
      <c r="Z82" s="307">
        <f>+生産者価格評価表!Z82/生産者価格評価表!Z$124</f>
        <v>1.2789907911623722E-2</v>
      </c>
      <c r="AA82" s="307">
        <f>+生産者価格評価表!AA82/生産者価格評価表!AA$124</f>
        <v>1.6755820454849996E-2</v>
      </c>
      <c r="AB82" s="307">
        <f>+生産者価格評価表!AB82/生産者価格評価表!AB$124</f>
        <v>1.4383469279181275E-2</v>
      </c>
      <c r="AC82" s="307">
        <f>+生産者価格評価表!AC82/生産者価格評価表!AC$124</f>
        <v>1.8364157759200393E-2</v>
      </c>
      <c r="AD82" s="307">
        <f>+生産者価格評価表!AD82/生産者価格評価表!AD$124</f>
        <v>2.5413572330229418E-3</v>
      </c>
      <c r="AE82" s="307">
        <f>+生産者価格評価表!AE82/生産者価格評価表!AE$124</f>
        <v>2.4319536148120633E-2</v>
      </c>
      <c r="AF82" s="307">
        <f>+生産者価格評価表!AF82/生産者価格評価表!AF$124</f>
        <v>9.2756767574462707E-3</v>
      </c>
      <c r="AG82" s="307">
        <f>+生産者価格評価表!AG82/生産者価格評価表!AG$124</f>
        <v>8.8515003097311088E-3</v>
      </c>
      <c r="AH82" s="307">
        <f>+生産者価格評価表!AH82/生産者価格評価表!AH$124</f>
        <v>1.2622511525393388E-2</v>
      </c>
      <c r="AI82" s="307">
        <f>+生産者価格評価表!AI82/生産者価格評価表!AI$124</f>
        <v>1.6806837183500005E-2</v>
      </c>
      <c r="AJ82" s="307">
        <f>+生産者価格評価表!AJ82/生産者価格評価表!AJ$124</f>
        <v>3.8658508422192282E-2</v>
      </c>
      <c r="AK82" s="307">
        <f>+生産者価格評価表!AK82/生産者価格評価表!AK$124</f>
        <v>2.1215927926716189E-2</v>
      </c>
      <c r="AL82" s="307">
        <f>+生産者価格評価表!AL82/生産者価格評価表!AL$124</f>
        <v>2.0254420483850333E-2</v>
      </c>
      <c r="AM82" s="307">
        <f>+生産者価格評価表!AM82/生産者価格評価表!AM$124</f>
        <v>9.642210253857645E-3</v>
      </c>
      <c r="AN82" s="307">
        <f>+生産者価格評価表!AN82/生産者価格評価表!AN$124</f>
        <v>5.7911138450563613E-3</v>
      </c>
      <c r="AO82" s="307">
        <f>+生産者価格評価表!AO82/生産者価格評価表!AO$124</f>
        <v>2.9894969457008889E-2</v>
      </c>
      <c r="AP82" s="307">
        <f>+生産者価格評価表!AP82/生産者価格評価表!AP$124</f>
        <v>1.7234903132845716E-2</v>
      </c>
      <c r="AQ82" s="307">
        <f>+生産者価格評価表!AQ82/生産者価格評価表!AQ$124</f>
        <v>9.6574190924843522E-3</v>
      </c>
      <c r="AR82" s="307">
        <f>+生産者価格評価表!AR82/生産者価格評価表!AR$124</f>
        <v>1.613994800455448E-2</v>
      </c>
      <c r="AS82" s="307">
        <f>+生産者価格評価表!AS82/生産者価格評価表!AS$124</f>
        <v>1.2599751158922213E-2</v>
      </c>
      <c r="AT82" s="307">
        <f>+生産者価格評価表!AT82/生産者価格評価表!AT$124</f>
        <v>1.1614374002162307E-2</v>
      </c>
      <c r="AU82" s="308">
        <f>+生産者価格評価表!AU82/生産者価格評価表!AU$124</f>
        <v>8.6791700342698768E-3</v>
      </c>
      <c r="AV82" s="308">
        <f>+生産者価格評価表!AV82/生産者価格評価表!AV$124</f>
        <v>7.8823707354325444E-3</v>
      </c>
      <c r="AW82" s="308">
        <f>+生産者価格評価表!AW82/生産者価格評価表!AW$124</f>
        <v>1.0109183273163036E-2</v>
      </c>
      <c r="AX82" s="308">
        <f>+生産者価格評価表!AX82/生産者価格評価表!AX$124</f>
        <v>9.376065920123992E-3</v>
      </c>
      <c r="AY82" s="308">
        <f>+生産者価格評価表!AY82/生産者価格評価表!AY$124</f>
        <v>8.7641519742676383E-3</v>
      </c>
      <c r="AZ82" s="308">
        <f>+生産者価格評価表!AZ82/生産者価格評価表!AZ$124</f>
        <v>8.4805805748538882E-3</v>
      </c>
      <c r="BA82" s="308">
        <f>+生産者価格評価表!BA82/生産者価格評価表!BA$124</f>
        <v>9.8782291454639695E-3</v>
      </c>
      <c r="BB82" s="308">
        <f>+生産者価格評価表!BB82/生産者価格評価表!BB$124</f>
        <v>6.5581626936527795E-3</v>
      </c>
      <c r="BC82" s="308">
        <f>+生産者価格評価表!BC82/生産者価格評価表!BC$124</f>
        <v>9.5955676603942178E-3</v>
      </c>
      <c r="BD82" s="308">
        <f>+生産者価格評価表!BD82/生産者価格評価表!BD$124</f>
        <v>8.3575689957083536E-3</v>
      </c>
      <c r="BE82" s="308">
        <f>+生産者価格評価表!BE82/生産者価格評価表!BE$124</f>
        <v>1.3535189653413469E-2</v>
      </c>
      <c r="BF82" s="308">
        <f>+生産者価格評価表!BF82/生産者価格評価表!BF$124</f>
        <v>1.3766378476263719E-2</v>
      </c>
      <c r="BG82" s="308">
        <f>+生産者価格評価表!BG82/生産者価格評価表!BG$124</f>
        <v>1.3341613858627577E-2</v>
      </c>
      <c r="BH82" s="308">
        <f>+生産者価格評価表!BH82/生産者価格評価表!BH$124</f>
        <v>8.8061002419803202E-3</v>
      </c>
      <c r="BI82" s="308">
        <f>+生産者価格評価表!BI82/生産者価格評価表!BI$124</f>
        <v>1.5963024694134905E-2</v>
      </c>
      <c r="BJ82" s="308">
        <f>+生産者価格評価表!BJ82/生産者価格評価表!BJ$124</f>
        <v>7.4381092597710667E-3</v>
      </c>
      <c r="BK82" s="308">
        <f>+生産者価格評価表!BK82/生産者価格評価表!BK$124</f>
        <v>1.6363057915096003E-2</v>
      </c>
      <c r="BL82" s="308">
        <f>+生産者価格評価表!BL82/生産者価格評価表!BL$124</f>
        <v>0.50556477695647406</v>
      </c>
      <c r="BM82" s="308">
        <f>+生産者価格評価表!BM82/生産者価格評価表!BM$124</f>
        <v>1.9427776623866608E-2</v>
      </c>
      <c r="BN82" s="308">
        <f>+生産者価格評価表!BN82/生産者価格評価表!BN$124</f>
        <v>1.9467352933115047E-2</v>
      </c>
      <c r="BO82" s="308">
        <f>+生産者価格評価表!BO82/生産者価格評価表!BO$124</f>
        <v>1.7914249990427816E-2</v>
      </c>
      <c r="BP82" s="308">
        <f>+生産者価格評価表!BP82/生産者価格評価表!BP$124</f>
        <v>1.8442011396185252E-2</v>
      </c>
      <c r="BQ82" s="308">
        <f>+生産者価格評価表!BQ82/生産者価格評価表!BQ$124</f>
        <v>8.0205067130715152E-3</v>
      </c>
      <c r="BR82" s="308">
        <f>+生産者価格評価表!BR82/生産者価格評価表!BR$124</f>
        <v>2.3253868966032262E-2</v>
      </c>
      <c r="BS82" s="308">
        <f>+生産者価格評価表!BS82/生産者価格評価表!BS$124</f>
        <v>1.2373439294242282E-2</v>
      </c>
      <c r="BT82" s="308">
        <f>+生産者価格評価表!BT82/生産者価格評価表!BT$124</f>
        <v>3.5904092384241401E-2</v>
      </c>
      <c r="BU82" s="308">
        <f>+生産者価格評価表!BU82/生産者価格評価表!BU$124</f>
        <v>4.8644872834818532E-3</v>
      </c>
      <c r="BV82" s="308">
        <f>+生産者価格評価表!BV82/生産者価格評価表!BV$124</f>
        <v>8.7189451415966481E-3</v>
      </c>
      <c r="BW82" s="308">
        <f>+生産者価格評価表!BW82/生産者価格評価表!BW$124</f>
        <v>9.0339129567679991E-4</v>
      </c>
      <c r="BX82" s="308">
        <f>+生産者価格評価表!BX82/生産者価格評価表!BX$124</f>
        <v>8.368904912608474E-4</v>
      </c>
      <c r="BY82" s="308">
        <f>+生産者価格評価表!BY82/生産者価格評価表!BY$124</f>
        <v>5.1422768945357383E-5</v>
      </c>
      <c r="BZ82" s="308">
        <f>+生産者価格評価表!BZ82/生産者価格評価表!BZ$124</f>
        <v>1.130174436239895E-3</v>
      </c>
      <c r="CA82" s="308">
        <f>+生産者価格評価表!CA82/生産者価格評価表!CA$124</f>
        <v>3.2485685048463117E-3</v>
      </c>
      <c r="CB82" s="308">
        <f>+生産者価格評価表!CB82/生産者価格評価表!CB$124</f>
        <v>3.0798530490903954E-3</v>
      </c>
      <c r="CC82" s="308">
        <f>+生産者価格評価表!CC82/生産者価格評価表!CC$124</f>
        <v>1.8815885206020528E-3</v>
      </c>
      <c r="CD82" s="308">
        <f>+生産者価格評価表!CD82/生産者価格評価表!CD$124</f>
        <v>3.8736541546204885E-3</v>
      </c>
      <c r="CE82" s="308">
        <f>+生産者価格評価表!CE82/生産者価格評価表!CE$124</f>
        <v>4.9879572963006016E-3</v>
      </c>
      <c r="CF82" s="308">
        <f>+生産者価格評価表!CF82/生産者価格評価表!CF$124</f>
        <v>2.2024556258630483E-3</v>
      </c>
      <c r="CG82" s="308">
        <f>+生産者価格評価表!CG82/生産者価格評価表!CG$124</f>
        <v>5.9132515574053229E-3</v>
      </c>
      <c r="CH82" s="308">
        <f>+生産者価格評価表!CH82/生産者価格評価表!CH$124</f>
        <v>8.1331263855210015E-2</v>
      </c>
      <c r="CI82" s="308">
        <f>+生産者価格評価表!CI82/生産者価格評価表!CI$124</f>
        <v>5.1018867012632384E-3</v>
      </c>
      <c r="CJ82" s="308">
        <f>+生産者価格評価表!CJ82/生産者価格評価表!CJ$124</f>
        <v>3.0808351648383223E-3</v>
      </c>
      <c r="CK82" s="308">
        <f>+生産者価格評価表!CK82/生産者価格評価表!CK$124</f>
        <v>7.1915374278608097E-3</v>
      </c>
      <c r="CL82" s="308">
        <f>+生産者価格評価表!CL82/生産者価格評価表!CL$124</f>
        <v>7.098043430875267E-3</v>
      </c>
      <c r="CM82" s="308">
        <f>+生産者価格評価表!CM82/生産者価格評価表!CM$124</f>
        <v>1.5247577892237806E-2</v>
      </c>
      <c r="CN82" s="308">
        <f>+生産者価格評価表!CN82/生産者価格評価表!CN$124</f>
        <v>6.2998377520812774E-3</v>
      </c>
      <c r="CO82" s="308">
        <f>+生産者価格評価表!CO82/生産者価格評価表!CO$124</f>
        <v>3.0582045955941453E-3</v>
      </c>
      <c r="CP82" s="308">
        <f>+生産者価格評価表!CP82/生産者価格評価表!CP$124</f>
        <v>1.0553656307077431E-2</v>
      </c>
      <c r="CQ82" s="308">
        <f>+生産者価格評価表!CQ82/生産者価格評価表!CQ$124</f>
        <v>8.5919831593069852E-3</v>
      </c>
      <c r="CR82" s="308">
        <f>+生産者価格評価表!CR82/生産者価格評価表!CR$124</f>
        <v>6.4732863666516127E-3</v>
      </c>
      <c r="CS82" s="308">
        <f>+生産者価格評価表!CS82/生産者価格評価表!CS$124</f>
        <v>4.3703675042914975E-3</v>
      </c>
      <c r="CT82" s="308">
        <f>+生産者価格評価表!CT82/生産者価格評価表!CT$124</f>
        <v>3.2190582794265022E-3</v>
      </c>
      <c r="CU82" s="308">
        <f>+生産者価格評価表!CU82/生産者価格評価表!CU$124</f>
        <v>1.1769023328800907E-2</v>
      </c>
      <c r="CV82" s="308">
        <f>+生産者価格評価表!CV82/生産者価格評価表!CV$124</f>
        <v>2.7308374644834385E-3</v>
      </c>
      <c r="CW82" s="308">
        <f>+生産者価格評価表!CW82/生産者価格評価表!CW$124</f>
        <v>2.6012178182023117E-3</v>
      </c>
      <c r="CX82" s="308">
        <f>+生産者価格評価表!CX82/生産者価格評価表!CX$124</f>
        <v>9.262067114310886E-3</v>
      </c>
      <c r="CY82" s="308">
        <f>+生産者価格評価表!CY82/生産者価格評価表!CY$124</f>
        <v>2.7506865116919544E-3</v>
      </c>
      <c r="CZ82" s="308">
        <f>+生産者価格評価表!CZ82/生産者価格評価表!CZ$124</f>
        <v>7.2498736196798868E-3</v>
      </c>
      <c r="DA82" s="308">
        <f>+生産者価格評価表!DA82/生産者価格評価表!DA$124</f>
        <v>1.2680804482083596E-2</v>
      </c>
      <c r="DB82" s="308">
        <f>+生産者価格評価表!DB82/生産者価格評価表!DB$124</f>
        <v>3.341879428006388E-3</v>
      </c>
      <c r="DC82" s="308">
        <f>+生産者価格評価表!DC82/生産者価格評価表!DC$124</f>
        <v>3.5702152211090888E-3</v>
      </c>
      <c r="DD82" s="308">
        <f>+生産者価格評価表!DD82/生産者価格評価表!DD$124</f>
        <v>5.511563376189626E-3</v>
      </c>
      <c r="DE82" s="308">
        <f>+生産者価格評価表!DE82/生産者価格評価表!DE$124</f>
        <v>1.5352585048014969E-2</v>
      </c>
      <c r="DF82" s="308">
        <f>+生産者価格評価表!DF82/生産者価格評価表!DF$124</f>
        <v>4.7125526849397234E-2</v>
      </c>
      <c r="DG82" s="309">
        <f>+生産者価格評価表!DG82/生産者価格評価表!DG$124</f>
        <v>2.6024953860545645E-2</v>
      </c>
    </row>
    <row r="83" spans="2:111" ht="17.100000000000001" customHeight="1">
      <c r="B83" s="304" t="s">
        <v>277</v>
      </c>
      <c r="C83" s="305" t="s">
        <v>278</v>
      </c>
      <c r="D83" s="306">
        <f>+生産者価格評価表!D83/生産者価格評価表!D$124</f>
        <v>5.7341337601923295E-2</v>
      </c>
      <c r="E83" s="307">
        <f>+生産者価格評価表!E83/生産者価格評価表!E$124</f>
        <v>1.4990418718451734E-2</v>
      </c>
      <c r="F83" s="307">
        <f>+生産者価格評価表!F83/生産者価格評価表!F$124</f>
        <v>1.4701211694009939E-2</v>
      </c>
      <c r="G83" s="307">
        <f>+生産者価格評価表!G83/生産者価格評価表!G$124</f>
        <v>2.6642578893714776E-2</v>
      </c>
      <c r="H83" s="307">
        <f>+生産者価格評価表!H83/生産者価格評価表!H$124</f>
        <v>1.3701121656100421E-2</v>
      </c>
      <c r="I83" s="819">
        <v>0</v>
      </c>
      <c r="J83" s="307">
        <f>+生産者価格評価表!J83/生産者価格評価表!J$124</f>
        <v>0.21113556015595533</v>
      </c>
      <c r="K83" s="307">
        <f>+生産者価格評価表!K83/生産者価格評価表!K$124</f>
        <v>5.0585765833502192E-3</v>
      </c>
      <c r="L83" s="307">
        <f>+生産者価格評価表!L83/生産者価格評価表!L$124</f>
        <v>6.4251926511564176E-3</v>
      </c>
      <c r="M83" s="307">
        <f>+生産者価格評価表!M83/生産者価格評価表!M$124</f>
        <v>1.7841759961855217E-3</v>
      </c>
      <c r="N83" s="819">
        <v>0</v>
      </c>
      <c r="O83" s="307">
        <f>+生産者価格評価表!O83/生産者価格評価表!O$124</f>
        <v>1.2660815777501432E-2</v>
      </c>
      <c r="P83" s="307">
        <f>+生産者価格評価表!P83/生産者価格評価表!P$124</f>
        <v>6.4057982941559165E-3</v>
      </c>
      <c r="Q83" s="307">
        <f>+生産者価格評価表!Q83/生産者価格評価表!Q$124</f>
        <v>1.7225427648036279E-2</v>
      </c>
      <c r="R83" s="307">
        <f>+生産者価格評価表!R83/生産者価格評価表!R$124</f>
        <v>7.3129603583706694E-3</v>
      </c>
      <c r="S83" s="307">
        <f>+生産者価格評価表!S83/生産者価格評価表!S$124</f>
        <v>4.5549019904351775E-3</v>
      </c>
      <c r="T83" s="307">
        <f>+生産者価格評価表!T83/生産者価格評価表!T$124</f>
        <v>3.3761227123623953E-3</v>
      </c>
      <c r="U83" s="307">
        <f>+生産者価格評価表!U83/生産者価格評価表!U$124</f>
        <v>1.0465246934432354E-2</v>
      </c>
      <c r="V83" s="307">
        <f>+生産者価格評価表!V83/生産者価格評価表!V$124</f>
        <v>3.4425478725867678E-3</v>
      </c>
      <c r="W83" s="307">
        <f>+生産者価格評価表!W83/生産者価格評価表!W$124</f>
        <v>3.5087701913250049E-3</v>
      </c>
      <c r="X83" s="307">
        <f>+生産者価格評価表!X83/生産者価格評価表!X$124</f>
        <v>2.8297428052591767E-3</v>
      </c>
      <c r="Y83" s="307">
        <f>+生産者価格評価表!Y83/生産者価格評価表!Y$124</f>
        <v>3.8173055789096043E-3</v>
      </c>
      <c r="Z83" s="307">
        <f>+生産者価格評価表!Z83/生産者価格評価表!Z$124</f>
        <v>2.1554137653767499E-3</v>
      </c>
      <c r="AA83" s="307">
        <f>+生産者価格評価表!AA83/生産者価格評価表!AA$124</f>
        <v>4.2471643510438488E-3</v>
      </c>
      <c r="AB83" s="307">
        <f>+生産者価格評価表!AB83/生産者価格評価表!AB$124</f>
        <v>1.8294435992366083E-3</v>
      </c>
      <c r="AC83" s="307">
        <f>+生産者価格評価表!AC83/生産者価格評価表!AC$124</f>
        <v>1.9697763272588827E-3</v>
      </c>
      <c r="AD83" s="307">
        <f>+生産者価格評価表!AD83/生産者価格評価表!AD$124</f>
        <v>4.9223394298276264E-4</v>
      </c>
      <c r="AE83" s="307">
        <f>+生産者価格評価表!AE83/生産者価格評価表!AE$124</f>
        <v>3.2356644478690112E-4</v>
      </c>
      <c r="AF83" s="307">
        <f>+生産者価格評価表!AF83/生産者価格評価表!AF$124</f>
        <v>1.281020072209345E-3</v>
      </c>
      <c r="AG83" s="307">
        <f>+生産者価格評価表!AG83/生産者価格評価表!AG$124</f>
        <v>1.5982075569130063E-3</v>
      </c>
      <c r="AH83" s="307">
        <f>+生産者価格評価表!AH83/生産者価格評価表!AH$124</f>
        <v>1.2648929225682429E-2</v>
      </c>
      <c r="AI83" s="307">
        <f>+生産者価格評価表!AI83/生産者価格評価表!AI$124</f>
        <v>6.1623035222060276E-3</v>
      </c>
      <c r="AJ83" s="307">
        <f>+生産者価格評価表!AJ83/生産者価格評価表!AJ$124</f>
        <v>3.0601667920516613E-2</v>
      </c>
      <c r="AK83" s="307">
        <f>+生産者価格評価表!AK83/生産者価格評価表!AK$124</f>
        <v>4.0521096327554296E-3</v>
      </c>
      <c r="AL83" s="307">
        <f>+生産者価格評価表!AL83/生産者価格評価表!AL$124</f>
        <v>3.7633480321624925E-2</v>
      </c>
      <c r="AM83" s="307">
        <f>+生産者価格評価表!AM83/生産者価格評価表!AM$124</f>
        <v>2.8978703729347854E-3</v>
      </c>
      <c r="AN83" s="307">
        <f>+生産者価格評価表!AN83/生産者価格評価表!AN$124</f>
        <v>5.1715852951831186E-3</v>
      </c>
      <c r="AO83" s="307">
        <f>+生産者価格評価表!AO83/生産者価格評価表!AO$124</f>
        <v>4.4305337611988422E-3</v>
      </c>
      <c r="AP83" s="307">
        <f>+生産者価格評価表!AP83/生産者価格評価表!AP$124</f>
        <v>3.4816111843130491E-3</v>
      </c>
      <c r="AQ83" s="307">
        <f>+生産者価格評価表!AQ83/生産者価格評価表!AQ$124</f>
        <v>5.275561708059295E-3</v>
      </c>
      <c r="AR83" s="307">
        <f>+生産者価格評価表!AR83/生産者価格評価表!AR$124</f>
        <v>4.6476913240544255E-3</v>
      </c>
      <c r="AS83" s="307">
        <f>+生産者価格評価表!AS83/生産者価格評価表!AS$124</f>
        <v>8.4363467499547918E-3</v>
      </c>
      <c r="AT83" s="307">
        <f>+生産者価格評価表!AT83/生産者価格評価表!AT$124</f>
        <v>8.632675509123439E-3</v>
      </c>
      <c r="AU83" s="308">
        <f>+生産者価格評価表!AU83/生産者価格評価表!AU$124</f>
        <v>5.3011493925829538E-3</v>
      </c>
      <c r="AV83" s="308">
        <f>+生産者価格評価表!AV83/生産者価格評価表!AV$124</f>
        <v>5.4723251069721127E-3</v>
      </c>
      <c r="AW83" s="308">
        <f>+生産者価格評価表!AW83/生産者価格評価表!AW$124</f>
        <v>1.0709618276618309E-2</v>
      </c>
      <c r="AX83" s="308">
        <f>+生産者価格評価表!AX83/生産者価格評価表!AX$124</f>
        <v>4.0651189023329709E-3</v>
      </c>
      <c r="AY83" s="308">
        <f>+生産者価格評価表!AY83/生産者価格評価表!AY$124</f>
        <v>5.7192016545392005E-4</v>
      </c>
      <c r="AZ83" s="308">
        <f>+生産者価格評価表!AZ83/生産者価格評価表!AZ$124</f>
        <v>2.1499860055393988E-3</v>
      </c>
      <c r="BA83" s="308">
        <f>+生産者価格評価表!BA83/生産者価格評価表!BA$124</f>
        <v>3.0726363804339575E-3</v>
      </c>
      <c r="BB83" s="308">
        <f>+生産者価格評価表!BB83/生産者価格評価表!BB$124</f>
        <v>3.0092858658645576E-3</v>
      </c>
      <c r="BC83" s="308">
        <f>+生産者価格評価表!BC83/生産者価格評価表!BC$124</f>
        <v>2.0607016561935538E-3</v>
      </c>
      <c r="BD83" s="308">
        <f>+生産者価格評価表!BD83/生産者価格評価表!BD$124</f>
        <v>1.3774669626218658E-4</v>
      </c>
      <c r="BE83" s="308">
        <f>+生産者価格評価表!BE83/生産者価格評価表!BE$124</f>
        <v>3.650300251479421E-3</v>
      </c>
      <c r="BF83" s="308">
        <f>+生産者価格評価表!BF83/生産者価格評価表!BF$124</f>
        <v>1.0825205279908347E-3</v>
      </c>
      <c r="BG83" s="308">
        <f>+生産者価格評価表!BG83/生産者価格評価表!BG$124</f>
        <v>8.782807843817006E-4</v>
      </c>
      <c r="BH83" s="308">
        <f>+生産者価格評価表!BH83/生産者価格評価表!BH$124</f>
        <v>1.179446931001169E-3</v>
      </c>
      <c r="BI83" s="308">
        <f>+生産者価格評価表!BI83/生産者価格評価表!BI$124</f>
        <v>1.3235943605552107E-3</v>
      </c>
      <c r="BJ83" s="308">
        <f>+生産者価格評価表!BJ83/生産者価格評価表!BJ$124</f>
        <v>5.8526304191659198E-4</v>
      </c>
      <c r="BK83" s="308">
        <f>+生産者価格評価表!BK83/生産者価格評価表!BK$124</f>
        <v>3.5151246156147328E-2</v>
      </c>
      <c r="BL83" s="308">
        <f>+生産者価格評価表!BL83/生産者価格評価表!BL$124</f>
        <v>1.2611366559698906E-2</v>
      </c>
      <c r="BM83" s="308">
        <f>+生産者価格評価表!BM83/生産者価格評価表!BM$124</f>
        <v>1.8043529910723576E-2</v>
      </c>
      <c r="BN83" s="308">
        <f>+生産者価格評価表!BN83/生産者価格評価表!BN$124</f>
        <v>1.6806937534452161E-2</v>
      </c>
      <c r="BO83" s="308">
        <f>+生産者価格評価表!BO83/生産者価格評価表!BO$124</f>
        <v>1.9779410844883657E-2</v>
      </c>
      <c r="BP83" s="308">
        <f>+生産者価格評価表!BP83/生産者価格評価表!BP$124</f>
        <v>1.0489431333976822E-2</v>
      </c>
      <c r="BQ83" s="308">
        <f>+生産者価格評価表!BQ83/生産者価格評価表!BQ$124</f>
        <v>3.6679844137330903E-3</v>
      </c>
      <c r="BR83" s="308">
        <f>+生産者価格評価表!BR83/生産者価格評価表!BR$124</f>
        <v>5.4964881282940792E-3</v>
      </c>
      <c r="BS83" s="308">
        <f>+生産者価格評価表!BS83/生産者価格評価表!BS$124</f>
        <v>8.3875968869477641E-3</v>
      </c>
      <c r="BT83" s="308">
        <f>+生産者価格評価表!BT83/生産者価格評価表!BT$124</f>
        <v>2.145333113275746E-2</v>
      </c>
      <c r="BU83" s="308">
        <f>+生産者価格評価表!BU83/生産者価格評価表!BU$124</f>
        <v>3.1808994393939714E-2</v>
      </c>
      <c r="BV83" s="308">
        <f>+生産者価格評価表!BV83/生産者価格評価表!BV$124</f>
        <v>7.7260599885661269E-3</v>
      </c>
      <c r="BW83" s="308">
        <f>+生産者価格評価表!BW83/生産者価格評価表!BW$124</f>
        <v>3.3256278244041143E-3</v>
      </c>
      <c r="BX83" s="308">
        <f>+生産者価格評価表!BX83/生産者価格評価表!BX$124</f>
        <v>2.6771935956147516E-3</v>
      </c>
      <c r="BY83" s="308">
        <f>+生産者価格評価表!BY83/生産者価格評価表!BY$124</f>
        <v>7.1016970491667448E-4</v>
      </c>
      <c r="BZ83" s="308">
        <f>+生産者価格評価表!BZ83/生産者価格評価表!BZ$124</f>
        <v>3.0567676234022931E-3</v>
      </c>
      <c r="CA83" s="308">
        <f>+生産者価格評価表!CA83/生産者価格評価表!CA$124</f>
        <v>1.9182578708769921E-3</v>
      </c>
      <c r="CB83" s="308">
        <f>+生産者価格評価表!CB83/生産者価格評価表!CB$124</f>
        <v>0</v>
      </c>
      <c r="CC83" s="308">
        <f>+生産者価格評価表!CC83/生産者価格評価表!CC$124</f>
        <v>3.0178004681116429E-3</v>
      </c>
      <c r="CD83" s="308">
        <f>+生産者価格評価表!CD83/生産者価格評価表!CD$124</f>
        <v>2.4198448669345497E-3</v>
      </c>
      <c r="CE83" s="308">
        <f>+生産者価格評価表!CE83/生産者価格評価表!CE$124</f>
        <v>2.6769074141092882E-3</v>
      </c>
      <c r="CF83" s="308">
        <f>+生産者価格評価表!CF83/生産者価格評価表!CF$124</f>
        <v>7.2910612181279217E-3</v>
      </c>
      <c r="CG83" s="308">
        <f>+生産者価格評価表!CG83/生産者価格評価表!CG$124</f>
        <v>3.967034500670717E-3</v>
      </c>
      <c r="CH83" s="308">
        <f>+生産者価格評価表!CH83/生産者価格評価表!CH$124</f>
        <v>7.6170587428831937E-3</v>
      </c>
      <c r="CI83" s="308">
        <f>+生産者価格評価表!CI83/生産者価格評価表!CI$124</f>
        <v>6.1482895413570342E-3</v>
      </c>
      <c r="CJ83" s="308">
        <f>+生産者価格評価表!CJ83/生産者価格評価表!CJ$124</f>
        <v>6.5601086968114257E-3</v>
      </c>
      <c r="CK83" s="308">
        <f>+生産者価格評価表!CK83/生産者価格評価表!CK$124</f>
        <v>1.1131748789967215E-2</v>
      </c>
      <c r="CL83" s="308">
        <f>+生産者価格評価表!CL83/生産者価格評価表!CL$124</f>
        <v>8.1357126081588844E-4</v>
      </c>
      <c r="CM83" s="308">
        <f>+生産者価格評価表!CM83/生産者価格評価表!CM$124</f>
        <v>1.216580641207095E-2</v>
      </c>
      <c r="CN83" s="308">
        <f>+生産者価格評価表!CN83/生産者価格評価表!CN$124</f>
        <v>1.1709536883563196E-2</v>
      </c>
      <c r="CO83" s="308">
        <f>+生産者価格評価表!CO83/生産者価格評価表!CO$124</f>
        <v>1.2118987568418628E-2</v>
      </c>
      <c r="CP83" s="308">
        <f>+生産者価格評価表!CP83/生産者価格評価表!CP$124</f>
        <v>5.8929658790638642E-3</v>
      </c>
      <c r="CQ83" s="308">
        <f>+生産者価格評価表!CQ83/生産者価格評価表!CQ$124</f>
        <v>3.9678987683714776E-3</v>
      </c>
      <c r="CR83" s="308">
        <f>+生産者価格評価表!CR83/生産者価格評価表!CR$124</f>
        <v>8.4142728090914973E-3</v>
      </c>
      <c r="CS83" s="308">
        <f>+生産者価格評価表!CS83/生産者価格評価表!CS$124</f>
        <v>5.3622791011923854E-3</v>
      </c>
      <c r="CT83" s="308">
        <f>+生産者価格評価表!CT83/生産者価格評価表!CT$124</f>
        <v>5.9372679621538813E-3</v>
      </c>
      <c r="CU83" s="308">
        <f>+生産者価格評価表!CU83/生産者価格評価表!CU$124</f>
        <v>1.0971882476043944E-2</v>
      </c>
      <c r="CV83" s="308">
        <f>+生産者価格評価表!CV83/生産者価格評価表!CV$124</f>
        <v>8.7411433327298435E-3</v>
      </c>
      <c r="CW83" s="308">
        <f>+生産者価格評価表!CW83/生産者価格評価表!CW$124</f>
        <v>7.6964852302745385E-3</v>
      </c>
      <c r="CX83" s="308">
        <f>+生産者価格評価表!CX83/生産者価格評価表!CX$124</f>
        <v>4.5324051979542829E-3</v>
      </c>
      <c r="CY83" s="308">
        <f>+生産者価格評価表!CY83/生産者価格評価表!CY$124</f>
        <v>5.1039530948552162E-3</v>
      </c>
      <c r="CZ83" s="308">
        <f>+生産者価格評価表!CZ83/生産者価格評価表!CZ$124</f>
        <v>4.6943669517610462E-2</v>
      </c>
      <c r="DA83" s="308">
        <f>+生産者価格評価表!DA83/生産者価格評価表!DA$124</f>
        <v>4.4588602599041575E-3</v>
      </c>
      <c r="DB83" s="308">
        <f>+生産者価格評価表!DB83/生産者価格評価表!DB$124</f>
        <v>1.5031831558361819E-2</v>
      </c>
      <c r="DC83" s="308">
        <f>+生産者価格評価表!DC83/生産者価格評価表!DC$124</f>
        <v>3.2370831647817504E-2</v>
      </c>
      <c r="DD83" s="308">
        <f>+生産者価格評価表!DD83/生産者価格評価表!DD$124</f>
        <v>1.0844251229949623E-2</v>
      </c>
      <c r="DE83" s="308">
        <f>+生産者価格評価表!DE83/生産者価格評価表!DE$124</f>
        <v>2.7101667019273905E-2</v>
      </c>
      <c r="DF83" s="308">
        <f>+生産者価格評価表!DF83/生産者価格評価表!DF$124</f>
        <v>0</v>
      </c>
      <c r="DG83" s="309">
        <f>+生産者価格評価表!DG83/生産者価格評価表!DG$124</f>
        <v>6.8052553123199482E-3</v>
      </c>
    </row>
    <row r="84" spans="2:111" ht="17.100000000000001" customHeight="1">
      <c r="B84" s="304" t="s">
        <v>279</v>
      </c>
      <c r="C84" s="305" t="s">
        <v>280</v>
      </c>
      <c r="D84" s="306">
        <f>+生産者価格評価表!D84/生産者価格評価表!D$124</f>
        <v>1.7565352911985456E-3</v>
      </c>
      <c r="E84" s="307">
        <f>+生産者価格評価表!E84/生産者価格評価表!E$124</f>
        <v>4.3333820208218046E-3</v>
      </c>
      <c r="F84" s="307">
        <f>+生産者価格評価表!F84/生産者価格評価表!F$124</f>
        <v>6.3858226347017434E-4</v>
      </c>
      <c r="G84" s="307">
        <f>+生産者価格評価表!G84/生産者価格評価表!G$124</f>
        <v>6.2073764400626553E-4</v>
      </c>
      <c r="H84" s="307">
        <f>+生産者価格評価表!H84/生産者価格評価表!H$124</f>
        <v>2.1706832791349019E-3</v>
      </c>
      <c r="I84" s="819">
        <v>0</v>
      </c>
      <c r="J84" s="307">
        <f>+生産者価格評価表!J84/生産者価格評価表!J$124</f>
        <v>5.836116635509961E-4</v>
      </c>
      <c r="K84" s="307">
        <f>+生産者価格評価表!K84/生産者価格評価表!K$124</f>
        <v>1.6380731579114342E-3</v>
      </c>
      <c r="L84" s="307">
        <f>+生産者価格評価表!L84/生産者価格評価表!L$124</f>
        <v>7.5257107939383304E-4</v>
      </c>
      <c r="M84" s="307">
        <f>+生産者価格評価表!M84/生産者価格評価表!M$124</f>
        <v>4.8483941946177115E-3</v>
      </c>
      <c r="N84" s="819">
        <v>0</v>
      </c>
      <c r="O84" s="307">
        <f>+生産者価格評価表!O84/生産者価格評価表!O$124</f>
        <v>4.1022213535035437E-4</v>
      </c>
      <c r="P84" s="307">
        <f>+生産者価格評価表!P84/生産者価格評価表!P$124</f>
        <v>2.2556527342025329E-4</v>
      </c>
      <c r="Q84" s="307">
        <f>+生産者価格評価表!Q84/生産者価格評価表!Q$124</f>
        <v>1.9895525408037832E-3</v>
      </c>
      <c r="R84" s="307">
        <f>+生産者価格評価表!R84/生産者価格評価表!R$124</f>
        <v>1.1754030551812107E-3</v>
      </c>
      <c r="S84" s="307">
        <f>+生産者価格評価表!S84/生産者価格評価表!S$124</f>
        <v>3.085574143021325E-3</v>
      </c>
      <c r="T84" s="307">
        <f>+生産者価格評価表!T84/生産者価格評価表!T$124</f>
        <v>1.4713203184365481E-3</v>
      </c>
      <c r="U84" s="307">
        <f>+生産者価格評価表!U84/生産者価格評価表!U$124</f>
        <v>6.732686482426388E-4</v>
      </c>
      <c r="V84" s="307">
        <f>+生産者価格評価表!V84/生産者価格評価表!V$124</f>
        <v>1.9178357664445228E-3</v>
      </c>
      <c r="W84" s="307">
        <f>+生産者価格評価表!W84/生産者価格評価表!W$124</f>
        <v>3.4222827359147658E-3</v>
      </c>
      <c r="X84" s="307">
        <f>+生産者価格評価表!X84/生産者価格評価表!X$124</f>
        <v>2.8940102636899104E-3</v>
      </c>
      <c r="Y84" s="307">
        <f>+生産者価格評価表!Y84/生産者価格評価表!Y$124</f>
        <v>2.2232950260448595E-3</v>
      </c>
      <c r="Z84" s="307">
        <f>+生産者価格評価表!Z84/生産者価格評価表!Z$124</f>
        <v>2.244497860792919E-3</v>
      </c>
      <c r="AA84" s="307">
        <f>+生産者価格評価表!AA84/生産者価格評価表!AA$124</f>
        <v>3.3024377547207673E-3</v>
      </c>
      <c r="AB84" s="307">
        <f>+生産者価格評価表!AB84/生産者価格評価表!AB$124</f>
        <v>1.0646043442847702E-3</v>
      </c>
      <c r="AC84" s="307">
        <f>+生産者価格評価表!AC84/生産者価格評価表!AC$124</f>
        <v>2.0941999288431701E-3</v>
      </c>
      <c r="AD84" s="307">
        <f>+生産者価格評価表!AD84/生産者価格評価表!AD$124</f>
        <v>4.8838227463798628E-3</v>
      </c>
      <c r="AE84" s="307">
        <f>+生産者価格評価表!AE84/生産者価格評価表!AE$124</f>
        <v>1.8537748310952461E-2</v>
      </c>
      <c r="AF84" s="307">
        <f>+生産者価格評価表!AF84/生産者価格評価表!AF$124</f>
        <v>4.3082263624997017E-4</v>
      </c>
      <c r="AG84" s="307">
        <f>+生産者価格評価表!AG84/生産者価格評価表!AG$124</f>
        <v>6.4698860169778126E-4</v>
      </c>
      <c r="AH84" s="307">
        <f>+生産者価格評価表!AH84/生産者価格評価表!AH$124</f>
        <v>7.1690474462344947E-4</v>
      </c>
      <c r="AI84" s="307">
        <f>+生産者価格評価表!AI84/生産者価格評価表!AI$124</f>
        <v>1.9673886935452139E-3</v>
      </c>
      <c r="AJ84" s="307">
        <f>+生産者価格評価表!AJ84/生産者価格評価表!AJ$124</f>
        <v>7.956660370017514E-3</v>
      </c>
      <c r="AK84" s="307">
        <f>+生産者価格評価表!AK84/生産者価格評価表!AK$124</f>
        <v>1.8957714629135468E-3</v>
      </c>
      <c r="AL84" s="307">
        <f>+生産者価格評価表!AL84/生産者価格評価表!AL$124</f>
        <v>4.3903459812341533E-3</v>
      </c>
      <c r="AM84" s="307">
        <f>+生産者価格評価表!AM84/生産者価格評価表!AM$124</f>
        <v>5.6647779312388596E-3</v>
      </c>
      <c r="AN84" s="307">
        <f>+生産者価格評価表!AN84/生産者価格評価表!AN$124</f>
        <v>1.2569833339014836E-3</v>
      </c>
      <c r="AO84" s="307">
        <f>+生産者価格評価表!AO84/生産者価格評価表!AO$124</f>
        <v>6.893710150594934E-3</v>
      </c>
      <c r="AP84" s="307">
        <f>+生産者価格評価表!AP84/生産者価格評価表!AP$124</f>
        <v>4.4455497446243709E-3</v>
      </c>
      <c r="AQ84" s="307">
        <f>+生産者価格評価表!AQ84/生産者価格評価表!AQ$124</f>
        <v>4.2299392647376218E-3</v>
      </c>
      <c r="AR84" s="307">
        <f>+生産者価格評価表!AR84/生産者価格評価表!AR$124</f>
        <v>8.1731813742403063E-4</v>
      </c>
      <c r="AS84" s="307">
        <f>+生産者価格評価表!AS84/生産者価格評価表!AS$124</f>
        <v>2.2812312721117358E-3</v>
      </c>
      <c r="AT84" s="307">
        <f>+生産者価格評価表!AT84/生産者価格評価表!AT$124</f>
        <v>1.8581445418539714E-3</v>
      </c>
      <c r="AU84" s="308">
        <f>+生産者価格評価表!AU84/生産者価格評価表!AU$124</f>
        <v>1.0086683870316412E-3</v>
      </c>
      <c r="AV84" s="308">
        <f>+生産者価格評価表!AV84/生産者価格評価表!AV$124</f>
        <v>1.0148906251578125E-3</v>
      </c>
      <c r="AW84" s="308">
        <f>+生産者価格評価表!AW84/生産者価格評価表!AW$124</f>
        <v>6.8612528291335615E-4</v>
      </c>
      <c r="AX84" s="308">
        <f>+生産者価格評価表!AX84/生産者価格評価表!AX$124</f>
        <v>4.731492607043745E-4</v>
      </c>
      <c r="AY84" s="308">
        <f>+生産者価格評価表!AY84/生産者価格評価表!AY$124</f>
        <v>5.4350755136801498E-4</v>
      </c>
      <c r="AZ84" s="308">
        <f>+生産者価格評価表!AZ84/生産者価格評価表!AZ$124</f>
        <v>7.7726101069294502E-4</v>
      </c>
      <c r="BA84" s="308">
        <f>+生産者価格評価表!BA84/生産者価格評価表!BA$124</f>
        <v>7.9143680597625716E-4</v>
      </c>
      <c r="BB84" s="308">
        <f>+生産者価格評価表!BB84/生産者価格評価表!BB$124</f>
        <v>3.2219285573514633E-4</v>
      </c>
      <c r="BC84" s="308">
        <f>+生産者価格評価表!BC84/生産者価格評価表!BC$124</f>
        <v>7.1796706362222947E-4</v>
      </c>
      <c r="BD84" s="308">
        <f>+生産者価格評価表!BD84/生産者価格評価表!BD$124</f>
        <v>5.1636721961845211E-4</v>
      </c>
      <c r="BE84" s="308">
        <f>+生産者価格評価表!BE84/生産者価格評価表!BE$124</f>
        <v>3.9824498091193823E-4</v>
      </c>
      <c r="BF84" s="308">
        <f>+生産者価格評価表!BF84/生産者価格評価表!BF$124</f>
        <v>2.9186193819257921E-3</v>
      </c>
      <c r="BG84" s="308">
        <f>+生産者価格評価表!BG84/生産者価格評価表!BG$124</f>
        <v>3.0053039458894639E-3</v>
      </c>
      <c r="BH84" s="308">
        <f>+生産者価格評価表!BH84/生産者価格評価表!BH$124</f>
        <v>1.4158512570108417E-3</v>
      </c>
      <c r="BI84" s="308">
        <f>+生産者価格評価表!BI84/生産者価格評価表!BI$124</f>
        <v>2.3012091592111801E-3</v>
      </c>
      <c r="BJ84" s="308">
        <f>+生産者価格評価表!BJ84/生産者価格評価表!BJ$124</f>
        <v>1.2086341762307321E-3</v>
      </c>
      <c r="BK84" s="308">
        <f>+生産者価格評価表!BK84/生産者価格評価表!BK$124</f>
        <v>7.4317273215489309E-4</v>
      </c>
      <c r="BL84" s="308">
        <f>+生産者価格評価表!BL84/生産者価格評価表!BL$124</f>
        <v>0.11923714146540608</v>
      </c>
      <c r="BM84" s="308">
        <f>+生産者価格評価表!BM84/生産者価格評価表!BM$124</f>
        <v>8.7850090380980309E-4</v>
      </c>
      <c r="BN84" s="308">
        <f>+生産者価格評価表!BN84/生産者価格評価表!BN$124</f>
        <v>7.6321127524350786E-4</v>
      </c>
      <c r="BO84" s="308">
        <f>+生産者価格評価表!BO84/生産者価格評価表!BO$124</f>
        <v>1.7127753705994144E-3</v>
      </c>
      <c r="BP84" s="308">
        <f>+生産者価格評価表!BP84/生産者価格評価表!BP$124</f>
        <v>2.1289985526563664E-3</v>
      </c>
      <c r="BQ84" s="308">
        <f>+生産者価格評価表!BQ84/生産者価格評価表!BQ$124</f>
        <v>4.9691429147169239E-3</v>
      </c>
      <c r="BR84" s="308">
        <f>+生産者価格評価表!BR84/生産者価格評価表!BR$124</f>
        <v>4.435772875873341E-3</v>
      </c>
      <c r="BS84" s="308">
        <f>+生産者価格評価表!BS84/生産者価格評価表!BS$124</f>
        <v>5.575264719582028E-4</v>
      </c>
      <c r="BT84" s="308">
        <f>+生産者価格評価表!BT84/生産者価格評価表!BT$124</f>
        <v>5.6690153613789642E-4</v>
      </c>
      <c r="BU84" s="308">
        <f>+生産者価格評価表!BU84/生産者価格評価表!BU$124</f>
        <v>1.8583078040035133E-4</v>
      </c>
      <c r="BV84" s="308">
        <f>+生産者価格評価表!BV84/生産者価格評価表!BV$124</f>
        <v>2.4843358343571413E-4</v>
      </c>
      <c r="BW84" s="308">
        <f>+生産者価格評価表!BW84/生産者価格評価表!BW$124</f>
        <v>1.2872104177633509E-4</v>
      </c>
      <c r="BX84" s="308">
        <f>+生産者価格評価表!BX84/生産者価格評価表!BX$124</f>
        <v>8.8114871296381727E-5</v>
      </c>
      <c r="BY84" s="308">
        <f>+生産者価格評価表!BY84/生産者価格評価表!BY$124</f>
        <v>1.2525047826680344E-5</v>
      </c>
      <c r="BZ84" s="308">
        <f>+生産者価格評価表!BZ84/生産者価格評価表!BZ$124</f>
        <v>7.6357600673870548E-5</v>
      </c>
      <c r="CA84" s="308">
        <f>+生産者価格評価表!CA84/生産者価格評価表!CA$124</f>
        <v>6.1289650149953202E-3</v>
      </c>
      <c r="CB84" s="308">
        <f>+生産者価格評価表!CB84/生産者価格評価表!CB$124</f>
        <v>6.5528820097894135E-3</v>
      </c>
      <c r="CC84" s="308">
        <f>+生産者価格評価表!CC84/生産者価格評価表!CC$124</f>
        <v>0.43163671610170129</v>
      </c>
      <c r="CD84" s="308">
        <f>+生産者価格評価表!CD84/生産者価格評価表!CD$124</f>
        <v>1.7360696558999442E-3</v>
      </c>
      <c r="CE84" s="308">
        <f>+生産者価格評価表!CE84/生産者価格評価表!CE$124</f>
        <v>1.7000777650035172E-4</v>
      </c>
      <c r="CF84" s="308">
        <f>+生産者価格評価表!CF84/生産者価格評価表!CF$124</f>
        <v>9.7862063473266362E-5</v>
      </c>
      <c r="CG84" s="308">
        <f>+生産者価格評価表!CG84/生産者価格評価表!CG$124</f>
        <v>4.0800281644445417E-4</v>
      </c>
      <c r="CH84" s="308">
        <f>+生産者価格評価表!CH84/生産者価格評価表!CH$124</f>
        <v>1.3961810355879736E-3</v>
      </c>
      <c r="CI84" s="308">
        <f>+生産者価格評価表!CI84/生産者価格評価表!CI$124</f>
        <v>9.2922340868356764E-5</v>
      </c>
      <c r="CJ84" s="308">
        <f>+生産者価格評価表!CJ84/生産者価格評価表!CJ$124</f>
        <v>7.8869569092129087E-5</v>
      </c>
      <c r="CK84" s="308">
        <f>+生産者価格評価表!CK84/生産者価格評価表!CK$124</f>
        <v>4.0788253275455335E-4</v>
      </c>
      <c r="CL84" s="308">
        <f>+生産者価格評価表!CL84/生産者価格評価表!CL$124</f>
        <v>1.4244013691285236E-4</v>
      </c>
      <c r="CM84" s="308">
        <f>+生産者価格評価表!CM84/生産者価格評価表!CM$124</f>
        <v>4.6327041404579293E-4</v>
      </c>
      <c r="CN84" s="308">
        <f>+生産者価格評価表!CN84/生産者価格評価表!CN$124</f>
        <v>1.8105790276188349E-4</v>
      </c>
      <c r="CO84" s="308">
        <f>+生産者価格評価表!CO84/生産者価格評価表!CO$124</f>
        <v>1.9450227387444002E-4</v>
      </c>
      <c r="CP84" s="308">
        <f>+生産者価格評価表!CP84/生産者価格評価表!CP$124</f>
        <v>3.7681661162435271E-4</v>
      </c>
      <c r="CQ84" s="308">
        <f>+生産者価格評価表!CQ84/生産者価格評価表!CQ$124</f>
        <v>2.1069416465803481E-4</v>
      </c>
      <c r="CR84" s="308">
        <f>+生産者価格評価表!CR84/生産者価格評価表!CR$124</f>
        <v>4.9410165457550929E-4</v>
      </c>
      <c r="CS84" s="308">
        <f>+生産者価格評価表!CS84/生産者価格評価表!CS$124</f>
        <v>1.7892921199358128E-4</v>
      </c>
      <c r="CT84" s="308">
        <f>+生産者価格評価表!CT84/生産者価格評価表!CT$124</f>
        <v>1.6475139502912143E-4</v>
      </c>
      <c r="CU84" s="308">
        <f>+生産者価格評価表!CU84/生産者価格評価表!CU$124</f>
        <v>4.1261782436080845E-4</v>
      </c>
      <c r="CV84" s="308">
        <f>+生産者価格評価表!CV84/生産者価格評価表!CV$124</f>
        <v>1.0350800092881167E-4</v>
      </c>
      <c r="CW84" s="308">
        <f>+生産者価格評価表!CW84/生産者価格評価表!CW$124</f>
        <v>4.3303737898054842E-5</v>
      </c>
      <c r="CX84" s="308">
        <f>+生産者価格評価表!CX84/生産者価格評価表!CX$124</f>
        <v>8.4519928736631448E-4</v>
      </c>
      <c r="CY84" s="308">
        <f>+生産者価格評価表!CY84/生産者価格評価表!CY$124</f>
        <v>1.1721541256666418E-4</v>
      </c>
      <c r="CZ84" s="308">
        <f>+生産者価格評価表!CZ84/生産者価格評価表!CZ$124</f>
        <v>4.5020100696127477E-4</v>
      </c>
      <c r="DA84" s="308">
        <f>+生産者価格評価表!DA84/生産者価格評価表!DA$124</f>
        <v>3.6102920623771377E-4</v>
      </c>
      <c r="DB84" s="308">
        <f>+生産者価格評価表!DB84/生産者価格評価表!DB$124</f>
        <v>2.3667714985828049E-4</v>
      </c>
      <c r="DC84" s="308">
        <f>+生産者価格評価表!DC84/生産者価格評価表!DC$124</f>
        <v>2.4118420519924087E-4</v>
      </c>
      <c r="DD84" s="308">
        <f>+生産者価格評価表!DD84/生産者価格評価表!DD$124</f>
        <v>2.4965403064606314E-4</v>
      </c>
      <c r="DE84" s="308">
        <f>+生産者価格評価表!DE84/生産者価格評価表!DE$124</f>
        <v>3.181884390243483E-4</v>
      </c>
      <c r="DF84" s="308">
        <f>+生産者価格評価表!DF84/生産者価格評価表!DF$124</f>
        <v>3.0646101020699E-3</v>
      </c>
      <c r="DG84" s="309">
        <f>+生産者価格評価表!DG84/生産者価格評価表!DG$124</f>
        <v>2.2623560429155552E-4</v>
      </c>
    </row>
    <row r="85" spans="2:111" ht="17.100000000000001" customHeight="1">
      <c r="B85" s="304" t="s">
        <v>281</v>
      </c>
      <c r="C85" s="305" t="s">
        <v>282</v>
      </c>
      <c r="D85" s="306">
        <f>+生産者価格評価表!D85/生産者価格評価表!D$124</f>
        <v>8.5373599986309355E-7</v>
      </c>
      <c r="E85" s="307">
        <f>+生産者価格評価表!E85/生産者価格評価表!E$124</f>
        <v>0</v>
      </c>
      <c r="F85" s="307">
        <f>+生産者価格評価表!F85/生産者価格評価表!F$124</f>
        <v>2.8050567028639633E-4</v>
      </c>
      <c r="G85" s="307">
        <f>+生産者価格評価表!G85/生産者価格評価表!G$124</f>
        <v>1.3521170985946785E-4</v>
      </c>
      <c r="H85" s="307">
        <f>+生産者価格評価表!H85/生産者価格評価表!H$124</f>
        <v>4.1404871864131068E-5</v>
      </c>
      <c r="I85" s="819">
        <v>0</v>
      </c>
      <c r="J85" s="307">
        <f>+生産者価格評価表!J85/生産者価格評価表!J$124</f>
        <v>2.8625731549487606E-3</v>
      </c>
      <c r="K85" s="307">
        <f>+生産者価格評価表!K85/生産者価格評価表!K$124</f>
        <v>1.0743860067307761E-4</v>
      </c>
      <c r="L85" s="307">
        <f>+生産者価格評価表!L85/生産者価格評価表!L$124</f>
        <v>5.6003852836156173E-5</v>
      </c>
      <c r="M85" s="307">
        <f>+生産者価格評価表!M85/生産者価格評価表!M$124</f>
        <v>1.6704574067894134E-5</v>
      </c>
      <c r="N85" s="819">
        <v>0</v>
      </c>
      <c r="O85" s="307">
        <f>+生産者価格評価表!O85/生産者価格評価表!O$124</f>
        <v>5.4300700784937011E-4</v>
      </c>
      <c r="P85" s="307">
        <f>+生産者価格評価表!P85/生産者価格評価表!P$124</f>
        <v>5.2922470993317975E-4</v>
      </c>
      <c r="Q85" s="307">
        <f>+生産者価格評価表!Q85/生産者価格評価表!Q$124</f>
        <v>3.04270036019031E-4</v>
      </c>
      <c r="R85" s="307">
        <f>+生産者価格評価表!R85/生産者価格評価表!R$124</f>
        <v>5.3320548446785356E-4</v>
      </c>
      <c r="S85" s="307">
        <f>+生産者価格評価表!S85/生産者価格評価表!S$124</f>
        <v>1.5587567390656923E-4</v>
      </c>
      <c r="T85" s="307">
        <f>+生産者価格評価表!T85/生産者価格評価表!T$124</f>
        <v>2.8089483383964123E-4</v>
      </c>
      <c r="U85" s="307">
        <f>+生産者価格評価表!U85/生産者価格評価表!U$124</f>
        <v>6.4219734435077831E-4</v>
      </c>
      <c r="V85" s="307">
        <f>+生産者価格評価表!V85/生産者価格評価表!V$124</f>
        <v>2.3768748212749409E-4</v>
      </c>
      <c r="W85" s="307">
        <f>+生産者価格評価表!W85/生産者価格評価表!W$124</f>
        <v>2.9903409312370221E-4</v>
      </c>
      <c r="X85" s="307">
        <f>+生産者価格評価表!X85/生産者価格評価表!X$124</f>
        <v>3.9102351449638746E-5</v>
      </c>
      <c r="Y85" s="307">
        <f>+生産者価格評価表!Y85/生産者価格評価表!Y$124</f>
        <v>1.2320767919907306E-4</v>
      </c>
      <c r="Z85" s="307">
        <f>+生産者価格評価表!Z85/生産者価格評価表!Z$124</f>
        <v>1.3493331177658737E-3</v>
      </c>
      <c r="AA85" s="307">
        <f>+生産者価格評価表!AA85/生産者価格評価表!AA$124</f>
        <v>5.1431271004662372E-5</v>
      </c>
      <c r="AB85" s="307">
        <f>+生産者価格評価表!AB85/生産者価格評価表!AB$124</f>
        <v>2.9230348703271243E-3</v>
      </c>
      <c r="AC85" s="307">
        <f>+生産者価格評価表!AC85/生産者価格評価表!AC$124</f>
        <v>5.3293030232141945E-4</v>
      </c>
      <c r="AD85" s="307">
        <f>+生産者価格評価表!AD85/生産者価格評価表!AD$124</f>
        <v>1.2382507694030556E-5</v>
      </c>
      <c r="AE85" s="307">
        <f>+生産者価格評価表!AE85/生産者価格評価表!AE$124</f>
        <v>8.376035768840671E-5</v>
      </c>
      <c r="AF85" s="307">
        <f>+生産者価格評価表!AF85/生産者価格評価表!AF$124</f>
        <v>3.2098127941269428E-4</v>
      </c>
      <c r="AG85" s="307">
        <f>+生産者価格評価表!AG85/生産者価格評価表!AG$124</f>
        <v>4.6707552498295875E-4</v>
      </c>
      <c r="AH85" s="307">
        <f>+生産者価格評価表!AH85/生産者価格評価表!AH$124</f>
        <v>5.0175720243897165E-4</v>
      </c>
      <c r="AI85" s="307">
        <f>+生産者価格評価表!AI85/生産者価格評価表!AI$124</f>
        <v>3.1910659559576167E-4</v>
      </c>
      <c r="AJ85" s="307">
        <f>+生産者価格評価表!AJ85/生産者価格評価表!AJ$124</f>
        <v>2.834353244366091E-4</v>
      </c>
      <c r="AK85" s="307">
        <f>+生産者価格評価表!AK85/生産者価格評価表!AK$124</f>
        <v>4.3093338481006585E-4</v>
      </c>
      <c r="AL85" s="307">
        <f>+生産者価格評価表!AL85/生産者価格評価表!AL$124</f>
        <v>4.4376947531397861E-4</v>
      </c>
      <c r="AM85" s="307">
        <f>+生産者価格評価表!AM85/生産者価格評価表!AM$124</f>
        <v>6.640723698176798E-5</v>
      </c>
      <c r="AN85" s="307">
        <f>+生産者価格評価表!AN85/生産者価格評価表!AN$124</f>
        <v>4.6291571719159018E-4</v>
      </c>
      <c r="AO85" s="307">
        <f>+生産者価格評価表!AO85/生産者価格評価表!AO$124</f>
        <v>3.2359844413240135E-4</v>
      </c>
      <c r="AP85" s="307">
        <f>+生産者価格評価表!AP85/生産者価格評価表!AP$124</f>
        <v>2.051948420464693E-4</v>
      </c>
      <c r="AQ85" s="307">
        <f>+生産者価格評価表!AQ85/生産者価格評価表!AQ$124</f>
        <v>3.6331713275014594E-4</v>
      </c>
      <c r="AR85" s="307">
        <f>+生産者価格評価表!AR85/生産者価格評価表!AR$124</f>
        <v>2.2552501312773506E-4</v>
      </c>
      <c r="AS85" s="307">
        <f>+生産者価格評価表!AS85/生産者価格評価表!AS$124</f>
        <v>8.9435712828719578E-4</v>
      </c>
      <c r="AT85" s="307">
        <f>+生産者価格評価表!AT85/生産者価格評価表!AT$124</f>
        <v>5.780349659954754E-4</v>
      </c>
      <c r="AU85" s="308">
        <f>+生産者価格評価表!AU85/生産者価格評価表!AU$124</f>
        <v>6.8363586761331922E-4</v>
      </c>
      <c r="AV85" s="308">
        <f>+生産者価格評価表!AV85/生産者価格評価表!AV$124</f>
        <v>6.8390620374458161E-4</v>
      </c>
      <c r="AW85" s="308">
        <f>+生産者価格評価表!AW85/生産者価格評価表!AW$124</f>
        <v>5.215610289371202E-4</v>
      </c>
      <c r="AX85" s="308">
        <f>+生産者価格評価表!AX85/生産者価格評価表!AX$124</f>
        <v>1.9092577065119083E-4</v>
      </c>
      <c r="AY85" s="308">
        <f>+生産者価格評価表!AY85/生産者価格評価表!AY$124</f>
        <v>4.7303563812029772E-4</v>
      </c>
      <c r="AZ85" s="308">
        <f>+生産者価格評価表!AZ85/生産者価格評価表!AZ$124</f>
        <v>4.2609822562482592E-4</v>
      </c>
      <c r="BA85" s="308">
        <f>+生産者価格評価表!BA85/生産者価格評価表!BA$124</f>
        <v>2.9014003903039213E-4</v>
      </c>
      <c r="BB85" s="308">
        <f>+生産者価格評価表!BB85/生産者価格評価表!BB$124</f>
        <v>4.5350714806378147E-4</v>
      </c>
      <c r="BC85" s="308">
        <f>+生産者価格評価表!BC85/生産者価格評価表!BC$124</f>
        <v>4.0958555073235671E-4</v>
      </c>
      <c r="BD85" s="308">
        <f>+生産者価格評価表!BD85/生産者価格評価表!BD$124</f>
        <v>6.745033531892783E-4</v>
      </c>
      <c r="BE85" s="308">
        <f>+生産者価格評価表!BE85/生産者価格評価表!BE$124</f>
        <v>2.2474619445844607E-4</v>
      </c>
      <c r="BF85" s="308">
        <f>+生産者価格評価表!BF85/生産者価格評価表!BF$124</f>
        <v>1.9917831493509777E-4</v>
      </c>
      <c r="BG85" s="308">
        <f>+生産者価格評価表!BG85/生産者価格評価表!BG$124</f>
        <v>1.47467379671603E-4</v>
      </c>
      <c r="BH85" s="308">
        <f>+生産者価格評価表!BH85/生産者価格評価表!BH$124</f>
        <v>3.3855458164285906E-4</v>
      </c>
      <c r="BI85" s="308">
        <f>+生産者価格評価表!BI85/生産者価格評価表!BI$124</f>
        <v>6.0544584189469682E-5</v>
      </c>
      <c r="BJ85" s="308">
        <f>+生産者価格評価表!BJ85/生産者価格評価表!BJ$124</f>
        <v>1.9091142356635936E-4</v>
      </c>
      <c r="BK85" s="308">
        <f>+生産者価格評価表!BK85/生産者価格評価表!BK$124</f>
        <v>4.0580283976794851E-4</v>
      </c>
      <c r="BL85" s="308">
        <f>+生産者価格評価表!BL85/生産者価格評価表!BL$124</f>
        <v>1.0968427709889916E-6</v>
      </c>
      <c r="BM85" s="308">
        <f>+生産者価格評価表!BM85/生産者価格評価表!BM$124</f>
        <v>1.1796780912655752E-4</v>
      </c>
      <c r="BN85" s="308">
        <f>+生産者価格評価表!BN85/生産者価格評価表!BN$124</f>
        <v>2.1312617447064771E-4</v>
      </c>
      <c r="BO85" s="308">
        <f>+生産者価格評価表!BO85/生産者価格評価表!BO$124</f>
        <v>9.1114370763376512E-5</v>
      </c>
      <c r="BP85" s="308">
        <f>+生産者価格評価表!BP85/生産者価格評価表!BP$124</f>
        <v>2.7473393096606388E-4</v>
      </c>
      <c r="BQ85" s="308">
        <f>+生産者価格評価表!BQ85/生産者価格評価表!BQ$124</f>
        <v>1.4405391316565694E-4</v>
      </c>
      <c r="BR85" s="308">
        <f>+生産者価格評価表!BR85/生産者価格評価表!BR$124</f>
        <v>1.3224219797520779E-4</v>
      </c>
      <c r="BS85" s="308">
        <f>+生産者価格評価表!BS85/生産者価格評価表!BS$124</f>
        <v>1.2166255240044649E-3</v>
      </c>
      <c r="BT85" s="308">
        <f>+生産者価格評価表!BT85/生産者価格評価表!BT$124</f>
        <v>3.9408920764173756E-3</v>
      </c>
      <c r="BU85" s="308">
        <f>+生産者価格評価表!BU85/生産者価格評価表!BU$124</f>
        <v>1.9203932027186312E-3</v>
      </c>
      <c r="BV85" s="308">
        <f>+生産者価格評価表!BV85/生産者価格評価表!BV$124</f>
        <v>9.1062103361580211E-4</v>
      </c>
      <c r="BW85" s="308">
        <f>+生産者価格評価表!BW85/生産者価格評価表!BW$124</f>
        <v>1.409513454201497E-4</v>
      </c>
      <c r="BX85" s="308">
        <f>+生産者価格評価表!BX85/生産者価格評価表!BX$124</f>
        <v>1.0967538447061638E-4</v>
      </c>
      <c r="BY85" s="308">
        <f>+生産者価格評価表!BY85/生産者価格評価表!BY$124</f>
        <v>0</v>
      </c>
      <c r="BZ85" s="308">
        <f>+生産者価格評価表!BZ85/生産者価格評価表!BZ$124</f>
        <v>7.4081508395763091E-6</v>
      </c>
      <c r="CA85" s="308">
        <f>+生産者価格評価表!CA85/生産者価格評価表!CA$124</f>
        <v>1.4418038492770293E-4</v>
      </c>
      <c r="CB85" s="308">
        <f>+生産者価格評価表!CB85/生産者価格評価表!CB$124</f>
        <v>2.0197102318955124E-7</v>
      </c>
      <c r="CC85" s="308">
        <f>+生産者価格評価表!CC85/生産者価格評価表!CC$124</f>
        <v>1.9612483183444228E-4</v>
      </c>
      <c r="CD85" s="308">
        <f>+生産者価格評価表!CD85/生産者価格評価表!CD$124</f>
        <v>2.9352135237638629E-3</v>
      </c>
      <c r="CE85" s="308">
        <f>+生産者価格評価表!CE85/生産者価格評価表!CE$124</f>
        <v>9.4116885661310492E-4</v>
      </c>
      <c r="CF85" s="308">
        <f>+生産者価格評価表!CF85/生産者価格評価表!CF$124</f>
        <v>1.6911912554917893E-4</v>
      </c>
      <c r="CG85" s="308">
        <f>+生産者価格評価表!CG85/生産者価格評価表!CG$124</f>
        <v>2.3502900277452542E-4</v>
      </c>
      <c r="CH85" s="308">
        <f>+生産者価格評価表!CH85/生産者価格評価表!CH$124</f>
        <v>2.3746305546611841E-2</v>
      </c>
      <c r="CI85" s="308">
        <f>+生産者価格評価表!CI85/生産者価格評価表!CI$124</f>
        <v>8.1412027348792652E-4</v>
      </c>
      <c r="CJ85" s="308">
        <f>+生産者価格評価表!CJ85/生産者価格評価表!CJ$124</f>
        <v>2.1511678819177145E-3</v>
      </c>
      <c r="CK85" s="308">
        <f>+生産者価格評価表!CK85/生産者価格評価表!CK$124</f>
        <v>2.3976188739405573E-3</v>
      </c>
      <c r="CL85" s="308">
        <f>+生産者価格評価表!CL85/生産者価格評価表!CL$124</f>
        <v>9.860471240255189E-4</v>
      </c>
      <c r="CM85" s="308">
        <f>+生産者価格評価表!CM85/生産者価格評価表!CM$124</f>
        <v>7.5548642387692514E-3</v>
      </c>
      <c r="CN85" s="308">
        <f>+生産者価格評価表!CN85/生産者価格評価表!CN$124</f>
        <v>6.7400115383170012E-4</v>
      </c>
      <c r="CO85" s="308">
        <f>+生産者価格評価表!CO85/生産者価格評価表!CO$124</f>
        <v>1.344104031570591E-3</v>
      </c>
      <c r="CP85" s="308">
        <f>+生産者価格評価表!CP85/生産者価格評価表!CP$124</f>
        <v>1.4921533808615452E-3</v>
      </c>
      <c r="CQ85" s="308">
        <f>+生産者価格評価表!CQ85/生産者価格評価表!CQ$124</f>
        <v>4.2626098321067485E-4</v>
      </c>
      <c r="CR85" s="308">
        <f>+生産者価格評価表!CR85/生産者価格評価表!CR$124</f>
        <v>8.5802542923233338E-5</v>
      </c>
      <c r="CS85" s="308">
        <f>+生産者価格評価表!CS85/生産者価格評価表!CS$124</f>
        <v>7.0659129582315556E-5</v>
      </c>
      <c r="CT85" s="308">
        <f>+生産者価格評価表!CT85/生産者価格評価表!CT$124</f>
        <v>1.3797565605652674E-4</v>
      </c>
      <c r="CU85" s="308">
        <f>+生産者価格評価表!CU85/生産者価格評価表!CU$124</f>
        <v>3.7462468146737087E-3</v>
      </c>
      <c r="CV85" s="308">
        <f>+生産者価格評価表!CV85/生産者価格評価表!CV$124</f>
        <v>1.1296386024478215E-3</v>
      </c>
      <c r="CW85" s="308">
        <f>+生産者価格評価表!CW85/生産者価格評価表!CW$124</f>
        <v>1.875740299950293E-3</v>
      </c>
      <c r="CX85" s="308">
        <f>+生産者価格評価表!CX85/生産者価格評価表!CX$124</f>
        <v>1.9882809819939015E-4</v>
      </c>
      <c r="CY85" s="308">
        <f>+生産者価格評価表!CY85/生産者価格評価表!CY$124</f>
        <v>1.4303690526316357E-3</v>
      </c>
      <c r="CZ85" s="308">
        <f>+生産者価格評価表!CZ85/生産者価格評価表!CZ$124</f>
        <v>3.391255094403661E-4</v>
      </c>
      <c r="DA85" s="308">
        <f>+生産者価格評価表!DA85/生産者価格評価表!DA$124</f>
        <v>1.590628258569805E-4</v>
      </c>
      <c r="DB85" s="308">
        <f>+生産者価格評価表!DB85/生産者価格評価表!DB$124</f>
        <v>5.3043573193545311E-4</v>
      </c>
      <c r="DC85" s="308">
        <f>+生産者価格評価表!DC85/生産者価格評価表!DC$124</f>
        <v>9.4134845849307407E-4</v>
      </c>
      <c r="DD85" s="308">
        <f>+生産者価格評価表!DD85/生産者価格評価表!DD$124</f>
        <v>5.8507877120733817E-4</v>
      </c>
      <c r="DE85" s="308">
        <f>+生産者価格評価表!DE85/生産者価格評価表!DE$124</f>
        <v>7.8711806402799076E-4</v>
      </c>
      <c r="DF85" s="308">
        <f>+生産者価格評価表!DF85/生産者価格評価表!DF$124</f>
        <v>1.3500529085734872E-5</v>
      </c>
      <c r="DG85" s="309">
        <f>+生産者価格評価表!DG85/生産者価格評価表!DG$124</f>
        <v>2.5538623017784599E-3</v>
      </c>
    </row>
    <row r="86" spans="2:111" ht="17.100000000000001" customHeight="1">
      <c r="B86" s="304" t="s">
        <v>283</v>
      </c>
      <c r="C86" s="305" t="s">
        <v>284</v>
      </c>
      <c r="D86" s="306">
        <f>+生産者価格評価表!D86/生産者価格評価表!D$124</f>
        <v>7.0131759536776162E-4</v>
      </c>
      <c r="E86" s="307">
        <f>+生産者価格評価表!E86/生産者価格評価表!E$124</f>
        <v>2.2837922420597297E-3</v>
      </c>
      <c r="F86" s="307">
        <f>+生産者価格評価表!F86/生産者価格評価表!F$124</f>
        <v>4.4469608609039839E-4</v>
      </c>
      <c r="G86" s="307">
        <f>+生産者価格評価表!G86/生産者価格評価表!G$124</f>
        <v>2.0258577328658553E-4</v>
      </c>
      <c r="H86" s="307">
        <f>+生産者価格評価表!H86/生産者価格評価表!H$124</f>
        <v>1.0492901519786888E-3</v>
      </c>
      <c r="I86" s="819">
        <v>0</v>
      </c>
      <c r="J86" s="307">
        <f>+生産者価格評価表!J86/生産者価格評価表!J$124</f>
        <v>2.4649520982616459E-4</v>
      </c>
      <c r="K86" s="307">
        <f>+生産者価格評価表!K86/生産者価格評価表!K$124</f>
        <v>1.7099025301850195E-3</v>
      </c>
      <c r="L86" s="307">
        <f>+生産者価格評価表!L86/生産者価格評価表!L$124</f>
        <v>8.276948680528191E-4</v>
      </c>
      <c r="M86" s="307">
        <f>+生産者価格評価表!M86/生産者価格評価表!M$124</f>
        <v>1.8984925856761145E-3</v>
      </c>
      <c r="N86" s="819">
        <v>0</v>
      </c>
      <c r="O86" s="307">
        <f>+生産者価格評価表!O86/生産者価格評価表!O$124</f>
        <v>5.995739080624352E-4</v>
      </c>
      <c r="P86" s="307">
        <f>+生産者価格評価表!P86/生産者価格評価表!P$124</f>
        <v>5.8229831833790202E-4</v>
      </c>
      <c r="Q86" s="307">
        <f>+生産者価格評価表!Q86/生産者価格評価表!Q$124</f>
        <v>1.2396180236514346E-3</v>
      </c>
      <c r="R86" s="307">
        <f>+生産者価格評価表!R86/生産者価格評価表!R$124</f>
        <v>1.1221255685035373E-3</v>
      </c>
      <c r="S86" s="307">
        <f>+生産者価格評価表!S86/生産者価格評価表!S$124</f>
        <v>3.0575306089346433E-3</v>
      </c>
      <c r="T86" s="307">
        <f>+生産者価格評価表!T86/生産者価格評価表!T$124</f>
        <v>1.7456230732214393E-3</v>
      </c>
      <c r="U86" s="307">
        <f>+生産者価格評価表!U86/生産者価格評価表!U$124</f>
        <v>1.1953416877859041E-3</v>
      </c>
      <c r="V86" s="307">
        <f>+生産者価格評価表!V86/生産者価格評価表!V$124</f>
        <v>7.6076330190222676E-4</v>
      </c>
      <c r="W86" s="307">
        <f>+生産者価格評価表!W86/生産者価格評価表!W$124</f>
        <v>6.8702199302771269E-4</v>
      </c>
      <c r="X86" s="307">
        <f>+生産者価格評価表!X86/生産者価格評価表!X$124</f>
        <v>1.3562063950231136E-3</v>
      </c>
      <c r="Y86" s="307">
        <f>+生産者価格評価表!Y86/生産者価格評価表!Y$124</f>
        <v>1.0745084300711617E-3</v>
      </c>
      <c r="Z86" s="307">
        <f>+生産者価格評価表!Z86/生産者価格評価表!Z$124</f>
        <v>9.9871497195561446E-4</v>
      </c>
      <c r="AA86" s="307">
        <f>+生産者価格評価表!AA86/生産者価格評価表!AA$124</f>
        <v>1.2857817751165594E-3</v>
      </c>
      <c r="AB86" s="307">
        <f>+生産者価格評価表!AB86/生産者価格評価表!AB$124</f>
        <v>8.2001292276913721E-4</v>
      </c>
      <c r="AC86" s="307">
        <f>+生産者価格評価表!AC86/生産者価格評価表!AC$124</f>
        <v>1.2825681460742261E-3</v>
      </c>
      <c r="AD86" s="307">
        <f>+生産者価格評価表!AD86/生産者価格評価表!AD$124</f>
        <v>5.3014998240059083E-4</v>
      </c>
      <c r="AE86" s="307">
        <f>+生産者価格評価表!AE86/生産者価格評価表!AE$124</f>
        <v>1.4343732458407183E-3</v>
      </c>
      <c r="AF86" s="307">
        <f>+生産者価格評価表!AF86/生産者価格評価表!AF$124</f>
        <v>5.1050003248565674E-4</v>
      </c>
      <c r="AG86" s="307">
        <f>+生産者価格評価表!AG86/生産者価格評価表!AG$124</f>
        <v>5.0710205200008853E-4</v>
      </c>
      <c r="AH86" s="307">
        <f>+生産者価格評価表!AH86/生産者価格評価表!AH$124</f>
        <v>6.9675565118265551E-4</v>
      </c>
      <c r="AI86" s="307">
        <f>+生産者価格評価表!AI86/生産者価格評価表!AI$124</f>
        <v>1.1662518975030657E-3</v>
      </c>
      <c r="AJ86" s="307">
        <f>+生産者価格評価表!AJ86/生産者価格評価表!AJ$124</f>
        <v>2.9098738921824745E-3</v>
      </c>
      <c r="AK86" s="307">
        <f>+生産者価格評価表!AK86/生産者価格評価表!AK$124</f>
        <v>1.2928001544301976E-3</v>
      </c>
      <c r="AL86" s="307">
        <f>+生産者価格評価表!AL86/生産者価格評価表!AL$124</f>
        <v>1.583415584079168E-3</v>
      </c>
      <c r="AM86" s="307">
        <f>+生産者価格評価表!AM86/生産者価格評価表!AM$124</f>
        <v>8.2031974116693904E-4</v>
      </c>
      <c r="AN86" s="307">
        <f>+生産者価格評価表!AN86/生産者価格評価表!AN$124</f>
        <v>3.4908997887634583E-4</v>
      </c>
      <c r="AO86" s="307">
        <f>+生産者価格評価表!AO86/生産者価格評価表!AO$124</f>
        <v>1.9126414444739905E-3</v>
      </c>
      <c r="AP86" s="307">
        <f>+生産者価格評価表!AP86/生産者価格評価表!AP$124</f>
        <v>1.0174283047999801E-3</v>
      </c>
      <c r="AQ86" s="307">
        <f>+生産者価格評価表!AQ86/生産者価格評価表!AQ$124</f>
        <v>5.9877894966155892E-4</v>
      </c>
      <c r="AR86" s="307">
        <f>+生産者価格評価表!AR86/生産者価格評価表!AR$124</f>
        <v>8.7752691522962614E-4</v>
      </c>
      <c r="AS86" s="307">
        <f>+生産者価格評価表!AS86/生産者価格評価表!AS$124</f>
        <v>6.8391901254973388E-4</v>
      </c>
      <c r="AT86" s="307">
        <f>+生産者価格評価表!AT86/生産者価格評価表!AT$124</f>
        <v>6.5711272833267028E-4</v>
      </c>
      <c r="AU86" s="308">
        <f>+生産者価格評価表!AU86/生産者価格評価表!AU$124</f>
        <v>4.8196718067989127E-4</v>
      </c>
      <c r="AV86" s="308">
        <f>+生産者価格評価表!AV86/生産者価格評価表!AV$124</f>
        <v>4.3102037523203458E-4</v>
      </c>
      <c r="AW86" s="308">
        <f>+生産者価格評価表!AW86/生産者価格評価表!AW$124</f>
        <v>5.6188315714595543E-4</v>
      </c>
      <c r="AX86" s="308">
        <f>+生産者価格評価表!AX86/生産者価格評価表!AX$124</f>
        <v>4.6354314627250449E-4</v>
      </c>
      <c r="AY86" s="308">
        <f>+生産者価格評価表!AY86/生産者価格評価表!AY$124</f>
        <v>4.5882708359956572E-4</v>
      </c>
      <c r="AZ86" s="308">
        <f>+生産者価格評価表!AZ86/生産者価格評価表!AZ$124</f>
        <v>4.5358640494830396E-4</v>
      </c>
      <c r="BA86" s="308">
        <f>+生産者価格評価表!BA86/生産者価格評価表!BA$124</f>
        <v>5.8440463097721596E-4</v>
      </c>
      <c r="BB86" s="308">
        <f>+生産者価格評価表!BB86/生産者価格評価表!BB$124</f>
        <v>4.4419896417340803E-4</v>
      </c>
      <c r="BC86" s="308">
        <f>+生産者価格評価表!BC86/生産者価格評価表!BC$124</f>
        <v>5.7437365089778368E-4</v>
      </c>
      <c r="BD86" s="308">
        <f>+生産者価格評価表!BD86/生産者価格評価表!BD$124</f>
        <v>5.3609588812542281E-4</v>
      </c>
      <c r="BE86" s="308">
        <f>+生産者価格評価表!BE86/生産者価格評価表!BE$124</f>
        <v>4.925951438587079E-4</v>
      </c>
      <c r="BF86" s="308">
        <f>+生産者価格評価表!BF86/生産者価格評価表!BF$124</f>
        <v>1.0022423251154495E-3</v>
      </c>
      <c r="BG86" s="308">
        <f>+生産者価格評価表!BG86/生産者価格評価表!BG$124</f>
        <v>9.7490974218868241E-4</v>
      </c>
      <c r="BH86" s="308">
        <f>+生産者価格評価表!BH86/生産者価格評価表!BH$124</f>
        <v>5.6282020694016163E-4</v>
      </c>
      <c r="BI86" s="308">
        <f>+生産者価格評価表!BI86/生産者価格評価表!BI$124</f>
        <v>8.8503234519005461E-4</v>
      </c>
      <c r="BJ86" s="308">
        <f>+生産者価格評価表!BJ86/生産者価格評価表!BJ$124</f>
        <v>4.7272667790613756E-4</v>
      </c>
      <c r="BK86" s="308">
        <f>+生産者価格評価表!BK86/生産者価格評価表!BK$124</f>
        <v>8.7957228760019498E-4</v>
      </c>
      <c r="BL86" s="308">
        <f>+生産者価格評価表!BL86/生産者価格評価表!BL$124</f>
        <v>1.7727172864724081E-3</v>
      </c>
      <c r="BM86" s="308">
        <f>+生産者価格評価表!BM86/生産者価格評価表!BM$124</f>
        <v>9.1461976018318211E-4</v>
      </c>
      <c r="BN86" s="308">
        <f>+生産者価格評価表!BN86/生産者価格評価表!BN$124</f>
        <v>9.5243478010364016E-4</v>
      </c>
      <c r="BO86" s="308">
        <f>+生産者価格評価表!BO86/生産者価格評価表!BO$124</f>
        <v>9.0003252339386887E-4</v>
      </c>
      <c r="BP86" s="308">
        <f>+生産者価格評価表!BP86/生産者価格評価表!BP$124</f>
        <v>9.5384291130791638E-4</v>
      </c>
      <c r="BQ86" s="308">
        <f>+生産者価格評価表!BQ86/生産者価格評価表!BQ$124</f>
        <v>5.7993412773363307E-4</v>
      </c>
      <c r="BR86" s="308">
        <f>+生産者価格評価表!BR86/生産者価格評価表!BR$124</f>
        <v>1.4944501098022062E-3</v>
      </c>
      <c r="BS86" s="308">
        <f>+生産者価格評価表!BS86/生産者価格評価表!BS$124</f>
        <v>2.8830182365032354E-4</v>
      </c>
      <c r="BT86" s="308">
        <f>+生産者価格評価表!BT86/生産者価格評価表!BT$124</f>
        <v>2.0527828921375511E-4</v>
      </c>
      <c r="BU86" s="308">
        <f>+生産者価格評価表!BU86/生産者価格評価表!BU$124</f>
        <v>1.290882446903637E-4</v>
      </c>
      <c r="BV86" s="308">
        <f>+生産者価格評価表!BV86/生産者価格評価表!BV$124</f>
        <v>1.257143900481925E-4</v>
      </c>
      <c r="BW86" s="308">
        <f>+生産者価格評価表!BW86/生産者価格評価表!BW$124</f>
        <v>7.6090908796202096E-5</v>
      </c>
      <c r="BX86" s="308">
        <f>+生産者価格評価表!BX86/生産者価格評価表!BX$124</f>
        <v>6.6823257440346717E-5</v>
      </c>
      <c r="BY86" s="308">
        <f>+生産者価格評価表!BY86/生産者価格評価表!BY$124</f>
        <v>4.7112274591125017E-6</v>
      </c>
      <c r="BZ86" s="308">
        <f>+生産者価格評価表!BZ86/生産者価格評価表!BZ$124</f>
        <v>6.313907757865561E-4</v>
      </c>
      <c r="CA86" s="308">
        <f>+生産者価格評価表!CA86/生産者価格評価表!CA$124</f>
        <v>1.0371752631315582E-3</v>
      </c>
      <c r="CB86" s="308">
        <f>+生産者価格評価表!CB86/生産者価格評価表!CB$124</f>
        <v>5.2321904056258682E-4</v>
      </c>
      <c r="CC86" s="308">
        <f>+生産者価格評価表!CC86/生産者価格評価表!CC$124</f>
        <v>3.0408638525596967E-4</v>
      </c>
      <c r="CD86" s="308">
        <f>+生産者価格評価表!CD86/生産者価格評価表!CD$124</f>
        <v>6.3102774783563222E-4</v>
      </c>
      <c r="CE86" s="308">
        <f>+生産者価格評価表!CE86/生産者価格評価表!CE$124</f>
        <v>3.6833784960810701E-3</v>
      </c>
      <c r="CF86" s="308">
        <f>+生産者価格評価表!CF86/生産者価格評価表!CF$124</f>
        <v>8.6037618407775796E-5</v>
      </c>
      <c r="CG86" s="308">
        <f>+生産者価格評価表!CG86/生産者価格評価表!CG$124</f>
        <v>2.7523061439221696E-4</v>
      </c>
      <c r="CH86" s="308">
        <f>+生産者価格評価表!CH86/生産者価格評価表!CH$124</f>
        <v>8.2349042037133668E-3</v>
      </c>
      <c r="CI86" s="308">
        <f>+生産者価格評価表!CI86/生産者価格評価表!CI$124</f>
        <v>8.0496904643373243E-5</v>
      </c>
      <c r="CJ86" s="308">
        <f>+生産者価格評価表!CJ86/生産者価格評価表!CJ$124</f>
        <v>7.0195815479472199E-5</v>
      </c>
      <c r="CK86" s="308">
        <f>+生産者価格評価表!CK86/生産者価格評価表!CK$124</f>
        <v>4.0843248023694875E-4</v>
      </c>
      <c r="CL86" s="308">
        <f>+生産者価格評価表!CL86/生産者価格評価表!CL$124</f>
        <v>1.1502216930589444E-4</v>
      </c>
      <c r="CM86" s="308">
        <f>+生産者価格評価表!CM86/生産者価格評価表!CM$124</f>
        <v>8.4367417910815288E-4</v>
      </c>
      <c r="CN86" s="308">
        <f>+生産者価格評価表!CN86/生産者価格評価表!CN$124</f>
        <v>9.9619868158119351E-5</v>
      </c>
      <c r="CO86" s="308">
        <f>+生産者価格評価表!CO86/生産者価格評価表!CO$124</f>
        <v>1.4730194442332786E-4</v>
      </c>
      <c r="CP86" s="308">
        <f>+生産者価格評価表!CP86/生産者価格評価表!CP$124</f>
        <v>4.0218040994030157E-4</v>
      </c>
      <c r="CQ86" s="308">
        <f>+生産者価格評価表!CQ86/生産者価格評価表!CQ$124</f>
        <v>5.6726203612327106E-4</v>
      </c>
      <c r="CR86" s="308">
        <f>+生産者価格評価表!CR86/生産者価格評価表!CR$124</f>
        <v>4.3192676324374816E-4</v>
      </c>
      <c r="CS86" s="308">
        <f>+生産者価格評価表!CS86/生産者価格評価表!CS$124</f>
        <v>2.6356162743038466E-4</v>
      </c>
      <c r="CT86" s="308">
        <f>+生産者価格評価表!CT86/生産者価格評価表!CT$124</f>
        <v>2.1012144676513681E-4</v>
      </c>
      <c r="CU86" s="308">
        <f>+生産者価格評価表!CU86/生産者価格評価表!CU$124</f>
        <v>4.0936792604045802E-4</v>
      </c>
      <c r="CV86" s="308">
        <f>+生産者価格評価表!CV86/生産者価格評価表!CV$124</f>
        <v>9.934393114520692E-5</v>
      </c>
      <c r="CW86" s="308">
        <f>+生産者価格評価表!CW86/生産者価格評価表!CW$124</f>
        <v>6.5030445455057794E-4</v>
      </c>
      <c r="CX86" s="308">
        <f>+生産者価格評価表!CX86/生産者価格評価表!CX$124</f>
        <v>5.6564375908659003E-4</v>
      </c>
      <c r="CY86" s="308">
        <f>+生産者価格評価表!CY86/生産者価格評価表!CY$124</f>
        <v>9.9751089900541466E-5</v>
      </c>
      <c r="CZ86" s="308">
        <f>+生産者価格評価表!CZ86/生産者価格評価表!CZ$124</f>
        <v>5.8943049133138091E-4</v>
      </c>
      <c r="DA86" s="308">
        <f>+生産者価格評価表!DA86/生産者価格評価表!DA$124</f>
        <v>8.0225067605645519E-4</v>
      </c>
      <c r="DB86" s="308">
        <f>+生産者価格評価表!DB86/生産者価格評価表!DB$124</f>
        <v>2.4579976785363256E-4</v>
      </c>
      <c r="DC86" s="308">
        <f>+生産者価格評価表!DC86/生産者価格評価表!DC$124</f>
        <v>1.5020119688950362E-4</v>
      </c>
      <c r="DD86" s="308">
        <f>+生産者価格評価表!DD86/生産者価格評価表!DD$124</f>
        <v>3.6146227749982146E-4</v>
      </c>
      <c r="DE86" s="308">
        <f>+生産者価格評価表!DE86/生産者価格評価表!DE$124</f>
        <v>1.9246354418468175E-4</v>
      </c>
      <c r="DF86" s="308">
        <f>+生産者価格評価表!DF86/生産者価格評価表!DF$124</f>
        <v>3.1260025080382904E-3</v>
      </c>
      <c r="DG86" s="309">
        <f>+生産者価格評価表!DG86/生産者価格評価表!DG$124</f>
        <v>8.0409743757592497E-5</v>
      </c>
    </row>
    <row r="87" spans="2:111" ht="17.100000000000001" customHeight="1">
      <c r="B87" s="304" t="s">
        <v>285</v>
      </c>
      <c r="C87" s="305" t="s">
        <v>286</v>
      </c>
      <c r="D87" s="306">
        <f>+生産者価格評価表!D87/生産者価格評価表!D$124</f>
        <v>3.2799234805587726E-3</v>
      </c>
      <c r="E87" s="307">
        <f>+生産者価格評価表!E87/生産者価格評価表!E$124</f>
        <v>7.607589793549847E-3</v>
      </c>
      <c r="F87" s="307">
        <f>+生産者価格評価表!F87/生産者価格評価表!F$124</f>
        <v>1.6899438388163421E-3</v>
      </c>
      <c r="G87" s="307">
        <f>+生産者価格評価表!G87/生産者価格評価表!G$124</f>
        <v>5.9199549768185298E-4</v>
      </c>
      <c r="H87" s="307">
        <f>+生産者価格評価表!H87/生産者価格評価表!H$124</f>
        <v>3.8789897941150136E-3</v>
      </c>
      <c r="I87" s="819">
        <v>0</v>
      </c>
      <c r="J87" s="307">
        <f>+生産者価格評価表!J87/生産者価格評価表!J$124</f>
        <v>9.9561273798251071E-4</v>
      </c>
      <c r="K87" s="307">
        <f>+生産者価格評価表!K87/生産者価格評価表!K$124</f>
        <v>1.2595345953784504E-2</v>
      </c>
      <c r="L87" s="307">
        <f>+生産者価格評価表!L87/生産者価格評価表!L$124</f>
        <v>3.9295825380201484E-3</v>
      </c>
      <c r="M87" s="307">
        <f>+生産者価格評価表!M87/生産者価格評価表!M$124</f>
        <v>4.0668455282758788E-2</v>
      </c>
      <c r="N87" s="819">
        <v>0</v>
      </c>
      <c r="O87" s="307">
        <f>+生産者価格評価表!O87/生産者価格評価表!O$124</f>
        <v>3.4757813709486354E-3</v>
      </c>
      <c r="P87" s="307">
        <f>+生産者価格評価表!P87/生産者価格評価表!P$124</f>
        <v>3.5671451839625074E-3</v>
      </c>
      <c r="Q87" s="307">
        <f>+生産者価格評価表!Q87/生産者価格評価表!Q$124</f>
        <v>3.3403701409301756E-3</v>
      </c>
      <c r="R87" s="307">
        <f>+生産者価格評価表!R87/生産者価格評価表!R$124</f>
        <v>3.307244650649441E-3</v>
      </c>
      <c r="S87" s="307">
        <f>+生産者価格評価表!S87/生産者価格評価表!S$124</f>
        <v>9.4079044418975792E-3</v>
      </c>
      <c r="T87" s="307">
        <f>+生産者価格評価表!T87/生産者価格評価表!T$124</f>
        <v>5.4871611196568729E-3</v>
      </c>
      <c r="U87" s="307">
        <f>+生産者価格評価表!U87/生産者価格評価表!U$124</f>
        <v>3.2892736632861379E-3</v>
      </c>
      <c r="V87" s="307">
        <f>+生産者価格評価表!V87/生産者価格評価表!V$124</f>
        <v>6.2827907646896379E-3</v>
      </c>
      <c r="W87" s="307">
        <f>+生産者価格評価表!W87/生産者価格評価表!W$124</f>
        <v>3.3266565678386453E-3</v>
      </c>
      <c r="X87" s="307">
        <f>+生産者価格評価表!X87/生産者価格評価表!X$124</f>
        <v>2.0908851615140654E-3</v>
      </c>
      <c r="Y87" s="307">
        <f>+生産者価格評価表!Y87/生産者価格評価表!Y$124</f>
        <v>2.6852388330454481E-3</v>
      </c>
      <c r="Z87" s="307">
        <f>+生産者価格評価表!Z87/生産者価格評価表!Z$124</f>
        <v>2.34165771035436E-3</v>
      </c>
      <c r="AA87" s="307">
        <f>+生産者価格評価表!AA87/生産者価格評価表!AA$124</f>
        <v>6.1013992098172881E-3</v>
      </c>
      <c r="AB87" s="307">
        <f>+生産者価格評価表!AB87/生産者価格評価表!AB$124</f>
        <v>2.8788755282721222E-3</v>
      </c>
      <c r="AC87" s="307">
        <f>+生産者価格評価表!AC87/生産者価格評価表!AC$124</f>
        <v>4.1310199713832357E-3</v>
      </c>
      <c r="AD87" s="307">
        <f>+生産者価格評価表!AD87/生産者価格評価表!AD$124</f>
        <v>9.4892485249980698E-3</v>
      </c>
      <c r="AE87" s="307">
        <f>+生産者価格評価表!AE87/生産者価格評価表!AE$124</f>
        <v>5.14972026659363E-3</v>
      </c>
      <c r="AF87" s="307">
        <f>+生産者価格評価表!AF87/生産者価格評価表!AF$124</f>
        <v>3.0079447609694544E-3</v>
      </c>
      <c r="AG87" s="307">
        <f>+生産者価格評価表!AG87/生産者価格評価表!AG$124</f>
        <v>2.1400949154941847E-3</v>
      </c>
      <c r="AH87" s="307">
        <f>+生産者価格評価表!AH87/生産者価格評価表!AH$124</f>
        <v>5.4028226909776976E-3</v>
      </c>
      <c r="AI87" s="307">
        <f>+生産者価格評価表!AI87/生産者価格評価表!AI$124</f>
        <v>7.8172634056341526E-3</v>
      </c>
      <c r="AJ87" s="307">
        <f>+生産者価格評価表!AJ87/生産者価格評価表!AJ$124</f>
        <v>5.9819445607832795E-3</v>
      </c>
      <c r="AK87" s="307">
        <f>+生産者価格評価表!AK87/生産者価格評価表!AK$124</f>
        <v>8.1259277444145732E-3</v>
      </c>
      <c r="AL87" s="307">
        <f>+生産者価格評価表!AL87/生産者価格評価表!AL$124</f>
        <v>7.3378070323598527E-3</v>
      </c>
      <c r="AM87" s="307">
        <f>+生産者価格評価表!AM87/生産者価格評価表!AM$124</f>
        <v>2.2673494266029922E-3</v>
      </c>
      <c r="AN87" s="307">
        <f>+生産者価格評価表!AN87/生産者価格評価表!AN$124</f>
        <v>1.5429058062509781E-3</v>
      </c>
      <c r="AO87" s="307">
        <f>+生産者価格評価表!AO87/生産者価格評価表!AO$124</f>
        <v>6.727026782376389E-3</v>
      </c>
      <c r="AP87" s="307">
        <f>+生産者価格評価表!AP87/生産者価格評価表!AP$124</f>
        <v>3.8519046556521547E-3</v>
      </c>
      <c r="AQ87" s="307">
        <f>+生産者価格評価表!AQ87/生産者価格評価表!AQ$124</f>
        <v>4.870880130076442E-3</v>
      </c>
      <c r="AR87" s="307">
        <f>+生産者価格評価表!AR87/生産者価格評価表!AR$124</f>
        <v>9.3882338211246658E-3</v>
      </c>
      <c r="AS87" s="307">
        <f>+生産者価格評価表!AS87/生産者価格評価表!AS$124</f>
        <v>2.5662526481069858E-3</v>
      </c>
      <c r="AT87" s="307">
        <f>+生産者価格評価表!AT87/生産者価格評価表!AT$124</f>
        <v>3.2593850265695951E-3</v>
      </c>
      <c r="AU87" s="308">
        <f>+生産者価格評価表!AU87/生産者価格評価表!AU$124</f>
        <v>2.1603439769823066E-3</v>
      </c>
      <c r="AV87" s="308">
        <f>+生産者価格評価表!AV87/生産者価格評価表!AV$124</f>
        <v>1.9694905421232837E-3</v>
      </c>
      <c r="AW87" s="308">
        <f>+生産者価格評価表!AW87/生産者価格評価表!AW$124</f>
        <v>2.2878288502282736E-3</v>
      </c>
      <c r="AX87" s="308">
        <f>+生産者価格評価表!AX87/生産者価格評価表!AX$124</f>
        <v>2.1444395446340919E-3</v>
      </c>
      <c r="AY87" s="308">
        <f>+生産者価格評価表!AY87/生産者価格評価表!AY$124</f>
        <v>1.8014343493086601E-3</v>
      </c>
      <c r="AZ87" s="308">
        <f>+生産者価格評価表!AZ87/生産者価格評価表!AZ$124</f>
        <v>2.4590559249949729E-3</v>
      </c>
      <c r="BA87" s="308">
        <f>+生産者価格評価表!BA87/生産者価格評価表!BA$124</f>
        <v>2.6935315049603247E-3</v>
      </c>
      <c r="BB87" s="308">
        <f>+生産者価格評価表!BB87/生産者価格評価表!BB$124</f>
        <v>2.0355741766066994E-3</v>
      </c>
      <c r="BC87" s="308">
        <f>+生産者価格評価表!BC87/生産者価格評価表!BC$124</f>
        <v>4.4587580343713844E-3</v>
      </c>
      <c r="BD87" s="308">
        <f>+生産者価格評価表!BD87/生産者価格評価表!BD$124</f>
        <v>2.4637000759081752E-3</v>
      </c>
      <c r="BE87" s="308">
        <f>+生産者価格評価表!BE87/生産者価格評価表!BE$124</f>
        <v>2.4789794866646809E-3</v>
      </c>
      <c r="BF87" s="308">
        <f>+生産者価格評価表!BF87/生産者価格評価表!BF$124</f>
        <v>2.5971831729757339E-3</v>
      </c>
      <c r="BG87" s="308">
        <f>+生産者価格評価表!BG87/生産者価格評価表!BG$124</f>
        <v>2.4409913926540551E-3</v>
      </c>
      <c r="BH87" s="308">
        <f>+生産者価格評価表!BH87/生産者価格評価表!BH$124</f>
        <v>1.897837277039405E-3</v>
      </c>
      <c r="BI87" s="308">
        <f>+生産者価格評価表!BI87/生産者価格評価表!BI$124</f>
        <v>3.11550806855898E-3</v>
      </c>
      <c r="BJ87" s="308">
        <f>+生産者価格評価表!BJ87/生産者価格評価表!BJ$124</f>
        <v>1.8597094509965309E-3</v>
      </c>
      <c r="BK87" s="308">
        <f>+生産者価格評価表!BK87/生産者価格評価表!BK$124</f>
        <v>3.4350428876777097E-3</v>
      </c>
      <c r="BL87" s="308">
        <f>+生産者価格評価表!BL87/生産者価格評価表!BL$124</f>
        <v>2.7573969157000652E-2</v>
      </c>
      <c r="BM87" s="308">
        <f>+生産者価格評価表!BM87/生産者価格評価表!BM$124</f>
        <v>2.2627796107121986E-3</v>
      </c>
      <c r="BN87" s="308">
        <f>+生産者価格評価表!BN87/生産者価格評価表!BN$124</f>
        <v>2.4926446675544024E-3</v>
      </c>
      <c r="BO87" s="308">
        <f>+生産者価格評価表!BO87/生産者価格評価表!BO$124</f>
        <v>2.3721181353876372E-3</v>
      </c>
      <c r="BP87" s="308">
        <f>+生産者価格評価表!BP87/生産者価格評価表!BP$124</f>
        <v>2.5899203536876372E-3</v>
      </c>
      <c r="BQ87" s="308">
        <f>+生産者価格評価表!BQ87/生産者価格評価表!BQ$124</f>
        <v>8.746072980583287E-3</v>
      </c>
      <c r="BR87" s="308">
        <f>+生産者価格評価表!BR87/生産者価格評価表!BR$124</f>
        <v>2.6499503037326479E-2</v>
      </c>
      <c r="BS87" s="308">
        <f>+生産者価格評価表!BS87/生産者価格評価表!BS$124</f>
        <v>1.1108911113123204E-3</v>
      </c>
      <c r="BT87" s="308">
        <f>+生産者価格評価表!BT87/生産者価格評価表!BT$124</f>
        <v>6.7899327333343794E-4</v>
      </c>
      <c r="BU87" s="308">
        <f>+生産者価格評価表!BU87/生産者価格評価表!BU$124</f>
        <v>5.6266854511161904E-4</v>
      </c>
      <c r="BV87" s="308">
        <f>+生産者価格評価表!BV87/生産者価格評価表!BV$124</f>
        <v>6.5563670242572937E-4</v>
      </c>
      <c r="BW87" s="308">
        <f>+生産者価格評価表!BW87/生産者価格評価表!BW$124</f>
        <v>5.3290519592759345E-4</v>
      </c>
      <c r="BX87" s="308">
        <f>+生産者価格評価表!BX87/生産者価格評価表!BX$124</f>
        <v>3.9249942287039618E-4</v>
      </c>
      <c r="BY87" s="308">
        <f>+生産者価格評価表!BY87/生産者価格評価表!BY$124</f>
        <v>1.0533420134679248E-5</v>
      </c>
      <c r="BZ87" s="308">
        <f>+生産者価格評価表!BZ87/生産者価格評価表!BZ$124</f>
        <v>3.5411724919049938E-4</v>
      </c>
      <c r="CA87" s="308">
        <f>+生産者価格評価表!CA87/生産者価格評価表!CA$124</f>
        <v>2.2507307484173129E-4</v>
      </c>
      <c r="CB87" s="308">
        <f>+生産者価格評価表!CB87/生産者価格評価表!CB$124</f>
        <v>1.2290753895758165E-3</v>
      </c>
      <c r="CC87" s="308">
        <f>+生産者価格評価表!CC87/生産者価格評価表!CC$124</f>
        <v>7.40737988269257E-4</v>
      </c>
      <c r="CD87" s="308">
        <f>+生産者価格評価表!CD87/生産者価格評価表!CD$124</f>
        <v>1.2746317530747586E-3</v>
      </c>
      <c r="CE87" s="308">
        <f>+生産者価格評価表!CE87/生産者価格評価表!CE$124</f>
        <v>4.5580640236735298E-4</v>
      </c>
      <c r="CF87" s="308">
        <f>+生産者価格評価表!CF87/生産者価格評価表!CF$124</f>
        <v>3.388885955769599E-4</v>
      </c>
      <c r="CG87" s="308">
        <f>+生産者価格評価表!CG87/生産者価格評価表!CG$124</f>
        <v>1.0917110615109164E-3</v>
      </c>
      <c r="CH87" s="308">
        <f>+生産者価格評価表!CH87/生産者価格評価表!CH$124</f>
        <v>2.0290356692316693E-4</v>
      </c>
      <c r="CI87" s="308">
        <f>+生産者価格評価表!CI87/生産者価格評価表!CI$124</f>
        <v>5.4590549276595766E-4</v>
      </c>
      <c r="CJ87" s="308">
        <f>+生産者価格評価表!CJ87/生産者価格評価表!CJ$124</f>
        <v>7.5283562199133006E-4</v>
      </c>
      <c r="CK87" s="308">
        <f>+生産者価格評価表!CK87/生産者価格評価表!CK$124</f>
        <v>1.3059858713272798E-3</v>
      </c>
      <c r="CL87" s="308">
        <f>+生産者価格評価表!CL87/生産者価格評価表!CL$124</f>
        <v>8.3541306917692083E-4</v>
      </c>
      <c r="CM87" s="308">
        <f>+生産者価格評価表!CM87/生産者価格評価表!CM$124</f>
        <v>2.9289634387449338E-3</v>
      </c>
      <c r="CN87" s="308">
        <f>+生産者価格評価表!CN87/生産者価格評価表!CN$124</f>
        <v>2.6276862678384872E-3</v>
      </c>
      <c r="CO87" s="308">
        <f>+生産者価格評価表!CO87/生産者価格評価表!CO$124</f>
        <v>6.8260137115546467E-4</v>
      </c>
      <c r="CP87" s="308">
        <f>+生産者価格評価表!CP87/生産者価格評価表!CP$124</f>
        <v>1.49585571766948E-3</v>
      </c>
      <c r="CQ87" s="308">
        <f>+生産者価格評価表!CQ87/生産者価格評価表!CQ$124</f>
        <v>1.0806964248559127E-3</v>
      </c>
      <c r="CR87" s="308">
        <f>+生産者価格評価表!CR87/生産者価格評価表!CR$124</f>
        <v>1.7927278280541578E-3</v>
      </c>
      <c r="CS87" s="308">
        <f>+生産者価格評価表!CS87/生産者価格評価表!CS$124</f>
        <v>9.9146775380799432E-4</v>
      </c>
      <c r="CT87" s="308">
        <f>+生産者価格評価表!CT87/生産者価格評価表!CT$124</f>
        <v>7.1129315892222607E-4</v>
      </c>
      <c r="CU87" s="308">
        <f>+生産者価格評価表!CU87/生産者価格評価表!CU$124</f>
        <v>1.7178800665361091E-3</v>
      </c>
      <c r="CV87" s="308">
        <f>+生産者価格評価表!CV87/生産者価格評価表!CV$124</f>
        <v>3.3752164502838994E-4</v>
      </c>
      <c r="CW87" s="308">
        <f>+生産者価格評価表!CW87/生産者価格評価表!CW$124</f>
        <v>4.4253790846204415E-4</v>
      </c>
      <c r="CX87" s="308">
        <f>+生産者価格評価表!CX87/生産者価格評価表!CX$124</f>
        <v>1.748597009070712E-3</v>
      </c>
      <c r="CY87" s="308">
        <f>+生産者価格評価表!CY87/生産者価格評価表!CY$124</f>
        <v>3.7232645112527762E-4</v>
      </c>
      <c r="CZ87" s="308">
        <f>+生産者価格評価表!CZ87/生産者価格評価表!CZ$124</f>
        <v>2.5449319325944069E-3</v>
      </c>
      <c r="DA87" s="308">
        <f>+生産者価格評価表!DA87/生産者価格評価表!DA$124</f>
        <v>2.815686118411168E-3</v>
      </c>
      <c r="DB87" s="308">
        <f>+生産者価格評価表!DB87/生産者価格評価表!DB$124</f>
        <v>8.8163242484986355E-4</v>
      </c>
      <c r="DC87" s="308">
        <f>+生産者価格評価表!DC87/生産者価格評価表!DC$124</f>
        <v>4.8565963473356345E-4</v>
      </c>
      <c r="DD87" s="308">
        <f>+生産者価格評価表!DD87/生産者価格評価表!DD$124</f>
        <v>8.4406979190941849E-4</v>
      </c>
      <c r="DE87" s="308">
        <f>+生産者価格評価表!DE87/生産者価格評価表!DE$124</f>
        <v>6.8076380076356345E-4</v>
      </c>
      <c r="DF87" s="308">
        <f>+生産者価格評価表!DF87/生産者価格評価表!DF$124</f>
        <v>7.5501758913931851E-3</v>
      </c>
      <c r="DG87" s="309">
        <f>+生産者価格評価表!DG87/生産者価格評価表!DG$124</f>
        <v>2.2882086438989058E-4</v>
      </c>
    </row>
    <row r="88" spans="2:111" ht="17.100000000000001" customHeight="1">
      <c r="B88" s="304" t="s">
        <v>287</v>
      </c>
      <c r="C88" s="305" t="s">
        <v>288</v>
      </c>
      <c r="D88" s="306">
        <f>+生産者価格評価表!D88/生産者価格評価表!D$124</f>
        <v>5.1417094681020212E-5</v>
      </c>
      <c r="E88" s="307">
        <f>+生産者価格評価表!E88/生産者価格評価表!E$124</f>
        <v>0</v>
      </c>
      <c r="F88" s="307">
        <f>+生産者価格評価表!F88/生産者価格評価表!F$124</f>
        <v>7.9133857717159317E-5</v>
      </c>
      <c r="G88" s="307">
        <f>+生産者価格評価表!G88/生産者価格評価表!G$124</f>
        <v>0</v>
      </c>
      <c r="H88" s="307">
        <f>+生産者価格評価表!H88/生産者価格評価表!H$124</f>
        <v>1.5541719822597165E-3</v>
      </c>
      <c r="I88" s="819">
        <v>0</v>
      </c>
      <c r="J88" s="307">
        <f>+生産者価格評価表!J88/生産者価格評価表!J$124</f>
        <v>7.038069062070125E-4</v>
      </c>
      <c r="K88" s="307">
        <f>+生産者価格評価表!K88/生産者価格評価表!K$124</f>
        <v>6.9117511091730869E-4</v>
      </c>
      <c r="L88" s="307">
        <f>+生産者価格評価表!L88/生産者価格評価表!L$124</f>
        <v>7.9174418600227352E-4</v>
      </c>
      <c r="M88" s="307">
        <f>+生産者価格評価表!M88/生産者価格評価表!M$124</f>
        <v>3.4735919773989612E-4</v>
      </c>
      <c r="N88" s="819">
        <v>0</v>
      </c>
      <c r="O88" s="307">
        <f>+生産者価格評価表!O88/生産者価格評価表!O$124</f>
        <v>3.0460763267338431E-4</v>
      </c>
      <c r="P88" s="307">
        <f>+生産者価格評価表!P88/生産者価格評価表!P$124</f>
        <v>7.6341944200457757E-4</v>
      </c>
      <c r="Q88" s="307">
        <f>+生産者価格評価表!Q88/生産者価格評価表!Q$124</f>
        <v>8.0466813015634125E-4</v>
      </c>
      <c r="R88" s="307">
        <f>+生産者価格評価表!R88/生産者価格評価表!R$124</f>
        <v>1.058971361165755E-3</v>
      </c>
      <c r="S88" s="307">
        <f>+生産者価格評価表!S88/生産者価格評価表!S$124</f>
        <v>3.0787112999385428E-3</v>
      </c>
      <c r="T88" s="307">
        <f>+生産者価格評価表!T88/生産者価格評価表!T$124</f>
        <v>1.7097103430769111E-4</v>
      </c>
      <c r="U88" s="307">
        <f>+生産者価格評価表!U88/生産者価格評価表!U$124</f>
        <v>2.0568309175014129E-3</v>
      </c>
      <c r="V88" s="307">
        <f>+生産者価格評価表!V88/生産者価格評価表!V$124</f>
        <v>4.2878495057611446E-3</v>
      </c>
      <c r="W88" s="307">
        <f>+生産者価格評価表!W88/生産者価格評価表!W$124</f>
        <v>1.4670606662980348E-3</v>
      </c>
      <c r="X88" s="307">
        <f>+生産者価格評価表!X88/生産者価格評価表!X$124</f>
        <v>1.3202496819461116E-4</v>
      </c>
      <c r="Y88" s="307">
        <f>+生産者価格評価表!Y88/生産者価格評価表!Y$124</f>
        <v>5.9416351631415732E-4</v>
      </c>
      <c r="Z88" s="307">
        <f>+生産者価格評価表!Z88/生産者価格評価表!Z$124</f>
        <v>7.7651636504427171E-4</v>
      </c>
      <c r="AA88" s="307">
        <f>+生産者価格評価表!AA88/生産者価格評価表!AA$124</f>
        <v>1.6500518793148974E-3</v>
      </c>
      <c r="AB88" s="307">
        <f>+生産者価格評価表!AB88/生産者価格評価表!AB$124</f>
        <v>6.9598254891246609E-4</v>
      </c>
      <c r="AC88" s="307">
        <f>+生産者価格評価表!AC88/生産者価格評価表!AC$124</f>
        <v>1.4125291880314405E-3</v>
      </c>
      <c r="AD88" s="307">
        <f>+生産者価格評価表!AD88/生産者価格評価表!AD$124</f>
        <v>7.997806275510034E-6</v>
      </c>
      <c r="AE88" s="307">
        <f>+生産者価格評価表!AE88/生産者価格評価表!AE$124</f>
        <v>1.6312783731347791E-4</v>
      </c>
      <c r="AF88" s="307">
        <f>+生産者価格評価表!AF88/生産者価格評価表!AF$124</f>
        <v>1.9198130392188738E-3</v>
      </c>
      <c r="AG88" s="307">
        <f>+生産者価格評価表!AG88/生産者価格評価表!AG$124</f>
        <v>1.2912408018677572E-3</v>
      </c>
      <c r="AH88" s="307">
        <f>+生産者価格評価表!AH88/生産者価格評価表!AH$124</f>
        <v>4.8084692102374772E-4</v>
      </c>
      <c r="AI88" s="307">
        <f>+生産者価格評価表!AI88/生産者価格評価表!AI$124</f>
        <v>1.0274679486267549E-2</v>
      </c>
      <c r="AJ88" s="307">
        <f>+生産者価格評価表!AJ88/生産者価格評価表!AJ$124</f>
        <v>6.4490421551919187E-5</v>
      </c>
      <c r="AK88" s="307">
        <f>+生産者価格評価表!AK88/生産者価格評価表!AK$124</f>
        <v>5.1110298637627007E-3</v>
      </c>
      <c r="AL88" s="307">
        <f>+生産者価格評価表!AL88/生産者価格評価表!AL$124</f>
        <v>5.7933978175172315E-4</v>
      </c>
      <c r="AM88" s="307">
        <f>+生産者価格評価表!AM88/生産者価格評価表!AM$124</f>
        <v>0</v>
      </c>
      <c r="AN88" s="307">
        <f>+生産者価格評価表!AN88/生産者価格評価表!AN$124</f>
        <v>3.5084210650394294E-3</v>
      </c>
      <c r="AO88" s="307">
        <f>+生産者価格評価表!AO88/生産者価格評価表!AO$124</f>
        <v>2.5768546611414957E-4</v>
      </c>
      <c r="AP88" s="307">
        <f>+生産者価格評価表!AP88/生産者価格評価表!AP$124</f>
        <v>3.7981413956338252E-4</v>
      </c>
      <c r="AQ88" s="307">
        <f>+生産者価格評価表!AQ88/生産者価格評価表!AQ$124</f>
        <v>2.8130943294763168E-3</v>
      </c>
      <c r="AR88" s="307">
        <f>+生産者価格評価表!AR88/生産者価格評価表!AR$124</f>
        <v>2.0799264530709871E-3</v>
      </c>
      <c r="AS88" s="307">
        <f>+生産者価格評価表!AS88/生産者価格評価表!AS$124</f>
        <v>5.7288309264850773E-5</v>
      </c>
      <c r="AT88" s="307">
        <f>+生産者価格評価表!AT88/生産者価格評価表!AT$124</f>
        <v>6.4596034340793631E-4</v>
      </c>
      <c r="AU88" s="308">
        <f>+生産者価格評価表!AU88/生産者価格評価表!AU$124</f>
        <v>7.2585151246028917E-4</v>
      </c>
      <c r="AV88" s="308">
        <f>+生産者価格評価表!AV88/生産者価格評価表!AV$124</f>
        <v>5.4239890813070001E-4</v>
      </c>
      <c r="AW88" s="308">
        <f>+生産者価格評価表!AW88/生産者価格評価表!AW$124</f>
        <v>3.6789048528400938E-4</v>
      </c>
      <c r="AX88" s="308">
        <f>+生産者価格評価表!AX88/生産者価格評価表!AX$124</f>
        <v>3.1023031484079681E-4</v>
      </c>
      <c r="AY88" s="308">
        <f>+生産者価格評価表!AY88/生産者価格評価表!AY$124</f>
        <v>3.0758531391938054E-4</v>
      </c>
      <c r="AZ88" s="308">
        <f>+生産者価格評価表!AZ88/生産者価格評価表!AZ$124</f>
        <v>6.4113858319135696E-3</v>
      </c>
      <c r="BA88" s="308">
        <f>+生産者価格評価表!BA88/生産者価格評価表!BA$124</f>
        <v>2.2081107804496192E-4</v>
      </c>
      <c r="BB88" s="308">
        <f>+生産者価格評価表!BB88/生産者価格評価表!BB$124</f>
        <v>1.7513841093818874E-3</v>
      </c>
      <c r="BC88" s="308">
        <f>+生産者価格評価表!BC88/生産者価格評価表!BC$124</f>
        <v>1.3223367873180793E-3</v>
      </c>
      <c r="BD88" s="308">
        <f>+生産者価格評価表!BD88/生産者価格評価表!BD$124</f>
        <v>3.130864175621774E-4</v>
      </c>
      <c r="BE88" s="308">
        <f>+生産者価格評価表!BE88/生産者価格評価表!BE$124</f>
        <v>2.2122726922849593E-3</v>
      </c>
      <c r="BF88" s="308">
        <f>+生産者価格評価表!BF88/生産者価格評価表!BF$124</f>
        <v>1.0141329825288565E-4</v>
      </c>
      <c r="BG88" s="308">
        <f>+生産者価格評価表!BG88/生産者価格評価表!BG$124</f>
        <v>5.8521388291907228E-4</v>
      </c>
      <c r="BH88" s="308">
        <f>+生産者価格評価表!BH88/生産者価格評価表!BH$124</f>
        <v>1.1875249063287808E-3</v>
      </c>
      <c r="BI88" s="308">
        <f>+生産者価格評価表!BI88/生産者価格評価表!BI$124</f>
        <v>1.2399501415717029E-4</v>
      </c>
      <c r="BJ88" s="308">
        <f>+生産者価格評価表!BJ88/生産者価格評価表!BJ$124</f>
        <v>3.8463850632780122E-4</v>
      </c>
      <c r="BK88" s="308">
        <f>+生産者価格評価表!BK88/生産者価格評価表!BK$124</f>
        <v>1.6760297638283373E-3</v>
      </c>
      <c r="BL88" s="308">
        <f>+生産者価格評価表!BL88/生産者価格評価表!BL$124</f>
        <v>3.9258196459237985E-4</v>
      </c>
      <c r="BM88" s="308">
        <f>+生産者価格評価表!BM88/生産者価格評価表!BM$124</f>
        <v>0</v>
      </c>
      <c r="BN88" s="308">
        <f>+生産者価格評価表!BN88/生産者価格評価表!BN$124</f>
        <v>0</v>
      </c>
      <c r="BO88" s="308">
        <f>+生産者価格評価表!BO88/生産者価格評価表!BO$124</f>
        <v>2.0521870891778329E-5</v>
      </c>
      <c r="BP88" s="308">
        <f>+生産者価格評価表!BP88/生産者価格評価表!BP$124</f>
        <v>0</v>
      </c>
      <c r="BQ88" s="308">
        <f>+生産者価格評価表!BQ88/生産者価格評価表!BQ$124</f>
        <v>0</v>
      </c>
      <c r="BR88" s="308">
        <f>+生産者価格評価表!BR88/生産者価格評価表!BR$124</f>
        <v>0</v>
      </c>
      <c r="BS88" s="308">
        <f>+生産者価格評価表!BS88/生産者価格評価表!BS$124</f>
        <v>0</v>
      </c>
      <c r="BT88" s="308">
        <f>+生産者価格評価表!BT88/生産者価格評価表!BT$124</f>
        <v>0</v>
      </c>
      <c r="BU88" s="308">
        <f>+生産者価格評価表!BU88/生産者価格評価表!BU$124</f>
        <v>5.1093049420656723E-3</v>
      </c>
      <c r="BV88" s="308">
        <f>+生産者価格評価表!BV88/生産者価格評価表!BV$124</f>
        <v>1.140627919779454E-5</v>
      </c>
      <c r="BW88" s="308">
        <f>+生産者価格評価表!BW88/生産者価格評価表!BW$124</f>
        <v>0</v>
      </c>
      <c r="BX88" s="308">
        <f>+生産者価格評価表!BX88/生産者価格評価表!BX$124</f>
        <v>0</v>
      </c>
      <c r="BY88" s="308">
        <f>+生産者価格評価表!BY88/生産者価格評価表!BY$124</f>
        <v>0</v>
      </c>
      <c r="BZ88" s="308">
        <f>+生産者価格評価表!BZ88/生産者価格評価表!BZ$124</f>
        <v>3.1298907771546425E-3</v>
      </c>
      <c r="CA88" s="308">
        <f>+生産者価格評価表!CA88/生産者価格評価表!CA$124</f>
        <v>2.5060453560976612E-2</v>
      </c>
      <c r="CB88" s="308">
        <f>+生産者価格評価表!CB88/生産者価格評価表!CB$124</f>
        <v>0.12780425703545323</v>
      </c>
      <c r="CC88" s="308">
        <f>+生産者価格評価表!CC88/生産者価格評価表!CC$124</f>
        <v>6.0998332693158956E-2</v>
      </c>
      <c r="CD88" s="308">
        <f>+生産者価格評価表!CD88/生産者価格評価表!CD$124</f>
        <v>0.28963233061169369</v>
      </c>
      <c r="CE88" s="308">
        <f>+生産者価格評価表!CE88/生産者価格評価表!CE$124</f>
        <v>4.3323650749867063E-2</v>
      </c>
      <c r="CF88" s="308">
        <f>+生産者価格評価表!CF88/生産者価格評価表!CF$124</f>
        <v>1.3449882552714015E-2</v>
      </c>
      <c r="CG88" s="308">
        <f>+生産者価格評価表!CG88/生産者価格評価表!CG$124</f>
        <v>1.0712962721645835E-2</v>
      </c>
      <c r="CH88" s="308">
        <f>+生産者価格評価表!CH88/生産者価格評価表!CH$124</f>
        <v>0</v>
      </c>
      <c r="CI88" s="308">
        <f>+生産者価格評価表!CI88/生産者価格評価表!CI$124</f>
        <v>0</v>
      </c>
      <c r="CJ88" s="308">
        <f>+生産者価格評価表!CJ88/生産者価格評価表!CJ$124</f>
        <v>0</v>
      </c>
      <c r="CK88" s="308">
        <f>+生産者価格評価表!CK88/生産者価格評価表!CK$124</f>
        <v>0</v>
      </c>
      <c r="CL88" s="308">
        <f>+生産者価格評価表!CL88/生産者価格評価表!CL$124</f>
        <v>0</v>
      </c>
      <c r="CM88" s="308">
        <f>+生産者価格評価表!CM88/生産者価格評価表!CM$124</f>
        <v>2.0879222832180582E-3</v>
      </c>
      <c r="CN88" s="308">
        <f>+生産者価格評価表!CN88/生産者価格評価表!CN$124</f>
        <v>1.2101481585338179E-4</v>
      </c>
      <c r="CO88" s="308">
        <f>+生産者価格評価表!CO88/生産者価格評価表!CO$124</f>
        <v>6.4079711905892512E-7</v>
      </c>
      <c r="CP88" s="308">
        <f>+生産者価格評価表!CP88/生産者価格評価表!CP$124</f>
        <v>3.7213546893146815E-5</v>
      </c>
      <c r="CQ88" s="308">
        <f>+生産者価格評価表!CQ88/生産者価格評価表!CQ$124</f>
        <v>0</v>
      </c>
      <c r="CR88" s="308">
        <f>+生産者価格評価表!CR88/生産者価格評価表!CR$124</f>
        <v>0</v>
      </c>
      <c r="CS88" s="308">
        <f>+生産者価格評価表!CS88/生産者価格評価表!CS$124</f>
        <v>0</v>
      </c>
      <c r="CT88" s="308">
        <f>+生産者価格評価表!CT88/生産者価格評価表!CT$124</f>
        <v>0</v>
      </c>
      <c r="CU88" s="308">
        <f>+生産者価格評価表!CU88/生産者価格評価表!CU$124</f>
        <v>0</v>
      </c>
      <c r="CV88" s="308">
        <f>+生産者価格評価表!CV88/生産者価格評価表!CV$124</f>
        <v>4.0461762781402316E-3</v>
      </c>
      <c r="CW88" s="308">
        <f>+生産者価格評価表!CW88/生産者価格評価表!CW$124</f>
        <v>0</v>
      </c>
      <c r="CX88" s="308">
        <f>+生産者価格評価表!CX88/生産者価格評価表!CX$124</f>
        <v>1.1520509186378251E-6</v>
      </c>
      <c r="CY88" s="308">
        <f>+生産者価格評価表!CY88/生産者価格評価表!CY$124</f>
        <v>3.6509054221777998E-8</v>
      </c>
      <c r="CZ88" s="308">
        <f>+生産者価格評価表!CZ88/生産者価格評価表!CZ$124</f>
        <v>2.3012970986659588E-2</v>
      </c>
      <c r="DA88" s="308">
        <f>+生産者価格評価表!DA88/生産者価格評価表!DA$124</f>
        <v>3.1390149140745902E-3</v>
      </c>
      <c r="DB88" s="308">
        <f>+生産者価格評価表!DB88/生産者価格評価表!DB$124</f>
        <v>0</v>
      </c>
      <c r="DC88" s="308">
        <f>+生産者価格評価表!DC88/生産者価格評価表!DC$124</f>
        <v>1.827273441166315E-3</v>
      </c>
      <c r="DD88" s="308">
        <f>+生産者価格評価表!DD88/生産者価格評価表!DD$124</f>
        <v>1.6199825018326417E-6</v>
      </c>
      <c r="DE88" s="308">
        <f>+生産者価格評価表!DE88/生産者価格評価表!DE$124</f>
        <v>0</v>
      </c>
      <c r="DF88" s="308">
        <f>+生産者価格評価表!DF88/生産者価格評価表!DF$124</f>
        <v>0</v>
      </c>
      <c r="DG88" s="309">
        <f>+生産者価格評価表!DG88/生産者価格評価表!DG$124</f>
        <v>1.4549967255906654E-2</v>
      </c>
    </row>
    <row r="89" spans="2:111" ht="17.100000000000001" customHeight="1">
      <c r="B89" s="304" t="s">
        <v>289</v>
      </c>
      <c r="C89" s="305" t="s">
        <v>290</v>
      </c>
      <c r="D89" s="306">
        <f>+生産者価格評価表!D89/生産者価格評価表!D$124</f>
        <v>1.1644573168754129E-4</v>
      </c>
      <c r="E89" s="307">
        <f>+生産者価格評価表!E89/生産者価格評価表!E$124</f>
        <v>1.6168039044325551E-4</v>
      </c>
      <c r="F89" s="307">
        <f>+生産者価格評価表!F89/生産者価格評価表!F$124</f>
        <v>1.6188714343801406E-4</v>
      </c>
      <c r="G89" s="307">
        <f>+生産者価格評価表!G89/生産者価格評価表!G$124</f>
        <v>1.9053261515054155E-4</v>
      </c>
      <c r="H89" s="307">
        <f>+生産者価格評価表!H89/生産者価格評価表!H$124</f>
        <v>1.6620983559716639E-4</v>
      </c>
      <c r="I89" s="819">
        <v>0</v>
      </c>
      <c r="J89" s="307">
        <f>+生産者価格評価表!J89/生産者価格評価表!J$124</f>
        <v>9.1638697984355638E-4</v>
      </c>
      <c r="K89" s="307">
        <f>+生産者価格評価表!K89/生産者価格評価表!K$124</f>
        <v>7.3720007865339652E-5</v>
      </c>
      <c r="L89" s="307">
        <f>+生産者価格評価表!L89/生産者価格評価表!L$124</f>
        <v>1.840066204663767E-4</v>
      </c>
      <c r="M89" s="307">
        <f>+生産者価格評価表!M89/生産者価格評価表!M$124</f>
        <v>5.7697151973292874E-6</v>
      </c>
      <c r="N89" s="819">
        <v>0</v>
      </c>
      <c r="O89" s="307">
        <f>+生産者価格評価表!O89/生産者価格評価表!O$124</f>
        <v>1.8185649827841315E-4</v>
      </c>
      <c r="P89" s="307">
        <f>+生産者価格評価表!P89/生産者価格評価表!P$124</f>
        <v>2.241124041106256E-4</v>
      </c>
      <c r="Q89" s="307">
        <f>+生産者価格評価表!Q89/生産者価格評価表!Q$124</f>
        <v>1.6105662291442327E-4</v>
      </c>
      <c r="R89" s="307">
        <f>+生産者価格評価表!R89/生産者価格評価表!R$124</f>
        <v>3.2831392220253732E-4</v>
      </c>
      <c r="S89" s="307">
        <f>+生産者価格評価表!S89/生産者価格評価表!S$124</f>
        <v>1.1949824227067776E-4</v>
      </c>
      <c r="T89" s="307">
        <f>+生産者価格評価表!T89/生産者価格評価表!T$124</f>
        <v>1.9623332656763942E-4</v>
      </c>
      <c r="U89" s="307">
        <f>+生産者価格評価表!U89/生産者価格評価表!U$124</f>
        <v>2.8623737299705583E-4</v>
      </c>
      <c r="V89" s="307">
        <f>+生産者価格評価表!V89/生産者価格評価表!V$124</f>
        <v>1.2676665713466352E-4</v>
      </c>
      <c r="W89" s="307">
        <f>+生産者価格評価表!W89/生産者価格評価表!W$124</f>
        <v>1.1042427629653558E-4</v>
      </c>
      <c r="X89" s="307">
        <f>+生産者価格評価表!X89/生産者価格評価表!X$124</f>
        <v>2.2340920704931593E-5</v>
      </c>
      <c r="Y89" s="307">
        <f>+生産者価格評価表!Y89/生産者価格評価表!Y$124</f>
        <v>1.0294606416799087E-4</v>
      </c>
      <c r="Z89" s="307">
        <f>+生産者価格評価表!Z89/生産者価格評価表!Z$124</f>
        <v>1.1558862020102449E-4</v>
      </c>
      <c r="AA89" s="307">
        <f>+生産者価格評価表!AA89/生産者価格評価表!AA$124</f>
        <v>1.8136399981911531E-4</v>
      </c>
      <c r="AB89" s="307">
        <f>+生産者価格評価表!AB89/生産者価格評価表!AB$124</f>
        <v>2.3181103603730796E-4</v>
      </c>
      <c r="AC89" s="307">
        <f>+生産者価格評価表!AC89/生産者価格評価表!AC$124</f>
        <v>2.9346702624651803E-4</v>
      </c>
      <c r="AD89" s="307">
        <f>+生産者価格評価表!AD89/生産者価格評価表!AD$124</f>
        <v>1.6653240758153283E-5</v>
      </c>
      <c r="AE89" s="307">
        <f>+生産者価格評価表!AE89/生産者価格評価表!AE$124</f>
        <v>1.5375073221674253E-4</v>
      </c>
      <c r="AF89" s="307">
        <f>+生産者価格評価表!AF89/生産者価格評価表!AF$124</f>
        <v>1.874286239431039E-4</v>
      </c>
      <c r="AG89" s="307">
        <f>+生産者価格評価表!AG89/生産者価格評価表!AG$124</f>
        <v>1.9219760302885153E-4</v>
      </c>
      <c r="AH89" s="307">
        <f>+生産者価格評価表!AH89/生産者価格評価表!AH$124</f>
        <v>1.2461094899051027E-4</v>
      </c>
      <c r="AI89" s="307">
        <f>+生産者価格評価表!AI89/生産者価格評価表!AI$124</f>
        <v>1.3262225568933634E-4</v>
      </c>
      <c r="AJ89" s="307">
        <f>+生産者価格評価表!AJ89/生産者価格評価表!AJ$124</f>
        <v>1.9744026729314804E-4</v>
      </c>
      <c r="AK89" s="307">
        <f>+生産者価格評価表!AK89/生産者価格評価表!AK$124</f>
        <v>1.4197321581180169E-4</v>
      </c>
      <c r="AL89" s="307">
        <f>+生産者価格評価表!AL89/生産者価格評価表!AL$124</f>
        <v>1.8514872950718843E-4</v>
      </c>
      <c r="AM89" s="307">
        <f>+生産者価格評価表!AM89/生産者価格評価表!AM$124</f>
        <v>2.9739183683011612E-5</v>
      </c>
      <c r="AN89" s="307">
        <f>+生産者価格評価表!AN89/生産者価格評価表!AN$124</f>
        <v>6.3390344409095198E-5</v>
      </c>
      <c r="AO89" s="307">
        <f>+生産者価格評価表!AO89/生産者価格評価表!AO$124</f>
        <v>1.0486350703229354E-4</v>
      </c>
      <c r="AP89" s="307">
        <f>+生産者価格評価表!AP89/生産者価格評価表!AP$124</f>
        <v>1.2084148880019669E-4</v>
      </c>
      <c r="AQ89" s="307">
        <f>+生産者価格評価表!AQ89/生産者価格評価表!AQ$124</f>
        <v>3.0113177438898858E-5</v>
      </c>
      <c r="AR89" s="307">
        <f>+生産者価格評価表!AR89/生産者価格評価表!AR$124</f>
        <v>5.6861891889805543E-5</v>
      </c>
      <c r="AS89" s="307">
        <f>+生産者価格評価表!AS89/生産者価格評価表!AS$124</f>
        <v>1.5817876578833024E-4</v>
      </c>
      <c r="AT89" s="307">
        <f>+生産者価格評価表!AT89/生産者価格評価表!AT$124</f>
        <v>2.8731274215308721E-4</v>
      </c>
      <c r="AU89" s="308">
        <f>+生産者価格評価表!AU89/生産者価格評価表!AU$124</f>
        <v>1.7601261458146679E-4</v>
      </c>
      <c r="AV89" s="308">
        <f>+生産者価格評価表!AV89/生産者価格評価表!AV$124</f>
        <v>2.6388709918419675E-4</v>
      </c>
      <c r="AW89" s="308">
        <f>+生産者価格評価表!AW89/生産者価格評価表!AW$124</f>
        <v>3.4611457866637378E-4</v>
      </c>
      <c r="AX89" s="308">
        <f>+生産者価格評価表!AX89/生産者価格評価表!AX$124</f>
        <v>4.2334844584618481E-5</v>
      </c>
      <c r="AY89" s="308">
        <f>+生産者価格評価表!AY89/生産者価格評価表!AY$124</f>
        <v>1.1950288848091672E-4</v>
      </c>
      <c r="AZ89" s="308">
        <f>+生産者価格評価表!AZ89/生産者価格評価表!AZ$124</f>
        <v>1.5958152573208433E-4</v>
      </c>
      <c r="BA89" s="308">
        <f>+生産者価格評価表!BA89/生産者価格評価表!BA$124</f>
        <v>3.0681524711515949E-4</v>
      </c>
      <c r="BB89" s="308">
        <f>+生産者価格評価表!BB89/生産者価格評価表!BB$124</f>
        <v>5.1688115478329051E-5</v>
      </c>
      <c r="BC89" s="308">
        <f>+生産者価格評価表!BC89/生産者価格評価表!BC$124</f>
        <v>7.4847456827212638E-5</v>
      </c>
      <c r="BD89" s="308">
        <f>+生産者価格評価表!BD89/生産者価格評価表!BD$124</f>
        <v>2.1788851235031163E-4</v>
      </c>
      <c r="BE89" s="308">
        <f>+生産者価格評価表!BE89/生産者価格評価表!BE$124</f>
        <v>7.782970639966999E-5</v>
      </c>
      <c r="BF89" s="308">
        <f>+生産者価格評価表!BF89/生産者価格評価表!BF$124</f>
        <v>9.5686872315035626E-5</v>
      </c>
      <c r="BG89" s="308">
        <f>+生産者価格評価表!BG89/生産者価格評価表!BG$124</f>
        <v>5.5302602199201848E-5</v>
      </c>
      <c r="BH89" s="308">
        <f>+生産者価格評価表!BH89/生産者価格評価表!BH$124</f>
        <v>1.0266040718847566E-4</v>
      </c>
      <c r="BI89" s="308">
        <f>+生産者価格評価表!BI89/生産者価格評価表!BI$124</f>
        <v>6.0287104183803648E-5</v>
      </c>
      <c r="BJ89" s="308">
        <f>+生産者価格評価表!BJ89/生産者価格評価表!BJ$124</f>
        <v>2.6911012433898705E-4</v>
      </c>
      <c r="BK89" s="308">
        <f>+生産者価格評価表!BK89/生産者価格評価表!BK$124</f>
        <v>1.9411921771836266E-4</v>
      </c>
      <c r="BL89" s="308">
        <f>+生産者価格評価表!BL89/生産者価格評価表!BL$124</f>
        <v>9.6673528149427736E-4</v>
      </c>
      <c r="BM89" s="308">
        <f>+生産者価格評価表!BM89/生産者価格評価表!BM$124</f>
        <v>2.706519940929513E-4</v>
      </c>
      <c r="BN89" s="308">
        <f>+生産者価格評価表!BN89/生産者価格評価表!BN$124</f>
        <v>9.1848151779255673E-4</v>
      </c>
      <c r="BO89" s="308">
        <f>+生産者価格評価表!BO89/生産者価格評価表!BO$124</f>
        <v>4.8946970573616945E-4</v>
      </c>
      <c r="BP89" s="308">
        <f>+生産者価格評価表!BP89/生産者価格評価表!BP$124</f>
        <v>4.9743733326175943E-4</v>
      </c>
      <c r="BQ89" s="308">
        <f>+生産者価格評価表!BQ89/生産者価格評価表!BQ$124</f>
        <v>1.1209140018021695E-3</v>
      </c>
      <c r="BR89" s="308">
        <f>+生産者価格評価表!BR89/生産者価格評価表!BR$124</f>
        <v>3.9253989509240271E-3</v>
      </c>
      <c r="BS89" s="308">
        <f>+生産者価格評価表!BS89/生産者価格評価表!BS$124</f>
        <v>5.5685754143539154E-4</v>
      </c>
      <c r="BT89" s="308">
        <f>+生産者価格評価表!BT89/生産者価格評価表!BT$124</f>
        <v>1.3901700072639477E-3</v>
      </c>
      <c r="BU89" s="308">
        <f>+生産者価格評価表!BU89/生産者価格評価表!BU$124</f>
        <v>1.3543447576241361E-3</v>
      </c>
      <c r="BV89" s="308">
        <f>+生産者価格評価表!BV89/生産者価格評価表!BV$124</f>
        <v>7.3319090916360895E-3</v>
      </c>
      <c r="BW89" s="308">
        <f>+生産者価格評価表!BW89/生産者価格評価表!BW$124</f>
        <v>4.2909862684547954E-4</v>
      </c>
      <c r="BX89" s="308">
        <f>+生産者価格評価表!BX89/生産者価格評価表!BX$124</f>
        <v>4.2885769059506978E-4</v>
      </c>
      <c r="BY89" s="308">
        <f>+生産者価格評価表!BY89/生産者価格評価表!BY$124</f>
        <v>0</v>
      </c>
      <c r="BZ89" s="308">
        <f>+生産者価格評価表!BZ89/生産者価格評価表!BZ$124</f>
        <v>8.7810112277635522E-4</v>
      </c>
      <c r="CA89" s="308">
        <f>+生産者価格評価表!CA89/生産者価格評価表!CA$124</f>
        <v>3.4668629027670412E-4</v>
      </c>
      <c r="CB89" s="308">
        <f>+生産者価格評価表!CB89/生産者価格評価表!CB$124</f>
        <v>0</v>
      </c>
      <c r="CC89" s="308">
        <f>+生産者価格評価表!CC89/生産者価格評価表!CC$124</f>
        <v>6.0265580026888318E-4</v>
      </c>
      <c r="CD89" s="308">
        <f>+生産者価格評価表!CD89/生産者価格評価表!CD$124</f>
        <v>5.7768863923408204E-4</v>
      </c>
      <c r="CE89" s="308">
        <f>+生産者価格評価表!CE89/生産者価格評価表!CE$124</f>
        <v>3.1019197402778662E-3</v>
      </c>
      <c r="CF89" s="308">
        <f>+生産者価格評価表!CF89/生産者価格評価表!CF$124</f>
        <v>8.3244585946264712E-4</v>
      </c>
      <c r="CG89" s="308">
        <f>+生産者価格評価表!CG89/生産者価格評価表!CG$124</f>
        <v>8.4754946163572461E-4</v>
      </c>
      <c r="CH89" s="308">
        <f>+生産者価格評価表!CH89/生産者価格評価表!CH$124</f>
        <v>1.6516128489592889E-2</v>
      </c>
      <c r="CI89" s="308">
        <f>+生産者価格評価表!CI89/生産者価格評価表!CI$124</f>
        <v>2.8956803194117183E-3</v>
      </c>
      <c r="CJ89" s="308">
        <f>+生産者価格評価表!CJ89/生産者価格評価表!CJ$124</f>
        <v>2.1335945491545568E-3</v>
      </c>
      <c r="CK89" s="308">
        <f>+生産者価格評価表!CK89/生産者価格評価表!CK$124</f>
        <v>9.6805121835832745E-4</v>
      </c>
      <c r="CL89" s="308">
        <f>+生産者価格評価表!CL89/生産者価格評価表!CL$124</f>
        <v>2.0190917177114183E-3</v>
      </c>
      <c r="CM89" s="308">
        <f>+生産者価格評価表!CM89/生産者価格評価表!CM$124</f>
        <v>3.4743918204789919E-3</v>
      </c>
      <c r="CN89" s="308">
        <f>+生産者価格評価表!CN89/生産者価格評価表!CN$124</f>
        <v>3.9803908176109029E-3</v>
      </c>
      <c r="CO89" s="308">
        <f>+生産者価格評価表!CO89/生産者価格評価表!CO$124</f>
        <v>1.1616458464968915E-3</v>
      </c>
      <c r="CP89" s="308">
        <f>+生産者価格評価表!CP89/生産者価格評価表!CP$124</f>
        <v>8.745974039287157E-3</v>
      </c>
      <c r="CQ89" s="308">
        <f>+生産者価格評価表!CQ89/生産者価格評価表!CQ$124</f>
        <v>3.6889815813495017E-4</v>
      </c>
      <c r="CR89" s="308">
        <f>+生産者価格評価表!CR89/生産者価格評価表!CR$124</f>
        <v>5.6511071437825421E-3</v>
      </c>
      <c r="CS89" s="308">
        <f>+生産者価格評価表!CS89/生産者価格評価表!CS$124</f>
        <v>3.729204206811844E-3</v>
      </c>
      <c r="CT89" s="308">
        <f>+生産者価格評価表!CT89/生産者価格評価表!CT$124</f>
        <v>1.6998997133521379E-3</v>
      </c>
      <c r="CU89" s="308">
        <f>+生産者価格評価表!CU89/生産者価格評価表!CU$124</f>
        <v>5.7605661648289803E-3</v>
      </c>
      <c r="CV89" s="308">
        <f>+生産者価格評価表!CV89/生産者価格評価表!CV$124</f>
        <v>1.6076396045337706E-3</v>
      </c>
      <c r="CW89" s="308">
        <f>+生産者価格評価表!CW89/生産者価格評価表!CW$124</f>
        <v>1.9864352108974658E-4</v>
      </c>
      <c r="CX89" s="308">
        <f>+生産者価格評価表!CX89/生産者価格評価表!CX$124</f>
        <v>9.6131366079806383E-4</v>
      </c>
      <c r="CY89" s="308">
        <f>+生産者価格評価表!CY89/生産者価格評価表!CY$124</f>
        <v>1.3258071213404635E-3</v>
      </c>
      <c r="CZ89" s="308">
        <f>+生産者価格評価表!CZ89/生産者価格評価表!CZ$124</f>
        <v>1.418047541037856E-3</v>
      </c>
      <c r="DA89" s="308">
        <f>+生産者価格評価表!DA89/生産者価格評価表!DA$124</f>
        <v>6.4835943770467279E-4</v>
      </c>
      <c r="DB89" s="308">
        <f>+生産者価格評価表!DB89/生産者価格評価表!DB$124</f>
        <v>1.8945322212136856E-3</v>
      </c>
      <c r="DC89" s="308">
        <f>+生産者価格評価表!DC89/生産者価格評価表!DC$124</f>
        <v>6.8073225003364491E-4</v>
      </c>
      <c r="DD89" s="308">
        <f>+生産者価格評価表!DD89/生産者価格評価表!DD$124</f>
        <v>1.8073702959537194E-3</v>
      </c>
      <c r="DE89" s="308">
        <f>+生産者価格評価表!DE89/生産者価格評価表!DE$124</f>
        <v>2.2574543378029595E-3</v>
      </c>
      <c r="DF89" s="308">
        <f>+生産者価格評価表!DF89/生産者価格評価表!DF$124</f>
        <v>0</v>
      </c>
      <c r="DG89" s="309">
        <f>+生産者価格評価表!DG89/生産者価格評価表!DG$124</f>
        <v>2.2093284572668412E-4</v>
      </c>
    </row>
    <row r="90" spans="2:111" ht="17.100000000000001" customHeight="1">
      <c r="B90" s="304" t="s">
        <v>291</v>
      </c>
      <c r="C90" s="305" t="s">
        <v>292</v>
      </c>
      <c r="D90" s="306">
        <f>+生産者価格評価表!D90/生産者価格評価表!D$124</f>
        <v>4.35038784020632E-4</v>
      </c>
      <c r="E90" s="307">
        <f>+生産者価格評価表!E90/生産者価格評価表!E$124</f>
        <v>2.3505475261538815E-4</v>
      </c>
      <c r="F90" s="307">
        <f>+生産者価格評価表!F90/生産者価格評価表!F$124</f>
        <v>1.1289324982435493E-3</v>
      </c>
      <c r="G90" s="307">
        <f>+生産者価格評価表!G90/生産者価格評価表!G$124</f>
        <v>1.7681055819566071E-3</v>
      </c>
      <c r="H90" s="307">
        <f>+生産者価格評価表!H90/生産者価格評価表!H$124</f>
        <v>2.1099042546551504E-3</v>
      </c>
      <c r="I90" s="819">
        <v>0</v>
      </c>
      <c r="J90" s="307">
        <f>+生産者価格評価表!J90/生産者価格評価表!J$124</f>
        <v>2.3120626643188349E-3</v>
      </c>
      <c r="K90" s="307">
        <f>+生産者価格評価表!K90/生産者価格評価表!K$124</f>
        <v>8.5561791428732221E-4</v>
      </c>
      <c r="L90" s="307">
        <f>+生産者価格評価表!L90/生産者価格評価表!L$124</f>
        <v>4.0278355959831792E-4</v>
      </c>
      <c r="M90" s="307">
        <f>+生産者価格評価表!M90/生産者価格評価表!M$124</f>
        <v>2.7889804406589099E-4</v>
      </c>
      <c r="N90" s="819">
        <v>0</v>
      </c>
      <c r="O90" s="307">
        <f>+生産者価格評価表!O90/生産者価格評価表!O$124</f>
        <v>9.9370842980462878E-4</v>
      </c>
      <c r="P90" s="307">
        <f>+生産者価格評価表!P90/生産者価格評価表!P$124</f>
        <v>1.1806562054875948E-3</v>
      </c>
      <c r="Q90" s="307">
        <f>+生産者価格評価表!Q90/生産者価格評価表!Q$124</f>
        <v>8.9067933084152043E-4</v>
      </c>
      <c r="R90" s="307">
        <f>+生産者価格評価表!R90/生産者価格評価表!R$124</f>
        <v>1.4992092347448117E-3</v>
      </c>
      <c r="S90" s="307">
        <f>+生産者価格評価表!S90/生産者価格評価表!S$124</f>
        <v>6.7490233600831276E-4</v>
      </c>
      <c r="T90" s="307">
        <f>+生産者価格評価表!T90/生産者価格評価表!T$124</f>
        <v>1.0135806258373562E-3</v>
      </c>
      <c r="U90" s="307">
        <f>+生産者価格評価表!U90/生産者価格評価表!U$124</f>
        <v>1.7046942287202427E-3</v>
      </c>
      <c r="V90" s="307">
        <f>+生産者価格評価表!V90/生産者価格評価表!V$124</f>
        <v>6.149653102879392E-4</v>
      </c>
      <c r="W90" s="307">
        <f>+生産者価格評価表!W90/生産者価格評価表!W$124</f>
        <v>5.4453514892027755E-4</v>
      </c>
      <c r="X90" s="307">
        <f>+生産者価格評価表!X90/生産者価格評価表!X$124</f>
        <v>1.0892633897656266E-4</v>
      </c>
      <c r="Y90" s="307">
        <f>+生産者価格評価表!Y90/生産者価格評価表!Y$124</f>
        <v>5.271110453388127E-4</v>
      </c>
      <c r="Z90" s="307">
        <f>+生産者価格評価表!Z90/生産者価格評価表!Z$124</f>
        <v>5.7036894649620273E-4</v>
      </c>
      <c r="AA90" s="307">
        <f>+生産者価格評価表!AA90/生産者価格評価表!AA$124</f>
        <v>8.2560943868019204E-4</v>
      </c>
      <c r="AB90" s="307">
        <f>+生産者価格評価表!AB90/生産者価格評価表!AB$124</f>
        <v>7.2984438922102171E-3</v>
      </c>
      <c r="AC90" s="307">
        <f>+生産者価格評価表!AC90/生産者価格評価表!AC$124</f>
        <v>1.5119405263783474E-3</v>
      </c>
      <c r="AD90" s="307">
        <f>+生産者価格評価表!AD90/生産者価格評価表!AD$124</f>
        <v>9.2058708321266473E-5</v>
      </c>
      <c r="AE90" s="307">
        <f>+生産者価格評価表!AE90/生産者価格評価表!AE$124</f>
        <v>8.0171432629611136E-4</v>
      </c>
      <c r="AF90" s="307">
        <f>+生産者価格評価表!AF90/生産者価格評価表!AF$124</f>
        <v>9.2615061500439717E-4</v>
      </c>
      <c r="AG90" s="307">
        <f>+生産者価格評価表!AG90/生産者価格評価表!AG$124</f>
        <v>1.1586078457141013E-3</v>
      </c>
      <c r="AH90" s="307">
        <f>+生産者価格評価表!AH90/生産者価格評価表!AH$124</f>
        <v>7.1878532667792364E-4</v>
      </c>
      <c r="AI90" s="307">
        <f>+生産者価格評価表!AI90/生産者価格評価表!AI$124</f>
        <v>1.5344904792685232E-3</v>
      </c>
      <c r="AJ90" s="307">
        <f>+生産者価格評価表!AJ90/生産者価格評価表!AJ$124</f>
        <v>1.2985136202549087E-3</v>
      </c>
      <c r="AK90" s="307">
        <f>+生産者価格評価表!AK90/生産者価格評価表!AK$124</f>
        <v>8.0006610810561462E-4</v>
      </c>
      <c r="AL90" s="307">
        <f>+生産者価格評価表!AL90/生産者価格評価表!AL$124</f>
        <v>1.0484496183263096E-3</v>
      </c>
      <c r="AM90" s="307">
        <f>+生産者価格評価表!AM90/生産者価格評価表!AM$124</f>
        <v>1.3905639777064577E-4</v>
      </c>
      <c r="AN90" s="307">
        <f>+生産者価格評価表!AN90/生産者価格評価表!AN$124</f>
        <v>3.5216158809039938E-4</v>
      </c>
      <c r="AO90" s="307">
        <f>+生産者価格評価表!AO90/生産者価格評価表!AO$124</f>
        <v>5.1533720617200551E-4</v>
      </c>
      <c r="AP90" s="307">
        <f>+生産者価格評価表!AP90/生産者価格評価表!AP$124</f>
        <v>6.5310270953911271E-4</v>
      </c>
      <c r="AQ90" s="307">
        <f>+生産者価格評価表!AQ90/生産者価格評価表!AQ$124</f>
        <v>2.3438696544266706E-4</v>
      </c>
      <c r="AR90" s="307">
        <f>+生産者価格評価表!AR90/生産者価格評価表!AR$124</f>
        <v>5.968085686312829E-4</v>
      </c>
      <c r="AS90" s="307">
        <f>+生産者価格評価表!AS90/生産者価格評価表!AS$124</f>
        <v>8.4729209995236597E-4</v>
      </c>
      <c r="AT90" s="307">
        <f>+生産者価格評価表!AT90/生産者価格評価表!AT$124</f>
        <v>1.5915175205369831E-3</v>
      </c>
      <c r="AU90" s="308">
        <f>+生産者価格評価表!AU90/生産者価格評価表!AU$124</f>
        <v>1.0388532121702082E-3</v>
      </c>
      <c r="AV90" s="308">
        <f>+生産者価格評価表!AV90/生産者価格評価表!AV$124</f>
        <v>1.4088464478862188E-3</v>
      </c>
      <c r="AW90" s="308">
        <f>+生産者価格評価表!AW90/生産者価格評価表!AW$124</f>
        <v>1.2315620894367259E-3</v>
      </c>
      <c r="AX90" s="308">
        <f>+生産者価格評価表!AX90/生産者価格評価表!AX$124</f>
        <v>2.6226013475646049E-4</v>
      </c>
      <c r="AY90" s="308">
        <f>+生産者価格評価表!AY90/生産者価格評価表!AY$124</f>
        <v>7.1030186728095321E-4</v>
      </c>
      <c r="AZ90" s="308">
        <f>+生産者価格評価表!AZ90/生産者価格評価表!AZ$124</f>
        <v>9.4747174975305768E-4</v>
      </c>
      <c r="BA90" s="308">
        <f>+生産者価格評価表!BA90/生産者価格評価表!BA$124</f>
        <v>1.3891215319093702E-3</v>
      </c>
      <c r="BB90" s="308">
        <f>+生産者価格評価表!BB90/生産者価格評価表!BB$124</f>
        <v>2.8535190149850138E-4</v>
      </c>
      <c r="BC90" s="308">
        <f>+生産者価格評価表!BC90/生産者価格評価表!BC$124</f>
        <v>4.1814906080952081E-4</v>
      </c>
      <c r="BD90" s="308">
        <f>+生産者価格評価表!BD90/生産者価格評価表!BD$124</f>
        <v>1.1997909516302601E-3</v>
      </c>
      <c r="BE90" s="308">
        <f>+生産者価格評価表!BE90/生産者価格評価表!BE$124</f>
        <v>4.3782609120708831E-4</v>
      </c>
      <c r="BF90" s="308">
        <f>+生産者価格評価表!BF90/生産者価格評価表!BF$124</f>
        <v>5.947052905634282E-4</v>
      </c>
      <c r="BG90" s="308">
        <f>+生産者価格評価表!BG90/生産者価格評価表!BG$124</f>
        <v>5.1406717624787079E-4</v>
      </c>
      <c r="BH90" s="308">
        <f>+生産者価格評価表!BH90/生産者価格評価表!BH$124</f>
        <v>6.1661469387023376E-4</v>
      </c>
      <c r="BI90" s="308">
        <f>+生産者価格評価表!BI90/生産者価格評価表!BI$124</f>
        <v>4.0814259183861209E-4</v>
      </c>
      <c r="BJ90" s="308">
        <f>+生産者価格評価表!BJ90/生産者価格評価表!BJ$124</f>
        <v>7.5074231266689313E-4</v>
      </c>
      <c r="BK90" s="308">
        <f>+生産者価格評価表!BK90/生産者価格評価表!BK$124</f>
        <v>1.2318650381217212E-3</v>
      </c>
      <c r="BL90" s="308">
        <f>+生産者価格評価表!BL90/生産者価格評価表!BL$124</f>
        <v>2.4825939278564832E-4</v>
      </c>
      <c r="BM90" s="308">
        <f>+生産者価格評価表!BM90/生産者価格評価表!BM$124</f>
        <v>4.9651634403898338E-3</v>
      </c>
      <c r="BN90" s="308">
        <f>+生産者価格評価表!BN90/生産者価格評価表!BN$124</f>
        <v>4.9078455942015587E-3</v>
      </c>
      <c r="BO90" s="308">
        <f>+生産者価格評価表!BO90/生産者価格評価表!BO$124</f>
        <v>4.5278208777388661E-3</v>
      </c>
      <c r="BP90" s="308">
        <f>+生産者価格評価表!BP90/生産者価格評価表!BP$124</f>
        <v>4.9087980913852152E-3</v>
      </c>
      <c r="BQ90" s="308">
        <f>+生産者価格評価表!BQ90/生産者価格評価表!BQ$124</f>
        <v>3.199258194134861E-4</v>
      </c>
      <c r="BR90" s="308">
        <f>+生産者価格評価表!BR90/生産者価格評価表!BR$124</f>
        <v>1.1003636181889187E-3</v>
      </c>
      <c r="BS90" s="308">
        <f>+生産者価格評価表!BS90/生産者価格評価表!BS$124</f>
        <v>1.1321884128223654E-3</v>
      </c>
      <c r="BT90" s="308">
        <f>+生産者価格評価表!BT90/生産者価格評価表!BT$124</f>
        <v>5.0478999737736726E-3</v>
      </c>
      <c r="BU90" s="308">
        <f>+生産者価格評価表!BU90/生産者価格評価表!BU$124</f>
        <v>1.1518264355506362E-2</v>
      </c>
      <c r="BV90" s="308">
        <f>+生産者価格評価表!BV90/生産者価格評価表!BV$124</f>
        <v>1.1284413902789978E-2</v>
      </c>
      <c r="BW90" s="308">
        <f>+生産者価格評価表!BW90/生産者価格評価表!BW$124</f>
        <v>4.1853152833423125E-3</v>
      </c>
      <c r="BX90" s="308">
        <f>+生産者価格評価表!BX90/生産者価格評価表!BX$124</f>
        <v>2.5332365095199192E-3</v>
      </c>
      <c r="BY90" s="308">
        <f>+生産者価格評価表!BY90/生産者価格評価表!BY$124</f>
        <v>0</v>
      </c>
      <c r="BZ90" s="308">
        <f>+生産者価格評価表!BZ90/生産者価格評価表!BZ$124</f>
        <v>3.5965626124547581E-3</v>
      </c>
      <c r="CA90" s="308">
        <f>+生産者価格評価表!CA90/生産者価格評価表!CA$124</f>
        <v>2.507871730721551E-3</v>
      </c>
      <c r="CB90" s="308">
        <f>+生産者価格評価表!CB90/生産者価格評価表!CB$124</f>
        <v>0</v>
      </c>
      <c r="CC90" s="308">
        <f>+生産者価格評価表!CC90/生産者価格評価表!CC$124</f>
        <v>4.6055309136799755E-3</v>
      </c>
      <c r="CD90" s="308">
        <f>+生産者価格評価表!CD90/生産者価格評価表!CD$124</f>
        <v>2.6134039359468303E-3</v>
      </c>
      <c r="CE90" s="308">
        <f>+生産者価格評価表!CE90/生産者価格評価表!CE$124</f>
        <v>5.4622486824859812E-3</v>
      </c>
      <c r="CF90" s="308">
        <f>+生産者価格評価表!CF90/生産者価格評価表!CF$124</f>
        <v>1.5667094100648375E-3</v>
      </c>
      <c r="CG90" s="308">
        <f>+生産者価格評価表!CG90/生産者価格評価表!CG$124</f>
        <v>2.2046331859339567E-3</v>
      </c>
      <c r="CH90" s="308">
        <f>+生産者価格評価表!CH90/生産者価格評価表!CH$124</f>
        <v>2.6866805176123522E-3</v>
      </c>
      <c r="CI90" s="308">
        <f>+生産者価格評価表!CI90/生産者価格評価表!CI$124</f>
        <v>0.23214451942726985</v>
      </c>
      <c r="CJ90" s="308">
        <f>+生産者価格評価表!CJ90/生産者価格評価表!CJ$124</f>
        <v>3.7556064910758823E-2</v>
      </c>
      <c r="CK90" s="308">
        <f>+生産者価格評価表!CK90/生産者価格評価表!CK$124</f>
        <v>1.4305613010334201E-2</v>
      </c>
      <c r="CL90" s="308">
        <f>+生産者価格評価表!CL90/生産者価格評価表!CL$124</f>
        <v>3.1293087262041754E-2</v>
      </c>
      <c r="CM90" s="308">
        <f>+生産者価格評価表!CM90/生産者価格評価表!CM$124</f>
        <v>8.3472571490801461E-3</v>
      </c>
      <c r="CN90" s="308">
        <f>+生産者価格評価表!CN90/生産者価格評価表!CN$124</f>
        <v>6.2179788769647871E-3</v>
      </c>
      <c r="CO90" s="308">
        <f>+生産者価格評価表!CO90/生産者価格評価表!CO$124</f>
        <v>6.1460583013773422E-4</v>
      </c>
      <c r="CP90" s="308">
        <f>+生産者価格評価表!CP90/生産者価格評価表!CP$124</f>
        <v>1.8991910617842271E-2</v>
      </c>
      <c r="CQ90" s="308">
        <f>+生産者価格評価表!CQ90/生産者価格評価表!CQ$124</f>
        <v>1.9358593102273651E-3</v>
      </c>
      <c r="CR90" s="308">
        <f>+生産者価格評価表!CR90/生産者価格評価表!CR$124</f>
        <v>5.9091623389139264E-3</v>
      </c>
      <c r="CS90" s="308">
        <f>+生産者価格評価表!CS90/生産者価格評価表!CS$124</f>
        <v>7.2688943210217558E-3</v>
      </c>
      <c r="CT90" s="308">
        <f>+生産者価格評価表!CT90/生産者価格評価表!CT$124</f>
        <v>2.5827296919207821E-3</v>
      </c>
      <c r="CU90" s="308">
        <f>+生産者価格評価表!CU90/生産者価格評価表!CU$124</f>
        <v>1.1568125944557601E-2</v>
      </c>
      <c r="CV90" s="308">
        <f>+生産者価格評価表!CV90/生産者価格評価表!CV$124</f>
        <v>3.743779878982419E-3</v>
      </c>
      <c r="CW90" s="308">
        <f>+生産者価格評価表!CW90/生産者価格評価表!CW$124</f>
        <v>4.369061376397438E-3</v>
      </c>
      <c r="CX90" s="308">
        <f>+生産者価格評価表!CX90/生産者価格評価表!CX$124</f>
        <v>2.5276379700557364E-3</v>
      </c>
      <c r="CY90" s="308">
        <f>+生産者価格評価表!CY90/生産者価格評価表!CY$124</f>
        <v>3.3923414934063471E-3</v>
      </c>
      <c r="CZ90" s="308">
        <f>+生産者価格評価表!CZ90/生産者価格評価表!CZ$124</f>
        <v>5.7906779440162802E-3</v>
      </c>
      <c r="DA90" s="308">
        <f>+生産者価格評価表!DA90/生産者価格評価表!DA$124</f>
        <v>5.4896779311137192E-3</v>
      </c>
      <c r="DB90" s="308">
        <f>+生産者価格評価表!DB90/生産者価格評価表!DB$124</f>
        <v>8.333034360602563E-3</v>
      </c>
      <c r="DC90" s="308">
        <f>+生産者価格評価表!DC90/生産者価格評価表!DC$124</f>
        <v>1.9880160957087612E-3</v>
      </c>
      <c r="DD90" s="308">
        <f>+生産者価格評価表!DD90/生産者価格評価表!DD$124</f>
        <v>5.7165353440124141E-3</v>
      </c>
      <c r="DE90" s="308">
        <f>+生産者価格評価表!DE90/生産者価格評価表!DE$124</f>
        <v>4.0996958408693216E-3</v>
      </c>
      <c r="DF90" s="308">
        <f>+生産者価格評価表!DF90/生産者価格評価表!DF$124</f>
        <v>0</v>
      </c>
      <c r="DG90" s="309">
        <f>+生産者価格評価表!DG90/生産者価格評価表!DG$124</f>
        <v>1.3252931465105222E-2</v>
      </c>
    </row>
    <row r="91" spans="2:111" ht="17.100000000000001" customHeight="1">
      <c r="B91" s="304" t="s">
        <v>293</v>
      </c>
      <c r="C91" s="305" t="s">
        <v>294</v>
      </c>
      <c r="D91" s="306">
        <f>+生産者価格評価表!D91/生産者価格評価表!D$124</f>
        <v>3.8138364694449037E-5</v>
      </c>
      <c r="E91" s="307">
        <f>+生産者価格評価表!E91/生産者価格評価表!E$124</f>
        <v>1.1766020061695119E-5</v>
      </c>
      <c r="F91" s="307">
        <f>+生産者価格評価表!F91/生産者価格評価表!F$124</f>
        <v>6.8275573706073013E-6</v>
      </c>
      <c r="G91" s="307">
        <f>+生産者価格評価表!G91/生産者価格評価表!G$124</f>
        <v>1.8388792540887627E-5</v>
      </c>
      <c r="H91" s="307">
        <f>+生産者価格評価表!H91/生産者価格評価表!H$124</f>
        <v>4.5617810867804799E-7</v>
      </c>
      <c r="I91" s="819">
        <v>0</v>
      </c>
      <c r="J91" s="307">
        <f>+生産者価格評価表!J91/生産者価格評価表!J$124</f>
        <v>7.0543483274411434E-5</v>
      </c>
      <c r="K91" s="307">
        <f>+生産者価格評価表!K91/生産者価格評価表!K$124</f>
        <v>9.3410946761354643E-6</v>
      </c>
      <c r="L91" s="307">
        <f>+生産者価格評価表!L91/生産者価格評価表!L$124</f>
        <v>4.984840410952065E-6</v>
      </c>
      <c r="M91" s="307">
        <f>+生産者価格評価表!M91/生産者価格評価表!M$124</f>
        <v>8.9371442692116521E-7</v>
      </c>
      <c r="N91" s="819">
        <v>0</v>
      </c>
      <c r="O91" s="307">
        <f>+生産者価格評価表!O91/生産者価格評価表!O$124</f>
        <v>2.6930136667120361E-5</v>
      </c>
      <c r="P91" s="307">
        <f>+生産者価格評価表!P91/生産者価格評価表!P$124</f>
        <v>2.7555762879247647E-5</v>
      </c>
      <c r="Q91" s="307">
        <f>+生産者価格評価表!Q91/生産者価格評価表!Q$124</f>
        <v>1.2559540885549844E-5</v>
      </c>
      <c r="R91" s="307">
        <f>+生産者価格評価表!R91/生産者価格評価表!R$124</f>
        <v>1.7591190786093417E-5</v>
      </c>
      <c r="S91" s="307">
        <f>+生産者価格評価表!S91/生産者価格評価表!S$124</f>
        <v>9.705219509438488E-6</v>
      </c>
      <c r="T91" s="307">
        <f>+生産者価格評価表!T91/生産者価格評価表!T$124</f>
        <v>9.9233703417763002E-6</v>
      </c>
      <c r="U91" s="307">
        <f>+生産者価格評価表!U91/生産者価格評価表!U$124</f>
        <v>2.4218878286079865E-5</v>
      </c>
      <c r="V91" s="307">
        <f>+生産者価格評価表!V91/生産者価格評価表!V$124</f>
        <v>6.3710046755823154E-6</v>
      </c>
      <c r="W91" s="307">
        <f>+生産者価格評価表!W91/生産者価格評価表!W$124</f>
        <v>5.4832275995288384E-6</v>
      </c>
      <c r="X91" s="307">
        <f>+生産者価格評価表!X91/生産者価格評価表!X$124</f>
        <v>5.5794899602244363E-6</v>
      </c>
      <c r="Y91" s="307">
        <f>+生産者価格評価表!Y91/生産者価格評価表!Y$124</f>
        <v>6.3170746070061045E-6</v>
      </c>
      <c r="Z91" s="307">
        <f>+生産者価格評価表!Z91/生産者価格評価表!Z$124</f>
        <v>6.2499314689496835E-6</v>
      </c>
      <c r="AA91" s="307">
        <f>+生産者価格評価表!AA91/生産者価格評価表!AA$124</f>
        <v>2.7070186805128207E-5</v>
      </c>
      <c r="AB91" s="307">
        <f>+生産者価格評価表!AB91/生産者価格評価表!AB$124</f>
        <v>6.0261882088034069E-6</v>
      </c>
      <c r="AC91" s="307">
        <f>+生産者価格評価表!AC91/生産者価格評価表!AC$124</f>
        <v>6.1203288332353146E-6</v>
      </c>
      <c r="AD91" s="307">
        <f>+生産者価格評価表!AD91/生産者価格評価表!AD$124</f>
        <v>9.39468867333164E-7</v>
      </c>
      <c r="AE91" s="307">
        <f>+生産者価格評価表!AE91/生産者価格評価表!AE$124</f>
        <v>1.022188933968453E-5</v>
      </c>
      <c r="AF91" s="307">
        <f>+生産者価格評価表!AF91/生産者価格評価表!AF$124</f>
        <v>1.5354328310928935E-5</v>
      </c>
      <c r="AG91" s="307">
        <f>+生産者価格評価表!AG91/生産者価格評価表!AG$124</f>
        <v>1.718502749368824E-5</v>
      </c>
      <c r="AH91" s="307">
        <f>+生産者価格評価表!AH91/生産者価格評価表!AH$124</f>
        <v>2.5432633498602171E-5</v>
      </c>
      <c r="AI91" s="307">
        <f>+生産者価格評価表!AI91/生産者価格評価表!AI$124</f>
        <v>6.7495896236045561E-6</v>
      </c>
      <c r="AJ91" s="307">
        <f>+生産者価格評価表!AJ91/生産者価格評価表!AJ$124</f>
        <v>1.0372640028683287E-5</v>
      </c>
      <c r="AK91" s="307">
        <f>+生産者価格評価表!AK91/生産者価格評価表!AK$124</f>
        <v>1.6700646991213974E-5</v>
      </c>
      <c r="AL91" s="307">
        <f>+生産者価格評価表!AL91/生産者価格評価表!AL$124</f>
        <v>1.263260223990255E-5</v>
      </c>
      <c r="AM91" s="307">
        <f>+生産者価格評価表!AM91/生産者価格評価表!AM$124</f>
        <v>4.1241503322010527E-6</v>
      </c>
      <c r="AN91" s="307">
        <f>+生産者価格評価表!AN91/生産者価格評価表!AN$124</f>
        <v>4.2228148847822356E-6</v>
      </c>
      <c r="AO91" s="307">
        <f>+生産者価格評価表!AO91/生産者価格評価表!AO$124</f>
        <v>4.2310870622935815E-6</v>
      </c>
      <c r="AP91" s="307">
        <f>+生産者価格評価表!AP91/生産者価格評価表!AP$124</f>
        <v>3.977614138932552E-6</v>
      </c>
      <c r="AQ91" s="307">
        <f>+生産者価格評価表!AQ91/生産者価格評価表!AQ$124</f>
        <v>6.3710953994216062E-6</v>
      </c>
      <c r="AR91" s="307">
        <f>+生産者価格評価表!AR91/生産者価格評価表!AR$124</f>
        <v>7.0200590165986773E-6</v>
      </c>
      <c r="AS91" s="307">
        <f>+生産者価格評価表!AS91/生産者価格評価表!AS$124</f>
        <v>1.8107171694799171E-5</v>
      </c>
      <c r="AT91" s="307">
        <f>+生産者価格評価表!AT91/生産者価格評価表!AT$124</f>
        <v>1.7839220116556268E-5</v>
      </c>
      <c r="AU91" s="308">
        <f>+生産者価格評価表!AU91/生産者価格評価表!AU$124</f>
        <v>1.1804436227800052E-5</v>
      </c>
      <c r="AV91" s="308">
        <f>+生産者価格評価表!AV91/生産者価格評価表!AV$124</f>
        <v>1.3620338665223461E-5</v>
      </c>
      <c r="AW91" s="308">
        <f>+生産者価格評価表!AW91/生産者価格評価表!AW$124</f>
        <v>5.9066966793639354E-6</v>
      </c>
      <c r="AX91" s="308">
        <f>+生産者価格評価表!AX91/生産者価格評価表!AX$124</f>
        <v>5.2125909746218005E-6</v>
      </c>
      <c r="AY91" s="308">
        <f>+生産者価格評価表!AY91/生産者価格評価表!AY$124</f>
        <v>1.0383347340364011E-6</v>
      </c>
      <c r="AZ91" s="308">
        <f>+生産者価格評価表!AZ91/生産者価格評価表!AZ$124</f>
        <v>1.8812047578224231E-6</v>
      </c>
      <c r="BA91" s="308">
        <f>+生産者価格評価表!BA91/生産者価格評価表!BA$124</f>
        <v>4.0923717493333804E-5</v>
      </c>
      <c r="BB91" s="308">
        <f>+生産者価格評価表!BB91/生産者価格評価表!BB$124</f>
        <v>1.9183775216734782E-6</v>
      </c>
      <c r="BC91" s="308">
        <f>+生産者価格評価表!BC91/生産者価格評価表!BC$124</f>
        <v>3.1518474589561973E-6</v>
      </c>
      <c r="BD91" s="308">
        <f>+生産者価格評価表!BD91/生産者価格評価表!BD$124</f>
        <v>5.7581281288287704E-6</v>
      </c>
      <c r="BE91" s="308">
        <f>+生産者価格評価表!BE91/生産者価格評価表!BE$124</f>
        <v>1.4168161088130003E-5</v>
      </c>
      <c r="BF91" s="308">
        <f>+生産者価格評価表!BF91/生産者価格評価表!BF$124</f>
        <v>3.1100201497759029E-6</v>
      </c>
      <c r="BG91" s="308">
        <f>+生産者価格評価表!BG91/生産者価格評価表!BG$124</f>
        <v>1.1001682916602173E-5</v>
      </c>
      <c r="BH91" s="308">
        <f>+生産者価格評価表!BH91/生産者価格評価表!BH$124</f>
        <v>8.4759245095452183E-7</v>
      </c>
      <c r="BI91" s="308">
        <f>+生産者価格評価表!BI91/生産者価格評価表!BI$124</f>
        <v>1.2175125982208059E-5</v>
      </c>
      <c r="BJ91" s="308">
        <f>+生産者価格評価表!BJ91/生産者価格評価表!BJ$124</f>
        <v>1.1981450855618806E-5</v>
      </c>
      <c r="BK91" s="308">
        <f>+生産者価格評価表!BK91/生産者価格評価表!BK$124</f>
        <v>1.8713038755592125E-5</v>
      </c>
      <c r="BL91" s="308">
        <f>+生産者価格評価表!BL91/生産者価格評価表!BL$124</f>
        <v>5.2494895019533126E-5</v>
      </c>
      <c r="BM91" s="308">
        <f>+生産者価格評価表!BM91/生産者価格評価表!BM$124</f>
        <v>7.7278041066632507E-6</v>
      </c>
      <c r="BN91" s="308">
        <f>+生産者価格評価表!BN91/生産者価格評価表!BN$124</f>
        <v>7.8596566265035351E-6</v>
      </c>
      <c r="BO91" s="308">
        <f>+生産者価格評価表!BO91/生産者価格評価表!BO$124</f>
        <v>7.0964899343386784E-6</v>
      </c>
      <c r="BP91" s="308">
        <f>+生産者価格評価表!BP91/生産者価格評価表!BP$124</f>
        <v>4.4655811505014545E-5</v>
      </c>
      <c r="BQ91" s="308">
        <f>+生産者価格評価表!BQ91/生産者価格評価表!BQ$124</f>
        <v>1.9962008425211247E-6</v>
      </c>
      <c r="BR91" s="308">
        <f>+生産者価格評価表!BR91/生産者価格評価表!BR$124</f>
        <v>3.9601534685034882E-6</v>
      </c>
      <c r="BS91" s="308">
        <f>+生産者価格評価表!BS91/生産者価格評価表!BS$124</f>
        <v>3.3084942074178321E-6</v>
      </c>
      <c r="BT91" s="308">
        <f>+生産者価格評価表!BT91/生産者価格評価表!BT$124</f>
        <v>2.0829316334287568E-4</v>
      </c>
      <c r="BU91" s="308">
        <f>+生産者価格評価表!BU91/生産者価格評価表!BU$124</f>
        <v>7.9685000689400394E-5</v>
      </c>
      <c r="BV91" s="308">
        <f>+生産者価格評価表!BV91/生産者価格評価表!BV$124</f>
        <v>2.920164730322872E-4</v>
      </c>
      <c r="BW91" s="308">
        <f>+生産者価格評価表!BW91/生産者価格評価表!BW$124</f>
        <v>5.6675094327731134E-5</v>
      </c>
      <c r="BX91" s="308">
        <f>+生産者価格評価表!BX91/生産者価格評価表!BX$124</f>
        <v>4.0844266482479565E-6</v>
      </c>
      <c r="BY91" s="308">
        <f>+生産者価格評価表!BY91/生産者価格評価表!BY$124</f>
        <v>0</v>
      </c>
      <c r="BZ91" s="308">
        <f>+生産者価格評価表!BZ91/生産者価格評価表!BZ$124</f>
        <v>3.4288609667556646E-4</v>
      </c>
      <c r="CA91" s="308">
        <f>+生産者価格評価表!CA91/生産者価格評価表!CA$124</f>
        <v>1.5019351022503011E-5</v>
      </c>
      <c r="CB91" s="308">
        <f>+生産者価格評価表!CB91/生産者価格評価表!CB$124</f>
        <v>0</v>
      </c>
      <c r="CC91" s="308">
        <f>+生産者価格評価表!CC91/生産者価格評価表!CC$124</f>
        <v>6.6759066424577267E-5</v>
      </c>
      <c r="CD91" s="308">
        <f>+生産者価格評価表!CD91/生産者価格評価表!CD$124</f>
        <v>1.0786150800825428E-5</v>
      </c>
      <c r="CE91" s="308">
        <f>+生産者価格評価表!CE91/生産者価格評価表!CE$124</f>
        <v>4.3117398744125359E-5</v>
      </c>
      <c r="CF91" s="308">
        <f>+生産者価格評価表!CF91/生産者価格評価表!CF$124</f>
        <v>2.0357752921086269E-5</v>
      </c>
      <c r="CG91" s="308">
        <f>+生産者価格評価表!CG91/生産者価格評価表!CG$124</f>
        <v>6.0721264191795758E-4</v>
      </c>
      <c r="CH91" s="308">
        <f>+生産者価格評価表!CH91/生産者価格評価表!CH$124</f>
        <v>7.3068434487425218E-5</v>
      </c>
      <c r="CI91" s="308">
        <f>+生産者価格評価表!CI91/生産者価格評価表!CI$124</f>
        <v>3.1784796256933399E-6</v>
      </c>
      <c r="CJ91" s="308">
        <f>+生産者価格評価表!CJ91/生産者価格評価表!CJ$124</f>
        <v>3.8396413061063416E-2</v>
      </c>
      <c r="CK91" s="308">
        <f>+生産者価格評価表!CK91/生産者価格評価表!CK$124</f>
        <v>1.7157171456184789E-5</v>
      </c>
      <c r="CL91" s="308">
        <f>+生産者価格評価表!CL91/生産者価格評価表!CL$124</f>
        <v>8.3086994341679429E-6</v>
      </c>
      <c r="CM91" s="308">
        <f>+生産者価格評価表!CM91/生産者価格評価表!CM$124</f>
        <v>1.0821018237755041E-5</v>
      </c>
      <c r="CN91" s="308">
        <f>+生産者価格評価表!CN91/生産者価格評価表!CN$124</f>
        <v>6.4363843122874573E-6</v>
      </c>
      <c r="CO91" s="308">
        <f>+生産者価格評価表!CO91/生産者価格評価表!CO$124</f>
        <v>9.8632403063070916E-5</v>
      </c>
      <c r="CP91" s="308">
        <f>+生産者価格評価表!CP91/生産者価格評価表!CP$124</f>
        <v>9.4838673637450606E-6</v>
      </c>
      <c r="CQ91" s="308">
        <f>+生産者価格評価表!CQ91/生産者価格評価表!CQ$124</f>
        <v>2.6408015933133843E-5</v>
      </c>
      <c r="CR91" s="308">
        <f>+生産者価格評価表!CR91/生産者価格評価表!CR$124</f>
        <v>3.4090960698694791E-5</v>
      </c>
      <c r="CS91" s="308">
        <f>+生産者価格評価表!CS91/生産者価格評価表!CS$124</f>
        <v>5.9459431304432274E-5</v>
      </c>
      <c r="CT91" s="308">
        <f>+生産者価格評価表!CT91/生産者価格評価表!CT$124</f>
        <v>7.4332621846781173E-5</v>
      </c>
      <c r="CU91" s="308">
        <f>+生産者価格評価表!CU91/生産者価格評価表!CU$124</f>
        <v>3.1698647824219054E-4</v>
      </c>
      <c r="CV91" s="308">
        <f>+生産者価格評価表!CV91/生産者価格評価表!CV$124</f>
        <v>8.0477431401378802E-4</v>
      </c>
      <c r="CW91" s="308">
        <f>+生産者価格評価表!CW91/生産者価格評価表!CW$124</f>
        <v>0.27455087737025508</v>
      </c>
      <c r="CX91" s="308">
        <f>+生産者価格評価表!CX91/生産者価格評価表!CX$124</f>
        <v>2.7447649919781136E-5</v>
      </c>
      <c r="CY91" s="308">
        <f>+生産者価格評価表!CY91/生産者価格評価表!CY$124</f>
        <v>2.3035975618883555E-5</v>
      </c>
      <c r="CZ91" s="308">
        <f>+生産者価格評価表!CZ91/生産者価格評価表!CZ$124</f>
        <v>3.710499738975298E-3</v>
      </c>
      <c r="DA91" s="308">
        <f>+生産者価格評価表!DA91/生産者価格評価表!DA$124</f>
        <v>2.9687121230934982E-3</v>
      </c>
      <c r="DB91" s="308">
        <f>+生産者価格評価表!DB91/生産者価格評価表!DB$124</f>
        <v>4.6661243116564574E-3</v>
      </c>
      <c r="DC91" s="308">
        <f>+生産者価格評価表!DC91/生産者価格評価表!DC$124</f>
        <v>1.3950445280658042E-3</v>
      </c>
      <c r="DD91" s="308">
        <f>+生産者価格評価表!DD91/生産者価格評価表!DD$124</f>
        <v>1.6211606709248838E-4</v>
      </c>
      <c r="DE91" s="308">
        <f>+生産者価格評価表!DE91/生産者価格評価表!DE$124</f>
        <v>1.2662000170993949E-4</v>
      </c>
      <c r="DF91" s="308">
        <f>+生産者価格評価表!DF91/生産者価格評価表!DF$124</f>
        <v>0</v>
      </c>
      <c r="DG91" s="309">
        <f>+生産者価格評価表!DG91/生産者価格評価表!DG$124</f>
        <v>5.3489538348296976E-3</v>
      </c>
    </row>
    <row r="92" spans="2:111" ht="17.100000000000001" customHeight="1">
      <c r="B92" s="304" t="s">
        <v>295</v>
      </c>
      <c r="C92" s="305" t="s">
        <v>296</v>
      </c>
      <c r="D92" s="306">
        <f>+生産者価格評価表!D92/生産者価格評価表!D$124</f>
        <v>3.0228958875604412E-3</v>
      </c>
      <c r="E92" s="307">
        <f>+生産者価格評価表!E92/生産者価格評価表!E$124</f>
        <v>2.6121339345433836E-3</v>
      </c>
      <c r="F92" s="307">
        <f>+生産者価格評価表!F92/生産者価格評価表!F$124</f>
        <v>7.6972894679498433E-3</v>
      </c>
      <c r="G92" s="307">
        <f>+生産者価格評価表!G92/生産者価格評価表!G$124</f>
        <v>7.1855365811031486E-5</v>
      </c>
      <c r="H92" s="307">
        <f>+生産者価格評価表!H92/生産者価格評価表!H$124</f>
        <v>3.9531858217911782E-4</v>
      </c>
      <c r="I92" s="819">
        <v>0</v>
      </c>
      <c r="J92" s="307">
        <f>+生産者価格評価表!J92/生産者価格評価表!J$124</f>
        <v>2.0077760624255562E-3</v>
      </c>
      <c r="K92" s="307">
        <f>+生産者価格評価表!K92/生産者価格評価表!K$124</f>
        <v>2.2018477586862395E-3</v>
      </c>
      <c r="L92" s="307">
        <f>+生産者価格評価表!L92/生産者価格評価表!L$124</f>
        <v>3.9004701595470532E-3</v>
      </c>
      <c r="M92" s="307">
        <f>+生産者価格評価表!M92/生産者価格評価表!M$124</f>
        <v>7.3701868787752413E-4</v>
      </c>
      <c r="N92" s="819">
        <v>0</v>
      </c>
      <c r="O92" s="307">
        <f>+生産者価格評価表!O92/生産者価格評価表!O$124</f>
        <v>1.2646674052448168E-3</v>
      </c>
      <c r="P92" s="307">
        <f>+生産者価格評価表!P92/生産者価格評価表!P$124</f>
        <v>1.7757183219886019E-3</v>
      </c>
      <c r="Q92" s="307">
        <f>+生産者価格評価表!Q92/生産者価格評価表!Q$124</f>
        <v>1.4162398155116048E-3</v>
      </c>
      <c r="R92" s="307">
        <f>+生産者価格評価表!R92/生産者価格評価表!R$124</f>
        <v>1.2820221630862989E-3</v>
      </c>
      <c r="S92" s="307">
        <f>+生産者価格評価表!S92/生産者価格評価表!S$124</f>
        <v>3.0397719895496784E-3</v>
      </c>
      <c r="T92" s="307">
        <f>+生産者価格評価表!T92/生産者価格評価表!T$124</f>
        <v>1.3938016989638443E-3</v>
      </c>
      <c r="U92" s="307">
        <f>+生産者価格評価表!U92/生産者価格評価表!U$124</f>
        <v>1.6552768748720314E-3</v>
      </c>
      <c r="V92" s="307">
        <f>+生産者価格評価表!V92/生産者価格評価表!V$124</f>
        <v>4.4030176672043625E-3</v>
      </c>
      <c r="W92" s="307">
        <f>+生産者価格評価表!W92/生産者価格評価表!W$124</f>
        <v>3.1375622891352153E-3</v>
      </c>
      <c r="X92" s="307">
        <f>+生産者価格評価表!X92/生産者価格評価表!X$124</f>
        <v>1.6090284688997853E-3</v>
      </c>
      <c r="Y92" s="307">
        <f>+生産者価格評価表!Y92/生産者価格評価表!Y$124</f>
        <v>7.5025645190428189E-3</v>
      </c>
      <c r="Z92" s="307">
        <f>+生産者価格評価表!Z92/生産者価格評価表!Z$124</f>
        <v>1.7809395408615756E-3</v>
      </c>
      <c r="AA92" s="307">
        <f>+生産者価格評価表!AA92/生産者価格評価表!AA$124</f>
        <v>5.5221930727412819E-4</v>
      </c>
      <c r="AB92" s="307">
        <f>+生産者価格評価表!AB92/生産者価格評価表!AB$124</f>
        <v>8.6905541993895774E-3</v>
      </c>
      <c r="AC92" s="307">
        <f>+生産者価格評価表!AC92/生産者価格評価表!AC$124</f>
        <v>4.3587966223876031E-3</v>
      </c>
      <c r="AD92" s="307">
        <f>+生産者価格評価表!AD92/生産者価格評価表!AD$124</f>
        <v>3.8360670011269263E-4</v>
      </c>
      <c r="AE92" s="307">
        <f>+生産者価格評価表!AE92/生産者価格評価表!AE$124</f>
        <v>4.9297384497296753E-4</v>
      </c>
      <c r="AF92" s="307">
        <f>+生産者価格評価表!AF92/生産者価格評価表!AF$124</f>
        <v>1.9676838759168491E-3</v>
      </c>
      <c r="AG92" s="307">
        <f>+生産者価格評価表!AG92/生産者価格評価表!AG$124</f>
        <v>1.24491363047678E-3</v>
      </c>
      <c r="AH92" s="307">
        <f>+生産者価格評価表!AH92/生産者価格評価表!AH$124</f>
        <v>7.9391457975416403E-3</v>
      </c>
      <c r="AI92" s="307">
        <f>+生産者価格評価表!AI92/生産者価格評価表!AI$124</f>
        <v>3.4242588921422849E-3</v>
      </c>
      <c r="AJ92" s="307">
        <f>+生産者価格評価表!AJ92/生産者価格評価表!AJ$124</f>
        <v>2.0925411715525069E-3</v>
      </c>
      <c r="AK92" s="307">
        <f>+生産者価格評価表!AK92/生産者価格評価表!AK$124</f>
        <v>6.3788085750168819E-3</v>
      </c>
      <c r="AL92" s="307">
        <f>+生産者価格評価表!AL92/生産者価格評価表!AL$124</f>
        <v>3.5543833714319754E-3</v>
      </c>
      <c r="AM92" s="307">
        <f>+生産者価格評価表!AM92/生産者価格評価表!AM$124</f>
        <v>1.5489662547364979E-3</v>
      </c>
      <c r="AN92" s="307">
        <f>+生産者価格評価表!AN92/生産者価格評価表!AN$124</f>
        <v>1.4230412353594421E-3</v>
      </c>
      <c r="AO92" s="307">
        <f>+生産者価格評価表!AO92/生産者価格評価表!AO$124</f>
        <v>4.0951128013329606E-3</v>
      </c>
      <c r="AP92" s="307">
        <f>+生産者価格評価表!AP92/生産者価格評価表!AP$124</f>
        <v>3.3856276015764237E-3</v>
      </c>
      <c r="AQ92" s="307">
        <f>+生産者価格評価表!AQ92/生産者価格評価表!AQ$124</f>
        <v>1.8973815552038029E-3</v>
      </c>
      <c r="AR92" s="307">
        <f>+生産者価格評価表!AR92/生産者価格評価表!AR$124</f>
        <v>1.8227261833952146E-3</v>
      </c>
      <c r="AS92" s="307">
        <f>+生産者価格評価表!AS92/生産者価格評価表!AS$124</f>
        <v>1.0164864266248085E-2</v>
      </c>
      <c r="AT92" s="307">
        <f>+生産者価格評価表!AT92/生産者価格評価表!AT$124</f>
        <v>2.2187932149230973E-3</v>
      </c>
      <c r="AU92" s="308">
        <f>+生産者価格評価表!AU92/生産者価格評価表!AU$124</f>
        <v>4.6794656932618939E-3</v>
      </c>
      <c r="AV92" s="308">
        <f>+生産者価格評価表!AV92/生産者価格評価表!AV$124</f>
        <v>4.8195929229428976E-3</v>
      </c>
      <c r="AW92" s="308">
        <f>+生産者価格評価表!AW92/生産者価格評価表!AW$124</f>
        <v>5.8373620775530972E-3</v>
      </c>
      <c r="AX92" s="308">
        <f>+生産者価格評価表!AX92/生産者価格評価表!AX$124</f>
        <v>4.8850243597473768E-3</v>
      </c>
      <c r="AY92" s="308">
        <f>+生産者価格評価表!AY92/生産者価格評価表!AY$124</f>
        <v>4.2427301173394664E-3</v>
      </c>
      <c r="AZ92" s="308">
        <f>+生産者価格評価表!AZ92/生産者価格評価表!AZ$124</f>
        <v>8.6820440419443402E-3</v>
      </c>
      <c r="BA92" s="308">
        <f>+生産者価格評価表!BA92/生産者価格評価表!BA$124</f>
        <v>4.1512632851232637E-4</v>
      </c>
      <c r="BB92" s="308">
        <f>+生産者価格評価表!BB92/生産者価格評価表!BB$124</f>
        <v>5.7559161276701312E-3</v>
      </c>
      <c r="BC92" s="308">
        <f>+生産者価格評価表!BC92/生産者価格評価表!BC$124</f>
        <v>2.7476973583700401E-3</v>
      </c>
      <c r="BD92" s="308">
        <f>+生産者価格評価表!BD92/生産者価格評価表!BD$124</f>
        <v>1.01902820637943E-2</v>
      </c>
      <c r="BE92" s="308">
        <f>+生産者価格評価表!BE92/生産者価格評価表!BE$124</f>
        <v>3.8290665481109765E-2</v>
      </c>
      <c r="BF92" s="308">
        <f>+生産者価格評価表!BF92/生産者価格評価表!BF$124</f>
        <v>1.4805594881602384E-3</v>
      </c>
      <c r="BG92" s="308">
        <f>+生産者価格評価表!BG92/生産者価格評価表!BG$124</f>
        <v>9.8680332724326012E-4</v>
      </c>
      <c r="BH92" s="308">
        <f>+生産者価格評価表!BH92/生産者価格評価表!BH$124</f>
        <v>1.4439938038871664E-3</v>
      </c>
      <c r="BI92" s="308">
        <f>+生産者価格評価表!BI92/生産者価格評価表!BI$124</f>
        <v>2.4172222931927033E-3</v>
      </c>
      <c r="BJ92" s="308">
        <f>+生産者価格評価表!BJ92/生産者価格評価表!BJ$124</f>
        <v>2.7613954218692624E-3</v>
      </c>
      <c r="BK92" s="308">
        <f>+生産者価格評価表!BK92/生産者価格評価表!BK$124</f>
        <v>3.286383928852971E-3</v>
      </c>
      <c r="BL92" s="308">
        <f>+生産者価格評価表!BL92/生産者価格評価表!BL$124</f>
        <v>7.0000505644517434E-5</v>
      </c>
      <c r="BM92" s="308">
        <f>+生産者価格評価表!BM92/生産者価格評価表!BM$124</f>
        <v>1.619308010136078E-3</v>
      </c>
      <c r="BN92" s="308">
        <f>+生産者価格評価表!BN92/生産者価格評価表!BN$124</f>
        <v>2.0454506496998884E-3</v>
      </c>
      <c r="BO92" s="308">
        <f>+生産者価格評価表!BO92/生産者価格評価表!BO$124</f>
        <v>2.0346425140630587E-3</v>
      </c>
      <c r="BP92" s="308">
        <f>+生産者価格評価表!BP92/生産者価格評価表!BP$124</f>
        <v>2.8607631718145774E-3</v>
      </c>
      <c r="BQ92" s="308">
        <f>+生産者価格評価表!BQ92/生産者価格評価表!BQ$124</f>
        <v>1.0692283790333577E-2</v>
      </c>
      <c r="BR92" s="308">
        <f>+生産者価格評価表!BR92/生産者価格評価表!BR$124</f>
        <v>1.2854485469143225E-2</v>
      </c>
      <c r="BS92" s="308">
        <f>+生産者価格評価表!BS92/生産者価格評価表!BS$124</f>
        <v>3.9551153549172331E-2</v>
      </c>
      <c r="BT92" s="308">
        <f>+生産者価格評価表!BT92/生産者価格評価表!BT$124</f>
        <v>2.9286076754225614E-3</v>
      </c>
      <c r="BU92" s="308">
        <f>+生産者価格評価表!BU92/生産者価格評価表!BU$124</f>
        <v>1.3656745507569606E-2</v>
      </c>
      <c r="BV92" s="308">
        <f>+生産者価格評価表!BV92/生産者価格評価表!BV$124</f>
        <v>3.8599651857714072E-2</v>
      </c>
      <c r="BW92" s="308">
        <f>+生産者価格評価表!BW92/生産者価格評価表!BW$124</f>
        <v>3.4851221023773147E-3</v>
      </c>
      <c r="BX92" s="308">
        <f>+生産者価格評価表!BX92/生産者価格評価表!BX$124</f>
        <v>3.0406341234421748E-3</v>
      </c>
      <c r="BY92" s="308">
        <f>+生産者価格評価表!BY92/生産者価格評価表!BY$124</f>
        <v>0</v>
      </c>
      <c r="BZ92" s="308">
        <f>+生産者価格評価表!BZ92/生産者価格評価表!BZ$124</f>
        <v>4.8435625631064385E-4</v>
      </c>
      <c r="CA92" s="308">
        <f>+生産者価格評価表!CA92/生産者価格評価表!CA$124</f>
        <v>2.8975384046533294E-3</v>
      </c>
      <c r="CB92" s="308">
        <f>+生産者価格評価表!CB92/生産者価格評価表!CB$124</f>
        <v>0</v>
      </c>
      <c r="CC92" s="308">
        <f>+生産者価格評価表!CC92/生産者価格評価表!CC$124</f>
        <v>2.7530657496649398E-3</v>
      </c>
      <c r="CD92" s="308">
        <f>+生産者価格評価表!CD92/生産者価格評価表!CD$124</f>
        <v>4.1792769310388129E-3</v>
      </c>
      <c r="CE92" s="308">
        <f>+生産者価格評価表!CE92/生産者価格評価表!CE$124</f>
        <v>3.7375811930501698E-3</v>
      </c>
      <c r="CF92" s="308">
        <f>+生産者価格評価表!CF92/生産者価格評価表!CF$124</f>
        <v>9.4698728807120994E-3</v>
      </c>
      <c r="CG92" s="308">
        <f>+生産者価格評価表!CG92/生産者価格評価表!CG$124</f>
        <v>1.8626970316657065E-2</v>
      </c>
      <c r="CH92" s="308">
        <f>+生産者価格評価表!CH92/生産者価格評価表!CH$124</f>
        <v>2.1843169442651439E-3</v>
      </c>
      <c r="CI92" s="308">
        <f>+生産者価格評価表!CI92/生産者価格評価表!CI$124</f>
        <v>2.2084176049789923E-2</v>
      </c>
      <c r="CJ92" s="308">
        <f>+生産者価格評価表!CJ92/生産者価格評価表!CJ$124</f>
        <v>4.8158938312849392E-3</v>
      </c>
      <c r="CK92" s="308">
        <f>+生産者価格評価表!CK92/生産者価格評価表!CK$124</f>
        <v>2.8062274733712495E-2</v>
      </c>
      <c r="CL92" s="308">
        <f>+生産者価格評価表!CL92/生産者価格評価表!CL$124</f>
        <v>5.4380422986113258E-2</v>
      </c>
      <c r="CM92" s="308">
        <f>+生産者価格評価表!CM92/生産者価格評価表!CM$124</f>
        <v>1.9222892909114317E-2</v>
      </c>
      <c r="CN92" s="308">
        <f>+生産者価格評価表!CN92/生産者価格評価表!CN$124</f>
        <v>1.3122111232974168E-2</v>
      </c>
      <c r="CO92" s="308">
        <f>+生産者価格評価表!CO92/生産者価格評価表!CO$124</f>
        <v>5.2891628729212466E-3</v>
      </c>
      <c r="CP92" s="308">
        <f>+生産者価格評価表!CP92/生産者価格評価表!CP$124</f>
        <v>3.5465053286875978E-2</v>
      </c>
      <c r="CQ92" s="308">
        <f>+生産者価格評価表!CQ92/生産者価格評価表!CQ$124</f>
        <v>6.0594013469317245E-3</v>
      </c>
      <c r="CR92" s="308">
        <f>+生産者価格評価表!CR92/生産者価格評価表!CR$124</f>
        <v>1.263486325686225E-2</v>
      </c>
      <c r="CS92" s="308">
        <f>+生産者価格評価表!CS92/生産者価格評価表!CS$124</f>
        <v>5.155137357037278E-3</v>
      </c>
      <c r="CT92" s="308">
        <f>+生産者価格評価表!CT92/生産者価格評価表!CT$124</f>
        <v>9.4628557010940364E-4</v>
      </c>
      <c r="CU92" s="308">
        <f>+生産者価格評価表!CU92/生産者価格評価表!CU$124</f>
        <v>2.9373696973926385E-2</v>
      </c>
      <c r="CV92" s="308">
        <f>+生産者価格評価表!CV92/生産者価格評価表!CV$124</f>
        <v>1.2127811957937962E-2</v>
      </c>
      <c r="CW92" s="308">
        <f>+生産者価格評価表!CW92/生産者価格評価表!CW$124</f>
        <v>3.4113623067516057E-3</v>
      </c>
      <c r="CX92" s="308">
        <f>+生産者価格評価表!CX92/生産者価格評価表!CX$124</f>
        <v>1.9971339709816969E-3</v>
      </c>
      <c r="CY92" s="308">
        <f>+生産者価格評価表!CY92/生産者価格評価表!CY$124</f>
        <v>1.2550052362476751E-2</v>
      </c>
      <c r="CZ92" s="308">
        <f>+生産者価格評価表!CZ92/生産者価格評価表!CZ$124</f>
        <v>1.4340410353374486E-2</v>
      </c>
      <c r="DA92" s="308">
        <f>+生産者価格評価表!DA92/生産者価格評価表!DA$124</f>
        <v>7.7819145585347358E-4</v>
      </c>
      <c r="DB92" s="308">
        <f>+生産者価格評価表!DB92/生産者価格評価表!DB$124</f>
        <v>3.8999432929196642E-4</v>
      </c>
      <c r="DC92" s="308">
        <f>+生産者価格評価表!DC92/生産者価格評価表!DC$124</f>
        <v>9.0495949507170426E-3</v>
      </c>
      <c r="DD92" s="308">
        <f>+生産者価格評価表!DD92/生産者価格評価表!DD$124</f>
        <v>6.9685756383379037E-4</v>
      </c>
      <c r="DE92" s="308">
        <f>+生産者価格評価表!DE92/生産者価格評価表!DE$124</f>
        <v>5.4213847003876355E-3</v>
      </c>
      <c r="DF92" s="308">
        <f>+生産者価格評価表!DF92/生産者価格評価表!DF$124</f>
        <v>0</v>
      </c>
      <c r="DG92" s="309">
        <f>+生産者価格評価表!DG92/生産者価格評価表!DG$124</f>
        <v>2.9083382676060115E-3</v>
      </c>
    </row>
    <row r="93" spans="2:111" ht="17.100000000000001" customHeight="1">
      <c r="B93" s="304" t="s">
        <v>297</v>
      </c>
      <c r="C93" s="305" t="s">
        <v>298</v>
      </c>
      <c r="D93" s="306">
        <f>+生産者価格評価表!D93/生産者価格評価表!D$124</f>
        <v>1.032924092489726E-4</v>
      </c>
      <c r="E93" s="307">
        <f>+生産者価格評価表!E93/生産者価格評価表!E$124</f>
        <v>6.1243075259980346E-5</v>
      </c>
      <c r="F93" s="307">
        <f>+生産者価格評価表!F93/生産者価格評価表!F$124</f>
        <v>2.166721218575859E-4</v>
      </c>
      <c r="G93" s="307">
        <f>+生産者価格評価表!G93/生産者価格評価表!G$124</f>
        <v>5.5320905291073705E-5</v>
      </c>
      <c r="H93" s="307">
        <f>+生産者価格評価表!H93/生産者価格評価表!H$124</f>
        <v>6.9741582614955692E-5</v>
      </c>
      <c r="I93" s="819">
        <v>0</v>
      </c>
      <c r="J93" s="307">
        <f>+生産者価格評価表!J93/生産者価格評価表!J$124</f>
        <v>1.250790222673218E-4</v>
      </c>
      <c r="K93" s="307">
        <f>+生産者価格評価表!K93/生産者価格評価表!K$124</f>
        <v>7.966639551462508E-4</v>
      </c>
      <c r="L93" s="307">
        <f>+生産者価格評価表!L93/生産者価格評価表!L$124</f>
        <v>2.2577457550791567E-4</v>
      </c>
      <c r="M93" s="307">
        <f>+生産者価格評価表!M93/生産者価格評価表!M$124</f>
        <v>7.9612869721690563E-5</v>
      </c>
      <c r="N93" s="819">
        <v>0</v>
      </c>
      <c r="O93" s="307">
        <f>+生産者価格評価表!O93/生産者価格評価表!O$124</f>
        <v>9.763876193345184E-5</v>
      </c>
      <c r="P93" s="307">
        <f>+生産者価格評価表!P93/生産者価格評価表!P$124</f>
        <v>1.0657625204181768E-4</v>
      </c>
      <c r="Q93" s="307">
        <f>+生産者価格評価表!Q93/生産者価格評価表!Q$124</f>
        <v>1.9180584370318324E-4</v>
      </c>
      <c r="R93" s="307">
        <f>+生産者価格評価表!R93/生産者価格評価表!R$124</f>
        <v>3.1514801534857046E-4</v>
      </c>
      <c r="S93" s="307">
        <f>+生産者価格評価表!S93/生産者価格評価表!S$124</f>
        <v>7.9959290188294822E-4</v>
      </c>
      <c r="T93" s="307">
        <f>+生産者価格評価表!T93/生産者価格評価表!T$124</f>
        <v>2.0757117376541488E-4</v>
      </c>
      <c r="U93" s="307">
        <f>+生産者価格評価表!U93/生産者価格評価表!U$124</f>
        <v>3.0849705673103184E-4</v>
      </c>
      <c r="V93" s="307">
        <f>+生産者価格評価表!V93/生産者価格評価表!V$124</f>
        <v>4.1525881757257041E-4</v>
      </c>
      <c r="W93" s="307">
        <f>+生産者価格評価表!W93/生産者価格評価表!W$124</f>
        <v>3.4057669901330518E-4</v>
      </c>
      <c r="X93" s="307">
        <f>+生産者価格評価表!X93/生産者価格評価表!X$124</f>
        <v>2.4304074579825378E-4</v>
      </c>
      <c r="Y93" s="307">
        <f>+生産者価格評価表!Y93/生産者価格評価表!Y$124</f>
        <v>7.9565470813332067E-4</v>
      </c>
      <c r="Z93" s="307">
        <f>+生産者価格評価表!Z93/生産者価格評価表!Z$124</f>
        <v>1.2492539583208622E-3</v>
      </c>
      <c r="AA93" s="307">
        <f>+生産者価格評価表!AA93/生産者価格評価表!AA$124</f>
        <v>1.2993272881445296E-4</v>
      </c>
      <c r="AB93" s="307">
        <f>+生産者価格評価表!AB93/生産者価格評価表!AB$124</f>
        <v>2.6176595979629418E-3</v>
      </c>
      <c r="AC93" s="307">
        <f>+生産者価格評価表!AC93/生産者価格評価表!AC$124</f>
        <v>3.9220890854000192E-4</v>
      </c>
      <c r="AD93" s="307">
        <f>+生産者価格評価表!AD93/生産者価格評価表!AD$124</f>
        <v>1.1332304709383859E-4</v>
      </c>
      <c r="AE93" s="307">
        <f>+生産者価格評価表!AE93/生産者価格評価表!AE$124</f>
        <v>1.4181111491639475E-4</v>
      </c>
      <c r="AF93" s="307">
        <f>+生産者価格評価表!AF93/生産者価格評価表!AF$124</f>
        <v>3.9484503856746785E-4</v>
      </c>
      <c r="AG93" s="307">
        <f>+生産者価格評価表!AG93/生産者価格評価表!AG$124</f>
        <v>4.8727911213864241E-4</v>
      </c>
      <c r="AH93" s="307">
        <f>+生産者価格評価表!AH93/生産者価格評価表!AH$124</f>
        <v>1.459689880377519E-5</v>
      </c>
      <c r="AI93" s="307">
        <f>+生産者価格評価表!AI93/生産者価格評価表!AI$124</f>
        <v>3.8796677058551451E-4</v>
      </c>
      <c r="AJ93" s="307">
        <f>+生産者価格評価表!AJ93/生産者価格評価表!AJ$124</f>
        <v>2.0565226683283769E-4</v>
      </c>
      <c r="AK93" s="307">
        <f>+生産者価格評価表!AK93/生産者価格評価表!AK$124</f>
        <v>2.3467479862979341E-3</v>
      </c>
      <c r="AL93" s="307">
        <f>+生産者価格評価表!AL93/生産者価格評価表!AL$124</f>
        <v>4.4301164444088585E-4</v>
      </c>
      <c r="AM93" s="307">
        <f>+生産者価格評価表!AM93/生産者価格評価表!AM$124</f>
        <v>6.1701348757569778E-5</v>
      </c>
      <c r="AN93" s="307">
        <f>+生産者価格評価表!AN93/生産者価格評価表!AN$124</f>
        <v>1.2577680786030737E-4</v>
      </c>
      <c r="AO93" s="307">
        <f>+生産者価格評価表!AO93/生産者価格評価表!AO$124</f>
        <v>9.5196392896487996E-5</v>
      </c>
      <c r="AP93" s="307">
        <f>+生産者価格評価表!AP93/生産者価格評価表!AP$124</f>
        <v>8.2246701719873816E-5</v>
      </c>
      <c r="AQ93" s="307">
        <f>+生産者価格評価表!AQ93/生産者価格評価表!AQ$124</f>
        <v>7.0038708608607588E-6</v>
      </c>
      <c r="AR93" s="307">
        <f>+生産者価格評価表!AR93/生産者価格評価表!AR$124</f>
        <v>2.3648982559674473E-5</v>
      </c>
      <c r="AS93" s="307">
        <f>+生産者価格評価表!AS93/生産者価格評価表!AS$124</f>
        <v>2.1663433833729376E-4</v>
      </c>
      <c r="AT93" s="307">
        <f>+生産者価格評価表!AT93/生産者価格評価表!AT$124</f>
        <v>2.2255173906894439E-4</v>
      </c>
      <c r="AU93" s="308">
        <f>+生産者価格評価表!AU93/生産者価格評価表!AU$124</f>
        <v>1.650238087885661E-3</v>
      </c>
      <c r="AV93" s="308">
        <f>+生産者価格評価表!AV93/生産者価格評価表!AV$124</f>
        <v>5.6165676102462527E-4</v>
      </c>
      <c r="AW93" s="308">
        <f>+生産者価格評価表!AW93/生産者価格評価表!AW$124</f>
        <v>1.8826588187968754E-4</v>
      </c>
      <c r="AX93" s="308">
        <f>+生産者価格評価表!AX93/生産者価格評価表!AX$124</f>
        <v>1.2985805929825376E-4</v>
      </c>
      <c r="AY93" s="308">
        <f>+生産者価格評価表!AY93/生産者価格評価表!AY$124</f>
        <v>2.6930177742679167E-4</v>
      </c>
      <c r="AZ93" s="308">
        <f>+生産者価格評価表!AZ93/生産者価格評価表!AZ$124</f>
        <v>1.8244006741981151E-4</v>
      </c>
      <c r="BA93" s="308">
        <f>+生産者価格評価表!BA93/生産者価格評価表!BA$124</f>
        <v>5.1581583683504655E-4</v>
      </c>
      <c r="BB93" s="308">
        <f>+生産者価格評価表!BB93/生産者価格評価表!BB$124</f>
        <v>4.2244834579387076E-5</v>
      </c>
      <c r="BC93" s="308">
        <f>+生産者価格評価表!BC93/生産者価格評価表!BC$124</f>
        <v>6.5891452538178612E-5</v>
      </c>
      <c r="BD93" s="308">
        <f>+生産者価格評価表!BD93/生産者価格評価表!BD$124</f>
        <v>1.2842513638150067E-4</v>
      </c>
      <c r="BE93" s="308">
        <f>+生産者価格評価表!BE93/生産者価格評価表!BE$124</f>
        <v>1.1360363329301936E-4</v>
      </c>
      <c r="BF93" s="308">
        <f>+生産者価格評価表!BF93/生産者価格評価表!BF$124</f>
        <v>1.4645131294737838E-4</v>
      </c>
      <c r="BG93" s="308">
        <f>+生産者価格評価表!BG93/生産者価格評価表!BG$124</f>
        <v>4.8106212749806428E-4</v>
      </c>
      <c r="BH93" s="308">
        <f>+生産者価格評価表!BH93/生産者価格評価表!BH$124</f>
        <v>1.0664406788580196E-4</v>
      </c>
      <c r="BI93" s="308">
        <f>+生産者価格評価表!BI93/生産者価格評価表!BI$124</f>
        <v>7.6843068548129462E-4</v>
      </c>
      <c r="BJ93" s="308">
        <f>+生産者価格評価表!BJ93/生産者価格評価表!BJ$124</f>
        <v>1.5313902099077335E-4</v>
      </c>
      <c r="BK93" s="308">
        <f>+生産者価格評価表!BK93/生産者価格評価表!BK$124</f>
        <v>7.0321465123958208E-4</v>
      </c>
      <c r="BL93" s="308">
        <f>+生産者価格評価表!BL93/生産者価格評価表!BL$124</f>
        <v>4.8107523935577166E-5</v>
      </c>
      <c r="BM93" s="308">
        <f>+生産者価格評価表!BM93/生産者価格評価表!BM$124</f>
        <v>1.3095989786866117E-4</v>
      </c>
      <c r="BN93" s="308">
        <f>+生産者価格評価表!BN93/生産者価格評価表!BN$124</f>
        <v>1.2743774462528173E-4</v>
      </c>
      <c r="BO93" s="308">
        <f>+生産者価格評価表!BO93/生産者価格評価表!BO$124</f>
        <v>1.1712533386942645E-4</v>
      </c>
      <c r="BP93" s="308">
        <f>+生産者価格評価表!BP93/生産者価格評価表!BP$124</f>
        <v>1.2728508618227411E-4</v>
      </c>
      <c r="BQ93" s="308">
        <f>+生産者価格評価表!BQ93/生産者価格評価表!BQ$124</f>
        <v>1.9202413073068941E-5</v>
      </c>
      <c r="BR93" s="308">
        <f>+生産者価格評価表!BR93/生産者価格評価表!BR$124</f>
        <v>5.5734842828709113E-5</v>
      </c>
      <c r="BS93" s="308">
        <f>+生産者価格評価表!BS93/生産者価格評価表!BS$124</f>
        <v>3.6108146453218813E-4</v>
      </c>
      <c r="BT93" s="308">
        <f>+生産者価格評価表!BT93/生産者価格評価表!BT$124</f>
        <v>4.4135961155099317E-4</v>
      </c>
      <c r="BU93" s="308">
        <f>+生産者価格評価表!BU93/生産者価格評価表!BU$124</f>
        <v>1.1356833671314919E-2</v>
      </c>
      <c r="BV93" s="308">
        <f>+生産者価格評価表!BV93/生産者価格評価表!BV$124</f>
        <v>3.3758067945385212E-3</v>
      </c>
      <c r="BW93" s="308">
        <f>+生産者価格評価表!BW93/生産者価格評価表!BW$124</f>
        <v>1.0277686712675604E-4</v>
      </c>
      <c r="BX93" s="308">
        <f>+生産者価格評価表!BX93/生産者価格評価表!BX$124</f>
        <v>6.5677770036386227E-4</v>
      </c>
      <c r="BY93" s="308">
        <f>+生産者価格評価表!BY93/生産者価格評価表!BY$124</f>
        <v>0</v>
      </c>
      <c r="BZ93" s="308">
        <f>+生産者価格評価表!BZ93/生産者価格評価表!BZ$124</f>
        <v>1.5834779187242764E-3</v>
      </c>
      <c r="CA93" s="308">
        <f>+生産者価格評価表!CA93/生産者価格評価表!CA$124</f>
        <v>9.7411193846479887E-4</v>
      </c>
      <c r="CB93" s="308">
        <f>+生産者価格評価表!CB93/生産者価格評価表!CB$124</f>
        <v>0</v>
      </c>
      <c r="CC93" s="308">
        <f>+生産者価格評価表!CC93/生産者価格評価表!CC$124</f>
        <v>3.6145116397815434E-4</v>
      </c>
      <c r="CD93" s="308">
        <f>+生産者価格評価表!CD93/生産者価格評価表!CD$124</f>
        <v>2.2352059901457365E-4</v>
      </c>
      <c r="CE93" s="308">
        <f>+生産者価格評価表!CE93/生産者価格評価表!CE$124</f>
        <v>2.5241608272711887E-3</v>
      </c>
      <c r="CF93" s="308">
        <f>+生産者価格評価表!CF93/生産者価格評価表!CF$124</f>
        <v>7.4739853832910615E-4</v>
      </c>
      <c r="CG93" s="308">
        <f>+生産者価格評価表!CG93/生産者価格評価表!CG$124</f>
        <v>8.4590680644925503E-4</v>
      </c>
      <c r="CH93" s="308">
        <f>+生産者価格評価表!CH93/生産者価格評価表!CH$124</f>
        <v>1.9572694444677822E-3</v>
      </c>
      <c r="CI93" s="308">
        <f>+生産者価格評価表!CI93/生産者価格評価表!CI$124</f>
        <v>2.4509480193874066E-2</v>
      </c>
      <c r="CJ93" s="308">
        <f>+生産者価格評価表!CJ93/生産者価格評価表!CJ$124</f>
        <v>1.2707623871184102E-2</v>
      </c>
      <c r="CK93" s="308">
        <f>+生産者価格評価表!CK93/生産者価格評価表!CK$124</f>
        <v>1.9690422509214798E-2</v>
      </c>
      <c r="CL93" s="308">
        <f>+生産者価格評価表!CL93/生産者価格評価表!CL$124</f>
        <v>0.12023323082111315</v>
      </c>
      <c r="CM93" s="308">
        <f>+生産者価格評価表!CM93/生産者価格評価表!CM$124</f>
        <v>9.0099995421373709E-3</v>
      </c>
      <c r="CN93" s="308">
        <f>+生産者価格評価表!CN93/生産者価格評価表!CN$124</f>
        <v>2.6067197776788059E-3</v>
      </c>
      <c r="CO93" s="308">
        <f>+生産者価格評価表!CO93/生産者価格評価表!CO$124</f>
        <v>1.6005718696976236E-4</v>
      </c>
      <c r="CP93" s="308">
        <f>+生産者価格評価表!CP93/生産者価格評価表!CP$124</f>
        <v>1.749080700569152E-3</v>
      </c>
      <c r="CQ93" s="308">
        <f>+生産者価格評価表!CQ93/生産者価格評価表!CQ$124</f>
        <v>5.5743692571728955E-5</v>
      </c>
      <c r="CR93" s="308">
        <f>+生産者価格評価表!CR93/生産者価格評価表!CR$124</f>
        <v>8.9860057415789803E-4</v>
      </c>
      <c r="CS93" s="308">
        <f>+生産者価格評価表!CS93/生産者価格評価表!CS$124</f>
        <v>7.8996989769793211E-4</v>
      </c>
      <c r="CT93" s="308">
        <f>+生産者価格評価表!CT93/生産者価格評価表!CT$124</f>
        <v>3.6878006246807211E-5</v>
      </c>
      <c r="CU93" s="308">
        <f>+生産者価格評価表!CU93/生産者価格評価表!CU$124</f>
        <v>5.2893266490094807E-4</v>
      </c>
      <c r="CV93" s="308">
        <f>+生産者価格評価表!CV93/生産者価格評価表!CV$124</f>
        <v>5.8621098096304659E-3</v>
      </c>
      <c r="CW93" s="308">
        <f>+生産者価格評価表!CW93/生産者価格評価表!CW$124</f>
        <v>0.22593690643732531</v>
      </c>
      <c r="CX93" s="308">
        <f>+生産者価格評価表!CX93/生産者価格評価表!CX$124</f>
        <v>2.5189556552781098E-3</v>
      </c>
      <c r="CY93" s="308">
        <f>+生産者価格評価表!CY93/生産者価格評価表!CY$124</f>
        <v>9.2470881277929625E-3</v>
      </c>
      <c r="CZ93" s="308">
        <f>+生産者価格評価表!CZ93/生産者価格評価表!CZ$124</f>
        <v>6.3934197345692483E-3</v>
      </c>
      <c r="DA93" s="308">
        <f>+生産者価格評価表!DA93/生産者価格評価表!DA$124</f>
        <v>8.5236619906180755E-3</v>
      </c>
      <c r="DB93" s="308">
        <f>+生産者価格評価表!DB93/生産者価格評価表!DB$124</f>
        <v>4.2939896198488751E-3</v>
      </c>
      <c r="DC93" s="308">
        <f>+生産者価格評価表!DC93/生産者価格評価表!DC$124</f>
        <v>1.3410281698964771E-3</v>
      </c>
      <c r="DD93" s="308">
        <f>+生産者価格評価表!DD93/生産者価格評価表!DD$124</f>
        <v>3.7340007582696271E-3</v>
      </c>
      <c r="DE93" s="308">
        <f>+生産者価格評価表!DE93/生産者価格評価表!DE$124</f>
        <v>1.0124385166333568E-3</v>
      </c>
      <c r="DF93" s="308">
        <f>+生産者価格評価表!DF93/生産者価格評価表!DF$124</f>
        <v>0</v>
      </c>
      <c r="DG93" s="309">
        <f>+生産者価格評価表!DG93/生産者価格評価表!DG$124</f>
        <v>2.1780798696690376E-2</v>
      </c>
    </row>
    <row r="94" spans="2:111" ht="17.100000000000001" customHeight="1">
      <c r="B94" s="304" t="s">
        <v>299</v>
      </c>
      <c r="C94" s="305" t="s">
        <v>300</v>
      </c>
      <c r="D94" s="306">
        <f>+生産者価格評価表!D94/生産者価格評価表!D$124</f>
        <v>6.35377341954607E-4</v>
      </c>
      <c r="E94" s="307">
        <f>+生産者価格評価表!E94/生産者価格評価表!E$124</f>
        <v>5.7348002391014678E-4</v>
      </c>
      <c r="F94" s="307">
        <f>+生産者価格評価表!F94/生産者価格評価表!F$124</f>
        <v>2.3058224175360629E-3</v>
      </c>
      <c r="G94" s="307">
        <f>+生産者価格評価表!G94/生産者価格評価表!G$124</f>
        <v>8.55310644653891E-4</v>
      </c>
      <c r="H94" s="307">
        <f>+生産者価格評価表!H94/生産者価格評価表!H$124</f>
        <v>7.9396458115094614E-4</v>
      </c>
      <c r="I94" s="819">
        <v>0</v>
      </c>
      <c r="J94" s="307">
        <f>+生産者価格評価表!J94/生産者価格評価表!J$124</f>
        <v>1.4001524824523088E-3</v>
      </c>
      <c r="K94" s="307">
        <f>+生産者価格評価表!K94/生産者価格評価表!K$124</f>
        <v>8.2304971473215688E-4</v>
      </c>
      <c r="L94" s="307">
        <f>+生産者価格評価表!L94/生産者価格評価表!L$124</f>
        <v>5.1815026079868873E-4</v>
      </c>
      <c r="M94" s="307">
        <f>+生産者価格評価表!M94/生産者価格評価表!M$124</f>
        <v>2.8039633001690587E-4</v>
      </c>
      <c r="N94" s="819">
        <v>0</v>
      </c>
      <c r="O94" s="307">
        <f>+生産者価格評価表!O94/生産者価格評価表!O$124</f>
        <v>1.2129692303049033E-3</v>
      </c>
      <c r="P94" s="307">
        <f>+生産者価格評価表!P94/生産者価格評価表!P$124</f>
        <v>1.8417604953718802E-3</v>
      </c>
      <c r="Q94" s="307">
        <f>+生産者価格評価表!Q94/生産者価格評価表!Q$124</f>
        <v>8.110085328654602E-4</v>
      </c>
      <c r="R94" s="307">
        <f>+生産者価格評価表!R94/生産者価格評価表!R$124</f>
        <v>1.1120197958800679E-3</v>
      </c>
      <c r="S94" s="307">
        <f>+生産者価格評価表!S94/生産者価格評価表!S$124</f>
        <v>2.6182276189753003E-4</v>
      </c>
      <c r="T94" s="307">
        <f>+生産者価格評価表!T94/生産者価格評価表!T$124</f>
        <v>7.7754806262365841E-4</v>
      </c>
      <c r="U94" s="307">
        <f>+生産者価格評価表!U94/生産者価格評価表!U$124</f>
        <v>1.5136252066242899E-3</v>
      </c>
      <c r="V94" s="307">
        <f>+生産者価格評価表!V94/生産者価格評価表!V$124</f>
        <v>4.8975873250332209E-3</v>
      </c>
      <c r="W94" s="307">
        <f>+生産者価格評価表!W94/生産者価格評価表!W$124</f>
        <v>9.7452809559577902E-4</v>
      </c>
      <c r="X94" s="307">
        <f>+生産者価格評価表!X94/生産者価格評価表!X$124</f>
        <v>1.1312817709475639E-4</v>
      </c>
      <c r="Y94" s="307">
        <f>+生産者価格評価表!Y94/生産者価格評価表!Y$124</f>
        <v>2.6841385989162433E-4</v>
      </c>
      <c r="Z94" s="307">
        <f>+生産者価格評価表!Z94/生産者価格評価表!Z$124</f>
        <v>3.5109968146115731E-4</v>
      </c>
      <c r="AA94" s="307">
        <f>+生産者価格評価表!AA94/生産者価格評価表!AA$124</f>
        <v>5.8470769929044441E-4</v>
      </c>
      <c r="AB94" s="307">
        <f>+生産者価格評価表!AB94/生産者価格評価表!AB$124</f>
        <v>1.7222123778565137E-3</v>
      </c>
      <c r="AC94" s="307">
        <f>+生産者価格評価表!AC94/生産者価格評価表!AC$124</f>
        <v>8.869196185011186E-4</v>
      </c>
      <c r="AD94" s="307">
        <f>+生産者価格評価表!AD94/生産者価格評価表!AD$124</f>
        <v>1.0930797277066227E-4</v>
      </c>
      <c r="AE94" s="307">
        <f>+生産者価格評価表!AE94/生産者価格評価表!AE$124</f>
        <v>4.4327237201279349E-4</v>
      </c>
      <c r="AF94" s="307">
        <f>+生産者価格評価表!AF94/生産者価格評価表!AF$124</f>
        <v>3.2815949350271744E-4</v>
      </c>
      <c r="AG94" s="307">
        <f>+生産者価格評価表!AG94/生産者価格評価表!AG$124</f>
        <v>1.0875785282355422E-3</v>
      </c>
      <c r="AH94" s="307">
        <f>+生産者価格評価表!AH94/生産者価格評価表!AH$124</f>
        <v>1.1363193185343766E-3</v>
      </c>
      <c r="AI94" s="307">
        <f>+生産者価格評価表!AI94/生産者価格評価表!AI$124</f>
        <v>3.1242881011708909E-4</v>
      </c>
      <c r="AJ94" s="307">
        <f>+生産者価格評価表!AJ94/生産者価格評価表!AJ$124</f>
        <v>3.9162391703766798E-4</v>
      </c>
      <c r="AK94" s="307">
        <f>+生産者価格評価表!AK94/生産者価格評価表!AK$124</f>
        <v>1.5700675083497474E-3</v>
      </c>
      <c r="AL94" s="307">
        <f>+生産者価格評価表!AL94/生産者価格評価表!AL$124</f>
        <v>6.3509358697711349E-4</v>
      </c>
      <c r="AM94" s="307">
        <f>+生産者価格評価表!AM94/生産者価格評価表!AM$124</f>
        <v>2.9205593884628695E-4</v>
      </c>
      <c r="AN94" s="307">
        <f>+生産者価格評価表!AN94/生産者価格評価表!AN$124</f>
        <v>9.3042589251343243E-5</v>
      </c>
      <c r="AO94" s="307">
        <f>+生産者価格評価表!AO94/生産者価格評価表!AO$124</f>
        <v>2.292973247302537E-4</v>
      </c>
      <c r="AP94" s="307">
        <f>+生産者価格評価表!AP94/生産者価格評価表!AP$124</f>
        <v>3.2633603403343269E-4</v>
      </c>
      <c r="AQ94" s="307">
        <f>+生産者価格評価表!AQ94/生産者価格評価表!AQ$124</f>
        <v>4.6911198900856865E-4</v>
      </c>
      <c r="AR94" s="307">
        <f>+生産者価格評価表!AR94/生産者価格評価表!AR$124</f>
        <v>4.9699399724776575E-4</v>
      </c>
      <c r="AS94" s="307">
        <f>+生産者価格評価表!AS94/生産者価格評価表!AS$124</f>
        <v>5.881304692972306E-4</v>
      </c>
      <c r="AT94" s="307">
        <f>+生産者価格評価表!AT94/生産者価格評価表!AT$124</f>
        <v>5.9466205361591968E-4</v>
      </c>
      <c r="AU94" s="308">
        <f>+生産者価格評価表!AU94/生産者価格評価表!AU$124</f>
        <v>5.9652263773769137E-4</v>
      </c>
      <c r="AV94" s="308">
        <f>+生産者価格評価表!AV94/生産者価格評価表!AV$124</f>
        <v>6.7297070604743119E-4</v>
      </c>
      <c r="AW94" s="308">
        <f>+生産者価格評価表!AW94/生産者価格評価表!AW$124</f>
        <v>7.3676973777530978E-4</v>
      </c>
      <c r="AX94" s="308">
        <f>+生産者価格評価表!AX94/生産者価格評価表!AX$124</f>
        <v>5.4038073821339951E-4</v>
      </c>
      <c r="AY94" s="308">
        <f>+生産者価格評価表!AY94/生産者価格評価表!AY$124</f>
        <v>1.1687603645247136E-3</v>
      </c>
      <c r="AZ94" s="308">
        <f>+生産者価格評価表!AZ94/生産者価格評価表!AZ$124</f>
        <v>7.954749404063897E-4</v>
      </c>
      <c r="BA94" s="308">
        <f>+生産者価格評価表!BA94/生産者価格評価表!BA$124</f>
        <v>9.3531344054489159E-4</v>
      </c>
      <c r="BB94" s="308">
        <f>+生産者価格評価表!BB94/生産者価格評価表!BB$124</f>
        <v>8.5901432898315556E-4</v>
      </c>
      <c r="BC94" s="308">
        <f>+生産者価格評価表!BC94/生産者価格評価表!BC$124</f>
        <v>8.2803195564177905E-4</v>
      </c>
      <c r="BD94" s="308">
        <f>+生産者価格評価表!BD94/生産者価格評価表!BD$124</f>
        <v>1.1524515867678401E-3</v>
      </c>
      <c r="BE94" s="308">
        <f>+生産者価格評価表!BE94/生産者価格評価表!BE$124</f>
        <v>2.0490261068491734E-3</v>
      </c>
      <c r="BF94" s="308">
        <f>+生産者価格評価表!BF94/生産者価格評価表!BF$124</f>
        <v>1.9552562740463513E-4</v>
      </c>
      <c r="BG94" s="308">
        <f>+生産者価格評価表!BG94/生産者価格評価表!BG$124</f>
        <v>2.2744438447323519E-4</v>
      </c>
      <c r="BH94" s="308">
        <f>+生産者価格評価表!BH94/生産者価格評価表!BH$124</f>
        <v>2.1616418514214182E-4</v>
      </c>
      <c r="BI94" s="308">
        <f>+生産者価格評価表!BI94/生産者価格評価表!BI$124</f>
        <v>7.746102056172794E-4</v>
      </c>
      <c r="BJ94" s="308">
        <f>+生産者価格評価表!BJ94/生産者価格評価表!BJ$124</f>
        <v>7.2234368348936349E-4</v>
      </c>
      <c r="BK94" s="308">
        <f>+生産者価格評価表!BK94/生産者価格評価表!BK$124</f>
        <v>1.9272552041816778E-3</v>
      </c>
      <c r="BL94" s="308">
        <f>+生産者価格評価表!BL94/生産者価格評価表!BL$124</f>
        <v>1.4457484564405897E-3</v>
      </c>
      <c r="BM94" s="308">
        <f>+生産者価格評価表!BM94/生産者価格評価表!BM$124</f>
        <v>1.5052098724292954E-3</v>
      </c>
      <c r="BN94" s="308">
        <f>+生産者価格評価表!BN94/生産者価格評価表!BN$124</f>
        <v>1.3565256232506671E-3</v>
      </c>
      <c r="BO94" s="308">
        <f>+生産者価格評価表!BO94/生産者価格評価表!BO$124</f>
        <v>1.4564809341274432E-3</v>
      </c>
      <c r="BP94" s="308">
        <f>+生産者価格評価表!BP94/生産者価格評価表!BP$124</f>
        <v>1.2182882414217794E-3</v>
      </c>
      <c r="BQ94" s="308">
        <f>+生産者価格評価表!BQ94/生産者価格評価表!BQ$124</f>
        <v>2.1704276147938476E-4</v>
      </c>
      <c r="BR94" s="308">
        <f>+生産者価格評価表!BR94/生産者価格評価表!BR$124</f>
        <v>2.543630281055633E-4</v>
      </c>
      <c r="BS94" s="308">
        <f>+生産者価格評価表!BS94/生産者価格評価表!BS$124</f>
        <v>1.5855388994145407E-3</v>
      </c>
      <c r="BT94" s="308">
        <f>+生産者価格評価表!BT94/生産者価格評価表!BT$124</f>
        <v>1.1466348897393945E-3</v>
      </c>
      <c r="BU94" s="308">
        <f>+生産者価格評価表!BU94/生産者価格評価表!BU$124</f>
        <v>2.0826172912903865E-3</v>
      </c>
      <c r="BV94" s="308">
        <f>+生産者価格評価表!BV94/生産者価格評価表!BV$124</f>
        <v>3.0547776955393438E-3</v>
      </c>
      <c r="BW94" s="308">
        <f>+生産者価格評価表!BW94/生産者価格評価表!BW$124</f>
        <v>9.5754067465230776E-4</v>
      </c>
      <c r="BX94" s="308">
        <f>+生産者価格評価表!BX94/生産者価格評価表!BX$124</f>
        <v>5.9370481843637891E-4</v>
      </c>
      <c r="BY94" s="308">
        <f>+生産者価格評価表!BY94/生産者価格評価表!BY$124</f>
        <v>0</v>
      </c>
      <c r="BZ94" s="308">
        <f>+生産者価格評価表!BZ94/生産者価格評価表!BZ$124</f>
        <v>2.2332267416112963E-3</v>
      </c>
      <c r="CA94" s="308">
        <f>+生産者価格評価表!CA94/生産者価格評価表!CA$124</f>
        <v>1.2231181494712798E-3</v>
      </c>
      <c r="CB94" s="308">
        <f>+生産者価格評価表!CB94/生産者価格評価表!CB$124</f>
        <v>0</v>
      </c>
      <c r="CC94" s="308">
        <f>+生産者価格評価表!CC94/生産者価格評価表!CC$124</f>
        <v>4.9728504020691254E-4</v>
      </c>
      <c r="CD94" s="308">
        <f>+生産者価格評価表!CD94/生産者価格評価表!CD$124</f>
        <v>1.6108228752928912E-3</v>
      </c>
      <c r="CE94" s="308">
        <f>+生産者価格評価表!CE94/生産者価格評価表!CE$124</f>
        <v>3.0895964177325161E-3</v>
      </c>
      <c r="CF94" s="308">
        <f>+生産者価格評価表!CF94/生産者価格評価表!CF$124</f>
        <v>2.3781422452756854E-3</v>
      </c>
      <c r="CG94" s="308">
        <f>+生産者価格評価表!CG94/生産者価格評価表!CG$124</f>
        <v>1.1275888329083808E-3</v>
      </c>
      <c r="CH94" s="308">
        <f>+生産者価格評価表!CH94/生産者価格評価表!CH$124</f>
        <v>3.0278980491711886E-3</v>
      </c>
      <c r="CI94" s="308">
        <f>+生産者価格評価表!CI94/生産者価格評価表!CI$124</f>
        <v>3.6363048814733053E-3</v>
      </c>
      <c r="CJ94" s="308">
        <f>+生産者価格評価表!CJ94/生産者価格評価表!CJ$124</f>
        <v>0.19595795485700279</v>
      </c>
      <c r="CK94" s="308">
        <f>+生産者価格評価表!CK94/生産者価格評価表!CK$124</f>
        <v>5.084341824391562E-3</v>
      </c>
      <c r="CL94" s="308">
        <f>+生産者価格評価表!CL94/生産者価格評価表!CL$124</f>
        <v>6.2623933934435405E-3</v>
      </c>
      <c r="CM94" s="308">
        <f>+生産者価格評価表!CM94/生産者価格評価表!CM$124</f>
        <v>5.9833509285270439E-2</v>
      </c>
      <c r="CN94" s="308">
        <f>+生産者価格評価表!CN94/生産者価格評価表!CN$124</f>
        <v>5.7683111064924875E-3</v>
      </c>
      <c r="CO94" s="308">
        <f>+生産者価格評価表!CO94/生産者価格評価表!CO$124</f>
        <v>3.0714964798613845E-3</v>
      </c>
      <c r="CP94" s="308">
        <f>+生産者価格評価表!CP94/生産者価格評価表!CP$124</f>
        <v>1.6869091647791525E-2</v>
      </c>
      <c r="CQ94" s="308">
        <f>+生産者価格評価表!CQ94/生産者価格評価表!CQ$124</f>
        <v>2.7517111918638486E-3</v>
      </c>
      <c r="CR94" s="308">
        <f>+生産者価格評価表!CR94/生産者価格評価表!CR$124</f>
        <v>4.2170629152215745E-3</v>
      </c>
      <c r="CS94" s="308">
        <f>+生産者価格評価表!CS94/生産者価格評価表!CS$124</f>
        <v>9.5935803750863084E-3</v>
      </c>
      <c r="CT94" s="308">
        <f>+生産者価格評価表!CT94/生産者価格評価表!CT$124</f>
        <v>1.7926177832740409E-3</v>
      </c>
      <c r="CU94" s="308">
        <f>+生産者価格評価表!CU94/生産者価格評価表!CU$124</f>
        <v>2.1095043144338209E-2</v>
      </c>
      <c r="CV94" s="308">
        <f>+生産者価格評価表!CV94/生産者価格評価表!CV$124</f>
        <v>1.2522663288938927E-3</v>
      </c>
      <c r="CW94" s="308">
        <f>+生産者価格評価表!CW94/生産者価格評価表!CW$124</f>
        <v>0.18889461021584286</v>
      </c>
      <c r="CX94" s="308">
        <f>+生産者価格評価表!CX94/生産者価格評価表!CX$124</f>
        <v>3.9604214804916899E-4</v>
      </c>
      <c r="CY94" s="308">
        <f>+生産者価格評価表!CY94/生産者価格評価表!CY$124</f>
        <v>3.6222424112272939E-3</v>
      </c>
      <c r="CZ94" s="308">
        <f>+生産者価格評価表!CZ94/生産者価格評価表!CZ$124</f>
        <v>4.1254153823090303E-3</v>
      </c>
      <c r="DA94" s="308">
        <f>+生産者価格評価表!DA94/生産者価格評価表!DA$124</f>
        <v>2.2200574990704786E-3</v>
      </c>
      <c r="DB94" s="308">
        <f>+生産者価格評価表!DB94/生産者価格評価表!DB$124</f>
        <v>5.9352960886413847E-3</v>
      </c>
      <c r="DC94" s="308">
        <f>+生産者価格評価表!DC94/生産者価格評価表!DC$124</f>
        <v>1.9076805426150933E-2</v>
      </c>
      <c r="DD94" s="308">
        <f>+生産者価格評価表!DD94/生産者価格評価表!DD$124</f>
        <v>3.1657108966267364E-3</v>
      </c>
      <c r="DE94" s="308">
        <f>+生産者価格評価表!DE94/生産者価格評価表!DE$124</f>
        <v>2.3030451143955266E-3</v>
      </c>
      <c r="DF94" s="308">
        <f>+生産者価格評価表!DF94/生産者価格評価表!DF$124</f>
        <v>0</v>
      </c>
      <c r="DG94" s="309">
        <f>+生産者価格評価表!DG94/生産者価格評価表!DG$124</f>
        <v>1.593979250570212E-4</v>
      </c>
    </row>
    <row r="95" spans="2:111" ht="17.100000000000001" customHeight="1">
      <c r="B95" s="304" t="s">
        <v>301</v>
      </c>
      <c r="C95" s="305" t="s">
        <v>7</v>
      </c>
      <c r="D95" s="306">
        <f>+生産者価格評価表!D95/生産者価格評価表!D$124</f>
        <v>0</v>
      </c>
      <c r="E95" s="307">
        <f>+生産者価格評価表!E95/生産者価格評価表!E$124</f>
        <v>0</v>
      </c>
      <c r="F95" s="307">
        <f>+生産者価格評価表!F95/生産者価格評価表!F$124</f>
        <v>0</v>
      </c>
      <c r="G95" s="307">
        <f>+生産者価格評価表!G95/生産者価格評価表!G$124</f>
        <v>0</v>
      </c>
      <c r="H95" s="307">
        <f>+生産者価格評価表!H95/生産者価格評価表!H$124</f>
        <v>0</v>
      </c>
      <c r="I95" s="819">
        <v>0</v>
      </c>
      <c r="J95" s="307">
        <f>+生産者価格評価表!J95/生産者価格評価表!J$124</f>
        <v>0</v>
      </c>
      <c r="K95" s="307">
        <f>+生産者価格評価表!K95/生産者価格評価表!K$124</f>
        <v>0</v>
      </c>
      <c r="L95" s="307">
        <f>+生産者価格評価表!L95/生産者価格評価表!L$124</f>
        <v>0</v>
      </c>
      <c r="M95" s="307">
        <f>+生産者価格評価表!M95/生産者価格評価表!M$124</f>
        <v>0</v>
      </c>
      <c r="N95" s="819">
        <v>0</v>
      </c>
      <c r="O95" s="307">
        <f>+生産者価格評価表!O95/生産者価格評価表!O$124</f>
        <v>0</v>
      </c>
      <c r="P95" s="307">
        <f>+生産者価格評価表!P95/生産者価格評価表!P$124</f>
        <v>0</v>
      </c>
      <c r="Q95" s="307">
        <f>+生産者価格評価表!Q95/生産者価格評価表!Q$124</f>
        <v>0</v>
      </c>
      <c r="R95" s="307">
        <f>+生産者価格評価表!R95/生産者価格評価表!R$124</f>
        <v>0</v>
      </c>
      <c r="S95" s="307">
        <f>+生産者価格評価表!S95/生産者価格評価表!S$124</f>
        <v>0</v>
      </c>
      <c r="T95" s="307">
        <f>+生産者価格評価表!T95/生産者価格評価表!T$124</f>
        <v>0</v>
      </c>
      <c r="U95" s="307">
        <f>+生産者価格評価表!U95/生産者価格評価表!U$124</f>
        <v>0</v>
      </c>
      <c r="V95" s="307">
        <f>+生産者価格評価表!V95/生産者価格評価表!V$124</f>
        <v>0</v>
      </c>
      <c r="W95" s="307">
        <f>+生産者価格評価表!W95/生産者価格評価表!W$124</f>
        <v>0</v>
      </c>
      <c r="X95" s="307">
        <f>+生産者価格評価表!X95/生産者価格評価表!X$124</f>
        <v>0</v>
      </c>
      <c r="Y95" s="307">
        <f>+生産者価格評価表!Y95/生産者価格評価表!Y$124</f>
        <v>0</v>
      </c>
      <c r="Z95" s="307">
        <f>+生産者価格評価表!Z95/生産者価格評価表!Z$124</f>
        <v>0</v>
      </c>
      <c r="AA95" s="307">
        <f>+生産者価格評価表!AA95/生産者価格評価表!AA$124</f>
        <v>0</v>
      </c>
      <c r="AB95" s="307">
        <f>+生産者価格評価表!AB95/生産者価格評価表!AB$124</f>
        <v>0</v>
      </c>
      <c r="AC95" s="307">
        <f>+生産者価格評価表!AC95/生産者価格評価表!AC$124</f>
        <v>0</v>
      </c>
      <c r="AD95" s="307">
        <f>+生産者価格評価表!AD95/生産者価格評価表!AD$124</f>
        <v>0</v>
      </c>
      <c r="AE95" s="307">
        <f>+生産者価格評価表!AE95/生産者価格評価表!AE$124</f>
        <v>0</v>
      </c>
      <c r="AF95" s="307">
        <f>+生産者価格評価表!AF95/生産者価格評価表!AF$124</f>
        <v>0</v>
      </c>
      <c r="AG95" s="307">
        <f>+生産者価格評価表!AG95/生産者価格評価表!AG$124</f>
        <v>0</v>
      </c>
      <c r="AH95" s="307">
        <f>+生産者価格評価表!AH95/生産者価格評価表!AH$124</f>
        <v>0</v>
      </c>
      <c r="AI95" s="307">
        <f>+生産者価格評価表!AI95/生産者価格評価表!AI$124</f>
        <v>0</v>
      </c>
      <c r="AJ95" s="307">
        <f>+生産者価格評価表!AJ95/生産者価格評価表!AJ$124</f>
        <v>0</v>
      </c>
      <c r="AK95" s="307">
        <f>+生産者価格評価表!AK95/生産者価格評価表!AK$124</f>
        <v>0</v>
      </c>
      <c r="AL95" s="307">
        <f>+生産者価格評価表!AL95/生産者価格評価表!AL$124</f>
        <v>0</v>
      </c>
      <c r="AM95" s="307">
        <f>+生産者価格評価表!AM95/生産者価格評価表!AM$124</f>
        <v>0</v>
      </c>
      <c r="AN95" s="307">
        <f>+生産者価格評価表!AN95/生産者価格評価表!AN$124</f>
        <v>0</v>
      </c>
      <c r="AO95" s="307">
        <f>+生産者価格評価表!AO95/生産者価格評価表!AO$124</f>
        <v>0</v>
      </c>
      <c r="AP95" s="307">
        <f>+生産者価格評価表!AP95/生産者価格評価表!AP$124</f>
        <v>0</v>
      </c>
      <c r="AQ95" s="307">
        <f>+生産者価格評価表!AQ95/生産者価格評価表!AQ$124</f>
        <v>0</v>
      </c>
      <c r="AR95" s="307">
        <f>+生産者価格評価表!AR95/生産者価格評価表!AR$124</f>
        <v>0</v>
      </c>
      <c r="AS95" s="307">
        <f>+生産者価格評価表!AS95/生産者価格評価表!AS$124</f>
        <v>0</v>
      </c>
      <c r="AT95" s="307">
        <f>+生産者価格評価表!AT95/生産者価格評価表!AT$124</f>
        <v>0</v>
      </c>
      <c r="AU95" s="308">
        <f>+生産者価格評価表!AU95/生産者価格評価表!AU$124</f>
        <v>0</v>
      </c>
      <c r="AV95" s="308">
        <f>+生産者価格評価表!AV95/生産者価格評価表!AV$124</f>
        <v>0</v>
      </c>
      <c r="AW95" s="308">
        <f>+生産者価格評価表!AW95/生産者価格評価表!AW$124</f>
        <v>0</v>
      </c>
      <c r="AX95" s="308">
        <f>+生産者価格評価表!AX95/生産者価格評価表!AX$124</f>
        <v>0</v>
      </c>
      <c r="AY95" s="308">
        <f>+生産者価格評価表!AY95/生産者価格評価表!AY$124</f>
        <v>0</v>
      </c>
      <c r="AZ95" s="308">
        <f>+生産者価格評価表!AZ95/生産者価格評価表!AZ$124</f>
        <v>0</v>
      </c>
      <c r="BA95" s="308">
        <f>+生産者価格評価表!BA95/生産者価格評価表!BA$124</f>
        <v>0</v>
      </c>
      <c r="BB95" s="308">
        <f>+生産者価格評価表!BB95/生産者価格評価表!BB$124</f>
        <v>0</v>
      </c>
      <c r="BC95" s="308">
        <f>+生産者価格評価表!BC95/生産者価格評価表!BC$124</f>
        <v>0</v>
      </c>
      <c r="BD95" s="308">
        <f>+生産者価格評価表!BD95/生産者価格評価表!BD$124</f>
        <v>0</v>
      </c>
      <c r="BE95" s="308">
        <f>+生産者価格評価表!BE95/生産者価格評価表!BE$124</f>
        <v>0</v>
      </c>
      <c r="BF95" s="308">
        <f>+生産者価格評価表!BF95/生産者価格評価表!BF$124</f>
        <v>0</v>
      </c>
      <c r="BG95" s="308">
        <f>+生産者価格評価表!BG95/生産者価格評価表!BG$124</f>
        <v>0</v>
      </c>
      <c r="BH95" s="308">
        <f>+生産者価格評価表!BH95/生産者価格評価表!BH$124</f>
        <v>0</v>
      </c>
      <c r="BI95" s="308">
        <f>+生産者価格評価表!BI95/生産者価格評価表!BI$124</f>
        <v>0</v>
      </c>
      <c r="BJ95" s="308">
        <f>+生産者価格評価表!BJ95/生産者価格評価表!BJ$124</f>
        <v>0</v>
      </c>
      <c r="BK95" s="308">
        <f>+生産者価格評価表!BK95/生産者価格評価表!BK$124</f>
        <v>0</v>
      </c>
      <c r="BL95" s="308">
        <f>+生産者価格評価表!BL95/生産者価格評価表!BL$124</f>
        <v>0</v>
      </c>
      <c r="BM95" s="308">
        <f>+生産者価格評価表!BM95/生産者価格評価表!BM$124</f>
        <v>0</v>
      </c>
      <c r="BN95" s="308">
        <f>+生産者価格評価表!BN95/生産者価格評価表!BN$124</f>
        <v>0</v>
      </c>
      <c r="BO95" s="308">
        <f>+生産者価格評価表!BO95/生産者価格評価表!BO$124</f>
        <v>0</v>
      </c>
      <c r="BP95" s="308">
        <f>+生産者価格評価表!BP95/生産者価格評価表!BP$124</f>
        <v>0</v>
      </c>
      <c r="BQ95" s="308">
        <f>+生産者価格評価表!BQ95/生産者価格評価表!BQ$124</f>
        <v>0</v>
      </c>
      <c r="BR95" s="308">
        <f>+生産者価格評価表!BR95/生産者価格評価表!BR$124</f>
        <v>0</v>
      </c>
      <c r="BS95" s="308">
        <f>+生産者価格評価表!BS95/生産者価格評価表!BS$124</f>
        <v>0</v>
      </c>
      <c r="BT95" s="308">
        <f>+生産者価格評価表!BT95/生産者価格評価表!BT$124</f>
        <v>0</v>
      </c>
      <c r="BU95" s="308">
        <f>+生産者価格評価表!BU95/生産者価格評価表!BU$124</f>
        <v>0</v>
      </c>
      <c r="BV95" s="308">
        <f>+生産者価格評価表!BV95/生産者価格評価表!BV$124</f>
        <v>0</v>
      </c>
      <c r="BW95" s="308">
        <f>+生産者価格評価表!BW95/生産者価格評価表!BW$124</f>
        <v>0</v>
      </c>
      <c r="BX95" s="308">
        <f>+生産者価格評価表!BX95/生産者価格評価表!BX$124</f>
        <v>0</v>
      </c>
      <c r="BY95" s="308">
        <f>+生産者価格評価表!BY95/生産者価格評価表!BY$124</f>
        <v>0</v>
      </c>
      <c r="BZ95" s="308">
        <f>+生産者価格評価表!BZ95/生産者価格評価表!BZ$124</f>
        <v>0</v>
      </c>
      <c r="CA95" s="308">
        <f>+生産者価格評価表!CA95/生産者価格評価表!CA$124</f>
        <v>0</v>
      </c>
      <c r="CB95" s="308">
        <f>+生産者価格評価表!CB95/生産者価格評価表!CB$124</f>
        <v>0</v>
      </c>
      <c r="CC95" s="308">
        <f>+生産者価格評価表!CC95/生産者価格評価表!CC$124</f>
        <v>0</v>
      </c>
      <c r="CD95" s="308">
        <f>+生産者価格評価表!CD95/生産者価格評価表!CD$124</f>
        <v>0</v>
      </c>
      <c r="CE95" s="308">
        <f>+生産者価格評価表!CE95/生産者価格評価表!CE$124</f>
        <v>0</v>
      </c>
      <c r="CF95" s="308">
        <f>+生産者価格評価表!CF95/生産者価格評価表!CF$124</f>
        <v>0</v>
      </c>
      <c r="CG95" s="308">
        <f>+生産者価格評価表!CG95/生産者価格評価表!CG$124</f>
        <v>0</v>
      </c>
      <c r="CH95" s="308">
        <f>+生産者価格評価表!CH95/生産者価格評価表!CH$124</f>
        <v>0</v>
      </c>
      <c r="CI95" s="308">
        <f>+生産者価格評価表!CI95/生産者価格評価表!CI$124</f>
        <v>0</v>
      </c>
      <c r="CJ95" s="308">
        <f>+生産者価格評価表!CJ95/生産者価格評価表!CJ$124</f>
        <v>0</v>
      </c>
      <c r="CK95" s="308">
        <f>+生産者価格評価表!CK95/生産者価格評価表!CK$124</f>
        <v>0</v>
      </c>
      <c r="CL95" s="308">
        <f>+生産者価格評価表!CL95/生産者価格評価表!CL$124</f>
        <v>0</v>
      </c>
      <c r="CM95" s="308">
        <f>+生産者価格評価表!CM95/生産者価格評価表!CM$124</f>
        <v>0</v>
      </c>
      <c r="CN95" s="308">
        <f>+生産者価格評価表!CN95/生産者価格評価表!CN$124</f>
        <v>0</v>
      </c>
      <c r="CO95" s="308">
        <f>+生産者価格評価表!CO95/生産者価格評価表!CO$124</f>
        <v>0</v>
      </c>
      <c r="CP95" s="308">
        <f>+生産者価格評価表!CP95/生産者価格評価表!CP$124</f>
        <v>0</v>
      </c>
      <c r="CQ95" s="308">
        <f>+生産者価格評価表!CQ95/生産者価格評価表!CQ$124</f>
        <v>0</v>
      </c>
      <c r="CR95" s="308">
        <f>+生産者価格評価表!CR95/生産者価格評価表!CR$124</f>
        <v>0</v>
      </c>
      <c r="CS95" s="308">
        <f>+生産者価格評価表!CS95/生産者価格評価表!CS$124</f>
        <v>0</v>
      </c>
      <c r="CT95" s="308">
        <f>+生産者価格評価表!CT95/生産者価格評価表!CT$124</f>
        <v>0</v>
      </c>
      <c r="CU95" s="308">
        <f>+生産者価格評価表!CU95/生産者価格評価表!CU$124</f>
        <v>0</v>
      </c>
      <c r="CV95" s="308">
        <f>+生産者価格評価表!CV95/生産者価格評価表!CV$124</f>
        <v>0</v>
      </c>
      <c r="CW95" s="308">
        <f>+生産者価格評価表!CW95/生産者価格評価表!CW$124</f>
        <v>0</v>
      </c>
      <c r="CX95" s="308">
        <f>+生産者価格評価表!CX95/生産者価格評価表!CX$124</f>
        <v>0</v>
      </c>
      <c r="CY95" s="308">
        <f>+生産者価格評価表!CY95/生産者価格評価表!CY$124</f>
        <v>0</v>
      </c>
      <c r="CZ95" s="308">
        <f>+生産者価格評価表!CZ95/生産者価格評価表!CZ$124</f>
        <v>0</v>
      </c>
      <c r="DA95" s="308">
        <f>+生産者価格評価表!DA95/生産者価格評価表!DA$124</f>
        <v>0</v>
      </c>
      <c r="DB95" s="308">
        <f>+生産者価格評価表!DB95/生産者価格評価表!DB$124</f>
        <v>0</v>
      </c>
      <c r="DC95" s="308">
        <f>+生産者価格評価表!DC95/生産者価格評価表!DC$124</f>
        <v>0</v>
      </c>
      <c r="DD95" s="308">
        <f>+生産者価格評価表!DD95/生産者価格評価表!DD$124</f>
        <v>0</v>
      </c>
      <c r="DE95" s="308">
        <f>+生産者価格評価表!DE95/生産者価格評価表!DE$124</f>
        <v>0</v>
      </c>
      <c r="DF95" s="308">
        <f>+生産者価格評価表!DF95/生産者価格評価表!DF$124</f>
        <v>0</v>
      </c>
      <c r="DG95" s="309">
        <f>+生産者価格評価表!DG95/生産者価格評価表!DG$124</f>
        <v>0.10149269413761107</v>
      </c>
    </row>
    <row r="96" spans="2:111" ht="17.100000000000001" customHeight="1">
      <c r="B96" s="304" t="s">
        <v>302</v>
      </c>
      <c r="C96" s="305" t="s">
        <v>303</v>
      </c>
      <c r="D96" s="306">
        <f>+生産者価格評価表!D96/生産者価格評価表!D$124</f>
        <v>6.8974151401368569E-7</v>
      </c>
      <c r="E96" s="307">
        <f>+生産者価格評価表!E96/生産者価格評価表!E$124</f>
        <v>0</v>
      </c>
      <c r="F96" s="307">
        <f>+生産者価格評価表!F96/生産者価格評価表!F$124</f>
        <v>0</v>
      </c>
      <c r="G96" s="307">
        <f>+生産者価格評価表!G96/生産者価格評価表!G$124</f>
        <v>6.9908317189055146E-4</v>
      </c>
      <c r="H96" s="307">
        <f>+生産者価格評価表!H96/生産者価格評価表!H$124</f>
        <v>1.7093262072230386E-5</v>
      </c>
      <c r="I96" s="819">
        <v>0</v>
      </c>
      <c r="J96" s="307">
        <f>+生産者価格評価表!J96/生産者価格評価表!J$124</f>
        <v>5.0004476797977033E-4</v>
      </c>
      <c r="K96" s="307">
        <f>+生産者価格評価表!K96/生産者価格評価表!K$124</f>
        <v>2.3532131526781059E-4</v>
      </c>
      <c r="L96" s="307">
        <f>+生産者価格評価表!L96/生産者価格評価表!L$124</f>
        <v>7.1498154570133086E-5</v>
      </c>
      <c r="M96" s="307">
        <f>+生産者価格評価表!M96/生産者価格評価表!M$124</f>
        <v>3.6656091505948173E-4</v>
      </c>
      <c r="N96" s="819">
        <v>0</v>
      </c>
      <c r="O96" s="307">
        <f>+生産者価格評価表!O96/生産者価格評価表!O$124</f>
        <v>4.9007563604750701E-6</v>
      </c>
      <c r="P96" s="307">
        <f>+生産者価格評価表!P96/生産者価格評価表!P$124</f>
        <v>1.8887301025160189E-5</v>
      </c>
      <c r="Q96" s="307">
        <f>+生産者価格評価表!Q96/生産者価格評価表!Q$124</f>
        <v>9.6413965239348478E-5</v>
      </c>
      <c r="R96" s="307">
        <f>+生産者価格評価表!R96/生産者価格評価表!R$124</f>
        <v>3.7388610083276052E-4</v>
      </c>
      <c r="S96" s="307">
        <f>+生産者価格評価表!S96/生産者価格評価表!S$124</f>
        <v>1.5355689313745481E-4</v>
      </c>
      <c r="T96" s="307">
        <f>+生産者価格評価表!T96/生産者価格評価表!T$124</f>
        <v>9.6109516218686881E-5</v>
      </c>
      <c r="U96" s="307">
        <f>+生産者価格評価表!U96/生産者価格評価表!U$124</f>
        <v>2.0062722852733351E-5</v>
      </c>
      <c r="V96" s="307">
        <f>+生産者価格評価表!V96/生産者価格評価表!V$124</f>
        <v>1.1729182966841288E-4</v>
      </c>
      <c r="W96" s="307">
        <f>+生産者価格評価表!W96/生産者価格評価表!W$124</f>
        <v>1.7878845333564109E-4</v>
      </c>
      <c r="X96" s="307">
        <f>+生産者価格評価表!X96/生産者価格評価表!X$124</f>
        <v>8.2406541017471203E-5</v>
      </c>
      <c r="Y96" s="307">
        <f>+生産者価格評価表!Y96/生産者価格評価表!Y$124</f>
        <v>1.3190447369228011E-4</v>
      </c>
      <c r="Z96" s="307">
        <f>+生産者価格評価表!Z96/生産者価格評価表!Z$124</f>
        <v>4.2306919728498564E-4</v>
      </c>
      <c r="AA96" s="307">
        <f>+生産者価格評価表!AA96/生産者価格評価表!AA$124</f>
        <v>3.8167087862657674E-4</v>
      </c>
      <c r="AB96" s="307">
        <f>+生産者価格評価表!AB96/生産者価格評価表!AB$124</f>
        <v>2.5591578887252162E-4</v>
      </c>
      <c r="AC96" s="307">
        <f>+生産者価格評価表!AC96/生産者価格評価表!AC$124</f>
        <v>5.0007212956137677E-4</v>
      </c>
      <c r="AD96" s="307">
        <f>+生産者価格評価表!AD96/生産者価格評価表!AD$124</f>
        <v>7.429504616418333E-6</v>
      </c>
      <c r="AE96" s="307">
        <f>+生産者価格評価表!AE96/生産者価格評価表!AE$124</f>
        <v>4.5773226230460618E-5</v>
      </c>
      <c r="AF96" s="307">
        <f>+生産者価格評価表!AF96/生産者価格評価表!AF$124</f>
        <v>1.8524842138281032E-4</v>
      </c>
      <c r="AG96" s="307">
        <f>+生産者価格評価表!AG96/生産者価格評価表!AG$124</f>
        <v>6.6272557235185259E-5</v>
      </c>
      <c r="AH96" s="307">
        <f>+生産者価格評価表!AH96/生産者価格評価表!AH$124</f>
        <v>0</v>
      </c>
      <c r="AI96" s="307">
        <f>+生産者価格評価表!AI96/生産者価格評価表!AI$124</f>
        <v>3.6350848371806449E-5</v>
      </c>
      <c r="AJ96" s="307">
        <f>+生産者価格評価表!AJ96/生産者価格評価表!AJ$124</f>
        <v>2.742056319129732E-4</v>
      </c>
      <c r="AK96" s="307">
        <f>+生産者価格評価表!AK96/生産者価格評価表!AK$124</f>
        <v>1.7454479236061382E-3</v>
      </c>
      <c r="AL96" s="307">
        <f>+生産者価格評価表!AL96/生産者価格評価表!AL$124</f>
        <v>2.2847035057481656E-4</v>
      </c>
      <c r="AM96" s="307">
        <f>+生産者価格評価表!AM96/生産者価格評価表!AM$124</f>
        <v>1.3542115481576147E-5</v>
      </c>
      <c r="AN96" s="307">
        <f>+生産者価格評価表!AN96/生産者価格評価表!AN$124</f>
        <v>6.6318330536253978E-5</v>
      </c>
      <c r="AO96" s="307">
        <f>+生産者価格評価表!AO96/生産者価格評価表!AO$124</f>
        <v>5.9080385613671143E-4</v>
      </c>
      <c r="AP96" s="307">
        <f>+生産者価格評価表!AP96/生産者価格評価表!AP$124</f>
        <v>0</v>
      </c>
      <c r="AQ96" s="307">
        <f>+生産者価格評価表!AQ96/生産者価格評価表!AQ$124</f>
        <v>0</v>
      </c>
      <c r="AR96" s="307">
        <f>+生産者価格評価表!AR96/生産者価格評価表!AR$124</f>
        <v>8.3470904900397627E-5</v>
      </c>
      <c r="AS96" s="307">
        <f>+生産者価格評価表!AS96/生産者価格評価表!AS$124</f>
        <v>8.727287123519897E-4</v>
      </c>
      <c r="AT96" s="307">
        <f>+生産者価格評価表!AT96/生産者価格評価表!AT$124</f>
        <v>2.0829051195236508E-4</v>
      </c>
      <c r="AU96" s="308">
        <f>+生産者価格評価表!AU96/生産者価格評価表!AU$124</f>
        <v>9.1310531250441969E-4</v>
      </c>
      <c r="AV96" s="308">
        <f>+生産者価格評価表!AV96/生産者価格評価表!AV$124</f>
        <v>3.4589651759564684E-4</v>
      </c>
      <c r="AW96" s="308">
        <f>+生産者価格評価表!AW96/生産者価格評価表!AW$124</f>
        <v>3.9641505192346195E-4</v>
      </c>
      <c r="AX96" s="308">
        <f>+生産者価格評価表!AX96/生産者価格評価表!AX$124</f>
        <v>1.0220301834759553E-3</v>
      </c>
      <c r="AY96" s="308">
        <f>+生産者価格評価表!AY96/生産者価格評価表!AY$124</f>
        <v>1.7903318090789202E-3</v>
      </c>
      <c r="AZ96" s="308">
        <f>+生産者価格評価表!AZ96/生産者価格評価表!AZ$124</f>
        <v>9.9341344820648718E-4</v>
      </c>
      <c r="BA96" s="308">
        <f>+生産者価格評価表!BA96/生産者価格評価表!BA$124</f>
        <v>2.3834766870239367E-3</v>
      </c>
      <c r="BB96" s="308">
        <f>+生産者価格評価表!BB96/生産者価格評価表!BB$124</f>
        <v>8.9270752292015321E-4</v>
      </c>
      <c r="BC96" s="308">
        <f>+生産者価格評価表!BC96/生産者価格評価表!BC$124</f>
        <v>4.093833567444238E-4</v>
      </c>
      <c r="BD96" s="308">
        <f>+生産者価格評価表!BD96/生産者価格評価表!BD$124</f>
        <v>2.4876293460828983E-3</v>
      </c>
      <c r="BE96" s="308">
        <f>+生産者価格評価表!BE96/生産者価格評価表!BE$124</f>
        <v>4.3196574818503072E-4</v>
      </c>
      <c r="BF96" s="308">
        <f>+生産者価格評価表!BF96/生産者価格評価表!BF$124</f>
        <v>1.1924392378858608E-4</v>
      </c>
      <c r="BG96" s="308">
        <f>+生産者価格評価表!BG96/生産者価格評価表!BG$124</f>
        <v>1.8879840492408426E-4</v>
      </c>
      <c r="BH96" s="308">
        <f>+生産者価格評価表!BH96/生産者価格評価表!BH$124</f>
        <v>2.4149226293139456E-4</v>
      </c>
      <c r="BI96" s="308">
        <f>+生産者価格評価表!BI96/生産者価格評価表!BI$124</f>
        <v>6.0312852184370245E-4</v>
      </c>
      <c r="BJ96" s="308">
        <f>+生産者価格評価表!BJ96/生産者価格評価表!BJ$124</f>
        <v>1.0129926884701284E-4</v>
      </c>
      <c r="BK96" s="308">
        <f>+生産者価格評価表!BK96/生産者価格評価表!BK$124</f>
        <v>9.6482161852924986E-5</v>
      </c>
      <c r="BL96" s="308">
        <f>+生産者価格評価表!BL96/生産者価格評価表!BL$124</f>
        <v>3.4989284394548824E-5</v>
      </c>
      <c r="BM96" s="308">
        <f>+生産者価格評価表!BM96/生産者価格評価表!BM$124</f>
        <v>2.3915597370410677E-4</v>
      </c>
      <c r="BN96" s="308">
        <f>+生産者価格評価表!BN96/生産者価格評価表!BN$124</f>
        <v>2.9379441901411406E-5</v>
      </c>
      <c r="BO96" s="308">
        <f>+生産者価格評価表!BO96/生産者価格評価表!BO$124</f>
        <v>1.321771125199836E-4</v>
      </c>
      <c r="BP96" s="308">
        <f>+生産者価格評価表!BP96/生産者価格評価表!BP$124</f>
        <v>1.7577662101980499E-4</v>
      </c>
      <c r="BQ96" s="308">
        <f>+生産者価格評価表!BQ96/生産者価格評価表!BQ$124</f>
        <v>6.0485515244744178E-4</v>
      </c>
      <c r="BR96" s="308">
        <f>+生産者価格評価表!BR96/生産者価格評価表!BR$124</f>
        <v>6.8583535878255757E-4</v>
      </c>
      <c r="BS96" s="308">
        <f>+生産者価格評価表!BS96/生産者価格評価表!BS$124</f>
        <v>8.7568429196989133E-5</v>
      </c>
      <c r="BT96" s="308">
        <f>+生産者価格評価表!BT96/生産者価格評価表!BT$124</f>
        <v>2.3673048246886997E-4</v>
      </c>
      <c r="BU96" s="308">
        <f>+生産者価格評価表!BU96/生産者価格評価表!BU$124</f>
        <v>2.1323515778141287E-4</v>
      </c>
      <c r="BV96" s="308">
        <f>+生産者価格評価表!BV96/生産者価格評価表!BV$124</f>
        <v>2.0681848667501065E-4</v>
      </c>
      <c r="BW96" s="308">
        <f>+生産者価格評価表!BW96/生産者価格評価表!BW$124</f>
        <v>5.9541831036644261E-6</v>
      </c>
      <c r="BX96" s="308">
        <f>+生産者価格評価表!BX96/生産者価格評価表!BX$124</f>
        <v>8.0314421911604244E-7</v>
      </c>
      <c r="BY96" s="308">
        <f>+生産者価格評価表!BY96/生産者価格評価表!BY$124</f>
        <v>0</v>
      </c>
      <c r="BZ96" s="308">
        <f>+生産者価格評価表!BZ96/生産者価格評価表!BZ$124</f>
        <v>6.4812291867767787E-3</v>
      </c>
      <c r="CA96" s="308">
        <f>+生産者価格評価表!CA96/生産者価格評価表!CA$124</f>
        <v>2.121987043357375E-4</v>
      </c>
      <c r="CB96" s="308">
        <f>+生産者価格評価表!CB96/生産者価格評価表!CB$124</f>
        <v>4.701870002217394E-4</v>
      </c>
      <c r="CC96" s="308">
        <f>+生産者価格評価表!CC96/生産者価格評価表!CC$124</f>
        <v>9.5128253711723181E-5</v>
      </c>
      <c r="CD96" s="308">
        <f>+生産者価格評価表!CD96/生産者価格評価表!CD$124</f>
        <v>5.2732292804035429E-5</v>
      </c>
      <c r="CE96" s="308">
        <f>+生産者価格評価表!CE96/生産者価格評価表!CE$124</f>
        <v>5.962438968247039E-4</v>
      </c>
      <c r="CF96" s="308">
        <f>+生産者価格評価表!CF96/生産者価格評価表!CF$124</f>
        <v>3.5268378148669888E-4</v>
      </c>
      <c r="CG96" s="308">
        <f>+生産者価格評価表!CG96/生産者価格評価表!CG$124</f>
        <v>3.1759616660610631E-4</v>
      </c>
      <c r="CH96" s="308">
        <f>+生産者価格評価表!CH96/生産者価格評価表!CH$124</f>
        <v>2.6749316921066517E-4</v>
      </c>
      <c r="CI96" s="308">
        <f>+生産者価格評価表!CI96/生産者価格評価表!CI$124</f>
        <v>6.7983099699125936E-3</v>
      </c>
      <c r="CJ96" s="308">
        <f>+生産者価格評価表!CJ96/生産者価格評価表!CJ$124</f>
        <v>8.317565150693329E-4</v>
      </c>
      <c r="CK96" s="308">
        <f>+生産者価格評価表!CK96/生産者価格評価表!CK$124</f>
        <v>4.6026252296419616E-3</v>
      </c>
      <c r="CL96" s="308">
        <f>+生産者価格評価表!CL96/生産者価格評価表!CL$124</f>
        <v>8.2382791335714901E-3</v>
      </c>
      <c r="CM96" s="308">
        <f>+生産者価格評価表!CM96/生産者価格評価表!CM$124</f>
        <v>1.2424545952936727E-3</v>
      </c>
      <c r="CN96" s="308">
        <f>+生産者価格評価表!CN96/生産者価格評価表!CN$124</f>
        <v>9.9028279383064942E-5</v>
      </c>
      <c r="CO96" s="308">
        <f>+生産者価格評価表!CO96/生産者価格評価表!CO$124</f>
        <v>2.8239218572951992E-6</v>
      </c>
      <c r="CP96" s="308">
        <f>+生産者価格評価表!CP96/生産者価格評価表!CP$124</f>
        <v>2.9520293485194388E-7</v>
      </c>
      <c r="CQ96" s="308">
        <f>+生産者価格評価表!CQ96/生産者価格評価表!CQ$124</f>
        <v>1.3130268783913336E-4</v>
      </c>
      <c r="CR96" s="308">
        <f>+生産者価格評価表!CR96/生産者価格評価表!CR$124</f>
        <v>0</v>
      </c>
      <c r="CS96" s="308">
        <f>+生産者価格評価表!CS96/生産者価格評価表!CS$124</f>
        <v>5.4689413317768653E-5</v>
      </c>
      <c r="CT96" s="308">
        <f>+生産者価格評価表!CT96/生産者価格評価表!CT$124</f>
        <v>1.7098341748084013E-5</v>
      </c>
      <c r="CU96" s="308">
        <f>+生産者価格評価表!CU96/生産者価格評価表!CU$124</f>
        <v>0</v>
      </c>
      <c r="CV96" s="308">
        <f>+生産者価格評価表!CV96/生産者価格評価表!CV$124</f>
        <v>7.9164707419078083E-4</v>
      </c>
      <c r="CW96" s="308">
        <f>+生産者価格評価表!CW96/生産者価格評価表!CW$124</f>
        <v>1.3976937900138402E-4</v>
      </c>
      <c r="CX96" s="308">
        <f>+生産者価格評価表!CX96/生産者価格評価表!CX$124</f>
        <v>1.5684371382732074E-6</v>
      </c>
      <c r="CY96" s="308">
        <f>+生産者価格評価表!CY96/生産者価格評価表!CY$124</f>
        <v>6.369023072915048E-4</v>
      </c>
      <c r="CZ96" s="308">
        <f>+生産者価格評価表!CZ96/生産者価格評価表!CZ$124</f>
        <v>2.537211560275284E-4</v>
      </c>
      <c r="DA96" s="308">
        <f>+生産者価格評価表!DA96/生産者価格評価表!DA$124</f>
        <v>6.3979223002258358E-4</v>
      </c>
      <c r="DB96" s="308">
        <f>+生産者価格評価表!DB96/生産者価格評価表!DB$124</f>
        <v>1.3542283808373288E-3</v>
      </c>
      <c r="DC96" s="308">
        <f>+生産者価格評価表!DC96/生産者価格評価表!DC$124</f>
        <v>1.6911646202944961E-4</v>
      </c>
      <c r="DD96" s="308">
        <f>+生産者価格評価表!DD96/生産者価格評価表!DD$124</f>
        <v>7.527616872606695E-4</v>
      </c>
      <c r="DE96" s="308">
        <f>+生産者価格評価表!DE96/生産者価格評価表!DE$124</f>
        <v>4.7386957712248183E-4</v>
      </c>
      <c r="DF96" s="308">
        <f>+生産者価格評価表!DF96/生産者価格評価表!DF$124</f>
        <v>0</v>
      </c>
      <c r="DG96" s="309">
        <f>+生産者価格評価表!DG96/生産者価格評価表!DG$124</f>
        <v>2.4588424223074292E-3</v>
      </c>
    </row>
    <row r="97" spans="2:111" ht="17.100000000000001" customHeight="1">
      <c r="B97" s="304" t="s">
        <v>304</v>
      </c>
      <c r="C97" s="305" t="s">
        <v>305</v>
      </c>
      <c r="D97" s="306">
        <f>+生産者価格評価表!D97/生産者価格評価表!D$124</f>
        <v>0</v>
      </c>
      <c r="E97" s="307">
        <f>+生産者価格評価表!E97/生産者価格評価表!E$124</f>
        <v>0</v>
      </c>
      <c r="F97" s="307">
        <f>+生産者価格評価表!F97/生産者価格評価表!F$124</f>
        <v>0</v>
      </c>
      <c r="G97" s="307">
        <f>+生産者価格評価表!G97/生産者価格評価表!G$124</f>
        <v>0</v>
      </c>
      <c r="H97" s="307">
        <f>+生産者価格評価表!H97/生産者価格評価表!H$124</f>
        <v>0</v>
      </c>
      <c r="I97" s="819">
        <v>0</v>
      </c>
      <c r="J97" s="307">
        <f>+生産者価格評価表!J97/生産者価格評価表!J$124</f>
        <v>0</v>
      </c>
      <c r="K97" s="307">
        <f>+生産者価格評価表!K97/生産者価格評価表!K$124</f>
        <v>0</v>
      </c>
      <c r="L97" s="307">
        <f>+生産者価格評価表!L97/生産者価格評価表!L$124</f>
        <v>0</v>
      </c>
      <c r="M97" s="307">
        <f>+生産者価格評価表!M97/生産者価格評価表!M$124</f>
        <v>0</v>
      </c>
      <c r="N97" s="819">
        <v>0</v>
      </c>
      <c r="O97" s="307">
        <f>+生産者価格評価表!O97/生産者価格評価表!O$124</f>
        <v>0</v>
      </c>
      <c r="P97" s="307">
        <f>+生産者価格評価表!P97/生産者価格評価表!P$124</f>
        <v>0</v>
      </c>
      <c r="Q97" s="307">
        <f>+生産者価格評価表!Q97/生産者価格評価表!Q$124</f>
        <v>0</v>
      </c>
      <c r="R97" s="307">
        <f>+生産者価格評価表!R97/生産者価格評価表!R$124</f>
        <v>0</v>
      </c>
      <c r="S97" s="307">
        <f>+生産者価格評価表!S97/生産者価格評価表!S$124</f>
        <v>0</v>
      </c>
      <c r="T97" s="307">
        <f>+生産者価格評価表!T97/生産者価格評価表!T$124</f>
        <v>0</v>
      </c>
      <c r="U97" s="307">
        <f>+生産者価格評価表!U97/生産者価格評価表!U$124</f>
        <v>0</v>
      </c>
      <c r="V97" s="307">
        <f>+生産者価格評価表!V97/生産者価格評価表!V$124</f>
        <v>0</v>
      </c>
      <c r="W97" s="307">
        <f>+生産者価格評価表!W97/生産者価格評価表!W$124</f>
        <v>0</v>
      </c>
      <c r="X97" s="307">
        <f>+生産者価格評価表!X97/生産者価格評価表!X$124</f>
        <v>0</v>
      </c>
      <c r="Y97" s="307">
        <f>+生産者価格評価表!Y97/生産者価格評価表!Y$124</f>
        <v>0</v>
      </c>
      <c r="Z97" s="307">
        <f>+生産者価格評価表!Z97/生産者価格評価表!Z$124</f>
        <v>0</v>
      </c>
      <c r="AA97" s="307">
        <f>+生産者価格評価表!AA97/生産者価格評価表!AA$124</f>
        <v>0</v>
      </c>
      <c r="AB97" s="307">
        <f>+生産者価格評価表!AB97/生産者価格評価表!AB$124</f>
        <v>0</v>
      </c>
      <c r="AC97" s="307">
        <f>+生産者価格評価表!AC97/生産者価格評価表!AC$124</f>
        <v>0</v>
      </c>
      <c r="AD97" s="307">
        <f>+生産者価格評価表!AD97/生産者価格評価表!AD$124</f>
        <v>0</v>
      </c>
      <c r="AE97" s="307">
        <f>+生産者価格評価表!AE97/生産者価格評価表!AE$124</f>
        <v>0</v>
      </c>
      <c r="AF97" s="307">
        <f>+生産者価格評価表!AF97/生産者価格評価表!AF$124</f>
        <v>0</v>
      </c>
      <c r="AG97" s="307">
        <f>+生産者価格評価表!AG97/生産者価格評価表!AG$124</f>
        <v>0</v>
      </c>
      <c r="AH97" s="307">
        <f>+生産者価格評価表!AH97/生産者価格評価表!AH$124</f>
        <v>0</v>
      </c>
      <c r="AI97" s="307">
        <f>+生産者価格評価表!AI97/生産者価格評価表!AI$124</f>
        <v>0</v>
      </c>
      <c r="AJ97" s="307">
        <f>+生産者価格評価表!AJ97/生産者価格評価表!AJ$124</f>
        <v>0</v>
      </c>
      <c r="AK97" s="307">
        <f>+生産者価格評価表!AK97/生産者価格評価表!AK$124</f>
        <v>0</v>
      </c>
      <c r="AL97" s="307">
        <f>+生産者価格評価表!AL97/生産者価格評価表!AL$124</f>
        <v>0</v>
      </c>
      <c r="AM97" s="307">
        <f>+生産者価格評価表!AM97/生産者価格評価表!AM$124</f>
        <v>0</v>
      </c>
      <c r="AN97" s="307">
        <f>+生産者価格評価表!AN97/生産者価格評価表!AN$124</f>
        <v>0</v>
      </c>
      <c r="AO97" s="307">
        <f>+生産者価格評価表!AO97/生産者価格評価表!AO$124</f>
        <v>0</v>
      </c>
      <c r="AP97" s="307">
        <f>+生産者価格評価表!AP97/生産者価格評価表!AP$124</f>
        <v>0</v>
      </c>
      <c r="AQ97" s="307">
        <f>+生産者価格評価表!AQ97/生産者価格評価表!AQ$124</f>
        <v>0</v>
      </c>
      <c r="AR97" s="307">
        <f>+生産者価格評価表!AR97/生産者価格評価表!AR$124</f>
        <v>0</v>
      </c>
      <c r="AS97" s="307">
        <f>+生産者価格評価表!AS97/生産者価格評価表!AS$124</f>
        <v>0</v>
      </c>
      <c r="AT97" s="307">
        <f>+生産者価格評価表!AT97/生産者価格評価表!AT$124</f>
        <v>0</v>
      </c>
      <c r="AU97" s="308">
        <f>+生産者価格評価表!AU97/生産者価格評価表!AU$124</f>
        <v>0</v>
      </c>
      <c r="AV97" s="308">
        <f>+生産者価格評価表!AV97/生産者価格評価表!AV$124</f>
        <v>0</v>
      </c>
      <c r="AW97" s="308">
        <f>+生産者価格評価表!AW97/生産者価格評価表!AW$124</f>
        <v>0</v>
      </c>
      <c r="AX97" s="308">
        <f>+生産者価格評価表!AX97/生産者価格評価表!AX$124</f>
        <v>0</v>
      </c>
      <c r="AY97" s="308">
        <f>+生産者価格評価表!AY97/生産者価格評価表!AY$124</f>
        <v>0</v>
      </c>
      <c r="AZ97" s="308">
        <f>+生産者価格評価表!AZ97/生産者価格評価表!AZ$124</f>
        <v>0</v>
      </c>
      <c r="BA97" s="308">
        <f>+生産者価格評価表!BA97/生産者価格評価表!BA$124</f>
        <v>0</v>
      </c>
      <c r="BB97" s="308">
        <f>+生産者価格評価表!BB97/生産者価格評価表!BB$124</f>
        <v>0</v>
      </c>
      <c r="BC97" s="308">
        <f>+生産者価格評価表!BC97/生産者価格評価表!BC$124</f>
        <v>0</v>
      </c>
      <c r="BD97" s="308">
        <f>+生産者価格評価表!BD97/生産者価格評価表!BD$124</f>
        <v>0</v>
      </c>
      <c r="BE97" s="308">
        <f>+生産者価格評価表!BE97/生産者価格評価表!BE$124</f>
        <v>0</v>
      </c>
      <c r="BF97" s="308">
        <f>+生産者価格評価表!BF97/生産者価格評価表!BF$124</f>
        <v>0</v>
      </c>
      <c r="BG97" s="308">
        <f>+生産者価格評価表!BG97/生産者価格評価表!BG$124</f>
        <v>0</v>
      </c>
      <c r="BH97" s="308">
        <f>+生産者価格評価表!BH97/生産者価格評価表!BH$124</f>
        <v>0</v>
      </c>
      <c r="BI97" s="308">
        <f>+生産者価格評価表!BI97/生産者価格評価表!BI$124</f>
        <v>0</v>
      </c>
      <c r="BJ97" s="308">
        <f>+生産者価格評価表!BJ97/生産者価格評価表!BJ$124</f>
        <v>0</v>
      </c>
      <c r="BK97" s="308">
        <f>+生産者価格評価表!BK97/生産者価格評価表!BK$124</f>
        <v>0</v>
      </c>
      <c r="BL97" s="308">
        <f>+生産者価格評価表!BL97/生産者価格評価表!BL$124</f>
        <v>0</v>
      </c>
      <c r="BM97" s="308">
        <f>+生産者価格評価表!BM97/生産者価格評価表!BM$124</f>
        <v>0</v>
      </c>
      <c r="BN97" s="308">
        <f>+生産者価格評価表!BN97/生産者価格評価表!BN$124</f>
        <v>0</v>
      </c>
      <c r="BO97" s="308">
        <f>+生産者価格評価表!BO97/生産者価格評価表!BO$124</f>
        <v>0</v>
      </c>
      <c r="BP97" s="308">
        <f>+生産者価格評価表!BP97/生産者価格評価表!BP$124</f>
        <v>0</v>
      </c>
      <c r="BQ97" s="308">
        <f>+生産者価格評価表!BQ97/生産者価格評価表!BQ$124</f>
        <v>0</v>
      </c>
      <c r="BR97" s="308">
        <f>+生産者価格評価表!BR97/生産者価格評価表!BR$124</f>
        <v>0</v>
      </c>
      <c r="BS97" s="308">
        <f>+生産者価格評価表!BS97/生産者価格評価表!BS$124</f>
        <v>0</v>
      </c>
      <c r="BT97" s="308">
        <f>+生産者価格評価表!BT97/生産者価格評価表!BT$124</f>
        <v>0</v>
      </c>
      <c r="BU97" s="308">
        <f>+生産者価格評価表!BU97/生産者価格評価表!BU$124</f>
        <v>0</v>
      </c>
      <c r="BV97" s="308">
        <f>+生産者価格評価表!BV97/生産者価格評価表!BV$124</f>
        <v>0</v>
      </c>
      <c r="BW97" s="308">
        <f>+生産者価格評価表!BW97/生産者価格評価表!BW$124</f>
        <v>0</v>
      </c>
      <c r="BX97" s="308">
        <f>+生産者価格評価表!BX97/生産者価格評価表!BX$124</f>
        <v>0</v>
      </c>
      <c r="BY97" s="308">
        <f>+生産者価格評価表!BY97/生産者価格評価表!BY$124</f>
        <v>0</v>
      </c>
      <c r="BZ97" s="308">
        <f>+生産者価格評価表!BZ97/生産者価格評価表!BZ$124</f>
        <v>0</v>
      </c>
      <c r="CA97" s="308">
        <f>+生産者価格評価表!CA97/生産者価格評価表!CA$124</f>
        <v>0</v>
      </c>
      <c r="CB97" s="308">
        <f>+生産者価格評価表!CB97/生産者価格評価表!CB$124</f>
        <v>0</v>
      </c>
      <c r="CC97" s="308">
        <f>+生産者価格評価表!CC97/生産者価格評価表!CC$124</f>
        <v>0</v>
      </c>
      <c r="CD97" s="308">
        <f>+生産者価格評価表!CD97/生産者価格評価表!CD$124</f>
        <v>0</v>
      </c>
      <c r="CE97" s="308">
        <f>+生産者価格評価表!CE97/生産者価格評価表!CE$124</f>
        <v>0</v>
      </c>
      <c r="CF97" s="308">
        <f>+生産者価格評価表!CF97/生産者価格評価表!CF$124</f>
        <v>0</v>
      </c>
      <c r="CG97" s="308">
        <f>+生産者価格評価表!CG97/生産者価格評価表!CG$124</f>
        <v>0</v>
      </c>
      <c r="CH97" s="308">
        <f>+生産者価格評価表!CH97/生産者価格評価表!CH$124</f>
        <v>0</v>
      </c>
      <c r="CI97" s="308">
        <f>+生産者価格評価表!CI97/生産者価格評価表!CI$124</f>
        <v>0</v>
      </c>
      <c r="CJ97" s="308">
        <f>+生産者価格評価表!CJ97/生産者価格評価表!CJ$124</f>
        <v>0</v>
      </c>
      <c r="CK97" s="308">
        <f>+生産者価格評価表!CK97/生産者価格評価表!CK$124</f>
        <v>0</v>
      </c>
      <c r="CL97" s="308">
        <f>+生産者価格評価表!CL97/生産者価格評価表!CL$124</f>
        <v>0</v>
      </c>
      <c r="CM97" s="308">
        <f>+生産者価格評価表!CM97/生産者価格評価表!CM$124</f>
        <v>0</v>
      </c>
      <c r="CN97" s="308">
        <f>+生産者価格評価表!CN97/生産者価格評価表!CN$124</f>
        <v>0</v>
      </c>
      <c r="CO97" s="308">
        <f>+生産者価格評価表!CO97/生産者価格評価表!CO$124</f>
        <v>0</v>
      </c>
      <c r="CP97" s="308">
        <f>+生産者価格評価表!CP97/生産者価格評価表!CP$124</f>
        <v>0</v>
      </c>
      <c r="CQ97" s="308">
        <f>+生産者価格評価表!CQ97/生産者価格評価表!CQ$124</f>
        <v>0</v>
      </c>
      <c r="CR97" s="308">
        <f>+生産者価格評価表!CR97/生産者価格評価表!CR$124</f>
        <v>0</v>
      </c>
      <c r="CS97" s="308">
        <f>+生産者価格評価表!CS97/生産者価格評価表!CS$124</f>
        <v>0</v>
      </c>
      <c r="CT97" s="308">
        <f>+生産者価格評価表!CT97/生産者価格評価表!CT$124</f>
        <v>0</v>
      </c>
      <c r="CU97" s="308">
        <f>+生産者価格評価表!CU97/生産者価格評価表!CU$124</f>
        <v>0</v>
      </c>
      <c r="CV97" s="308">
        <f>+生産者価格評価表!CV97/生産者価格評価表!CV$124</f>
        <v>0</v>
      </c>
      <c r="CW97" s="308">
        <f>+生産者価格評価表!CW97/生産者価格評価表!CW$124</f>
        <v>0</v>
      </c>
      <c r="CX97" s="308">
        <f>+生産者価格評価表!CX97/生産者価格評価表!CX$124</f>
        <v>0</v>
      </c>
      <c r="CY97" s="308">
        <f>+生産者価格評価表!CY97/生産者価格評価表!CY$124</f>
        <v>0</v>
      </c>
      <c r="CZ97" s="308">
        <f>+生産者価格評価表!CZ97/生産者価格評価表!CZ$124</f>
        <v>0</v>
      </c>
      <c r="DA97" s="308">
        <f>+生産者価格評価表!DA97/生産者価格評価表!DA$124</f>
        <v>0</v>
      </c>
      <c r="DB97" s="308">
        <f>+生産者価格評価表!DB97/生産者価格評価表!DB$124</f>
        <v>0</v>
      </c>
      <c r="DC97" s="308">
        <f>+生産者価格評価表!DC97/生産者価格評価表!DC$124</f>
        <v>0</v>
      </c>
      <c r="DD97" s="308">
        <f>+生産者価格評価表!DD97/生産者価格評価表!DD$124</f>
        <v>0</v>
      </c>
      <c r="DE97" s="308">
        <f>+生産者価格評価表!DE97/生産者価格評価表!DE$124</f>
        <v>0</v>
      </c>
      <c r="DF97" s="308">
        <f>+生産者価格評価表!DF97/生産者価格評価表!DF$124</f>
        <v>0</v>
      </c>
      <c r="DG97" s="309">
        <f>+生産者価格評価表!DG97/生産者価格評価表!DG$124</f>
        <v>0</v>
      </c>
    </row>
    <row r="98" spans="2:111" ht="17.100000000000001" customHeight="1">
      <c r="B98" s="304" t="s">
        <v>306</v>
      </c>
      <c r="C98" s="305" t="s">
        <v>307</v>
      </c>
      <c r="D98" s="306">
        <f>+生産者価格評価表!D98/生産者価格評価表!D$124</f>
        <v>0</v>
      </c>
      <c r="E98" s="307">
        <f>+生産者価格評価表!E98/生産者価格評価表!E$124</f>
        <v>0</v>
      </c>
      <c r="F98" s="307">
        <f>+生産者価格評価表!F98/生産者価格評価表!F$124</f>
        <v>0</v>
      </c>
      <c r="G98" s="307">
        <f>+生産者価格評価表!G98/生産者価格評価表!G$124</f>
        <v>0</v>
      </c>
      <c r="H98" s="307">
        <f>+生産者価格評価表!H98/生産者価格評価表!H$124</f>
        <v>0</v>
      </c>
      <c r="I98" s="819">
        <v>0</v>
      </c>
      <c r="J98" s="307">
        <f>+生産者価格評価表!J98/生産者価格評価表!J$124</f>
        <v>0</v>
      </c>
      <c r="K98" s="307">
        <f>+生産者価格評価表!K98/生産者価格評価表!K$124</f>
        <v>0</v>
      </c>
      <c r="L98" s="307">
        <f>+生産者価格評価表!L98/生産者価格評価表!L$124</f>
        <v>0</v>
      </c>
      <c r="M98" s="307">
        <f>+生産者価格評価表!M98/生産者価格評価表!M$124</f>
        <v>0</v>
      </c>
      <c r="N98" s="819">
        <v>0</v>
      </c>
      <c r="O98" s="307">
        <f>+生産者価格評価表!O98/生産者価格評価表!O$124</f>
        <v>0</v>
      </c>
      <c r="P98" s="307">
        <f>+生産者価格評価表!P98/生産者価格評価表!P$124</f>
        <v>0</v>
      </c>
      <c r="Q98" s="307">
        <f>+生産者価格評価表!Q98/生産者価格評価表!Q$124</f>
        <v>0</v>
      </c>
      <c r="R98" s="307">
        <f>+生産者価格評価表!R98/生産者価格評価表!R$124</f>
        <v>0</v>
      </c>
      <c r="S98" s="307">
        <f>+生産者価格評価表!S98/生産者価格評価表!S$124</f>
        <v>0</v>
      </c>
      <c r="T98" s="307">
        <f>+生産者価格評価表!T98/生産者価格評価表!T$124</f>
        <v>0</v>
      </c>
      <c r="U98" s="307">
        <f>+生産者価格評価表!U98/生産者価格評価表!U$124</f>
        <v>0</v>
      </c>
      <c r="V98" s="307">
        <f>+生産者価格評価表!V98/生産者価格評価表!V$124</f>
        <v>0</v>
      </c>
      <c r="W98" s="307">
        <f>+生産者価格評価表!W98/生産者価格評価表!W$124</f>
        <v>0</v>
      </c>
      <c r="X98" s="307">
        <f>+生産者価格評価表!X98/生産者価格評価表!X$124</f>
        <v>0</v>
      </c>
      <c r="Y98" s="307">
        <f>+生産者価格評価表!Y98/生産者価格評価表!Y$124</f>
        <v>0</v>
      </c>
      <c r="Z98" s="307">
        <f>+生産者価格評価表!Z98/生産者価格評価表!Z$124</f>
        <v>0</v>
      </c>
      <c r="AA98" s="307">
        <f>+生産者価格評価表!AA98/生産者価格評価表!AA$124</f>
        <v>0</v>
      </c>
      <c r="AB98" s="307">
        <f>+生産者価格評価表!AB98/生産者価格評価表!AB$124</f>
        <v>0</v>
      </c>
      <c r="AC98" s="307">
        <f>+生産者価格評価表!AC98/生産者価格評価表!AC$124</f>
        <v>0</v>
      </c>
      <c r="AD98" s="307">
        <f>+生産者価格評価表!AD98/生産者価格評価表!AD$124</f>
        <v>0</v>
      </c>
      <c r="AE98" s="307">
        <f>+生産者価格評価表!AE98/生産者価格評価表!AE$124</f>
        <v>0</v>
      </c>
      <c r="AF98" s="307">
        <f>+生産者価格評価表!AF98/生産者価格評価表!AF$124</f>
        <v>0</v>
      </c>
      <c r="AG98" s="307">
        <f>+生産者価格評価表!AG98/生産者価格評価表!AG$124</f>
        <v>0</v>
      </c>
      <c r="AH98" s="307">
        <f>+生産者価格評価表!AH98/生産者価格評価表!AH$124</f>
        <v>0</v>
      </c>
      <c r="AI98" s="307">
        <f>+生産者価格評価表!AI98/生産者価格評価表!AI$124</f>
        <v>0</v>
      </c>
      <c r="AJ98" s="307">
        <f>+生産者価格評価表!AJ98/生産者価格評価表!AJ$124</f>
        <v>0</v>
      </c>
      <c r="AK98" s="307">
        <f>+生産者価格評価表!AK98/生産者価格評価表!AK$124</f>
        <v>0</v>
      </c>
      <c r="AL98" s="307">
        <f>+生産者価格評価表!AL98/生産者価格評価表!AL$124</f>
        <v>0</v>
      </c>
      <c r="AM98" s="307">
        <f>+生産者価格評価表!AM98/生産者価格評価表!AM$124</f>
        <v>0</v>
      </c>
      <c r="AN98" s="307">
        <f>+生産者価格評価表!AN98/生産者価格評価表!AN$124</f>
        <v>0</v>
      </c>
      <c r="AO98" s="307">
        <f>+生産者価格評価表!AO98/生産者価格評価表!AO$124</f>
        <v>0</v>
      </c>
      <c r="AP98" s="307">
        <f>+生産者価格評価表!AP98/生産者価格評価表!AP$124</f>
        <v>0</v>
      </c>
      <c r="AQ98" s="307">
        <f>+生産者価格評価表!AQ98/生産者価格評価表!AQ$124</f>
        <v>0</v>
      </c>
      <c r="AR98" s="307">
        <f>+生産者価格評価表!AR98/生産者価格評価表!AR$124</f>
        <v>0</v>
      </c>
      <c r="AS98" s="307">
        <f>+生産者価格評価表!AS98/生産者価格評価表!AS$124</f>
        <v>0</v>
      </c>
      <c r="AT98" s="307">
        <f>+生産者価格評価表!AT98/生産者価格評価表!AT$124</f>
        <v>0</v>
      </c>
      <c r="AU98" s="308">
        <f>+生産者価格評価表!AU98/生産者価格評価表!AU$124</f>
        <v>0</v>
      </c>
      <c r="AV98" s="308">
        <f>+生産者価格評価表!AV98/生産者価格評価表!AV$124</f>
        <v>0</v>
      </c>
      <c r="AW98" s="308">
        <f>+生産者価格評価表!AW98/生産者価格評価表!AW$124</f>
        <v>0</v>
      </c>
      <c r="AX98" s="308">
        <f>+生産者価格評価表!AX98/生産者価格評価表!AX$124</f>
        <v>0</v>
      </c>
      <c r="AY98" s="308">
        <f>+生産者価格評価表!AY98/生産者価格評価表!AY$124</f>
        <v>0</v>
      </c>
      <c r="AZ98" s="308">
        <f>+生産者価格評価表!AZ98/生産者価格評価表!AZ$124</f>
        <v>0</v>
      </c>
      <c r="BA98" s="308">
        <f>+生産者価格評価表!BA98/生産者価格評価表!BA$124</f>
        <v>0</v>
      </c>
      <c r="BB98" s="308">
        <f>+生産者価格評価表!BB98/生産者価格評価表!BB$124</f>
        <v>0</v>
      </c>
      <c r="BC98" s="308">
        <f>+生産者価格評価表!BC98/生産者価格評価表!BC$124</f>
        <v>0</v>
      </c>
      <c r="BD98" s="308">
        <f>+生産者価格評価表!BD98/生産者価格評価表!BD$124</f>
        <v>0</v>
      </c>
      <c r="BE98" s="308">
        <f>+生産者価格評価表!BE98/生産者価格評価表!BE$124</f>
        <v>0</v>
      </c>
      <c r="BF98" s="308">
        <f>+生産者価格評価表!BF98/生産者価格評価表!BF$124</f>
        <v>0</v>
      </c>
      <c r="BG98" s="308">
        <f>+生産者価格評価表!BG98/生産者価格評価表!BG$124</f>
        <v>0</v>
      </c>
      <c r="BH98" s="308">
        <f>+生産者価格評価表!BH98/生産者価格評価表!BH$124</f>
        <v>0</v>
      </c>
      <c r="BI98" s="308">
        <f>+生産者価格評価表!BI98/生産者価格評価表!BI$124</f>
        <v>0</v>
      </c>
      <c r="BJ98" s="308">
        <f>+生産者価格評価表!BJ98/生産者価格評価表!BJ$124</f>
        <v>0</v>
      </c>
      <c r="BK98" s="308">
        <f>+生産者価格評価表!BK98/生産者価格評価表!BK$124</f>
        <v>0</v>
      </c>
      <c r="BL98" s="308">
        <f>+生産者価格評価表!BL98/生産者価格評価表!BL$124</f>
        <v>0</v>
      </c>
      <c r="BM98" s="308">
        <f>+生産者価格評価表!BM98/生産者価格評価表!BM$124</f>
        <v>0</v>
      </c>
      <c r="BN98" s="308">
        <f>+生産者価格評価表!BN98/生産者価格評価表!BN$124</f>
        <v>0</v>
      </c>
      <c r="BO98" s="308">
        <f>+生産者価格評価表!BO98/生産者価格評価表!BO$124</f>
        <v>0</v>
      </c>
      <c r="BP98" s="308">
        <f>+生産者価格評価表!BP98/生産者価格評価表!BP$124</f>
        <v>0</v>
      </c>
      <c r="BQ98" s="308">
        <f>+生産者価格評価表!BQ98/生産者価格評価表!BQ$124</f>
        <v>0</v>
      </c>
      <c r="BR98" s="308">
        <f>+生産者価格評価表!BR98/生産者価格評価表!BR$124</f>
        <v>0</v>
      </c>
      <c r="BS98" s="308">
        <f>+生産者価格評価表!BS98/生産者価格評価表!BS$124</f>
        <v>0</v>
      </c>
      <c r="BT98" s="308">
        <f>+生産者価格評価表!BT98/生産者価格評価表!BT$124</f>
        <v>0</v>
      </c>
      <c r="BU98" s="308">
        <f>+生産者価格評価表!BU98/生産者価格評価表!BU$124</f>
        <v>0</v>
      </c>
      <c r="BV98" s="308">
        <f>+生産者価格評価表!BV98/生産者価格評価表!BV$124</f>
        <v>0</v>
      </c>
      <c r="BW98" s="308">
        <f>+生産者価格評価表!BW98/生産者価格評価表!BW$124</f>
        <v>0</v>
      </c>
      <c r="BX98" s="308">
        <f>+生産者価格評価表!BX98/生産者価格評価表!BX$124</f>
        <v>0</v>
      </c>
      <c r="BY98" s="308">
        <f>+生産者価格評価表!BY98/生産者価格評価表!BY$124</f>
        <v>0</v>
      </c>
      <c r="BZ98" s="308">
        <f>+生産者価格評価表!BZ98/生産者価格評価表!BZ$124</f>
        <v>0</v>
      </c>
      <c r="CA98" s="308">
        <f>+生産者価格評価表!CA98/生産者価格評価表!CA$124</f>
        <v>0</v>
      </c>
      <c r="CB98" s="308">
        <f>+生産者価格評価表!CB98/生産者価格評価表!CB$124</f>
        <v>0</v>
      </c>
      <c r="CC98" s="308">
        <f>+生産者価格評価表!CC98/生産者価格評価表!CC$124</f>
        <v>0</v>
      </c>
      <c r="CD98" s="308">
        <f>+生産者価格評価表!CD98/生産者価格評価表!CD$124</f>
        <v>0</v>
      </c>
      <c r="CE98" s="308">
        <f>+生産者価格評価表!CE98/生産者価格評価表!CE$124</f>
        <v>0</v>
      </c>
      <c r="CF98" s="308">
        <f>+生産者価格評価表!CF98/生産者価格評価表!CF$124</f>
        <v>0</v>
      </c>
      <c r="CG98" s="308">
        <f>+生産者価格評価表!CG98/生産者価格評価表!CG$124</f>
        <v>0</v>
      </c>
      <c r="CH98" s="308">
        <f>+生産者価格評価表!CH98/生産者価格評価表!CH$124</f>
        <v>0</v>
      </c>
      <c r="CI98" s="308">
        <f>+生産者価格評価表!CI98/生産者価格評価表!CI$124</f>
        <v>0</v>
      </c>
      <c r="CJ98" s="308">
        <f>+生産者価格評価表!CJ98/生産者価格評価表!CJ$124</f>
        <v>0</v>
      </c>
      <c r="CK98" s="308">
        <f>+生産者価格評価表!CK98/生産者価格評価表!CK$124</f>
        <v>0</v>
      </c>
      <c r="CL98" s="308">
        <f>+生産者価格評価表!CL98/生産者価格評価表!CL$124</f>
        <v>0</v>
      </c>
      <c r="CM98" s="308">
        <f>+生産者価格評価表!CM98/生産者価格評価表!CM$124</f>
        <v>0</v>
      </c>
      <c r="CN98" s="308">
        <f>+生産者価格評価表!CN98/生産者価格評価表!CN$124</f>
        <v>0</v>
      </c>
      <c r="CO98" s="308">
        <f>+生産者価格評価表!CO98/生産者価格評価表!CO$124</f>
        <v>0</v>
      </c>
      <c r="CP98" s="308">
        <f>+生産者価格評価表!CP98/生産者価格評価表!CP$124</f>
        <v>0</v>
      </c>
      <c r="CQ98" s="308">
        <f>+生産者価格評価表!CQ98/生産者価格評価表!CQ$124</f>
        <v>1.1500612505425563E-2</v>
      </c>
      <c r="CR98" s="308">
        <f>+生産者価格評価表!CR98/生産者価格評価表!CR$124</f>
        <v>0</v>
      </c>
      <c r="CS98" s="308">
        <f>+生産者価格評価表!CS98/生産者価格評価表!CS$124</f>
        <v>0</v>
      </c>
      <c r="CT98" s="308">
        <f>+生産者価格評価表!CT98/生産者価格評価表!CT$124</f>
        <v>4.7039541107784849E-4</v>
      </c>
      <c r="CU98" s="308">
        <f>+生産者価格評価表!CU98/生産者価格評価表!CU$124</f>
        <v>0</v>
      </c>
      <c r="CV98" s="308">
        <f>+生産者価格評価表!CV98/生産者価格評価表!CV$124</f>
        <v>0</v>
      </c>
      <c r="CW98" s="308">
        <f>+生産者価格評価表!CW98/生産者価格評価表!CW$124</f>
        <v>0</v>
      </c>
      <c r="CX98" s="308">
        <f>+生産者価格評価表!CX98/生産者価格評価表!CX$124</f>
        <v>0</v>
      </c>
      <c r="CY98" s="308">
        <f>+生産者価格評価表!CY98/生産者価格評価表!CY$124</f>
        <v>0</v>
      </c>
      <c r="CZ98" s="308">
        <f>+生産者価格評価表!CZ98/生産者価格評価表!CZ$124</f>
        <v>0</v>
      </c>
      <c r="DA98" s="308">
        <f>+生産者価格評価表!DA98/生産者価格評価表!DA$124</f>
        <v>0</v>
      </c>
      <c r="DB98" s="308">
        <f>+生産者価格評価表!DB98/生産者価格評価表!DB$124</f>
        <v>0</v>
      </c>
      <c r="DC98" s="308">
        <f>+生産者価格評価表!DC98/生産者価格評価表!DC$124</f>
        <v>0</v>
      </c>
      <c r="DD98" s="308">
        <f>+生産者価格評価表!DD98/生産者価格評価表!DD$124</f>
        <v>0</v>
      </c>
      <c r="DE98" s="308">
        <f>+生産者価格評価表!DE98/生産者価格評価表!DE$124</f>
        <v>0</v>
      </c>
      <c r="DF98" s="308">
        <f>+生産者価格評価表!DF98/生産者価格評価表!DF$124</f>
        <v>0</v>
      </c>
      <c r="DG98" s="309">
        <f>+生産者価格評価表!DG98/生産者価格評価表!DG$124</f>
        <v>0</v>
      </c>
    </row>
    <row r="99" spans="2:111" ht="17.100000000000001" customHeight="1">
      <c r="B99" s="304" t="s">
        <v>308</v>
      </c>
      <c r="C99" s="305" t="s">
        <v>309</v>
      </c>
      <c r="D99" s="306">
        <f>+生産者価格評価表!D99/生産者価格評価表!D$124</f>
        <v>0</v>
      </c>
      <c r="E99" s="307">
        <f>+生産者価格評価表!E99/生産者価格評価表!E$124</f>
        <v>0</v>
      </c>
      <c r="F99" s="307">
        <f>+生産者価格評価表!F99/生産者価格評価表!F$124</f>
        <v>0</v>
      </c>
      <c r="G99" s="307">
        <f>+生産者価格評価表!G99/生産者価格評価表!G$124</f>
        <v>0</v>
      </c>
      <c r="H99" s="307">
        <f>+生産者価格評価表!H99/生産者価格評価表!H$124</f>
        <v>0</v>
      </c>
      <c r="I99" s="819">
        <v>0</v>
      </c>
      <c r="J99" s="307">
        <f>+生産者価格評価表!J99/生産者価格評価表!J$124</f>
        <v>0</v>
      </c>
      <c r="K99" s="307">
        <f>+生産者価格評価表!K99/生産者価格評価表!K$124</f>
        <v>0</v>
      </c>
      <c r="L99" s="307">
        <f>+生産者価格評価表!L99/生産者価格評価表!L$124</f>
        <v>0</v>
      </c>
      <c r="M99" s="307">
        <f>+生産者価格評価表!M99/生産者価格評価表!M$124</f>
        <v>0</v>
      </c>
      <c r="N99" s="819">
        <v>0</v>
      </c>
      <c r="O99" s="307">
        <f>+生産者価格評価表!O99/生産者価格評価表!O$124</f>
        <v>0</v>
      </c>
      <c r="P99" s="307">
        <f>+生産者価格評価表!P99/生産者価格評価表!P$124</f>
        <v>0</v>
      </c>
      <c r="Q99" s="307">
        <f>+生産者価格評価表!Q99/生産者価格評価表!Q$124</f>
        <v>0</v>
      </c>
      <c r="R99" s="307">
        <f>+生産者価格評価表!R99/生産者価格評価表!R$124</f>
        <v>0</v>
      </c>
      <c r="S99" s="307">
        <f>+生産者価格評価表!S99/生産者価格評価表!S$124</f>
        <v>2.649144695896826E-6</v>
      </c>
      <c r="T99" s="307">
        <f>+生産者価格評価表!T99/生産者価格評価表!T$124</f>
        <v>1.6436132937311543E-6</v>
      </c>
      <c r="U99" s="307">
        <f>+生産者価格評価表!U99/生産者価格評価表!U$124</f>
        <v>9.539185125049323E-6</v>
      </c>
      <c r="V99" s="307">
        <f>+生産者価格評価表!V99/生産者価格評価表!V$124</f>
        <v>0</v>
      </c>
      <c r="W99" s="307">
        <f>+生産者価格評価表!W99/生産者価格評価表!W$124</f>
        <v>0</v>
      </c>
      <c r="X99" s="307">
        <f>+生産者価格評価表!X99/生産者価格評価表!X$124</f>
        <v>0</v>
      </c>
      <c r="Y99" s="307">
        <f>+生産者価格評価表!Y99/生産者価格評価表!Y$124</f>
        <v>3.2759780251597215E-7</v>
      </c>
      <c r="Z99" s="307">
        <f>+生産者価格評価表!Z99/生産者価格評価表!Z$124</f>
        <v>0</v>
      </c>
      <c r="AA99" s="307">
        <f>+生産者価格評価表!AA99/生産者価格評価表!AA$124</f>
        <v>0</v>
      </c>
      <c r="AB99" s="307">
        <f>+生産者価格評価表!AB99/生産者価格評価表!AB$124</f>
        <v>1.5170452960683534E-5</v>
      </c>
      <c r="AC99" s="307">
        <f>+生産者価格評価表!AC99/生産者価格評価表!AC$124</f>
        <v>0</v>
      </c>
      <c r="AD99" s="307">
        <f>+生産者価格評価表!AD99/生産者価格評価表!AD$124</f>
        <v>0</v>
      </c>
      <c r="AE99" s="307">
        <f>+生産者価格評価表!AE99/生産者価格評価表!AE$124</f>
        <v>0</v>
      </c>
      <c r="AF99" s="307">
        <f>+生産者価格評価表!AF99/生産者価格評価表!AF$124</f>
        <v>5.4540525987825534E-7</v>
      </c>
      <c r="AG99" s="307">
        <f>+生産者価格評価表!AG99/生産者価格評価表!AG$124</f>
        <v>3.8597103261846258E-7</v>
      </c>
      <c r="AH99" s="307">
        <f>+生産者価格評価表!AH99/生産者価格評価表!AH$124</f>
        <v>0</v>
      </c>
      <c r="AI99" s="307">
        <f>+生産者価格評価表!AI99/生産者価格評価表!AI$124</f>
        <v>0</v>
      </c>
      <c r="AJ99" s="307">
        <f>+生産者価格評価表!AJ99/生産者価格評価表!AJ$124</f>
        <v>0</v>
      </c>
      <c r="AK99" s="307">
        <f>+生産者価格評価表!AK99/生産者価格評価表!AK$124</f>
        <v>0</v>
      </c>
      <c r="AL99" s="307">
        <f>+生産者価格評価表!AL99/生産者価格評価表!AL$124</f>
        <v>0</v>
      </c>
      <c r="AM99" s="307">
        <f>+生産者価格評価表!AM99/生産者価格評価表!AM$124</f>
        <v>0</v>
      </c>
      <c r="AN99" s="307">
        <f>+生産者価格評価表!AN99/生産者価格評価表!AN$124</f>
        <v>3.2426243329849569E-6</v>
      </c>
      <c r="AO99" s="307">
        <f>+生産者価格評価表!AO99/生産者価格評価表!AO$124</f>
        <v>0</v>
      </c>
      <c r="AP99" s="307">
        <f>+生産者価格評価表!AP99/生産者価格評価表!AP$124</f>
        <v>0</v>
      </c>
      <c r="AQ99" s="307">
        <f>+生産者価格評価表!AQ99/生産者価格評価表!AQ$124</f>
        <v>0</v>
      </c>
      <c r="AR99" s="307">
        <f>+生産者価格評価表!AR99/生産者価格評価表!AR$124</f>
        <v>0</v>
      </c>
      <c r="AS99" s="307">
        <f>+生産者価格評価表!AS99/生産者価格評価表!AS$124</f>
        <v>0</v>
      </c>
      <c r="AT99" s="307">
        <f>+生産者価格評価表!AT99/生産者価格評価表!AT$124</f>
        <v>0</v>
      </c>
      <c r="AU99" s="308">
        <f>+生産者価格評価表!AU99/生産者価格評価表!AU$124</f>
        <v>0</v>
      </c>
      <c r="AV99" s="308">
        <f>+生産者価格評価表!AV99/生産者価格評価表!AV$124</f>
        <v>0</v>
      </c>
      <c r="AW99" s="308">
        <f>+生産者価格評価表!AW99/生産者価格評価表!AW$124</f>
        <v>0</v>
      </c>
      <c r="AX99" s="308">
        <f>+生産者価格評価表!AX99/生産者価格評価表!AX$124</f>
        <v>0</v>
      </c>
      <c r="AY99" s="308">
        <f>+生産者価格評価表!AY99/生産者価格評価表!AY$124</f>
        <v>0</v>
      </c>
      <c r="AZ99" s="308">
        <f>+生産者価格評価表!AZ99/生産者価格評価表!AZ$124</f>
        <v>0</v>
      </c>
      <c r="BA99" s="308">
        <f>+生産者価格評価表!BA99/生産者価格評価表!BA$124</f>
        <v>0</v>
      </c>
      <c r="BB99" s="308">
        <f>+生産者価格評価表!BB99/生産者価格評価表!BB$124</f>
        <v>0</v>
      </c>
      <c r="BC99" s="308">
        <f>+生産者価格評価表!BC99/生産者価格評価表!BC$124</f>
        <v>0</v>
      </c>
      <c r="BD99" s="308">
        <f>+生産者価格評価表!BD99/生産者価格評価表!BD$124</f>
        <v>0</v>
      </c>
      <c r="BE99" s="308">
        <f>+生産者価格評価表!BE99/生産者価格評価表!BE$124</f>
        <v>0</v>
      </c>
      <c r="BF99" s="308">
        <f>+生産者価格評価表!BF99/生産者価格評価表!BF$124</f>
        <v>0</v>
      </c>
      <c r="BG99" s="308">
        <f>+生産者価格評価表!BG99/生産者価格評価表!BG$124</f>
        <v>0</v>
      </c>
      <c r="BH99" s="308">
        <f>+生産者価格評価表!BH99/生産者価格評価表!BH$124</f>
        <v>0</v>
      </c>
      <c r="BI99" s="308">
        <f>+生産者価格評価表!BI99/生産者価格評価表!BI$124</f>
        <v>0</v>
      </c>
      <c r="BJ99" s="308">
        <f>+生産者価格評価表!BJ99/生産者価格評価表!BJ$124</f>
        <v>0</v>
      </c>
      <c r="BK99" s="308">
        <f>+生産者価格評価表!BK99/生産者価格評価表!BK$124</f>
        <v>0</v>
      </c>
      <c r="BL99" s="308">
        <f>+生産者価格評価表!BL99/生産者価格評価表!BL$124</f>
        <v>0</v>
      </c>
      <c r="BM99" s="308">
        <f>+生産者価格評価表!BM99/生産者価格評価表!BM$124</f>
        <v>6.8970153388503973E-7</v>
      </c>
      <c r="BN99" s="308">
        <f>+生産者価格評価表!BN99/生産者価格評価表!BN$124</f>
        <v>1.6105481353153195E-6</v>
      </c>
      <c r="BO99" s="308">
        <f>+生産者価格評価表!BO99/生産者価格評価表!BO$124</f>
        <v>1.3109981404802375E-6</v>
      </c>
      <c r="BP99" s="308">
        <f>+生産者価格評価表!BP99/生産者価格評価表!BP$124</f>
        <v>2.4786804206513347E-6</v>
      </c>
      <c r="BQ99" s="308">
        <f>+生産者価格評価表!BQ99/生産者価格評価表!BQ$124</f>
        <v>0</v>
      </c>
      <c r="BR99" s="308">
        <f>+生産者価格評価表!BR99/生産者価格評価表!BR$124</f>
        <v>4.0889389471540082E-6</v>
      </c>
      <c r="BS99" s="308">
        <f>+生産者価格評価表!BS99/生産者価格評価表!BS$124</f>
        <v>9.0858844201087741E-5</v>
      </c>
      <c r="BT99" s="308">
        <f>+生産者価格評価表!BT99/生産者価格評価表!BT$124</f>
        <v>0</v>
      </c>
      <c r="BU99" s="308">
        <f>+生産者価格評価表!BU99/生産者価格評価表!BU$124</f>
        <v>1.8886424364689407E-5</v>
      </c>
      <c r="BV99" s="308">
        <f>+生産者価格評価表!BV99/生産者価格評価表!BV$124</f>
        <v>1.0645476181816646E-4</v>
      </c>
      <c r="BW99" s="308">
        <f>+生産者価格評価表!BW99/生産者価格評価表!BW$124</f>
        <v>2.603793477927722E-5</v>
      </c>
      <c r="BX99" s="308">
        <f>+生産者価格評価表!BX99/生産者価格評価表!BX$124</f>
        <v>2.9058895042972916E-5</v>
      </c>
      <c r="BY99" s="308">
        <f>+生産者価格評価表!BY99/生産者価格評価表!BY$124</f>
        <v>0</v>
      </c>
      <c r="BZ99" s="308">
        <f>+生産者価格評価表!BZ99/生産者価格評価表!BZ$124</f>
        <v>4.2455805163112038E-5</v>
      </c>
      <c r="CA99" s="308">
        <f>+生産者価格評価表!CA99/生産者価格評価表!CA$124</f>
        <v>2.1880596231169613E-6</v>
      </c>
      <c r="CB99" s="308">
        <f>+生産者価格評価表!CB99/生産者価格評価表!CB$124</f>
        <v>0</v>
      </c>
      <c r="CC99" s="308">
        <f>+生産者価格評価表!CC99/生産者価格評価表!CC$124</f>
        <v>3.7032374397663615E-5</v>
      </c>
      <c r="CD99" s="308">
        <f>+生産者価格評価表!CD99/生産者価格評価表!CD$124</f>
        <v>0</v>
      </c>
      <c r="CE99" s="308">
        <f>+生産者価格評価表!CE99/生産者価格評価表!CE$124</f>
        <v>0</v>
      </c>
      <c r="CF99" s="308">
        <f>+生産者価格評価表!CF99/生産者価格評価表!CF$124</f>
        <v>1.0826417560294174E-2</v>
      </c>
      <c r="CG99" s="308">
        <f>+生産者価格評価表!CG99/生産者価格評価表!CG$124</f>
        <v>4.2399294331495782E-4</v>
      </c>
      <c r="CH99" s="308">
        <f>+生産者価格評価表!CH99/生産者価格評価表!CH$124</f>
        <v>4.3059734858332174E-5</v>
      </c>
      <c r="CI99" s="308">
        <f>+生産者価格評価表!CI99/生産者価格評価表!CI$124</f>
        <v>6.1503774803541315E-4</v>
      </c>
      <c r="CJ99" s="308">
        <f>+生産者価格評価表!CJ99/生産者価格評価表!CJ$124</f>
        <v>3.2204774656035108E-4</v>
      </c>
      <c r="CK99" s="308">
        <f>+生産者価格評価表!CK99/生産者価格評価表!CK$124</f>
        <v>1.0030294082316722E-4</v>
      </c>
      <c r="CL99" s="308">
        <f>+生産者価格評価表!CL99/生産者価格評価表!CL$124</f>
        <v>1.8540914624151503E-4</v>
      </c>
      <c r="CM99" s="308">
        <f>+生産者価格評価表!CM99/生産者価格評価表!CM$124</f>
        <v>1.0954032265463468E-4</v>
      </c>
      <c r="CN99" s="308">
        <f>+生産者価格評価表!CN99/生産者価格評価表!CN$124</f>
        <v>1.5742481985112547E-5</v>
      </c>
      <c r="CO99" s="308">
        <f>+生産者価格評価表!CO99/生産者価格評価表!CO$124</f>
        <v>5.3677967497487149E-6</v>
      </c>
      <c r="CP99" s="308">
        <f>+生産者価格評価表!CP99/生産者価格評価表!CP$124</f>
        <v>2.4640456509236373E-5</v>
      </c>
      <c r="CQ99" s="308">
        <f>+生産者価格評価表!CQ99/生産者価格評価表!CQ$124</f>
        <v>9.0098014950904474E-3</v>
      </c>
      <c r="CR99" s="308">
        <f>+生産者価格評価表!CR99/生産者価格評価表!CR$124</f>
        <v>4.5387985934756375E-2</v>
      </c>
      <c r="CS99" s="308">
        <f>+生産者価格評価表!CS99/生産者価格評価表!CS$124</f>
        <v>1.688133889106401E-3</v>
      </c>
      <c r="CT99" s="308">
        <f>+生産者価格評価表!CT99/生産者価格評価表!CT$124</f>
        <v>9.310830770704933E-4</v>
      </c>
      <c r="CU99" s="308">
        <f>+生産者価格評価表!CU99/生産者価格評価表!CU$124</f>
        <v>5.6564416375166807E-6</v>
      </c>
      <c r="CV99" s="308">
        <f>+生産者価格評価表!CV99/生産者価格評価表!CV$124</f>
        <v>0</v>
      </c>
      <c r="CW99" s="308">
        <f>+生産者価格評価表!CW99/生産者価格評価表!CW$124</f>
        <v>1.3987534517196885E-5</v>
      </c>
      <c r="CX99" s="308">
        <f>+生産者価格評価表!CX99/生産者価格評価表!CX$124</f>
        <v>0</v>
      </c>
      <c r="CY99" s="308">
        <f>+生産者価格評価表!CY99/生産者価格評価表!CY$124</f>
        <v>3.0696689030165103E-5</v>
      </c>
      <c r="CZ99" s="308">
        <f>+生産者価格評価表!CZ99/生産者価格評価表!CZ$124</f>
        <v>1.8576013209158327E-6</v>
      </c>
      <c r="DA99" s="308">
        <f>+生産者価格評価表!DA99/生産者価格評価表!DA$124</f>
        <v>4.5656964366345705E-4</v>
      </c>
      <c r="DB99" s="308">
        <f>+生産者価格評価表!DB99/生産者価格評価表!DB$124</f>
        <v>4.6271820758390318E-7</v>
      </c>
      <c r="DC99" s="308">
        <f>+生産者価格評価表!DC99/生産者価格評価表!DC$124</f>
        <v>9.5305058946225352E-5</v>
      </c>
      <c r="DD99" s="308">
        <f>+生産者価格評価表!DD99/生産者価格評価表!DD$124</f>
        <v>3.5663178422162957E-3</v>
      </c>
      <c r="DE99" s="308">
        <f>+生産者価格評価表!DE99/生産者価格評価表!DE$124</f>
        <v>9.3464724332497192E-5</v>
      </c>
      <c r="DF99" s="308">
        <f>+生産者価格評価表!DF99/生産者価格評価表!DF$124</f>
        <v>0</v>
      </c>
      <c r="DG99" s="309">
        <f>+生産者価格評価表!DG99/生産者価格評価表!DG$124</f>
        <v>1.2914839833097808E-4</v>
      </c>
    </row>
    <row r="100" spans="2:111" ht="17.100000000000001" customHeight="1">
      <c r="B100" s="304" t="s">
        <v>310</v>
      </c>
      <c r="C100" s="305" t="s">
        <v>311</v>
      </c>
      <c r="D100" s="306">
        <f>+生産者価格評価表!D100/生産者価格評価表!D$124</f>
        <v>0</v>
      </c>
      <c r="E100" s="307">
        <f>+生産者価格評価表!E100/生産者価格評価表!E$124</f>
        <v>0</v>
      </c>
      <c r="F100" s="307">
        <f>+生産者価格評価表!F100/生産者価格評価表!F$124</f>
        <v>0</v>
      </c>
      <c r="G100" s="307">
        <f>+生産者価格評価表!G100/生産者価格評価表!G$124</f>
        <v>0</v>
      </c>
      <c r="H100" s="307">
        <f>+生産者価格評価表!H100/生産者価格評価表!H$124</f>
        <v>0</v>
      </c>
      <c r="I100" s="819">
        <v>0</v>
      </c>
      <c r="J100" s="307">
        <f>+生産者価格評価表!J100/生産者価格評価表!J$124</f>
        <v>0</v>
      </c>
      <c r="K100" s="307">
        <f>+生産者価格評価表!K100/生産者価格評価表!K$124</f>
        <v>0</v>
      </c>
      <c r="L100" s="307">
        <f>+生産者価格評価表!L100/生産者価格評価表!L$124</f>
        <v>0</v>
      </c>
      <c r="M100" s="307">
        <f>+生産者価格評価表!M100/生産者価格評価表!M$124</f>
        <v>0</v>
      </c>
      <c r="N100" s="819">
        <v>0</v>
      </c>
      <c r="O100" s="307">
        <f>+生産者価格評価表!O100/生産者価格評価表!O$124</f>
        <v>0</v>
      </c>
      <c r="P100" s="307">
        <f>+生産者価格評価表!P100/生産者価格評価表!P$124</f>
        <v>0</v>
      </c>
      <c r="Q100" s="307">
        <f>+生産者価格評価表!Q100/生産者価格評価表!Q$124</f>
        <v>0</v>
      </c>
      <c r="R100" s="307">
        <f>+生産者価格評価表!R100/生産者価格評価表!R$124</f>
        <v>0</v>
      </c>
      <c r="S100" s="307">
        <f>+生産者価格評価表!S100/生産者価格評価表!S$124</f>
        <v>0</v>
      </c>
      <c r="T100" s="307">
        <f>+生産者価格評価表!T100/生産者価格評価表!T$124</f>
        <v>0</v>
      </c>
      <c r="U100" s="307">
        <f>+生産者価格評価表!U100/生産者価格評価表!U$124</f>
        <v>0</v>
      </c>
      <c r="V100" s="307">
        <f>+生産者価格評価表!V100/生産者価格評価表!V$124</f>
        <v>0</v>
      </c>
      <c r="W100" s="307">
        <f>+生産者価格評価表!W100/生産者価格評価表!W$124</f>
        <v>0</v>
      </c>
      <c r="X100" s="307">
        <f>+生産者価格評価表!X100/生産者価格評価表!X$124</f>
        <v>0</v>
      </c>
      <c r="Y100" s="307">
        <f>+生産者価格評価表!Y100/生産者価格評価表!Y$124</f>
        <v>0</v>
      </c>
      <c r="Z100" s="307">
        <f>+生産者価格評価表!Z100/生産者価格評価表!Z$124</f>
        <v>0</v>
      </c>
      <c r="AA100" s="307">
        <f>+生産者価格評価表!AA100/生産者価格評価表!AA$124</f>
        <v>0</v>
      </c>
      <c r="AB100" s="307">
        <f>+生産者価格評価表!AB100/生産者価格評価表!AB$124</f>
        <v>0</v>
      </c>
      <c r="AC100" s="307">
        <f>+生産者価格評価表!AC100/生産者価格評価表!AC$124</f>
        <v>0</v>
      </c>
      <c r="AD100" s="307">
        <f>+生産者価格評価表!AD100/生産者価格評価表!AD$124</f>
        <v>0</v>
      </c>
      <c r="AE100" s="307">
        <f>+生産者価格評価表!AE100/生産者価格評価表!AE$124</f>
        <v>0</v>
      </c>
      <c r="AF100" s="307">
        <f>+生産者価格評価表!AF100/生産者価格評価表!AF$124</f>
        <v>0</v>
      </c>
      <c r="AG100" s="307">
        <f>+生産者価格評価表!AG100/生産者価格評価表!AG$124</f>
        <v>0</v>
      </c>
      <c r="AH100" s="307">
        <f>+生産者価格評価表!AH100/生産者価格評価表!AH$124</f>
        <v>0</v>
      </c>
      <c r="AI100" s="307">
        <f>+生産者価格評価表!AI100/生産者価格評価表!AI$124</f>
        <v>0</v>
      </c>
      <c r="AJ100" s="307">
        <f>+生産者価格評価表!AJ100/生産者価格評価表!AJ$124</f>
        <v>0</v>
      </c>
      <c r="AK100" s="307">
        <f>+生産者価格評価表!AK100/生産者価格評価表!AK$124</f>
        <v>0</v>
      </c>
      <c r="AL100" s="307">
        <f>+生産者価格評価表!AL100/生産者価格評価表!AL$124</f>
        <v>0</v>
      </c>
      <c r="AM100" s="307">
        <f>+生産者価格評価表!AM100/生産者価格評価表!AM$124</f>
        <v>0</v>
      </c>
      <c r="AN100" s="307">
        <f>+生産者価格評価表!AN100/生産者価格評価表!AN$124</f>
        <v>0</v>
      </c>
      <c r="AO100" s="307">
        <f>+生産者価格評価表!AO100/生産者価格評価表!AO$124</f>
        <v>0</v>
      </c>
      <c r="AP100" s="307">
        <f>+生産者価格評価表!AP100/生産者価格評価表!AP$124</f>
        <v>0</v>
      </c>
      <c r="AQ100" s="307">
        <f>+生産者価格評価表!AQ100/生産者価格評価表!AQ$124</f>
        <v>0</v>
      </c>
      <c r="AR100" s="307">
        <f>+生産者価格評価表!AR100/生産者価格評価表!AR$124</f>
        <v>0</v>
      </c>
      <c r="AS100" s="307">
        <f>+生産者価格評価表!AS100/生産者価格評価表!AS$124</f>
        <v>0</v>
      </c>
      <c r="AT100" s="307">
        <f>+生産者価格評価表!AT100/生産者価格評価表!AT$124</f>
        <v>0</v>
      </c>
      <c r="AU100" s="308">
        <f>+生産者価格評価表!AU100/生産者価格評価表!AU$124</f>
        <v>0</v>
      </c>
      <c r="AV100" s="308">
        <f>+生産者価格評価表!AV100/生産者価格評価表!AV$124</f>
        <v>0</v>
      </c>
      <c r="AW100" s="308">
        <f>+生産者価格評価表!AW100/生産者価格評価表!AW$124</f>
        <v>0</v>
      </c>
      <c r="AX100" s="308">
        <f>+生産者価格評価表!AX100/生産者価格評価表!AX$124</f>
        <v>0</v>
      </c>
      <c r="AY100" s="308">
        <f>+生産者価格評価表!AY100/生産者価格評価表!AY$124</f>
        <v>0</v>
      </c>
      <c r="AZ100" s="308">
        <f>+生産者価格評価表!AZ100/生産者価格評価表!AZ$124</f>
        <v>0</v>
      </c>
      <c r="BA100" s="308">
        <f>+生産者価格評価表!BA100/生産者価格評価表!BA$124</f>
        <v>0</v>
      </c>
      <c r="BB100" s="308">
        <f>+生産者価格評価表!BB100/生産者価格評価表!BB$124</f>
        <v>0</v>
      </c>
      <c r="BC100" s="308">
        <f>+生産者価格評価表!BC100/生産者価格評価表!BC$124</f>
        <v>0</v>
      </c>
      <c r="BD100" s="308">
        <f>+生産者価格評価表!BD100/生産者価格評価表!BD$124</f>
        <v>0</v>
      </c>
      <c r="BE100" s="308">
        <f>+生産者価格評価表!BE100/生産者価格評価表!BE$124</f>
        <v>0</v>
      </c>
      <c r="BF100" s="308">
        <f>+生産者価格評価表!BF100/生産者価格評価表!BF$124</f>
        <v>0</v>
      </c>
      <c r="BG100" s="308">
        <f>+生産者価格評価表!BG100/生産者価格評価表!BG$124</f>
        <v>0</v>
      </c>
      <c r="BH100" s="308">
        <f>+生産者価格評価表!BH100/生産者価格評価表!BH$124</f>
        <v>0</v>
      </c>
      <c r="BI100" s="308">
        <f>+生産者価格評価表!BI100/生産者価格評価表!BI$124</f>
        <v>0</v>
      </c>
      <c r="BJ100" s="308">
        <f>+生産者価格評価表!BJ100/生産者価格評価表!BJ$124</f>
        <v>0</v>
      </c>
      <c r="BK100" s="308">
        <f>+生産者価格評価表!BK100/生産者価格評価表!BK$124</f>
        <v>0</v>
      </c>
      <c r="BL100" s="308">
        <f>+生産者価格評価表!BL100/生産者価格評価表!BL$124</f>
        <v>0</v>
      </c>
      <c r="BM100" s="308">
        <f>+生産者価格評価表!BM100/生産者価格評価表!BM$124</f>
        <v>0</v>
      </c>
      <c r="BN100" s="308">
        <f>+生産者価格評価表!BN100/生産者価格評価表!BN$124</f>
        <v>0</v>
      </c>
      <c r="BO100" s="308">
        <f>+生産者価格評価表!BO100/生産者価格評価表!BO$124</f>
        <v>0</v>
      </c>
      <c r="BP100" s="308">
        <f>+生産者価格評価表!BP100/生産者価格評価表!BP$124</f>
        <v>0</v>
      </c>
      <c r="BQ100" s="308">
        <f>+生産者価格評価表!BQ100/生産者価格評価表!BQ$124</f>
        <v>0</v>
      </c>
      <c r="BR100" s="308">
        <f>+生産者価格評価表!BR100/生産者価格評価表!BR$124</f>
        <v>0</v>
      </c>
      <c r="BS100" s="308">
        <f>+生産者価格評価表!BS100/生産者価格評価表!BS$124</f>
        <v>0</v>
      </c>
      <c r="BT100" s="308">
        <f>+生産者価格評価表!BT100/生産者価格評価表!BT$124</f>
        <v>0</v>
      </c>
      <c r="BU100" s="308">
        <f>+生産者価格評価表!BU100/生産者価格評価表!BU$124</f>
        <v>0</v>
      </c>
      <c r="BV100" s="308">
        <f>+生産者価格評価表!BV100/生産者価格評価表!BV$124</f>
        <v>0</v>
      </c>
      <c r="BW100" s="308">
        <f>+生産者価格評価表!BW100/生産者価格評価表!BW$124</f>
        <v>0</v>
      </c>
      <c r="BX100" s="308">
        <f>+生産者価格評価表!BX100/生産者価格評価表!BX$124</f>
        <v>0</v>
      </c>
      <c r="BY100" s="308">
        <f>+生産者価格評価表!BY100/生産者価格評価表!BY$124</f>
        <v>0</v>
      </c>
      <c r="BZ100" s="308">
        <f>+生産者価格評価表!BZ100/生産者価格評価表!BZ$124</f>
        <v>0</v>
      </c>
      <c r="CA100" s="308">
        <f>+生産者価格評価表!CA100/生産者価格評価表!CA$124</f>
        <v>0</v>
      </c>
      <c r="CB100" s="308">
        <f>+生産者価格評価表!CB100/生産者価格評価表!CB$124</f>
        <v>0</v>
      </c>
      <c r="CC100" s="308">
        <f>+生産者価格評価表!CC100/生産者価格評価表!CC$124</f>
        <v>0</v>
      </c>
      <c r="CD100" s="308">
        <f>+生産者価格評価表!CD100/生産者価格評価表!CD$124</f>
        <v>0</v>
      </c>
      <c r="CE100" s="308">
        <f>+生産者価格評価表!CE100/生産者価格評価表!CE$124</f>
        <v>0</v>
      </c>
      <c r="CF100" s="308">
        <f>+生産者価格評価表!CF100/生産者価格評価表!CF$124</f>
        <v>0</v>
      </c>
      <c r="CG100" s="308">
        <f>+生産者価格評価表!CG100/生産者価格評価表!CG$124</f>
        <v>0</v>
      </c>
      <c r="CH100" s="308">
        <f>+生産者価格評価表!CH100/生産者価格評価表!CH$124</f>
        <v>0</v>
      </c>
      <c r="CI100" s="308">
        <f>+生産者価格評価表!CI100/生産者価格評価表!CI$124</f>
        <v>0</v>
      </c>
      <c r="CJ100" s="308">
        <f>+生産者価格評価表!CJ100/生産者価格評価表!CJ$124</f>
        <v>0</v>
      </c>
      <c r="CK100" s="308">
        <f>+生産者価格評価表!CK100/生産者価格評価表!CK$124</f>
        <v>0</v>
      </c>
      <c r="CL100" s="308">
        <f>+生産者価格評価表!CL100/生産者価格評価表!CL$124</f>
        <v>0</v>
      </c>
      <c r="CM100" s="308">
        <f>+生産者価格評価表!CM100/生産者価格評価表!CM$124</f>
        <v>0</v>
      </c>
      <c r="CN100" s="308">
        <f>+生産者価格評価表!CN100/生産者価格評価表!CN$124</f>
        <v>0</v>
      </c>
      <c r="CO100" s="308">
        <f>+生産者価格評価表!CO100/生産者価格評価表!CO$124</f>
        <v>0</v>
      </c>
      <c r="CP100" s="308">
        <f>+生産者価格評価表!CP100/生産者価格評価表!CP$124</f>
        <v>0</v>
      </c>
      <c r="CQ100" s="308">
        <f>+生産者価格評価表!CQ100/生産者価格評価表!CQ$124</f>
        <v>0</v>
      </c>
      <c r="CR100" s="308">
        <f>+生産者価格評価表!CR100/生産者価格評価表!CR$124</f>
        <v>0</v>
      </c>
      <c r="CS100" s="308">
        <f>+生産者価格評価表!CS100/生産者価格評価表!CS$124</f>
        <v>0</v>
      </c>
      <c r="CT100" s="308">
        <f>+生産者価格評価表!CT100/生産者価格評価表!CT$124</f>
        <v>0</v>
      </c>
      <c r="CU100" s="308">
        <f>+生産者価格評価表!CU100/生産者価格評価表!CU$124</f>
        <v>0</v>
      </c>
      <c r="CV100" s="308">
        <f>+生産者価格評価表!CV100/生産者価格評価表!CV$124</f>
        <v>0</v>
      </c>
      <c r="CW100" s="308">
        <f>+生産者価格評価表!CW100/生産者価格評価表!CW$124</f>
        <v>0</v>
      </c>
      <c r="CX100" s="308">
        <f>+生産者価格評価表!CX100/生産者価格評価表!CX$124</f>
        <v>0</v>
      </c>
      <c r="CY100" s="308">
        <f>+生産者価格評価表!CY100/生産者価格評価表!CY$124</f>
        <v>0</v>
      </c>
      <c r="CZ100" s="308">
        <f>+生産者価格評価表!CZ100/生産者価格評価表!CZ$124</f>
        <v>0</v>
      </c>
      <c r="DA100" s="308">
        <f>+生産者価格評価表!DA100/生産者価格評価表!DA$124</f>
        <v>0</v>
      </c>
      <c r="DB100" s="308">
        <f>+生産者価格評価表!DB100/生産者価格評価表!DB$124</f>
        <v>0</v>
      </c>
      <c r="DC100" s="308">
        <f>+生産者価格評価表!DC100/生産者価格評価表!DC$124</f>
        <v>0</v>
      </c>
      <c r="DD100" s="308">
        <f>+生産者価格評価表!DD100/生産者価格評価表!DD$124</f>
        <v>0</v>
      </c>
      <c r="DE100" s="308">
        <f>+生産者価格評価表!DE100/生産者価格評価表!DE$124</f>
        <v>0</v>
      </c>
      <c r="DF100" s="308">
        <f>+生産者価格評価表!DF100/生産者価格評価表!DF$124</f>
        <v>0</v>
      </c>
      <c r="DG100" s="309">
        <f>+生産者価格評価表!DG100/生産者価格評価表!DG$124</f>
        <v>0</v>
      </c>
    </row>
    <row r="101" spans="2:111" ht="17.100000000000001" customHeight="1">
      <c r="B101" s="304" t="s">
        <v>312</v>
      </c>
      <c r="C101" s="305" t="s">
        <v>313</v>
      </c>
      <c r="D101" s="306">
        <f>+生産者価格評価表!D101/生産者価格評価表!D$124</f>
        <v>0</v>
      </c>
      <c r="E101" s="307">
        <f>+生産者価格評価表!E101/生産者価格評価表!E$124</f>
        <v>0</v>
      </c>
      <c r="F101" s="307">
        <f>+生産者価格評価表!F101/生産者価格評価表!F$124</f>
        <v>0</v>
      </c>
      <c r="G101" s="307">
        <f>+生産者価格評価表!G101/生産者価格評価表!G$124</f>
        <v>0</v>
      </c>
      <c r="H101" s="307">
        <f>+生産者価格評価表!H101/生産者価格評価表!H$124</f>
        <v>0</v>
      </c>
      <c r="I101" s="819">
        <v>0</v>
      </c>
      <c r="J101" s="307">
        <f>+生産者価格評価表!J101/生産者価格評価表!J$124</f>
        <v>0</v>
      </c>
      <c r="K101" s="307">
        <f>+生産者価格評価表!K101/生産者価格評価表!K$124</f>
        <v>0</v>
      </c>
      <c r="L101" s="307">
        <f>+生産者価格評価表!L101/生産者価格評価表!L$124</f>
        <v>0</v>
      </c>
      <c r="M101" s="307">
        <f>+生産者価格評価表!M101/生産者価格評価表!M$124</f>
        <v>0</v>
      </c>
      <c r="N101" s="819">
        <v>0</v>
      </c>
      <c r="O101" s="307">
        <f>+生産者価格評価表!O101/生産者価格評価表!O$124</f>
        <v>0</v>
      </c>
      <c r="P101" s="307">
        <f>+生産者価格評価表!P101/生産者価格評価表!P$124</f>
        <v>0</v>
      </c>
      <c r="Q101" s="307">
        <f>+生産者価格評価表!Q101/生産者価格評価表!Q$124</f>
        <v>0</v>
      </c>
      <c r="R101" s="307">
        <f>+生産者価格評価表!R101/生産者価格評価表!R$124</f>
        <v>0</v>
      </c>
      <c r="S101" s="307">
        <f>+生産者価格評価表!S101/生産者価格評価表!S$124</f>
        <v>0</v>
      </c>
      <c r="T101" s="307">
        <f>+生産者価格評価表!T101/生産者価格評価表!T$124</f>
        <v>0</v>
      </c>
      <c r="U101" s="307">
        <f>+生産者価格評価表!U101/生産者価格評価表!U$124</f>
        <v>0</v>
      </c>
      <c r="V101" s="307">
        <f>+生産者価格評価表!V101/生産者価格評価表!V$124</f>
        <v>0</v>
      </c>
      <c r="W101" s="307">
        <f>+生産者価格評価表!W101/生産者価格評価表!W$124</f>
        <v>0</v>
      </c>
      <c r="X101" s="307">
        <f>+生産者価格評価表!X101/生産者価格評価表!X$124</f>
        <v>0</v>
      </c>
      <c r="Y101" s="307">
        <f>+生産者価格評価表!Y101/生産者価格評価表!Y$124</f>
        <v>0</v>
      </c>
      <c r="Z101" s="307">
        <f>+生産者価格評価表!Z101/生産者価格評価表!Z$124</f>
        <v>0</v>
      </c>
      <c r="AA101" s="307">
        <f>+生産者価格評価表!AA101/生産者価格評価表!AA$124</f>
        <v>0</v>
      </c>
      <c r="AB101" s="307">
        <f>+生産者価格評価表!AB101/生産者価格評価表!AB$124</f>
        <v>0</v>
      </c>
      <c r="AC101" s="307">
        <f>+生産者価格評価表!AC101/生産者価格評価表!AC$124</f>
        <v>0</v>
      </c>
      <c r="AD101" s="307">
        <f>+生産者価格評価表!AD101/生産者価格評価表!AD$124</f>
        <v>0</v>
      </c>
      <c r="AE101" s="307">
        <f>+生産者価格評価表!AE101/生産者価格評価表!AE$124</f>
        <v>0</v>
      </c>
      <c r="AF101" s="307">
        <f>+生産者価格評価表!AF101/生産者価格評価表!AF$124</f>
        <v>0</v>
      </c>
      <c r="AG101" s="307">
        <f>+生産者価格評価表!AG101/生産者価格評価表!AG$124</f>
        <v>0</v>
      </c>
      <c r="AH101" s="307">
        <f>+生産者価格評価表!AH101/生産者価格評価表!AH$124</f>
        <v>0</v>
      </c>
      <c r="AI101" s="307">
        <f>+生産者価格評価表!AI101/生産者価格評価表!AI$124</f>
        <v>0</v>
      </c>
      <c r="AJ101" s="307">
        <f>+生産者価格評価表!AJ101/生産者価格評価表!AJ$124</f>
        <v>0</v>
      </c>
      <c r="AK101" s="307">
        <f>+生産者価格評価表!AK101/生産者価格評価表!AK$124</f>
        <v>0</v>
      </c>
      <c r="AL101" s="307">
        <f>+生産者価格評価表!AL101/生産者価格評価表!AL$124</f>
        <v>0</v>
      </c>
      <c r="AM101" s="307">
        <f>+生産者価格評価表!AM101/生産者価格評価表!AM$124</f>
        <v>0</v>
      </c>
      <c r="AN101" s="307">
        <f>+生産者価格評価表!AN101/生産者価格評価表!AN$124</f>
        <v>0</v>
      </c>
      <c r="AO101" s="307">
        <f>+生産者価格評価表!AO101/生産者価格評価表!AO$124</f>
        <v>0</v>
      </c>
      <c r="AP101" s="307">
        <f>+生産者価格評価表!AP101/生産者価格評価表!AP$124</f>
        <v>0</v>
      </c>
      <c r="AQ101" s="307">
        <f>+生産者価格評価表!AQ101/生産者価格評価表!AQ$124</f>
        <v>0</v>
      </c>
      <c r="AR101" s="307">
        <f>+生産者価格評価表!AR101/生産者価格評価表!AR$124</f>
        <v>0</v>
      </c>
      <c r="AS101" s="307">
        <f>+生産者価格評価表!AS101/生産者価格評価表!AS$124</f>
        <v>0</v>
      </c>
      <c r="AT101" s="307">
        <f>+生産者価格評価表!AT101/生産者価格評価表!AT$124</f>
        <v>0</v>
      </c>
      <c r="AU101" s="308">
        <f>+生産者価格評価表!AU101/生産者価格評価表!AU$124</f>
        <v>0</v>
      </c>
      <c r="AV101" s="308">
        <f>+生産者価格評価表!AV101/生産者価格評価表!AV$124</f>
        <v>0</v>
      </c>
      <c r="AW101" s="308">
        <f>+生産者価格評価表!AW101/生産者価格評価表!AW$124</f>
        <v>0</v>
      </c>
      <c r="AX101" s="308">
        <f>+生産者価格評価表!AX101/生産者価格評価表!AX$124</f>
        <v>0</v>
      </c>
      <c r="AY101" s="308">
        <f>+生産者価格評価表!AY101/生産者価格評価表!AY$124</f>
        <v>0</v>
      </c>
      <c r="AZ101" s="308">
        <f>+生産者価格評価表!AZ101/生産者価格評価表!AZ$124</f>
        <v>0</v>
      </c>
      <c r="BA101" s="308">
        <f>+生産者価格評価表!BA101/生産者価格評価表!BA$124</f>
        <v>0</v>
      </c>
      <c r="BB101" s="308">
        <f>+生産者価格評価表!BB101/生産者価格評価表!BB$124</f>
        <v>0</v>
      </c>
      <c r="BC101" s="308">
        <f>+生産者価格評価表!BC101/生産者価格評価表!BC$124</f>
        <v>0</v>
      </c>
      <c r="BD101" s="308">
        <f>+生産者価格評価表!BD101/生産者価格評価表!BD$124</f>
        <v>0</v>
      </c>
      <c r="BE101" s="308">
        <f>+生産者価格評価表!BE101/生産者価格評価表!BE$124</f>
        <v>0</v>
      </c>
      <c r="BF101" s="308">
        <f>+生産者価格評価表!BF101/生産者価格評価表!BF$124</f>
        <v>0</v>
      </c>
      <c r="BG101" s="308">
        <f>+生産者価格評価表!BG101/生産者価格評価表!BG$124</f>
        <v>0</v>
      </c>
      <c r="BH101" s="308">
        <f>+生産者価格評価表!BH101/生産者価格評価表!BH$124</f>
        <v>0</v>
      </c>
      <c r="BI101" s="308">
        <f>+生産者価格評価表!BI101/生産者価格評価表!BI$124</f>
        <v>0</v>
      </c>
      <c r="BJ101" s="308">
        <f>+生産者価格評価表!BJ101/生産者価格評価表!BJ$124</f>
        <v>0</v>
      </c>
      <c r="BK101" s="308">
        <f>+生産者価格評価表!BK101/生産者価格評価表!BK$124</f>
        <v>0</v>
      </c>
      <c r="BL101" s="308">
        <f>+生産者価格評価表!BL101/生産者価格評価表!BL$124</f>
        <v>0</v>
      </c>
      <c r="BM101" s="308">
        <f>+生産者価格評価表!BM101/生産者価格評価表!BM$124</f>
        <v>0</v>
      </c>
      <c r="BN101" s="308">
        <f>+生産者価格評価表!BN101/生産者価格評価表!BN$124</f>
        <v>0</v>
      </c>
      <c r="BO101" s="308">
        <f>+生産者価格評価表!BO101/生産者価格評価表!BO$124</f>
        <v>0</v>
      </c>
      <c r="BP101" s="308">
        <f>+生産者価格評価表!BP101/生産者価格評価表!BP$124</f>
        <v>0</v>
      </c>
      <c r="BQ101" s="308">
        <f>+生産者価格評価表!BQ101/生産者価格評価表!BQ$124</f>
        <v>0</v>
      </c>
      <c r="BR101" s="308">
        <f>+生産者価格評価表!BR101/生産者価格評価表!BR$124</f>
        <v>0</v>
      </c>
      <c r="BS101" s="308">
        <f>+生産者価格評価表!BS101/生産者価格評価表!BS$124</f>
        <v>0</v>
      </c>
      <c r="BT101" s="308">
        <f>+生産者価格評価表!BT101/生産者価格評価表!BT$124</f>
        <v>0</v>
      </c>
      <c r="BU101" s="308">
        <f>+生産者価格評価表!BU101/生産者価格評価表!BU$124</f>
        <v>0</v>
      </c>
      <c r="BV101" s="308">
        <f>+生産者価格評価表!BV101/生産者価格評価表!BV$124</f>
        <v>0</v>
      </c>
      <c r="BW101" s="308">
        <f>+生産者価格評価表!BW101/生産者価格評価表!BW$124</f>
        <v>0</v>
      </c>
      <c r="BX101" s="308">
        <f>+生産者価格評価表!BX101/生産者価格評価表!BX$124</f>
        <v>0</v>
      </c>
      <c r="BY101" s="308">
        <f>+生産者価格評価表!BY101/生産者価格評価表!BY$124</f>
        <v>0</v>
      </c>
      <c r="BZ101" s="308">
        <f>+生産者価格評価表!BZ101/生産者価格評価表!BZ$124</f>
        <v>0</v>
      </c>
      <c r="CA101" s="308">
        <f>+生産者価格評価表!CA101/生産者価格評価表!CA$124</f>
        <v>0</v>
      </c>
      <c r="CB101" s="308">
        <f>+生産者価格評価表!CB101/生産者価格評価表!CB$124</f>
        <v>0</v>
      </c>
      <c r="CC101" s="308">
        <f>+生産者価格評価表!CC101/生産者価格評価表!CC$124</f>
        <v>0</v>
      </c>
      <c r="CD101" s="308">
        <f>+生産者価格評価表!CD101/生産者価格評価表!CD$124</f>
        <v>0</v>
      </c>
      <c r="CE101" s="308">
        <f>+生産者価格評価表!CE101/生産者価格評価表!CE$124</f>
        <v>0</v>
      </c>
      <c r="CF101" s="308">
        <f>+生産者価格評価表!CF101/生産者価格評価表!CF$124</f>
        <v>0</v>
      </c>
      <c r="CG101" s="308">
        <f>+生産者価格評価表!CG101/生産者価格評価表!CG$124</f>
        <v>0</v>
      </c>
      <c r="CH101" s="308">
        <f>+生産者価格評価表!CH101/生産者価格評価表!CH$124</f>
        <v>0</v>
      </c>
      <c r="CI101" s="308">
        <f>+生産者価格評価表!CI101/生産者価格評価表!CI$124</f>
        <v>0</v>
      </c>
      <c r="CJ101" s="308">
        <f>+生産者価格評価表!CJ101/生産者価格評価表!CJ$124</f>
        <v>0</v>
      </c>
      <c r="CK101" s="308">
        <f>+生産者価格評価表!CK101/生産者価格評価表!CK$124</f>
        <v>0</v>
      </c>
      <c r="CL101" s="308">
        <f>+生産者価格評価表!CL101/生産者価格評価表!CL$124</f>
        <v>0</v>
      </c>
      <c r="CM101" s="308">
        <f>+生産者価格評価表!CM101/生産者価格評価表!CM$124</f>
        <v>0</v>
      </c>
      <c r="CN101" s="308">
        <f>+生産者価格評価表!CN101/生産者価格評価表!CN$124</f>
        <v>0</v>
      </c>
      <c r="CO101" s="308">
        <f>+生産者価格評価表!CO101/生産者価格評価表!CO$124</f>
        <v>0</v>
      </c>
      <c r="CP101" s="308">
        <f>+生産者価格評価表!CP101/生産者価格評価表!CP$124</f>
        <v>0</v>
      </c>
      <c r="CQ101" s="308">
        <f>+生産者価格評価表!CQ101/生産者価格評価表!CQ$124</f>
        <v>0</v>
      </c>
      <c r="CR101" s="308">
        <f>+生産者価格評価表!CR101/生産者価格評価表!CR$124</f>
        <v>0</v>
      </c>
      <c r="CS101" s="308">
        <f>+生産者価格評価表!CS101/生産者価格評価表!CS$124</f>
        <v>0</v>
      </c>
      <c r="CT101" s="308">
        <f>+生産者価格評価表!CT101/生産者価格評価表!CT$124</f>
        <v>0</v>
      </c>
      <c r="CU101" s="308">
        <f>+生産者価格評価表!CU101/生産者価格評価表!CU$124</f>
        <v>0</v>
      </c>
      <c r="CV101" s="308">
        <f>+生産者価格評価表!CV101/生産者価格評価表!CV$124</f>
        <v>0</v>
      </c>
      <c r="CW101" s="308">
        <f>+生産者価格評価表!CW101/生産者価格評価表!CW$124</f>
        <v>0</v>
      </c>
      <c r="CX101" s="308">
        <f>+生産者価格評価表!CX101/生産者価格評価表!CX$124</f>
        <v>0</v>
      </c>
      <c r="CY101" s="308">
        <f>+生産者価格評価表!CY101/生産者価格評価表!CY$124</f>
        <v>0</v>
      </c>
      <c r="CZ101" s="308">
        <f>+生産者価格評価表!CZ101/生産者価格評価表!CZ$124</f>
        <v>0</v>
      </c>
      <c r="DA101" s="308">
        <f>+生産者価格評価表!DA101/生産者価格評価表!DA$124</f>
        <v>0</v>
      </c>
      <c r="DB101" s="308">
        <f>+生産者価格評価表!DB101/生産者価格評価表!DB$124</f>
        <v>0</v>
      </c>
      <c r="DC101" s="308">
        <f>+生産者価格評価表!DC101/生産者価格評価表!DC$124</f>
        <v>0</v>
      </c>
      <c r="DD101" s="308">
        <f>+生産者価格評価表!DD101/生産者価格評価表!DD$124</f>
        <v>0</v>
      </c>
      <c r="DE101" s="308">
        <f>+生産者価格評価表!DE101/生産者価格評価表!DE$124</f>
        <v>0</v>
      </c>
      <c r="DF101" s="308">
        <f>+生産者価格評価表!DF101/生産者価格評価表!DF$124</f>
        <v>0</v>
      </c>
      <c r="DG101" s="309">
        <f>+生産者価格評価表!DG101/生産者価格評価表!DG$124</f>
        <v>0</v>
      </c>
    </row>
    <row r="102" spans="2:111" ht="17.100000000000001" customHeight="1">
      <c r="B102" s="304" t="s">
        <v>314</v>
      </c>
      <c r="C102" s="305" t="s">
        <v>59</v>
      </c>
      <c r="D102" s="306">
        <f>+生産者価格評価表!D102/生産者価格評価表!D$124</f>
        <v>2.5768646496206683E-3</v>
      </c>
      <c r="E102" s="307">
        <f>+生産者価格評価表!E102/生産者価格評価表!E$124</f>
        <v>1.7973121407130108E-3</v>
      </c>
      <c r="F102" s="307">
        <f>+生産者価格評価表!F102/生産者価格評価表!F$124</f>
        <v>1.6419041580400208E-4</v>
      </c>
      <c r="G102" s="307">
        <f>+生産者価格評価表!G102/生産者価格評価表!G$124</f>
        <v>1.4788297866915514E-3</v>
      </c>
      <c r="H102" s="307">
        <f>+生産者価格評価表!H102/生産者価格評価表!H$124</f>
        <v>5.7374057408565949E-3</v>
      </c>
      <c r="I102" s="819">
        <v>0</v>
      </c>
      <c r="J102" s="307">
        <f>+生産者価格評価表!J102/生産者価格評価表!J$124</f>
        <v>2.1470994418925191E-3</v>
      </c>
      <c r="K102" s="307">
        <f>+生産者価格評価表!K102/生産者価格評価表!K$124</f>
        <v>1.3088439112169449E-3</v>
      </c>
      <c r="L102" s="307">
        <f>+生産者価格評価表!L102/生産者価格評価表!L$124</f>
        <v>1.0378743394440185E-3</v>
      </c>
      <c r="M102" s="307">
        <f>+生産者価格評価表!M102/生産者価格評価表!M$124</f>
        <v>8.7352042373051262E-4</v>
      </c>
      <c r="N102" s="819">
        <v>0</v>
      </c>
      <c r="O102" s="307">
        <f>+生産者価格評価表!O102/生産者価格評価表!O$124</f>
        <v>3.1830893027595431E-4</v>
      </c>
      <c r="P102" s="307">
        <f>+生産者価格評価表!P102/生産者価格評価表!P$124</f>
        <v>1.7760498492136176E-3</v>
      </c>
      <c r="Q102" s="307">
        <f>+生産者価格評価表!Q102/生産者価格評価表!Q$124</f>
        <v>8.5669061467952225E-4</v>
      </c>
      <c r="R102" s="307">
        <f>+生産者価格評価表!R102/生産者価格評価表!R$124</f>
        <v>5.4028777117496294E-4</v>
      </c>
      <c r="S102" s="307">
        <f>+生産者価格評価表!S102/生産者価格評価表!S$124</f>
        <v>4.3859239585267851E-4</v>
      </c>
      <c r="T102" s="307">
        <f>+生産者価格評価表!T102/生産者価格評価表!T$124</f>
        <v>3.3468901906717448E-4</v>
      </c>
      <c r="U102" s="307">
        <f>+生産者価格評価表!U102/生産者価格評価表!U$124</f>
        <v>5.8128161082541348E-4</v>
      </c>
      <c r="V102" s="307">
        <f>+生産者価格評価表!V102/生産者価格評価表!V$124</f>
        <v>1.1158242932452565E-3</v>
      </c>
      <c r="W102" s="307">
        <f>+生産者価格評価表!W102/生産者価格評価表!W$124</f>
        <v>2.3924929549333741E-3</v>
      </c>
      <c r="X102" s="307">
        <f>+生産者価格評価表!X102/生産者価格評価表!X$124</f>
        <v>1.8995522815200313E-4</v>
      </c>
      <c r="Y102" s="307">
        <f>+生産者価格評価表!Y102/生産者価格評価表!Y$124</f>
        <v>6.7158785733896986E-4</v>
      </c>
      <c r="Z102" s="307">
        <f>+生産者価格評価表!Z102/生産者価格評価表!Z$124</f>
        <v>5.0236206779955754E-4</v>
      </c>
      <c r="AA102" s="307">
        <f>+生産者価格評価表!AA102/生産者価格評価表!AA$124</f>
        <v>8.1208476490303406E-4</v>
      </c>
      <c r="AB102" s="307">
        <f>+生産者価格評価表!AB102/生産者価格評価表!AB$124</f>
        <v>1.7170182000028171E-3</v>
      </c>
      <c r="AC102" s="307">
        <f>+生産者価格評価表!AC102/生産者価格評価表!AC$124</f>
        <v>3.7427787441943417E-4</v>
      </c>
      <c r="AD102" s="307">
        <f>+生産者価格評価表!AD102/生産者価格評価表!AD$124</f>
        <v>1.6635529459834708E-4</v>
      </c>
      <c r="AE102" s="307">
        <f>+生産者価格評価表!AE102/生産者価格評価表!AE$124</f>
        <v>3.6517206875214599E-4</v>
      </c>
      <c r="AF102" s="307">
        <f>+生産者価格評価表!AF102/生産者価格評価表!AF$124</f>
        <v>4.4117966227077927E-4</v>
      </c>
      <c r="AG102" s="307">
        <f>+生産者価格評価表!AG102/生産者価格評価表!AG$124</f>
        <v>5.2721779747248666E-4</v>
      </c>
      <c r="AH102" s="307">
        <f>+生産者価格評価表!AH102/生産者価格評価表!AH$124</f>
        <v>9.1655987274011678E-5</v>
      </c>
      <c r="AI102" s="307">
        <f>+生産者価格評価表!AI102/生産者価格評価表!AI$124</f>
        <v>1.8944626088486884E-4</v>
      </c>
      <c r="AJ102" s="307">
        <f>+生産者価格評価表!AJ102/生産者価格評価表!AJ$124</f>
        <v>1.3488659377375435E-3</v>
      </c>
      <c r="AK102" s="307">
        <f>+生産者価格評価表!AK102/生産者価格評価表!AK$124</f>
        <v>4.1256149202729834E-4</v>
      </c>
      <c r="AL102" s="307">
        <f>+生産者価格評価表!AL102/生産者価格評価表!AL$124</f>
        <v>5.5423115389859003E-4</v>
      </c>
      <c r="AM102" s="307">
        <f>+生産者価格評価表!AM102/生産者価格評価表!AM$124</f>
        <v>6.4932717086584556E-4</v>
      </c>
      <c r="AN102" s="307">
        <f>+生産者価格評価表!AN102/生産者価格評価表!AN$124</f>
        <v>6.0334652186630499E-4</v>
      </c>
      <c r="AO102" s="307">
        <f>+生産者価格評価表!AO102/生産者価格評価表!AO$124</f>
        <v>2.2976335750812956E-4</v>
      </c>
      <c r="AP102" s="307">
        <f>+生産者価格評価表!AP102/生産者価格評価表!AP$124</f>
        <v>6.2205869692150367E-4</v>
      </c>
      <c r="AQ102" s="307">
        <f>+生産者価格評価表!AQ102/生産者価格評価表!AQ$124</f>
        <v>5.5452800814584824E-4</v>
      </c>
      <c r="AR102" s="307">
        <f>+生産者価格評価表!AR102/生産者価格評価表!AR$124</f>
        <v>1.2369175959115661E-3</v>
      </c>
      <c r="AS102" s="307">
        <f>+生産者価格評価表!AS102/生産者価格評価表!AS$124</f>
        <v>3.3911430201984208E-4</v>
      </c>
      <c r="AT102" s="307">
        <f>+生産者価格評価表!AT102/生産者価格評価表!AT$124</f>
        <v>2.3597711178654596E-4</v>
      </c>
      <c r="AU102" s="308">
        <f>+生産者価格評価表!AU102/生産者価格評価表!AU$124</f>
        <v>2.1166692960187237E-3</v>
      </c>
      <c r="AV102" s="308">
        <f>+生産者価格評価表!AV102/生産者価格評価表!AV$124</f>
        <v>5.6993645267037346E-4</v>
      </c>
      <c r="AW102" s="308">
        <f>+生産者価格評価表!AW102/生産者価格評価表!AW$124</f>
        <v>5.2091768258827125E-4</v>
      </c>
      <c r="AX102" s="308">
        <f>+生産者価格評価表!AX102/生産者価格評価表!AX$124</f>
        <v>2.5375240118890257E-4</v>
      </c>
      <c r="AY102" s="308">
        <f>+生産者価格評価表!AY102/生産者価格評価表!AY$124</f>
        <v>3.1737982208156809E-4</v>
      </c>
      <c r="AZ102" s="308">
        <f>+生産者価格評価表!AZ102/生産者価格評価表!AZ$124</f>
        <v>2.5599658531687269E-4</v>
      </c>
      <c r="BA102" s="308">
        <f>+生産者価格評価表!BA102/生産者価格評価表!BA$124</f>
        <v>1.3497854186595524E-4</v>
      </c>
      <c r="BB102" s="308">
        <f>+生産者価格評価表!BB102/生産者価格評価表!BB$124</f>
        <v>1.701952113946653E-4</v>
      </c>
      <c r="BC102" s="308">
        <f>+生産者価格評価表!BC102/生産者価格評価表!BC$124</f>
        <v>8.3965216306593096E-4</v>
      </c>
      <c r="BD102" s="308">
        <f>+生産者価格評価表!BD102/生産者価格評価表!BD$124</f>
        <v>1.585137157432084E-4</v>
      </c>
      <c r="BE102" s="308">
        <f>+生産者価格評価表!BE102/生産者価格評価表!BE$124</f>
        <v>1.4865691475674214E-4</v>
      </c>
      <c r="BF102" s="308">
        <f>+生産者価格評価表!BF102/生産者価格評価表!BF$124</f>
        <v>4.4205728890338014E-5</v>
      </c>
      <c r="BG102" s="308">
        <f>+生産者価格評価表!BG102/生産者価格評価表!BG$124</f>
        <v>1.453893877794604E-4</v>
      </c>
      <c r="BH102" s="308">
        <f>+生産者価格評価表!BH102/生産者価格評価表!BH$124</f>
        <v>6.8091832666142439E-5</v>
      </c>
      <c r="BI102" s="308">
        <f>+生産者価格評価表!BI102/生産者価格評価表!BI$124</f>
        <v>6.5160832862482096E-4</v>
      </c>
      <c r="BJ102" s="308">
        <f>+生産者価格評価表!BJ102/生産者価格評価表!BJ$124</f>
        <v>2.510339571867988E-4</v>
      </c>
      <c r="BK102" s="308">
        <f>+生産者価格評価表!BK102/生産者価格評価表!BK$124</f>
        <v>9.9534650011200436E-4</v>
      </c>
      <c r="BL102" s="308">
        <f>+生産者価格評価表!BL102/生産者価格評価表!BL$124</f>
        <v>1.9356642485305324E-3</v>
      </c>
      <c r="BM102" s="308">
        <f>+生産者価格評価表!BM102/生産者価格評価表!BM$124</f>
        <v>6.6501703731411529E-4</v>
      </c>
      <c r="BN102" s="308">
        <f>+生産者価格評価表!BN102/生産者価格評価表!BN$124</f>
        <v>1.5094765856217796E-3</v>
      </c>
      <c r="BO102" s="308">
        <f>+生産者価格評価表!BO102/生産者価格評価表!BO$124</f>
        <v>7.6694531216476929E-4</v>
      </c>
      <c r="BP102" s="308">
        <f>+生産者価格評価表!BP102/生産者価格評価表!BP$124</f>
        <v>8.785428552727264E-4</v>
      </c>
      <c r="BQ102" s="308">
        <f>+生産者価格評価表!BQ102/生産者価格評価表!BQ$124</f>
        <v>1.0600039003056682E-3</v>
      </c>
      <c r="BR102" s="308">
        <f>+生産者価格評価表!BR102/生産者価格評価表!BR$124</f>
        <v>5.7477281085423675E-3</v>
      </c>
      <c r="BS102" s="308">
        <f>+生産者価格評価表!BS102/生産者価格評価表!BS$124</f>
        <v>6.4034621761136484E-3</v>
      </c>
      <c r="BT102" s="308">
        <f>+生産者価格評価表!BT102/生産者価格評価表!BT$124</f>
        <v>1.946061479667328E-3</v>
      </c>
      <c r="BU102" s="308">
        <f>+生産者価格評価表!BU102/生産者価格評価表!BU$124</f>
        <v>5.5119249356375664E-4</v>
      </c>
      <c r="BV102" s="308">
        <f>+生産者価格評価表!BV102/生産者価格評価表!BV$124</f>
        <v>3.3684021484012027E-3</v>
      </c>
      <c r="BW102" s="308">
        <f>+生産者価格評価表!BW102/生産者価格評価表!BW$124</f>
        <v>5.4514047798537432E-4</v>
      </c>
      <c r="BX102" s="308">
        <f>+生産者価格評価表!BX102/生産者価格評価表!BX$124</f>
        <v>6.2209442663008836E-4</v>
      </c>
      <c r="BY102" s="308">
        <f>+生産者価格評価表!BY102/生産者価格評価表!BY$124</f>
        <v>0</v>
      </c>
      <c r="BZ102" s="308">
        <f>+生産者価格評価表!BZ102/生産者価格評価表!BZ$124</f>
        <v>6.4345180786589448E-4</v>
      </c>
      <c r="CA102" s="308">
        <f>+生産者価格評価表!CA102/生産者価格評価表!CA$124</f>
        <v>1.4981710653104519E-3</v>
      </c>
      <c r="CB102" s="308">
        <f>+生産者価格評価表!CB102/生産者価格評価表!CB$124</f>
        <v>0</v>
      </c>
      <c r="CC102" s="308">
        <f>+生産者価格評価表!CC102/生産者価格評価表!CC$124</f>
        <v>1.0594197676227293E-3</v>
      </c>
      <c r="CD102" s="308">
        <f>+生産者価格評価表!CD102/生産者価格評価表!CD$124</f>
        <v>8.2693822806328282E-5</v>
      </c>
      <c r="CE102" s="308">
        <f>+生産者価格評価表!CE102/生産者価格評価表!CE$124</f>
        <v>8.007313621557539E-4</v>
      </c>
      <c r="CF102" s="308">
        <f>+生産者価格評価表!CF102/生産者価格評価表!CF$124</f>
        <v>3.5258327370364219E-3</v>
      </c>
      <c r="CG102" s="308">
        <f>+生産者価格評価表!CG102/生産者価格評価表!CG$124</f>
        <v>2.5329702565637679E-3</v>
      </c>
      <c r="CH102" s="308">
        <f>+生産者価格評価表!CH102/生産者価格評価表!CH$124</f>
        <v>7.7640637516737367E-5</v>
      </c>
      <c r="CI102" s="308">
        <f>+生産者価格評価表!CI102/生産者価格評価表!CI$124</f>
        <v>1.0812173470887722E-3</v>
      </c>
      <c r="CJ102" s="308">
        <f>+生産者価格評価表!CJ102/生産者価格評価表!CJ$124</f>
        <v>3.1945331907443507E-3</v>
      </c>
      <c r="CK102" s="308">
        <f>+生産者価格評価表!CK102/生産者価格評価表!CK$124</f>
        <v>2.2179458464657094E-4</v>
      </c>
      <c r="CL102" s="308">
        <f>+生産者価格評価表!CL102/生産者価格評価表!CL$124</f>
        <v>6.3837026267597806E-4</v>
      </c>
      <c r="CM102" s="308">
        <f>+生産者価格評価表!CM102/生産者価格評価表!CM$124</f>
        <v>2.8467836654783559E-3</v>
      </c>
      <c r="CN102" s="308">
        <f>+生産者価格評価表!CN102/生産者価格評価表!CN$124</f>
        <v>1.6389294175864115E-6</v>
      </c>
      <c r="CO102" s="308">
        <f>+生産者価格評価表!CO102/生産者価格評価表!CO$124</f>
        <v>5.5205740951742919E-4</v>
      </c>
      <c r="CP102" s="308">
        <f>+生産者価格評価表!CP102/生産者価格評価表!CP$124</f>
        <v>5.6208318235583714E-3</v>
      </c>
      <c r="CQ102" s="308">
        <f>+生産者価格評価表!CQ102/生産者価格評価表!CQ$124</f>
        <v>1.542574411261515E-3</v>
      </c>
      <c r="CR102" s="308">
        <f>+生産者価格評価表!CR102/生産者価格評価表!CR$124</f>
        <v>4.1830230781830135E-4</v>
      </c>
      <c r="CS102" s="308">
        <f>+生産者価格評価表!CS102/生産者価格評価表!CS$124</f>
        <v>1.0928556777555184E-5</v>
      </c>
      <c r="CT102" s="308">
        <f>+生産者価格評価表!CT102/生産者価格評価表!CT$124</f>
        <v>3.0098115651166341E-4</v>
      </c>
      <c r="CU102" s="308">
        <f>+生産者価格評価表!CU102/生産者価格評価表!CU$124</f>
        <v>0</v>
      </c>
      <c r="CV102" s="308">
        <f>+生産者価格評価表!CV102/生産者価格評価表!CV$124</f>
        <v>1.8037755487037316E-3</v>
      </c>
      <c r="CW102" s="308">
        <f>+生産者価格評価表!CW102/生産者価格評価表!CW$124</f>
        <v>2.5095107204468073E-4</v>
      </c>
      <c r="CX102" s="308">
        <f>+生産者価格評価表!CX102/生産者価格評価表!CX$124</f>
        <v>1.6428893484710509E-3</v>
      </c>
      <c r="CY102" s="308">
        <f>+生産者価格評価表!CY102/生産者価格評価表!CY$124</f>
        <v>2.0484122676262401E-3</v>
      </c>
      <c r="CZ102" s="308">
        <f>+生産者価格評価表!CZ102/生産者価格評価表!CZ$124</f>
        <v>1.2896374516783524E-3</v>
      </c>
      <c r="DA102" s="308">
        <f>+生産者価格評価表!DA102/生産者価格評価表!DA$124</f>
        <v>1.0438108536672782E-3</v>
      </c>
      <c r="DB102" s="308">
        <f>+生産者価格評価表!DB102/生産者価格評価表!DB$124</f>
        <v>1.2683716600843126E-3</v>
      </c>
      <c r="DC102" s="308">
        <f>+生産者価格評価表!DC102/生産者価格評価表!DC$124</f>
        <v>7.8475666852266639E-3</v>
      </c>
      <c r="DD102" s="308">
        <f>+生産者価格評価表!DD102/生産者価格評価表!DD$124</f>
        <v>2.3849971476526273E-3</v>
      </c>
      <c r="DE102" s="308">
        <f>+生産者価格評価表!DE102/生産者価格評価表!DE$124</f>
        <v>2.3230721576756332E-3</v>
      </c>
      <c r="DF102" s="308">
        <f>+生産者価格評価表!DF102/生産者価格評価表!DF$124</f>
        <v>0</v>
      </c>
      <c r="DG102" s="309">
        <f>+生産者価格評価表!DG102/生産者価格評価表!DG$124</f>
        <v>2.364466102894978E-4</v>
      </c>
    </row>
    <row r="103" spans="2:111" ht="17.100000000000001" customHeight="1">
      <c r="B103" s="304" t="s">
        <v>315</v>
      </c>
      <c r="C103" s="305" t="s">
        <v>316</v>
      </c>
      <c r="D103" s="306">
        <f>+生産者価格評価表!D103/生産者価格評価表!D$124</f>
        <v>5.0065587182931861E-4</v>
      </c>
      <c r="E103" s="307">
        <f>+生産者価格評価表!E103/生産者価格評価表!E$124</f>
        <v>2.5998476859370977E-3</v>
      </c>
      <c r="F103" s="307">
        <f>+生産者価格評価表!F103/生産者価格評価表!F$124</f>
        <v>1.5531459122221259E-3</v>
      </c>
      <c r="G103" s="307">
        <f>+生産者価格評価表!G103/生産者価格評価表!G$124</f>
        <v>7.5619659813519072E-3</v>
      </c>
      <c r="H103" s="307">
        <f>+生産者価格評価表!H103/生産者価格評価表!H$124</f>
        <v>2.7987868667717883E-4</v>
      </c>
      <c r="I103" s="819">
        <v>0</v>
      </c>
      <c r="J103" s="307">
        <f>+生産者価格評価表!J103/生産者価格評価表!J$124</f>
        <v>4.6501721532312993E-3</v>
      </c>
      <c r="K103" s="307">
        <f>+生産者価格評価表!K103/生産者価格評価表!K$124</f>
        <v>1.9191250683378547E-3</v>
      </c>
      <c r="L103" s="307">
        <f>+生産者価格評価表!L103/生産者価格評価表!L$124</f>
        <v>2.6810019534428721E-3</v>
      </c>
      <c r="M103" s="307">
        <f>+生産者価格評価表!M103/生産者価格評価表!M$124</f>
        <v>5.3672151337342774E-4</v>
      </c>
      <c r="N103" s="819">
        <v>0</v>
      </c>
      <c r="O103" s="307">
        <f>+生産者価格評価表!O103/生産者価格評価表!O$124</f>
        <v>1.8349889228091876E-3</v>
      </c>
      <c r="P103" s="307">
        <f>+生産者価格評価表!P103/生産者価格評価表!P$124</f>
        <v>1.3665747231162621E-3</v>
      </c>
      <c r="Q103" s="307">
        <f>+生産者価格評価表!Q103/生産者価格評価表!Q$124</f>
        <v>6.6032089367110015E-3</v>
      </c>
      <c r="R103" s="307">
        <f>+生産者価格評価表!R103/生産者価格評価表!R$124</f>
        <v>3.703357954006713E-3</v>
      </c>
      <c r="S103" s="307">
        <f>+生産者価格評価表!S103/生産者価格評価表!S$124</f>
        <v>1.0659534928125086E-3</v>
      </c>
      <c r="T103" s="307">
        <f>+生産者価格評価表!T103/生産者価格評価表!T$124</f>
        <v>1.5537962166101834E-3</v>
      </c>
      <c r="U103" s="307">
        <f>+生産者価格評価表!U103/生産者価格評価表!U$124</f>
        <v>6.200080394502273E-3</v>
      </c>
      <c r="V103" s="307">
        <f>+生産者価格評価表!V103/生産者価格評価表!V$124</f>
        <v>5.7379881853802267E-4</v>
      </c>
      <c r="W103" s="307">
        <f>+生産者価格評価表!W103/生産者価格評価表!W$124</f>
        <v>3.9978674869046637E-3</v>
      </c>
      <c r="X103" s="307">
        <f>+生産者価格評価表!X103/生産者価格評価表!X$124</f>
        <v>1.0056399229543616E-3</v>
      </c>
      <c r="Y103" s="307">
        <f>+生産者価格評価表!Y103/生産者価格評価表!Y$124</f>
        <v>9.8558726050522244E-4</v>
      </c>
      <c r="Z103" s="307">
        <f>+生産者価格評価表!Z103/生産者価格評価表!Z$124</f>
        <v>5.1022715009756169E-4</v>
      </c>
      <c r="AA103" s="307">
        <f>+生産者価格評価表!AA103/生産者価格評価表!AA$124</f>
        <v>1.770336035003273E-3</v>
      </c>
      <c r="AB103" s="307">
        <f>+生産者価格評価表!AB103/生産者価格評価表!AB$124</f>
        <v>6.738204617648836E-4</v>
      </c>
      <c r="AC103" s="307">
        <f>+生産者価格評価表!AC103/生産者価格評価表!AC$124</f>
        <v>1.3722896851651198E-3</v>
      </c>
      <c r="AD103" s="307">
        <f>+生産者価格評価表!AD103/生産者価格評価表!AD$124</f>
        <v>5.2775048650664811E-5</v>
      </c>
      <c r="AE103" s="307">
        <f>+生産者価格評価表!AE103/生産者価格評価表!AE$124</f>
        <v>6.0297038529989787E-3</v>
      </c>
      <c r="AF103" s="307">
        <f>+生産者価格評価表!AF103/生産者価格評価表!AF$124</f>
        <v>1.9893965373289596E-3</v>
      </c>
      <c r="AG103" s="307">
        <f>+生産者価格評価表!AG103/生産者価格評価表!AG$124</f>
        <v>3.4232063688542399E-3</v>
      </c>
      <c r="AH103" s="307">
        <f>+生産者価格評価表!AH103/生産者価格評価表!AH$124</f>
        <v>1.0691108979685282E-3</v>
      </c>
      <c r="AI103" s="307">
        <f>+生産者価格評価表!AI103/生産者価格評価表!AI$124</f>
        <v>1.5068099813972512E-3</v>
      </c>
      <c r="AJ103" s="307">
        <f>+生産者価格評価表!AJ103/生産者価格評価表!AJ$124</f>
        <v>2.6889640589980116E-3</v>
      </c>
      <c r="AK103" s="307">
        <f>+生産者価格評価表!AK103/生産者価格評価表!AK$124</f>
        <v>1.0222118782147009E-3</v>
      </c>
      <c r="AL103" s="307">
        <f>+生産者価格評価表!AL103/生産者価格評価表!AL$124</f>
        <v>5.4391212789439399E-3</v>
      </c>
      <c r="AM103" s="307">
        <f>+生産者価格評価表!AM103/生産者価格評価表!AM$124</f>
        <v>5.7255633522515807E-4</v>
      </c>
      <c r="AN103" s="307">
        <f>+生産者価格評価表!AN103/生産者価格評価表!AN$124</f>
        <v>7.5420850847064463E-4</v>
      </c>
      <c r="AO103" s="307">
        <f>+生産者価格評価表!AO103/生産者価格評価表!AO$124</f>
        <v>3.0707420955107434E-3</v>
      </c>
      <c r="AP103" s="307">
        <f>+生産者価格評価表!AP103/生産者価格評価表!AP$124</f>
        <v>2.2727569256198034E-3</v>
      </c>
      <c r="AQ103" s="307">
        <f>+生産者価格評価表!AQ103/生産者価格評価表!AQ$124</f>
        <v>1.3205243746104577E-3</v>
      </c>
      <c r="AR103" s="307">
        <f>+生産者価格評価表!AR103/生産者価格評価表!AR$124</f>
        <v>2.1470634605656605E-3</v>
      </c>
      <c r="AS103" s="307">
        <f>+生産者価格評価表!AS103/生産者価格評価表!AS$124</f>
        <v>1.2467150049847006E-3</v>
      </c>
      <c r="AT103" s="307">
        <f>+生産者価格評価表!AT103/生産者価格評価表!AT$124</f>
        <v>1.9538493918116102E-3</v>
      </c>
      <c r="AU103" s="308">
        <f>+生産者価格評価表!AU103/生産者価格評価表!AU$124</f>
        <v>4.4975811894538793E-3</v>
      </c>
      <c r="AV103" s="308">
        <f>+生産者価格評価表!AV103/生産者価格評価表!AV$124</f>
        <v>5.437577422308955E-3</v>
      </c>
      <c r="AW103" s="308">
        <f>+生産者価格評価表!AW103/生産者価格評価表!AW$124</f>
        <v>1.7140948791305925E-3</v>
      </c>
      <c r="AX103" s="308">
        <f>+生産者価格評価表!AX103/生産者価格評価表!AX$124</f>
        <v>6.9949989020720764E-3</v>
      </c>
      <c r="AY103" s="308">
        <f>+生産者価格評価表!AY103/生産者価格評価表!AY$124</f>
        <v>2.8708337212105402E-3</v>
      </c>
      <c r="AZ103" s="308">
        <f>+生産者価格評価表!AZ103/生産者価格評価表!AZ$124</f>
        <v>5.6145597783333777E-3</v>
      </c>
      <c r="BA103" s="308">
        <f>+生産者価格評価表!BA103/生産者価格評価表!BA$124</f>
        <v>2.0377275912476876E-3</v>
      </c>
      <c r="BB103" s="308">
        <f>+生産者価格評価表!BB103/生産者価格評価表!BB$124</f>
        <v>1.5400113297755265E-3</v>
      </c>
      <c r="BC103" s="308">
        <f>+生産者価格評価表!BC103/生産者価格評価表!BC$124</f>
        <v>1.2394134647375411E-2</v>
      </c>
      <c r="BD103" s="308">
        <f>+生産者価格評価表!BD103/生産者価格評価表!BD$124</f>
        <v>3.4334018912430229E-3</v>
      </c>
      <c r="BE103" s="308">
        <f>+生産者価格評価表!BE103/生産者価格評価表!BE$124</f>
        <v>8.5439994078198166E-4</v>
      </c>
      <c r="BF103" s="308">
        <f>+生産者価格評価表!BF103/生産者価格評価表!BF$124</f>
        <v>2.0936241194340556E-3</v>
      </c>
      <c r="BG103" s="308">
        <f>+生産者価格評価表!BG103/生産者価格評価表!BG$124</f>
        <v>1.7422911345557881E-3</v>
      </c>
      <c r="BH103" s="308">
        <f>+生産者価格評価表!BH103/生産者価格評価表!BH$124</f>
        <v>2.0422640052677422E-3</v>
      </c>
      <c r="BI103" s="308">
        <f>+生産者価格評価表!BI103/生産者価格評価表!BI$124</f>
        <v>9.7120354651488473E-3</v>
      </c>
      <c r="BJ103" s="308">
        <f>+生産者価格評価表!BJ103/生産者価格評価表!BJ$124</f>
        <v>1.4710603026835094E-2</v>
      </c>
      <c r="BK103" s="308">
        <f>+生産者価格評価表!BK103/生産者価格評価表!BK$124</f>
        <v>4.2534527395258091E-3</v>
      </c>
      <c r="BL103" s="308">
        <f>+生産者価格評価表!BL103/生産者価格評価表!BL$124</f>
        <v>5.5205917422875783E-2</v>
      </c>
      <c r="BM103" s="308">
        <f>+生産者価格評価表!BM103/生産者価格評価表!BM$124</f>
        <v>2.103539852002817E-2</v>
      </c>
      <c r="BN103" s="308">
        <f>+生産者価格評価表!BN103/生産者価格評価表!BN$124</f>
        <v>1.2412322974807162E-2</v>
      </c>
      <c r="BO103" s="308">
        <f>+生産者価格評価表!BO103/生産者価格評価表!BO$124</f>
        <v>3.6154543318395752E-2</v>
      </c>
      <c r="BP103" s="308">
        <f>+生産者価格評価表!BP103/生産者価格評価表!BP$124</f>
        <v>5.2712201393587323E-2</v>
      </c>
      <c r="BQ103" s="308">
        <f>+生産者価格評価表!BQ103/生産者価格評価表!BQ$124</f>
        <v>1.9932175612935397E-3</v>
      </c>
      <c r="BR103" s="308">
        <f>+生産者価格評価表!BR103/生産者価格評価表!BR$124</f>
        <v>3.5726760134991297E-3</v>
      </c>
      <c r="BS103" s="308">
        <f>+生産者価格評価表!BS103/生産者価格評価表!BS$124</f>
        <v>1.1420054202247033E-3</v>
      </c>
      <c r="BT103" s="308">
        <f>+生産者価格評価表!BT103/生産者価格評価表!BT$124</f>
        <v>3.2218920648530869E-3</v>
      </c>
      <c r="BU103" s="308">
        <f>+生産者価格評価表!BU103/生産者価格評価表!BU$124</f>
        <v>4.8105135644080027E-3</v>
      </c>
      <c r="BV103" s="308">
        <f>+生産者価格評価表!BV103/生産者価格評価表!BV$124</f>
        <v>2.9405733734426758E-3</v>
      </c>
      <c r="BW103" s="308">
        <f>+生産者価格評価表!BW103/生産者価格評価表!BW$124</f>
        <v>1.2297711368917965E-3</v>
      </c>
      <c r="BX103" s="308">
        <f>+生産者価格評価表!BX103/生産者価格評価表!BX$124</f>
        <v>5.3545198640208614E-4</v>
      </c>
      <c r="BY103" s="308">
        <f>+生産者価格評価表!BY103/生産者価格評価表!BY$124</f>
        <v>0</v>
      </c>
      <c r="BZ103" s="308">
        <f>+生産者価格評価表!BZ103/生産者価格評価表!BZ$124</f>
        <v>1.384522105831826E-3</v>
      </c>
      <c r="CA103" s="308">
        <f>+生産者価格評価表!CA103/生産者価格評価表!CA$124</f>
        <v>5.0078124184203439E-3</v>
      </c>
      <c r="CB103" s="308">
        <f>+生産者価格評価表!CB103/生産者価格評価表!CB$124</f>
        <v>0.18216097443920407</v>
      </c>
      <c r="CC103" s="308">
        <f>+生産者価格評価表!CC103/生産者価格評価表!CC$124</f>
        <v>1.7470447175050739E-3</v>
      </c>
      <c r="CD103" s="308">
        <f>+生産者価格評価表!CD103/生産者価格評価表!CD$124</f>
        <v>6.1498444837303733E-2</v>
      </c>
      <c r="CE103" s="308">
        <f>+生産者価格評価表!CE103/生産者価格評価表!CE$124</f>
        <v>5.9315737412252547E-3</v>
      </c>
      <c r="CF103" s="308">
        <f>+生産者価格評価表!CF103/生産者価格評価表!CF$124</f>
        <v>4.0660226561491375E-3</v>
      </c>
      <c r="CG103" s="308">
        <f>+生産者価格評価表!CG103/生産者価格評価表!CG$124</f>
        <v>3.7755995056492865E-3</v>
      </c>
      <c r="CH103" s="308">
        <f>+生産者価格評価表!CH103/生産者価格評価表!CH$124</f>
        <v>1.8333183707828433E-4</v>
      </c>
      <c r="CI103" s="308">
        <f>+生産者価格評価表!CI103/生産者価格評価表!CI$124</f>
        <v>5.9209318717536119E-3</v>
      </c>
      <c r="CJ103" s="308">
        <f>+生産者価格評価表!CJ103/生産者価格評価表!CJ$124</f>
        <v>9.200856079978453E-3</v>
      </c>
      <c r="CK103" s="308">
        <f>+生産者価格評価表!CK103/生産者価格評価表!CK$124</f>
        <v>3.2939644205602792E-3</v>
      </c>
      <c r="CL103" s="308">
        <f>+生産者価格評価表!CL103/生産者価格評価表!CL$124</f>
        <v>3.4273063037221385E-2</v>
      </c>
      <c r="CM103" s="308">
        <f>+生産者価格評価表!CM103/生産者価格評価表!CM$124</f>
        <v>3.6391275132380452E-3</v>
      </c>
      <c r="CN103" s="308">
        <f>+生産者価格評価表!CN103/生産者価格評価表!CN$124</f>
        <v>4.904738122602976E-3</v>
      </c>
      <c r="CO103" s="308">
        <f>+生産者価格評価表!CO103/生産者価格評価表!CO$124</f>
        <v>7.8424462397600836E-4</v>
      </c>
      <c r="CP103" s="308">
        <f>+生産者価格評価表!CP103/生産者価格評価表!CP$124</f>
        <v>1.5637661120525912E-3</v>
      </c>
      <c r="CQ103" s="308">
        <f>+生産者価格評価表!CQ103/生産者価格評価表!CQ$124</f>
        <v>7.1886604024178702E-3</v>
      </c>
      <c r="CR103" s="308">
        <f>+生産者価格評価表!CR103/生産者価格評価表!CR$124</f>
        <v>9.1707070050295204E-3</v>
      </c>
      <c r="CS103" s="308">
        <f>+生産者価格評価表!CS103/生産者価格評価表!CS$124</f>
        <v>4.1447138764292759E-3</v>
      </c>
      <c r="CT103" s="308">
        <f>+生産者価格評価表!CT103/生産者価格評価表!CT$124</f>
        <v>1.1785889823223547E-2</v>
      </c>
      <c r="CU103" s="308">
        <f>+生産者価格評価表!CU103/生産者価格評価表!CU$124</f>
        <v>1.83458676899692E-3</v>
      </c>
      <c r="CV103" s="308">
        <f>+生産者価格評価表!CV103/生産者価格評価表!CV$124</f>
        <v>2.6313480464808252E-3</v>
      </c>
      <c r="CW103" s="308">
        <f>+生産者価格評価表!CW103/生産者価格評価表!CW$124</f>
        <v>8.3568895854589838E-4</v>
      </c>
      <c r="CX103" s="308">
        <f>+生産者価格評価表!CX103/生産者価格評価表!CX$124</f>
        <v>4.3373863715663276E-3</v>
      </c>
      <c r="CY103" s="308">
        <f>+生産者価格評価表!CY103/生産者価格評価表!CY$124</f>
        <v>5.7406162369016906E-3</v>
      </c>
      <c r="CZ103" s="308">
        <f>+生産者価格評価表!CZ103/生産者価格評価表!CZ$124</f>
        <v>9.1948546944376295E-3</v>
      </c>
      <c r="DA103" s="308">
        <f>+生産者価格評価表!DA103/生産者価格評価表!DA$124</f>
        <v>1.2659095116172036E-3</v>
      </c>
      <c r="DB103" s="308">
        <f>+生産者価格評価表!DB103/生産者価格評価表!DB$124</f>
        <v>2.9048324409807346E-3</v>
      </c>
      <c r="DC103" s="308">
        <f>+生産者価格評価表!DC103/生産者価格評価表!DC$124</f>
        <v>2.2859593460232311E-3</v>
      </c>
      <c r="DD103" s="308">
        <f>+生産者価格評価表!DD103/生産者価格評価表!DD$124</f>
        <v>1.54278297206349E-3</v>
      </c>
      <c r="DE103" s="308">
        <f>+生産者価格評価表!DE103/生産者価格評価表!DE$124</f>
        <v>1.7630673545062222E-3</v>
      </c>
      <c r="DF103" s="308">
        <f>+生産者価格評価表!DF103/生産者価格評価表!DF$124</f>
        <v>0</v>
      </c>
      <c r="DG103" s="309">
        <f>+生産者価格評価表!DG103/生産者価格評価表!DG$124</f>
        <v>3.9326147922098733E-4</v>
      </c>
    </row>
    <row r="104" spans="2:111" ht="17.100000000000001" customHeight="1">
      <c r="B104" s="304" t="s">
        <v>317</v>
      </c>
      <c r="C104" s="305" t="s">
        <v>318</v>
      </c>
      <c r="D104" s="306">
        <f>+生産者価格評価表!D104/生産者価格評価表!D$124</f>
        <v>4.3029741403269182E-4</v>
      </c>
      <c r="E104" s="307">
        <f>+生産者価格評価表!E104/生産者価格評価表!E$124</f>
        <v>0</v>
      </c>
      <c r="F104" s="307">
        <f>+生産者価格評価表!F104/生産者価格評価表!F$124</f>
        <v>2.7598138528177704E-4</v>
      </c>
      <c r="G104" s="307">
        <f>+生産者価格評価表!G104/生産者価格評価表!G$124</f>
        <v>1.3902854326921512E-3</v>
      </c>
      <c r="H104" s="307">
        <f>+生産者価格評価表!H104/生産者価格評価表!H$124</f>
        <v>1.1697211726696933E-3</v>
      </c>
      <c r="I104" s="819">
        <v>0</v>
      </c>
      <c r="J104" s="307">
        <f>+生産者価格評価表!J104/生産者価格評価表!J$124</f>
        <v>1.0409233599318441E-3</v>
      </c>
      <c r="K104" s="307">
        <f>+生産者価格評価表!K104/生産者価格評価表!K$124</f>
        <v>6.4681217814377022E-3</v>
      </c>
      <c r="L104" s="307">
        <f>+生産者価格評価表!L104/生産者価格評価表!L$124</f>
        <v>5.1120429377309255E-2</v>
      </c>
      <c r="M104" s="307">
        <f>+生産者価格評価表!M104/生産者価格評価表!M$124</f>
        <v>6.3420867163354157E-5</v>
      </c>
      <c r="N104" s="819">
        <v>0</v>
      </c>
      <c r="O104" s="307">
        <f>+生産者価格評価表!O104/生産者価格評価表!O$124</f>
        <v>7.8499386480557296E-4</v>
      </c>
      <c r="P104" s="307">
        <f>+生産者価格評価表!P104/生産者価格評価表!P$124</f>
        <v>7.3552045093943129E-3</v>
      </c>
      <c r="Q104" s="307">
        <f>+生産者価格評価表!Q104/生産者価格評価表!Q$124</f>
        <v>1.7796522964730734E-3</v>
      </c>
      <c r="R104" s="307">
        <f>+生産者価格評価表!R104/生産者価格評価表!R$124</f>
        <v>5.829748112746962E-3</v>
      </c>
      <c r="S104" s="307">
        <f>+生産者価格評価表!S104/生産者価格評価表!S$124</f>
        <v>1.0807263702931568E-3</v>
      </c>
      <c r="T104" s="307">
        <f>+生産者価格評価表!T104/生産者価格評価表!T$124</f>
        <v>2.6974866808496837E-3</v>
      </c>
      <c r="U104" s="307">
        <f>+生産者価格評価表!U104/生産者価格評価表!U$124</f>
        <v>1.015286002055661E-3</v>
      </c>
      <c r="V104" s="307">
        <f>+生産者価格評価表!V104/生産者価格評価表!V$124</f>
        <v>3.5852420414103866E-3</v>
      </c>
      <c r="W104" s="307">
        <f>+生産者価格評価表!W104/生産者価格評価表!W$124</f>
        <v>3.1334884051757261E-3</v>
      </c>
      <c r="X104" s="307">
        <f>+生産者価格評価表!X104/生産者価格評価表!X$124</f>
        <v>2.9192442532631068E-4</v>
      </c>
      <c r="Y104" s="307">
        <f>+生産者価格評価表!Y104/生産者価格評価表!Y$124</f>
        <v>1.1376111841444739E-3</v>
      </c>
      <c r="Z104" s="307">
        <f>+生産者価格評価表!Z104/生産者価格評価表!Z$124</f>
        <v>6.7956718733009876E-4</v>
      </c>
      <c r="AA104" s="307">
        <f>+生産者価格評価表!AA104/生産者価格評価表!AA$124</f>
        <v>3.4567315677347553E-3</v>
      </c>
      <c r="AB104" s="307">
        <f>+生産者価格評価表!AB104/生産者価格評価表!AB$124</f>
        <v>6.4254091472733324E-2</v>
      </c>
      <c r="AC104" s="307">
        <f>+生産者価格評価表!AC104/生産者価格評価表!AC$124</f>
        <v>3.8033082480936148E-2</v>
      </c>
      <c r="AD104" s="307">
        <f>+生産者価格評価表!AD104/生産者価格評価表!AD$124</f>
        <v>2.235720288447313E-4</v>
      </c>
      <c r="AE104" s="307">
        <f>+生産者価格評価表!AE104/生産者価格評価表!AE$124</f>
        <v>1.7992496401078321E-4</v>
      </c>
      <c r="AF104" s="307">
        <f>+生産者価格評価表!AF104/生産者価格評価表!AF$124</f>
        <v>5.8211018278053021E-3</v>
      </c>
      <c r="AG104" s="307">
        <f>+生産者価格評価表!AG104/生産者価格評価表!AG$124</f>
        <v>6.3201399037986113E-3</v>
      </c>
      <c r="AH104" s="307">
        <f>+生産者価格評価表!AH104/生産者価格評価表!AH$124</f>
        <v>2.9888269694809746E-3</v>
      </c>
      <c r="AI104" s="307">
        <f>+生産者価格評価表!AI104/生産者価格評価表!AI$124</f>
        <v>2.9468151814534267E-3</v>
      </c>
      <c r="AJ104" s="307">
        <f>+生産者価格評価表!AJ104/生産者価格評価表!AJ$124</f>
        <v>3.9623484909570155E-4</v>
      </c>
      <c r="AK104" s="307">
        <f>+生産者価格評価表!AK104/生産者価格評価表!AK$124</f>
        <v>7.3742982369532075E-3</v>
      </c>
      <c r="AL104" s="307">
        <f>+生産者価格評価表!AL104/生産者価格評価表!AL$124</f>
        <v>2.278371546965547E-3</v>
      </c>
      <c r="AM104" s="307">
        <f>+生産者価格評価表!AM104/生産者価格評価表!AM$124</f>
        <v>3.2937133026741456E-4</v>
      </c>
      <c r="AN104" s="307">
        <f>+生産者価格評価表!AN104/生産者価格評価表!AN$124</f>
        <v>6.7864499695943271E-4</v>
      </c>
      <c r="AO104" s="307">
        <f>+生産者価格評価表!AO104/生産者価格評価表!AO$124</f>
        <v>6.2933740845475905E-4</v>
      </c>
      <c r="AP104" s="307">
        <f>+生産者価格評価表!AP104/生産者価格評価表!AP$124</f>
        <v>5.1041780498107636E-4</v>
      </c>
      <c r="AQ104" s="307">
        <f>+生産者価格評価表!AQ104/生産者価格評価表!AQ$124</f>
        <v>2.0665146347051827E-3</v>
      </c>
      <c r="AR104" s="307">
        <f>+生産者価格評価表!AR104/生産者価格評価表!AR$124</f>
        <v>9.236310990912124E-4</v>
      </c>
      <c r="AS104" s="307">
        <f>+生産者価格評価表!AS104/生産者価格評価表!AS$124</f>
        <v>1.822336302753856E-3</v>
      </c>
      <c r="AT104" s="307">
        <f>+生産者価格評価表!AT104/生産者価格評価表!AT$124</f>
        <v>2.3074933560801388E-3</v>
      </c>
      <c r="AU104" s="308">
        <f>+生産者価格評価表!AU104/生産者価格評価表!AU$124</f>
        <v>4.1829612269687413E-3</v>
      </c>
      <c r="AV104" s="308">
        <f>+生産者価格評価表!AV104/生産者価格評価表!AV$124</f>
        <v>3.8216089149779925E-3</v>
      </c>
      <c r="AW104" s="308">
        <f>+生産者価格評価表!AW104/生産者価格評価表!AW$124</f>
        <v>5.1280288307131465E-3</v>
      </c>
      <c r="AX104" s="308">
        <f>+生産者価格評価表!AX104/生産者価格評価表!AX$124</f>
        <v>5.1136008146649347E-3</v>
      </c>
      <c r="AY104" s="308">
        <f>+生産者価格評価表!AY104/生産者価格評価表!AY$124</f>
        <v>2.4129865379227487E-3</v>
      </c>
      <c r="AZ104" s="308">
        <f>+生産者価格評価表!AZ104/生産者価格評価表!AZ$124</f>
        <v>3.6765629163574725E-3</v>
      </c>
      <c r="BA104" s="308">
        <f>+生産者価格評価表!BA104/生産者価格評価表!BA$124</f>
        <v>1.0409427580172001E-2</v>
      </c>
      <c r="BB104" s="308">
        <f>+生産者価格評価表!BB104/生産者価格評価表!BB$124</f>
        <v>2.6673283177758318E-3</v>
      </c>
      <c r="BC104" s="308">
        <f>+生産者価格評価表!BC104/生産者価格評価表!BC$124</f>
        <v>9.3290759842984718E-3</v>
      </c>
      <c r="BD104" s="308">
        <f>+生産者価格評価表!BD104/生産者価格評価表!BD$124</f>
        <v>9.1702438251037455E-3</v>
      </c>
      <c r="BE104" s="308">
        <f>+生産者価格評価表!BE104/生産者価格評価表!BE$124</f>
        <v>6.9479737374506237E-3</v>
      </c>
      <c r="BF104" s="308">
        <f>+生産者価格評価表!BF104/生産者価格評価表!BF$124</f>
        <v>7.8442810737400347E-3</v>
      </c>
      <c r="BG104" s="308">
        <f>+生産者価格評価表!BG104/生産者価格評価表!BG$124</f>
        <v>8.2892637560319817E-3</v>
      </c>
      <c r="BH104" s="308">
        <f>+生産者価格評価表!BH104/生産者価格評価表!BH$124</f>
        <v>4.467079620275748E-3</v>
      </c>
      <c r="BI104" s="308">
        <f>+生産者価格評価表!BI104/生産者価格評価表!BI$124</f>
        <v>1.4616036435922037E-3</v>
      </c>
      <c r="BJ104" s="308">
        <f>+生産者価格評価表!BJ104/生産者価格評価表!BJ$124</f>
        <v>4.7337202942618548E-3</v>
      </c>
      <c r="BK104" s="308">
        <f>+生産者価格評価表!BK104/生産者価格評価表!BK$124</f>
        <v>9.5363729941349337E-3</v>
      </c>
      <c r="BL104" s="308">
        <f>+生産者価格評価表!BL104/生産者価格評価表!BL$124</f>
        <v>1.3341995466310092E-4</v>
      </c>
      <c r="BM104" s="308">
        <f>+生産者価格評価表!BM104/生産者価格評価表!BM$124</f>
        <v>3.132386249418106E-3</v>
      </c>
      <c r="BN104" s="308">
        <f>+生産者価格評価表!BN104/生産者価格評価表!BN$124</f>
        <v>4.919702090664575E-4</v>
      </c>
      <c r="BO104" s="308">
        <f>+生産者価格評価表!BO104/生産者価格評価表!BO$124</f>
        <v>8.6044417954597567E-4</v>
      </c>
      <c r="BP104" s="308">
        <f>+生産者価格評価表!BP104/生産者価格評価表!BP$124</f>
        <v>1.0124984206077829E-3</v>
      </c>
      <c r="BQ104" s="308">
        <f>+生産者価格評価表!BQ104/生産者価格評価表!BQ$124</f>
        <v>2.6834795685577112E-3</v>
      </c>
      <c r="BR104" s="308">
        <f>+生産者価格評価表!BR104/生産者価格評価表!BR$124</f>
        <v>1.4705302560027599E-2</v>
      </c>
      <c r="BS104" s="308">
        <f>+生産者価格評価表!BS104/生産者価格評価表!BS$124</f>
        <v>1.1994546198599994E-2</v>
      </c>
      <c r="BT104" s="308">
        <f>+生産者価格評価表!BT104/生産者価格評価表!BT$124</f>
        <v>9.941489709142826E-4</v>
      </c>
      <c r="BU104" s="308">
        <f>+生産者価格評価表!BU104/生産者価格評価表!BU$124</f>
        <v>1.0567299664015518E-2</v>
      </c>
      <c r="BV104" s="308">
        <f>+生産者価格評価表!BV104/生産者価格評価表!BV$124</f>
        <v>3.1724579973518401E-2</v>
      </c>
      <c r="BW104" s="308">
        <f>+生産者価格評価表!BW104/生産者価格評価表!BW$124</f>
        <v>2.2760747752500619E-2</v>
      </c>
      <c r="BX104" s="308">
        <f>+生産者価格評価表!BX104/生産者価格評価表!BX$124</f>
        <v>1.8235368172616846E-2</v>
      </c>
      <c r="BY104" s="308">
        <f>+生産者価格評価表!BY104/生産者価格評価表!BY$124</f>
        <v>0</v>
      </c>
      <c r="BZ104" s="308">
        <f>+生産者価格評価表!BZ104/生産者価格評価表!BZ$124</f>
        <v>4.8684867284340596E-3</v>
      </c>
      <c r="CA104" s="308">
        <f>+生産者価格評価表!CA104/生産者価格評価表!CA$124</f>
        <v>3.919023000684415E-3</v>
      </c>
      <c r="CB104" s="308">
        <f>+生産者価格評価表!CB104/生産者価格評価表!CB$124</f>
        <v>0</v>
      </c>
      <c r="CC104" s="308">
        <f>+生産者価格評価表!CC104/生産者価格評価表!CC$124</f>
        <v>1.0449255209372095E-3</v>
      </c>
      <c r="CD104" s="308">
        <f>+生産者価格評価表!CD104/生産者価格評価表!CD$124</f>
        <v>1.1253004534643434E-2</v>
      </c>
      <c r="CE104" s="308">
        <f>+生産者価格評価表!CE104/生産者価格評価表!CE$124</f>
        <v>3.5306176790783684E-3</v>
      </c>
      <c r="CF104" s="308">
        <f>+生産者価格評価表!CF104/生産者価格評価表!CF$124</f>
        <v>5.1457521498959673E-4</v>
      </c>
      <c r="CG104" s="308">
        <f>+生産者価格評価表!CG104/生産者価格評価表!CG$124</f>
        <v>9.4554283467170354E-3</v>
      </c>
      <c r="CH104" s="308">
        <f>+生産者価格評価表!CH104/生産者価格評価表!CH$124</f>
        <v>8.9838966527007718E-4</v>
      </c>
      <c r="CI104" s="308">
        <f>+生産者価格評価表!CI104/生産者価格評価表!CI$124</f>
        <v>2.3824694416738582E-2</v>
      </c>
      <c r="CJ104" s="308">
        <f>+生産者価格評価表!CJ104/生産者価格評価表!CJ$124</f>
        <v>2.053654361717102E-2</v>
      </c>
      <c r="CK104" s="308">
        <f>+生産者価格評価表!CK104/生産者価格評価表!CK$124</f>
        <v>1.5371106932609572E-2</v>
      </c>
      <c r="CL104" s="308">
        <f>+生産者価格評価表!CL104/生産者価格評価表!CL$124</f>
        <v>3.2982315466432946E-2</v>
      </c>
      <c r="CM104" s="308">
        <f>+生産者価格評価表!CM104/生産者価格評価表!CM$124</f>
        <v>3.6897033715768836E-2</v>
      </c>
      <c r="CN104" s="308">
        <f>+生産者価格評価表!CN104/生産者価格評価表!CN$124</f>
        <v>1.6777679823710202E-3</v>
      </c>
      <c r="CO104" s="308">
        <f>+生産者価格評価表!CO104/生産者価格評価表!CO$124</f>
        <v>5.1119421179067655E-3</v>
      </c>
      <c r="CP104" s="308">
        <f>+生産者価格評価表!CP104/生産者価格評価表!CP$124</f>
        <v>2.6171220920115346E-3</v>
      </c>
      <c r="CQ104" s="308">
        <f>+生産者価格評価表!CQ104/生産者価格評価表!CQ$124</f>
        <v>1.5745674368007247E-3</v>
      </c>
      <c r="CR104" s="308">
        <f>+生産者価格評価表!CR104/生産者価格評価表!CR$124</f>
        <v>5.2490025156163829E-3</v>
      </c>
      <c r="CS104" s="308">
        <f>+生産者価格評価表!CS104/生産者価格評価表!CS$124</f>
        <v>5.1669207866980333E-4</v>
      </c>
      <c r="CT104" s="308">
        <f>+生産者価格評価表!CT104/生産者価格評価表!CT$124</f>
        <v>1.5284485817829705E-3</v>
      </c>
      <c r="CU104" s="308">
        <f>+生産者価格評価表!CU104/生産者価格評価表!CU$124</f>
        <v>4.8434942675030729E-3</v>
      </c>
      <c r="CV104" s="308">
        <f>+生産者価格評価表!CV104/生産者価格評価表!CV$124</f>
        <v>1.3379663452684386E-2</v>
      </c>
      <c r="CW104" s="308">
        <f>+生産者価格評価表!CW104/生産者価格評価表!CW$124</f>
        <v>8.3641747596866899E-4</v>
      </c>
      <c r="CX104" s="308">
        <f>+生産者価格評価表!CX104/生産者価格評価表!CX$124</f>
        <v>1.9988804389771287E-3</v>
      </c>
      <c r="CY104" s="308">
        <f>+生産者価格評価表!CY104/生産者価格評価表!CY$124</f>
        <v>1.6120302477105823E-2</v>
      </c>
      <c r="CZ104" s="308">
        <f>+生産者価格評価表!CZ104/生産者価格評価表!CZ$124</f>
        <v>3.633758150746829E-3</v>
      </c>
      <c r="DA104" s="308">
        <f>+生産者価格評価表!DA104/生産者価格評価表!DA$124</f>
        <v>1.019735855242165E-2</v>
      </c>
      <c r="DB104" s="308">
        <f>+生産者価格評価表!DB104/生産者価格評価表!DB$124</f>
        <v>2.2379121897408143E-2</v>
      </c>
      <c r="DC104" s="308">
        <f>+生産者価格評価表!DC104/生産者価格評価表!DC$124</f>
        <v>1.0896740285030522E-2</v>
      </c>
      <c r="DD104" s="308">
        <f>+生産者価格評価表!DD104/生産者価格評価表!DD$124</f>
        <v>3.9035392906432397E-3</v>
      </c>
      <c r="DE104" s="308">
        <f>+生産者価格評価表!DE104/生産者価格評価表!DE$124</f>
        <v>1.0810732358357502E-2</v>
      </c>
      <c r="DF104" s="308">
        <f>+生産者価格評価表!DF104/生産者価格評価表!DF$124</f>
        <v>0</v>
      </c>
      <c r="DG104" s="309">
        <f>+生産者価格評価表!DG104/生産者価格評価表!DG$124</f>
        <v>3.3835588834653495E-3</v>
      </c>
    </row>
    <row r="105" spans="2:111" ht="17.100000000000001" customHeight="1">
      <c r="B105" s="304" t="s">
        <v>319</v>
      </c>
      <c r="C105" s="305" t="s">
        <v>320</v>
      </c>
      <c r="D105" s="306">
        <f>+生産者価格評価表!D105/生産者価格評価表!D$124</f>
        <v>2.0066027652827379E-2</v>
      </c>
      <c r="E105" s="307">
        <f>+生産者価格評価表!E105/生産者価格評価表!E$124</f>
        <v>7.5342043626852777E-3</v>
      </c>
      <c r="F105" s="307">
        <f>+生産者価格評価表!F105/生産者価格評価表!F$124</f>
        <v>6.8431455889413975E-2</v>
      </c>
      <c r="G105" s="307">
        <f>+生産者価格評価表!G105/生産者価格評価表!G$124</f>
        <v>8.4810965530594667E-3</v>
      </c>
      <c r="H105" s="307">
        <f>+生産者価格評価表!H105/生産者価格評価表!H$124</f>
        <v>1.9141770120258751E-3</v>
      </c>
      <c r="I105" s="819">
        <v>0</v>
      </c>
      <c r="J105" s="307">
        <f>+生産者価格評価表!J105/生産者価格評価表!J$124</f>
        <v>1.51971012054796E-2</v>
      </c>
      <c r="K105" s="307">
        <f>+生産者価格評価表!K105/生産者価格評価表!K$124</f>
        <v>5.5551437076547354E-3</v>
      </c>
      <c r="L105" s="307">
        <f>+生産者価格評価表!L105/生産者価格評価表!L$124</f>
        <v>7.3336074659551432E-3</v>
      </c>
      <c r="M105" s="307">
        <f>+生産者価格評価表!M105/生産者価格評価表!M$124</f>
        <v>2.1849872023708356E-3</v>
      </c>
      <c r="N105" s="819">
        <v>0</v>
      </c>
      <c r="O105" s="307">
        <f>+生産者価格評価表!O105/生産者価格評価表!O$124</f>
        <v>8.0781521374628847E-3</v>
      </c>
      <c r="P105" s="307">
        <f>+生産者価格評価表!P105/生産者価格評価表!P$124</f>
        <v>4.4239870478163671E-3</v>
      </c>
      <c r="Q105" s="307">
        <f>+生産者価格評価表!Q105/生産者価格評価表!Q$124</f>
        <v>1.2905595214832248E-2</v>
      </c>
      <c r="R105" s="307">
        <f>+生産者価格評価表!R105/生産者価格評価表!R$124</f>
        <v>2.691030734659709E-3</v>
      </c>
      <c r="S105" s="307">
        <f>+生産者価格評価表!S105/生産者価格評価表!S$124</f>
        <v>4.348686334024931E-3</v>
      </c>
      <c r="T105" s="307">
        <f>+生産者価格評価表!T105/生産者価格評価表!T$124</f>
        <v>2.9071112696147736E-3</v>
      </c>
      <c r="U105" s="307">
        <f>+生産者価格評価表!U105/生産者価格評価表!U$124</f>
        <v>3.0049954848411862E-3</v>
      </c>
      <c r="V105" s="307">
        <f>+生産者価格評価表!V105/生産者価格評価表!V$124</f>
        <v>1.2635335862622188E-2</v>
      </c>
      <c r="W105" s="307">
        <f>+生産者価格評価表!W105/生産者価格評価表!W$124</f>
        <v>1.8324539249229426E-2</v>
      </c>
      <c r="X105" s="307">
        <f>+生産者価格評価表!X105/生産者価格評価表!X$124</f>
        <v>7.0673998713456877E-3</v>
      </c>
      <c r="Y105" s="307">
        <f>+生産者価格評価表!Y105/生産者価格評価表!Y$124</f>
        <v>1.2469676573877351E-2</v>
      </c>
      <c r="Z105" s="307">
        <f>+生産者価格評価表!Z105/生産者価格評価表!Z$124</f>
        <v>5.6154881849058372E-3</v>
      </c>
      <c r="AA105" s="307">
        <f>+生産者価格評価表!AA105/生産者価格評価表!AA$124</f>
        <v>5.6872399391743956E-3</v>
      </c>
      <c r="AB105" s="307">
        <f>+生産者価格評価表!AB105/生産者価格評価表!AB$124</f>
        <v>7.9223888653058867E-3</v>
      </c>
      <c r="AC105" s="307">
        <f>+生産者価格評価表!AC105/生産者価格評価表!AC$124</f>
        <v>3.9751492488066817E-3</v>
      </c>
      <c r="AD105" s="307">
        <f>+生産者価格評価表!AD105/生産者価格評価表!AD$124</f>
        <v>2.1118905911683156E-3</v>
      </c>
      <c r="AE105" s="307">
        <f>+生産者価格評価表!AE105/生産者価格評価表!AE$124</f>
        <v>8.3656730821271615E-3</v>
      </c>
      <c r="AF105" s="307">
        <f>+生産者価格評価表!AF105/生産者価格評価表!AF$124</f>
        <v>8.1174898932451379E-3</v>
      </c>
      <c r="AG105" s="307">
        <f>+生産者価格評価表!AG105/生産者価格評価表!AG$124</f>
        <v>1.7570985216960752E-2</v>
      </c>
      <c r="AH105" s="307">
        <f>+生産者価格評価表!AH105/生産者価格評価表!AH$124</f>
        <v>5.0872431119316618E-3</v>
      </c>
      <c r="AI105" s="307">
        <f>+生産者価格評価表!AI105/生産者価格評価表!AI$124</f>
        <v>6.7258134761139596E-3</v>
      </c>
      <c r="AJ105" s="307">
        <f>+生産者価格評価表!AJ105/生産者価格評価表!AJ$124</f>
        <v>1.2639684233352308E-2</v>
      </c>
      <c r="AK105" s="307">
        <f>+生産者価格評価表!AK105/生産者価格評価表!AK$124</f>
        <v>1.1621825518077189E-2</v>
      </c>
      <c r="AL105" s="307">
        <f>+生産者価格評価表!AL105/生産者価格評価表!AL$124</f>
        <v>1.5812686053742409E-2</v>
      </c>
      <c r="AM105" s="307">
        <f>+生産者価格評価表!AM105/生産者価格評価表!AM$124</f>
        <v>5.5904132625386876E-3</v>
      </c>
      <c r="AN105" s="307">
        <f>+生産者価格評価表!AN105/生産者価格評価表!AN$124</f>
        <v>4.5455463255874408E-3</v>
      </c>
      <c r="AO105" s="307">
        <f>+生産者価格評価表!AO105/生産者価格評価表!AO$124</f>
        <v>9.8512185451023245E-3</v>
      </c>
      <c r="AP105" s="307">
        <f>+生産者価格評価表!AP105/生産者価格評価表!AP$124</f>
        <v>1.8662575634754771E-3</v>
      </c>
      <c r="AQ105" s="307">
        <f>+生産者価格評価表!AQ105/生産者価格評価表!AQ$124</f>
        <v>1.0285739121222411E-2</v>
      </c>
      <c r="AR105" s="307">
        <f>+生産者価格評価表!AR105/生産者価格評価表!AR$124</f>
        <v>1.1258003973626939E-2</v>
      </c>
      <c r="AS105" s="307">
        <f>+生産者価格評価表!AS105/生産者価格評価表!AS$124</f>
        <v>8.9173662221436259E-3</v>
      </c>
      <c r="AT105" s="307">
        <f>+生産者価格評価表!AT105/生産者価格評価表!AT$124</f>
        <v>7.3837472278943913E-3</v>
      </c>
      <c r="AU105" s="308">
        <f>+生産者価格評価表!AU105/生産者価格評価表!AU$124</f>
        <v>1.1497330247156741E-2</v>
      </c>
      <c r="AV105" s="308">
        <f>+生産者価格評価表!AV105/生産者価格評価表!AV$124</f>
        <v>6.3551601907163831E-3</v>
      </c>
      <c r="AW105" s="308">
        <f>+生産者価格評価表!AW105/生産者価格評価表!AW$124</f>
        <v>9.4193864543751539E-3</v>
      </c>
      <c r="AX105" s="308">
        <f>+生産者価格評価表!AX105/生産者価格評価表!AX$124</f>
        <v>1.1019590947566152E-2</v>
      </c>
      <c r="AY105" s="308">
        <f>+生産者価格評価表!AY105/生産者価格評価表!AY$124</f>
        <v>9.9709936022848028E-3</v>
      </c>
      <c r="AZ105" s="308">
        <f>+生産者価格評価表!AZ105/生産者価格評価表!AZ$124</f>
        <v>5.9446014728216888E-3</v>
      </c>
      <c r="BA105" s="308">
        <f>+生産者価格評価表!BA105/生産者価格評価表!BA$124</f>
        <v>3.0840016959475061E-3</v>
      </c>
      <c r="BB105" s="308">
        <f>+生産者価格評価表!BB105/生産者価格評価表!BB$124</f>
        <v>3.3676712101952202E-3</v>
      </c>
      <c r="BC105" s="308">
        <f>+生産者価格評価表!BC105/生産者価格評価表!BC$124</f>
        <v>4.9780278766754175E-3</v>
      </c>
      <c r="BD105" s="308">
        <f>+生産者価格評価表!BD105/生産者価格評価表!BD$124</f>
        <v>4.0035509715401676E-3</v>
      </c>
      <c r="BE105" s="308">
        <f>+生産者価格評価表!BE105/生産者価格評価表!BE$124</f>
        <v>5.2924880205954495E-3</v>
      </c>
      <c r="BF105" s="308">
        <f>+生産者価格評価表!BF105/生産者価格評価表!BF$124</f>
        <v>2.8915312474119569E-3</v>
      </c>
      <c r="BG105" s="308">
        <f>+生産者価格評価表!BG105/生産者価格評価表!BG$124</f>
        <v>3.4929082456142515E-3</v>
      </c>
      <c r="BH105" s="308">
        <f>+生産者価格評価表!BH105/生産者価格評価表!BH$124</f>
        <v>5.0704047648865167E-3</v>
      </c>
      <c r="BI105" s="308">
        <f>+生産者価格評価表!BI105/生産者価格評価表!BI$124</f>
        <v>1.5501399826833662E-3</v>
      </c>
      <c r="BJ105" s="308">
        <f>+生産者価格評価表!BJ105/生産者価格評価表!BJ$124</f>
        <v>4.3277192660755529E-3</v>
      </c>
      <c r="BK105" s="308">
        <f>+生産者価格評価表!BK105/生産者価格評価表!BK$124</f>
        <v>2.4412831931601331E-3</v>
      </c>
      <c r="BL105" s="308">
        <f>+生産者価格評価表!BL105/生産者価格評価表!BL$124</f>
        <v>3.4699937271561935E-3</v>
      </c>
      <c r="BM105" s="308">
        <f>+生産者価格評価表!BM105/生産者価格評価表!BM$124</f>
        <v>3.1761175225692852E-3</v>
      </c>
      <c r="BN105" s="308">
        <f>+生産者価格評価表!BN105/生産者価格評価表!BN$124</f>
        <v>8.3081488506476578E-3</v>
      </c>
      <c r="BO105" s="308">
        <f>+生産者価格評価表!BO105/生産者価格評価表!BO$124</f>
        <v>7.7356300277823678E-3</v>
      </c>
      <c r="BP105" s="308">
        <f>+生産者価格評価表!BP105/生産者価格評価表!BP$124</f>
        <v>5.6467841390533619E-3</v>
      </c>
      <c r="BQ105" s="308">
        <f>+生産者価格評価表!BQ105/生産者価格評価表!BQ$124</f>
        <v>2.8553885123600527E-2</v>
      </c>
      <c r="BR105" s="308">
        <f>+生産者価格評価表!BR105/生産者価格評価表!BR$124</f>
        <v>3.6226769755851942E-3</v>
      </c>
      <c r="BS105" s="308">
        <f>+生産者価格評価表!BS105/生産者価格評価表!BS$124</f>
        <v>3.1341152292269962E-2</v>
      </c>
      <c r="BT105" s="308">
        <f>+生産者価格評価表!BT105/生産者価格評価表!BT$124</f>
        <v>1.7840323937371623E-2</v>
      </c>
      <c r="BU105" s="308">
        <f>+生産者価格評価表!BU105/生産者価格評価表!BU$124</f>
        <v>8.5037622287296988E-4</v>
      </c>
      <c r="BV105" s="308">
        <f>+生産者価格評価表!BV105/生産者価格評価表!BV$124</f>
        <v>3.2190600913107035E-3</v>
      </c>
      <c r="BW105" s="308">
        <f>+生産者価格評価表!BW105/生産者価格評価表!BW$124</f>
        <v>2.3639052820201359E-3</v>
      </c>
      <c r="BX105" s="308">
        <f>+生産者価格評価表!BX105/生産者価格評価表!BX$124</f>
        <v>1.4508835855686134E-3</v>
      </c>
      <c r="BY105" s="308">
        <f>+生産者価格評価表!BY105/生産者価格評価表!BY$124</f>
        <v>0</v>
      </c>
      <c r="BZ105" s="308">
        <f>+生産者価格評価表!BZ105/生産者価格評価表!BZ$124</f>
        <v>2.0618166801181234E-3</v>
      </c>
      <c r="CA105" s="308">
        <f>+生産者価格評価表!CA105/生産者価格評価表!CA$124</f>
        <v>3.1375988801801633E-2</v>
      </c>
      <c r="CB105" s="308">
        <f>+生産者価格評価表!CB105/生産者価格評価表!CB$124</f>
        <v>0.19401141917030074</v>
      </c>
      <c r="CC105" s="308">
        <f>+生産者価格評価表!CC105/生産者価格評価表!CC$124</f>
        <v>7.5155011425540692E-4</v>
      </c>
      <c r="CD105" s="308">
        <f>+生産者価格評価表!CD105/生産者価格評価表!CD$124</f>
        <v>7.4614525574266963E-3</v>
      </c>
      <c r="CE105" s="308">
        <f>+生産者価格評価表!CE105/生産者価格評価表!CE$124</f>
        <v>9.6383750882412522E-3</v>
      </c>
      <c r="CF105" s="308">
        <f>+生産者価格評価表!CF105/生産者価格評価表!CF$124</f>
        <v>7.1682446487143598E-3</v>
      </c>
      <c r="CG105" s="308">
        <f>+生産者価格評価表!CG105/生産者価格評価表!CG$124</f>
        <v>1.0212146856436727E-2</v>
      </c>
      <c r="CH105" s="308">
        <f>+生産者価格評価表!CH105/生産者価格評価表!CH$124</f>
        <v>2.7578004605134467E-3</v>
      </c>
      <c r="CI105" s="308">
        <f>+生産者価格評価表!CI105/生産者価格評価表!CI$124</f>
        <v>9.04398797176377E-3</v>
      </c>
      <c r="CJ105" s="308">
        <f>+生産者価格評価表!CJ105/生産者価格評価表!CJ$124</f>
        <v>9.135187040053042E-3</v>
      </c>
      <c r="CK105" s="308">
        <f>+生産者価格評価表!CK105/生産者価格評価表!CK$124</f>
        <v>1.7905983178199608E-2</v>
      </c>
      <c r="CL105" s="308">
        <f>+生産者価格評価表!CL105/生産者価格評価表!CL$124</f>
        <v>5.1938516957133595E-3</v>
      </c>
      <c r="CM105" s="308">
        <f>+生産者価格評価表!CM105/生産者価格評価表!CM$124</f>
        <v>3.9597676395394434E-3</v>
      </c>
      <c r="CN105" s="308">
        <f>+生産者価格評価表!CN105/生産者価格評価表!CN$124</f>
        <v>1.3457609352131913E-2</v>
      </c>
      <c r="CO105" s="308">
        <f>+生産者価格評価表!CO105/生産者価格評価表!CO$124</f>
        <v>3.4584931046677671E-3</v>
      </c>
      <c r="CP105" s="308">
        <f>+生産者価格評価表!CP105/生産者価格評価表!CP$124</f>
        <v>1.7408722612700878E-2</v>
      </c>
      <c r="CQ105" s="308">
        <f>+生産者価格評価表!CQ105/生産者価格評価表!CQ$124</f>
        <v>2.5594897682311066E-3</v>
      </c>
      <c r="CR105" s="308">
        <f>+生産者価格評価表!CR105/生産者価格評価表!CR$124</f>
        <v>1.3896092472953604E-2</v>
      </c>
      <c r="CS105" s="308">
        <f>+生産者価格評価表!CS105/生産者価格評価表!CS$124</f>
        <v>7.515966400393973E-3</v>
      </c>
      <c r="CT105" s="308">
        <f>+生産者価格評価表!CT105/生産者価格評価表!CT$124</f>
        <v>2.6303811887135996E-3</v>
      </c>
      <c r="CU105" s="308">
        <f>+生産者価格評価表!CU105/生産者価格評価表!CU$124</f>
        <v>7.36627575657292E-3</v>
      </c>
      <c r="CV105" s="308">
        <f>+生産者価格評価表!CV105/生産者価格評価表!CV$124</f>
        <v>0.11548770333383271</v>
      </c>
      <c r="CW105" s="308">
        <f>+生産者価格評価表!CW105/生産者価格評価表!CW$124</f>
        <v>1.9684308962265376E-3</v>
      </c>
      <c r="CX105" s="308">
        <f>+生産者価格評価表!CX105/生産者価格評価表!CX$124</f>
        <v>3.3216326402444443E-2</v>
      </c>
      <c r="CY105" s="308">
        <f>+生産者価格評価表!CY105/生産者価格評価表!CY$124</f>
        <v>3.9008832258330779E-3</v>
      </c>
      <c r="CZ105" s="308">
        <f>+生産者価格評価表!CZ105/生産者価格評価表!CZ$124</f>
        <v>3.7077088062589954E-3</v>
      </c>
      <c r="DA105" s="308">
        <f>+生産者価格評価表!DA105/生産者価格評価表!DA$124</f>
        <v>2.1756862029530836E-3</v>
      </c>
      <c r="DB105" s="308">
        <f>+生産者価格評価表!DB105/生産者価格評価表!DB$124</f>
        <v>6.9756247920880962E-3</v>
      </c>
      <c r="DC105" s="308">
        <f>+生産者価格評価表!DC105/生産者価格評価表!DC$124</f>
        <v>5.5080123213475333E-3</v>
      </c>
      <c r="DD105" s="308">
        <f>+生産者価格評価表!DD105/生産者価格評価表!DD$124</f>
        <v>1.9508418371614795E-3</v>
      </c>
      <c r="DE105" s="308">
        <f>+生産者価格評価表!DE105/生産者価格評価表!DE$124</f>
        <v>1.628435497679173E-3</v>
      </c>
      <c r="DF105" s="308">
        <f>+生産者価格評価表!DF105/生産者価格評価表!DF$124</f>
        <v>0</v>
      </c>
      <c r="DG105" s="309">
        <f>+生産者価格評価表!DG105/生産者価格評価表!DG$124</f>
        <v>8.9782578898418971E-4</v>
      </c>
    </row>
    <row r="106" spans="2:111" ht="17.100000000000001" customHeight="1">
      <c r="B106" s="304" t="s">
        <v>321</v>
      </c>
      <c r="C106" s="305" t="s">
        <v>322</v>
      </c>
      <c r="D106" s="306">
        <f>+生産者価格評価表!D106/生産者価格評価表!D$124</f>
        <v>5.1690579603010252E-4</v>
      </c>
      <c r="E106" s="307">
        <f>+生産者価格評価表!E106/生産者価格評価表!E$124</f>
        <v>6.1601700894974617E-4</v>
      </c>
      <c r="F106" s="307">
        <f>+生産者価格評価表!F106/生産者価格評価表!F$124</f>
        <v>1.8220282830330184E-2</v>
      </c>
      <c r="G106" s="307">
        <f>+生産者価格評価表!G106/生産者価格評価表!G$124</f>
        <v>1.9555476437389326E-3</v>
      </c>
      <c r="H106" s="307">
        <f>+生産者価格評価表!H106/生産者価格評価表!H$124</f>
        <v>4.534973914394046E-3</v>
      </c>
      <c r="I106" s="819">
        <v>0</v>
      </c>
      <c r="J106" s="307">
        <f>+生産者価格評価表!J106/生産者価格評価表!J$124</f>
        <v>1.2546701142533109E-2</v>
      </c>
      <c r="K106" s="307">
        <f>+生産者価格評価表!K106/生産者価格評価表!K$124</f>
        <v>2.1670085793890043E-2</v>
      </c>
      <c r="L106" s="307">
        <f>+生産者価格評価表!L106/生産者価格評価表!L$124</f>
        <v>1.2334020219195566E-2</v>
      </c>
      <c r="M106" s="307">
        <f>+生産者価格評価表!M106/生産者価格評価表!M$124</f>
        <v>2.4789863916798503E-3</v>
      </c>
      <c r="N106" s="819">
        <v>0</v>
      </c>
      <c r="O106" s="307">
        <f>+生産者価格評価表!O106/生産者価格評価表!O$124</f>
        <v>7.8467195237797299E-3</v>
      </c>
      <c r="P106" s="307">
        <f>+生産者価格評価表!P106/生産者価格評価表!P$124</f>
        <v>2.9054558460340767E-2</v>
      </c>
      <c r="Q106" s="307">
        <f>+生産者価格評価表!Q106/生産者価格評価表!Q$124</f>
        <v>1.3614360423136995E-2</v>
      </c>
      <c r="R106" s="307">
        <f>+生産者価格評価表!R106/生産者価格評価表!R$124</f>
        <v>3.3347794452689448E-2</v>
      </c>
      <c r="S106" s="307">
        <f>+生産者価格評価表!S106/生産者価格評価表!S$124</f>
        <v>7.0661976629208083E-3</v>
      </c>
      <c r="T106" s="307">
        <f>+生産者価格評価表!T106/生産者価格評価表!T$124</f>
        <v>9.7350554417202813E-3</v>
      </c>
      <c r="U106" s="307">
        <f>+生産者価格評価表!U106/生産者価格評価表!U$124</f>
        <v>3.0818624858558158E-2</v>
      </c>
      <c r="V106" s="307">
        <f>+生産者価格評価表!V106/生産者価格評価表!V$124</f>
        <v>1.1516326067039142E-2</v>
      </c>
      <c r="W106" s="307">
        <f>+生産者価格評価表!W106/生産者価格評価表!W$124</f>
        <v>1.8485160382205181E-2</v>
      </c>
      <c r="X106" s="307">
        <f>+生産者価格評価表!X106/生産者価格評価表!X$124</f>
        <v>4.7530136593261704E-3</v>
      </c>
      <c r="Y106" s="307">
        <f>+生産者価格評価表!Y106/生産者価格評価表!Y$124</f>
        <v>9.5850233954588773E-3</v>
      </c>
      <c r="Z106" s="307">
        <f>+生産者価格評価表!Z106/生産者価格評価表!Z$124</f>
        <v>7.7974967630019872E-3</v>
      </c>
      <c r="AA106" s="307">
        <f>+生産者価格評価表!AA106/生産者価格評価表!AA$124</f>
        <v>1.1821127541008001E-2</v>
      </c>
      <c r="AB106" s="307">
        <f>+生産者価格評価表!AB106/生産者価格評価表!AB$124</f>
        <v>1.780493329629736E-2</v>
      </c>
      <c r="AC106" s="307">
        <f>+生産者価格評価表!AC106/生産者価格評価表!AC$124</f>
        <v>1.7607556995374699E-2</v>
      </c>
      <c r="AD106" s="307">
        <f>+生産者価格評価表!AD106/生産者価格評価表!AD$124</f>
        <v>2.1650075448821737E-3</v>
      </c>
      <c r="AE106" s="307">
        <f>+生産者価格評価表!AE106/生産者価格評価表!AE$124</f>
        <v>5.3920466266835906E-3</v>
      </c>
      <c r="AF106" s="307">
        <f>+生産者価格評価表!AF106/生産者価格評価表!AF$124</f>
        <v>2.6605520368062633E-2</v>
      </c>
      <c r="AG106" s="307">
        <f>+生産者価格評価表!AG106/生産者価格評価表!AG$124</f>
        <v>2.1452850280417674E-2</v>
      </c>
      <c r="AH106" s="307">
        <f>+生産者価格評価表!AH106/生産者価格評価表!AH$124</f>
        <v>1.9841528723361056E-2</v>
      </c>
      <c r="AI106" s="307">
        <f>+生産者価格評価表!AI106/生産者価格評価表!AI$124</f>
        <v>5.6354397112159352E-2</v>
      </c>
      <c r="AJ106" s="307">
        <f>+生産者価格評価表!AJ106/生産者価格評価表!AJ$124</f>
        <v>5.3011337882681926E-2</v>
      </c>
      <c r="AK106" s="307">
        <f>+生産者価格評価表!AK106/生産者価格評価表!AK$124</f>
        <v>1.5844307734176506E-2</v>
      </c>
      <c r="AL106" s="307">
        <f>+生産者価格評価表!AL106/生産者価格評価表!AL$124</f>
        <v>3.9148728705516132E-2</v>
      </c>
      <c r="AM106" s="307">
        <f>+生産者価格評価表!AM106/生産者価格評価表!AM$124</f>
        <v>2.7843881630884907E-3</v>
      </c>
      <c r="AN106" s="307">
        <f>+生産者価格評価表!AN106/生産者価格評価表!AN$124</f>
        <v>3.3373622669218097E-3</v>
      </c>
      <c r="AO106" s="307">
        <f>+生産者価格評価表!AO106/生産者価格評価表!AO$124</f>
        <v>1.6745057467912196E-2</v>
      </c>
      <c r="AP106" s="307">
        <f>+生産者価格評価表!AP106/生産者価格評価表!AP$124</f>
        <v>8.4539576585622792E-3</v>
      </c>
      <c r="AQ106" s="307">
        <f>+生産者価格評価表!AQ106/生産者価格評価表!AQ$124</f>
        <v>6.3973425788358233E-3</v>
      </c>
      <c r="AR106" s="307">
        <f>+生産者価格評価表!AR106/生産者価格評価表!AR$124</f>
        <v>1.3126304856888888E-2</v>
      </c>
      <c r="AS106" s="307">
        <f>+生産者価格評価表!AS106/生産者価格評価表!AS$124</f>
        <v>1.4152376689090767E-2</v>
      </c>
      <c r="AT106" s="307">
        <f>+生産者価格評価表!AT106/生産者価格評価表!AT$124</f>
        <v>1.880133640231111E-2</v>
      </c>
      <c r="AU106" s="308">
        <f>+生産者価格評価表!AU106/生産者価格評価表!AU$124</f>
        <v>3.2355181981074232E-2</v>
      </c>
      <c r="AV106" s="308">
        <f>+生産者価格評価表!AV106/生産者価格評価表!AV$124</f>
        <v>2.0720421048244213E-2</v>
      </c>
      <c r="AW106" s="308">
        <f>+生産者価格評価表!AW106/生産者価格評価表!AW$124</f>
        <v>2.207917317806574E-2</v>
      </c>
      <c r="AX106" s="308">
        <f>+生産者価格評価表!AX106/生産者価格評価表!AX$124</f>
        <v>2.6594759936670459E-2</v>
      </c>
      <c r="AY106" s="308">
        <f>+生産者価格評価表!AY106/生産者価格評価表!AY$124</f>
        <v>3.7808541053845034E-2</v>
      </c>
      <c r="AZ106" s="308">
        <f>+生産者価格評価表!AZ106/生産者価格評価表!AZ$124</f>
        <v>2.3570559505437617E-2</v>
      </c>
      <c r="BA106" s="308">
        <f>+生産者価格評価表!BA106/生産者価格評価表!BA$124</f>
        <v>2.4117751963118238E-2</v>
      </c>
      <c r="BB106" s="308">
        <f>+生産者価格評価表!BB106/生産者価格評価表!BB$124</f>
        <v>2.8120428823843819E-2</v>
      </c>
      <c r="BC106" s="308">
        <f>+生産者価格評価表!BC106/生産者価格評価表!BC$124</f>
        <v>1.9143786246320127E-2</v>
      </c>
      <c r="BD106" s="308">
        <f>+生産者価格評価表!BD106/生産者価格評価表!BD$124</f>
        <v>2.7865281135178138E-2</v>
      </c>
      <c r="BE106" s="308">
        <f>+生産者価格評価表!BE106/生産者価格評価表!BE$124</f>
        <v>2.7746344719816664E-2</v>
      </c>
      <c r="BF106" s="308">
        <f>+生産者価格評価表!BF106/生産者価格評価表!BF$124</f>
        <v>1.4847180092475513E-2</v>
      </c>
      <c r="BG106" s="308">
        <f>+生産者価格評価表!BG106/生産者価格評価表!BG$124</f>
        <v>1.4307011534559419E-2</v>
      </c>
      <c r="BH106" s="308">
        <f>+生産者価格評価表!BH106/生産者価格評価表!BH$124</f>
        <v>1.9411209148239229E-2</v>
      </c>
      <c r="BI106" s="308">
        <f>+生産者価格評価表!BI106/生産者価格評価表!BI$124</f>
        <v>1.1179818628877038E-2</v>
      </c>
      <c r="BJ106" s="308">
        <f>+生産者価格評価表!BJ106/生産者価格評価表!BJ$124</f>
        <v>2.5480708646030581E-2</v>
      </c>
      <c r="BK106" s="308">
        <f>+生産者価格評価表!BK106/生産者価格評価表!BK$124</f>
        <v>1.5080940903356658E-2</v>
      </c>
      <c r="BL106" s="308">
        <f>+生産者価格評価表!BL106/生産者価格評価表!BL$124</f>
        <v>2.2777431845754953E-2</v>
      </c>
      <c r="BM106" s="308">
        <f>+生産者価格評価表!BM106/生産者価格評価表!BM$124</f>
        <v>7.1121573212618458E-2</v>
      </c>
      <c r="BN106" s="308">
        <f>+生産者価格評価表!BN106/生産者価格評価表!BN$124</f>
        <v>3.0272395436207248E-2</v>
      </c>
      <c r="BO106" s="308">
        <f>+生産者価格評価表!BO106/生産者価格評価表!BO$124</f>
        <v>0.1160183080396319</v>
      </c>
      <c r="BP106" s="308">
        <f>+生産者価格評価表!BP106/生産者価格評価表!BP$124</f>
        <v>5.1085888329943693E-2</v>
      </c>
      <c r="BQ106" s="308">
        <f>+生産者価格評価表!BQ106/生産者価格評価表!BQ$124</f>
        <v>3.3693852767987108E-2</v>
      </c>
      <c r="BR106" s="308">
        <f>+生産者価格評価表!BR106/生産者価格評価表!BR$124</f>
        <v>3.3688577734326597E-2</v>
      </c>
      <c r="BS106" s="308">
        <f>+生産者価格評価表!BS106/生産者価格評価表!BS$124</f>
        <v>0.13703165059955211</v>
      </c>
      <c r="BT106" s="308">
        <f>+生産者価格評価表!BT106/生産者価格評価表!BT$124</f>
        <v>3.8316045570394634E-2</v>
      </c>
      <c r="BU106" s="308">
        <f>+生産者価格評価表!BU106/生産者価格評価表!BU$124</f>
        <v>5.8938817314888856E-2</v>
      </c>
      <c r="BV106" s="308">
        <f>+生産者価格評価表!BV106/生産者価格評価表!BV$124</f>
        <v>8.3219332395259138E-2</v>
      </c>
      <c r="BW106" s="308">
        <f>+生産者価格評価表!BW106/生産者価格評価表!BW$124</f>
        <v>4.515451337894863E-2</v>
      </c>
      <c r="BX106" s="308">
        <f>+生産者価格評価表!BX106/生産者価格評価表!BX$124</f>
        <v>3.5411681711107715E-2</v>
      </c>
      <c r="BY106" s="308">
        <f>+生産者価格評価表!BY106/生産者価格評価表!BY$124</f>
        <v>1.3092200796633779E-3</v>
      </c>
      <c r="BZ106" s="308">
        <f>+生産者価格評価表!BZ106/生産者価格評価表!BZ$124</f>
        <v>2.7924707742459667E-2</v>
      </c>
      <c r="CA106" s="308">
        <f>+生産者価格評価表!CA106/生産者価格評価表!CA$124</f>
        <v>1.9391694564539045E-2</v>
      </c>
      <c r="CB106" s="308">
        <f>+生産者価格評価表!CB106/生産者価格評価表!CB$124</f>
        <v>6.1332586864877093E-4</v>
      </c>
      <c r="CC106" s="308">
        <f>+生産者価格評価表!CC106/生産者価格評価表!CC$124</f>
        <v>5.4206548381405054E-3</v>
      </c>
      <c r="CD106" s="308">
        <f>+生産者価格評価表!CD106/生産者価格評価表!CD$124</f>
        <v>1.0826337177015845E-2</v>
      </c>
      <c r="CE106" s="308">
        <f>+生産者価格評価表!CE106/生産者価格評価表!CE$124</f>
        <v>5.9771728806759711E-2</v>
      </c>
      <c r="CF106" s="308">
        <f>+生産者価格評価表!CF106/生産者価格評価表!CF$124</f>
        <v>0.12675930744934716</v>
      </c>
      <c r="CG106" s="308">
        <f>+生産者価格評価表!CG106/生産者価格評価表!CG$124</f>
        <v>0.13722212262460567</v>
      </c>
      <c r="CH106" s="308">
        <f>+生産者価格評価表!CH106/生産者価格評価表!CH$124</f>
        <v>1.4266566015179503E-2</v>
      </c>
      <c r="CI106" s="308">
        <f>+生産者価格評価表!CI106/生産者価格評価表!CI$124</f>
        <v>0.11644182491612119</v>
      </c>
      <c r="CJ106" s="308">
        <f>+生産者価格評価表!CJ106/生産者価格評価表!CJ$124</f>
        <v>9.2773868150343178E-2</v>
      </c>
      <c r="CK106" s="308">
        <f>+生産者価格評価表!CK106/生産者価格評価表!CK$124</f>
        <v>0.13513171583051811</v>
      </c>
      <c r="CL106" s="308">
        <f>+生産者価格評価表!CL106/生産者価格評価表!CL$124</f>
        <v>0.16297140715119096</v>
      </c>
      <c r="CM106" s="308">
        <f>+生産者価格評価表!CM106/生産者価格評価表!CM$124</f>
        <v>4.3064539839960912E-2</v>
      </c>
      <c r="CN106" s="308">
        <f>+生産者価格評価表!CN106/生産者価格評価表!CN$124</f>
        <v>6.587804633022161E-2</v>
      </c>
      <c r="CO106" s="308">
        <f>+生産者価格評価表!CO106/生産者価格評価表!CO$124</f>
        <v>4.6302711331251328E-2</v>
      </c>
      <c r="CP106" s="308">
        <f>+生産者価格評価表!CP106/生産者価格評価表!CP$124</f>
        <v>0.12187898855562701</v>
      </c>
      <c r="CQ106" s="308">
        <f>+生産者価格評価表!CQ106/生産者価格評価表!CQ$124</f>
        <v>3.0131904117913291E-2</v>
      </c>
      <c r="CR106" s="308">
        <f>+生産者価格評価表!CR106/生産者価格評価表!CR$124</f>
        <v>7.1996530339434081E-2</v>
      </c>
      <c r="CS106" s="308">
        <f>+生産者価格評価表!CS106/生産者価格評価表!CS$124</f>
        <v>4.7215838250285851E-2</v>
      </c>
      <c r="CT106" s="308">
        <f>+生産者価格評価表!CT106/生産者価格評価表!CT$124</f>
        <v>2.6653238940323325E-2</v>
      </c>
      <c r="CU106" s="308">
        <f>+生産者価格評価表!CU106/生産者価格評価表!CU$124</f>
        <v>6.0974064124693576E-2</v>
      </c>
      <c r="CV106" s="308">
        <f>+生産者価格評価表!CV106/生産者価格評価表!CV$124</f>
        <v>8.3105340846324441E-2</v>
      </c>
      <c r="CW106" s="308">
        <f>+生産者価格評価表!CW106/生産者価格評価表!CW$124</f>
        <v>4.6421597092386295E-2</v>
      </c>
      <c r="CX106" s="308">
        <f>+生産者価格評価表!CX106/生産者価格評価表!CX$124</f>
        <v>4.048418454861686E-2</v>
      </c>
      <c r="CY106" s="308">
        <f>+生産者価格評価表!CY106/生産者価格評価表!CY$124</f>
        <v>0.13215629035653423</v>
      </c>
      <c r="CZ106" s="308">
        <f>+生産者価格評価表!CZ106/生産者価格評価表!CZ$124</f>
        <v>2.8809856037528687E-2</v>
      </c>
      <c r="DA106" s="308">
        <f>+生産者価格評価表!DA106/生産者価格評価表!DA$124</f>
        <v>1.3820356119904153E-2</v>
      </c>
      <c r="DB106" s="308">
        <f>+生産者価格評価表!DB106/生産者価格評価表!DB$124</f>
        <v>3.5270994211925422E-2</v>
      </c>
      <c r="DC106" s="308">
        <f>+生産者価格評価表!DC106/生産者価格評価表!DC$124</f>
        <v>2.9348867622468251E-2</v>
      </c>
      <c r="DD106" s="308">
        <f>+生産者価格評価表!DD106/生産者価格評価表!DD$124</f>
        <v>1.6989316127037728E-2</v>
      </c>
      <c r="DE106" s="308">
        <f>+生産者価格評価表!DE106/生産者価格評価表!DE$124</f>
        <v>2.0516726411936838E-2</v>
      </c>
      <c r="DF106" s="308">
        <f>+生産者価格評価表!DF106/生産者価格評価表!DF$124</f>
        <v>0</v>
      </c>
      <c r="DG106" s="309">
        <f>+生産者価格評価表!DG106/生産者価格評価表!DG$124</f>
        <v>2.3607995737393174E-2</v>
      </c>
    </row>
    <row r="107" spans="2:111" ht="17.100000000000001" customHeight="1">
      <c r="B107" s="304" t="s">
        <v>323</v>
      </c>
      <c r="C107" s="305" t="s">
        <v>324</v>
      </c>
      <c r="D107" s="306">
        <f>+生産者価格評価表!D107/生産者価格評価表!D$124</f>
        <v>0</v>
      </c>
      <c r="E107" s="307">
        <f>+生産者価格評価表!E107/生産者価格評価表!E$124</f>
        <v>0</v>
      </c>
      <c r="F107" s="307">
        <f>+生産者価格評価表!F107/生産者価格評価表!F$124</f>
        <v>0</v>
      </c>
      <c r="G107" s="307">
        <f>+生産者価格評価表!G107/生産者価格評価表!G$124</f>
        <v>0</v>
      </c>
      <c r="H107" s="307">
        <f>+生産者価格評価表!H107/生産者価格評価表!H$124</f>
        <v>0</v>
      </c>
      <c r="I107" s="819">
        <v>0</v>
      </c>
      <c r="J107" s="307">
        <f>+生産者価格評価表!J107/生産者価格評価表!J$124</f>
        <v>0</v>
      </c>
      <c r="K107" s="307">
        <f>+生産者価格評価表!K107/生産者価格評価表!K$124</f>
        <v>0</v>
      </c>
      <c r="L107" s="307">
        <f>+生産者価格評価表!L107/生産者価格評価表!L$124</f>
        <v>0</v>
      </c>
      <c r="M107" s="307">
        <f>+生産者価格評価表!M107/生産者価格評価表!M$124</f>
        <v>0</v>
      </c>
      <c r="N107" s="819">
        <v>0</v>
      </c>
      <c r="O107" s="307">
        <f>+生産者価格評価表!O107/生産者価格評価表!O$124</f>
        <v>0</v>
      </c>
      <c r="P107" s="307">
        <f>+生産者価格評価表!P107/生産者価格評価表!P$124</f>
        <v>0</v>
      </c>
      <c r="Q107" s="307">
        <f>+生産者価格評価表!Q107/生産者価格評価表!Q$124</f>
        <v>0</v>
      </c>
      <c r="R107" s="307">
        <f>+生産者価格評価表!R107/生産者価格評価表!R$124</f>
        <v>0</v>
      </c>
      <c r="S107" s="307">
        <f>+生産者価格評価表!S107/生産者価格評価表!S$124</f>
        <v>0</v>
      </c>
      <c r="T107" s="307">
        <f>+生産者価格評価表!T107/生産者価格評価表!T$124</f>
        <v>0</v>
      </c>
      <c r="U107" s="307">
        <f>+生産者価格評価表!U107/生産者価格評価表!U$124</f>
        <v>0</v>
      </c>
      <c r="V107" s="307">
        <f>+生産者価格評価表!V107/生産者価格評価表!V$124</f>
        <v>0</v>
      </c>
      <c r="W107" s="307">
        <f>+生産者価格評価表!W107/生産者価格評価表!W$124</f>
        <v>0</v>
      </c>
      <c r="X107" s="307">
        <f>+生産者価格評価表!X107/生産者価格評価表!X$124</f>
        <v>0</v>
      </c>
      <c r="Y107" s="307">
        <f>+生産者価格評価表!Y107/生産者価格評価表!Y$124</f>
        <v>0</v>
      </c>
      <c r="Z107" s="307">
        <f>+生産者価格評価表!Z107/生産者価格評価表!Z$124</f>
        <v>0</v>
      </c>
      <c r="AA107" s="307">
        <f>+生産者価格評価表!AA107/生産者価格評価表!AA$124</f>
        <v>0</v>
      </c>
      <c r="AB107" s="307">
        <f>+生産者価格評価表!AB107/生産者価格評価表!AB$124</f>
        <v>0</v>
      </c>
      <c r="AC107" s="307">
        <f>+生産者価格評価表!AC107/生産者価格評価表!AC$124</f>
        <v>0</v>
      </c>
      <c r="AD107" s="307">
        <f>+生産者価格評価表!AD107/生産者価格評価表!AD$124</f>
        <v>0</v>
      </c>
      <c r="AE107" s="307">
        <f>+生産者価格評価表!AE107/生産者価格評価表!AE$124</f>
        <v>0</v>
      </c>
      <c r="AF107" s="307">
        <f>+生産者価格評価表!AF107/生産者価格評価表!AF$124</f>
        <v>0</v>
      </c>
      <c r="AG107" s="307">
        <f>+生産者価格評価表!AG107/生産者価格評価表!AG$124</f>
        <v>0</v>
      </c>
      <c r="AH107" s="307">
        <f>+生産者価格評価表!AH107/生産者価格評価表!AH$124</f>
        <v>0</v>
      </c>
      <c r="AI107" s="307">
        <f>+生産者価格評価表!AI107/生産者価格評価表!AI$124</f>
        <v>0</v>
      </c>
      <c r="AJ107" s="307">
        <f>+生産者価格評価表!AJ107/生産者価格評価表!AJ$124</f>
        <v>0</v>
      </c>
      <c r="AK107" s="307">
        <f>+生産者価格評価表!AK107/生産者価格評価表!AK$124</f>
        <v>0</v>
      </c>
      <c r="AL107" s="307">
        <f>+生産者価格評価表!AL107/生産者価格評価表!AL$124</f>
        <v>0</v>
      </c>
      <c r="AM107" s="307">
        <f>+生産者価格評価表!AM107/生産者価格評価表!AM$124</f>
        <v>0</v>
      </c>
      <c r="AN107" s="307">
        <f>+生産者価格評価表!AN107/生産者価格評価表!AN$124</f>
        <v>0</v>
      </c>
      <c r="AO107" s="307">
        <f>+生産者価格評価表!AO107/生産者価格評価表!AO$124</f>
        <v>0</v>
      </c>
      <c r="AP107" s="307">
        <f>+生産者価格評価表!AP107/生産者価格評価表!AP$124</f>
        <v>0</v>
      </c>
      <c r="AQ107" s="307">
        <f>+生産者価格評価表!AQ107/生産者価格評価表!AQ$124</f>
        <v>0</v>
      </c>
      <c r="AR107" s="307">
        <f>+生産者価格評価表!AR107/生産者価格評価表!AR$124</f>
        <v>0</v>
      </c>
      <c r="AS107" s="307">
        <f>+生産者価格評価表!AS107/生産者価格評価表!AS$124</f>
        <v>0</v>
      </c>
      <c r="AT107" s="307">
        <f>+生産者価格評価表!AT107/生産者価格評価表!AT$124</f>
        <v>0</v>
      </c>
      <c r="AU107" s="308">
        <f>+生産者価格評価表!AU107/生産者価格評価表!AU$124</f>
        <v>0</v>
      </c>
      <c r="AV107" s="308">
        <f>+生産者価格評価表!AV107/生産者価格評価表!AV$124</f>
        <v>0</v>
      </c>
      <c r="AW107" s="308">
        <f>+生産者価格評価表!AW107/生産者価格評価表!AW$124</f>
        <v>0</v>
      </c>
      <c r="AX107" s="308">
        <f>+生産者価格評価表!AX107/生産者価格評価表!AX$124</f>
        <v>0</v>
      </c>
      <c r="AY107" s="308">
        <f>+生産者価格評価表!AY107/生産者価格評価表!AY$124</f>
        <v>0</v>
      </c>
      <c r="AZ107" s="308">
        <f>+生産者価格評価表!AZ107/生産者価格評価表!AZ$124</f>
        <v>0</v>
      </c>
      <c r="BA107" s="308">
        <f>+生産者価格評価表!BA107/生産者価格評価表!BA$124</f>
        <v>0</v>
      </c>
      <c r="BB107" s="308">
        <f>+生産者価格評価表!BB107/生産者価格評価表!BB$124</f>
        <v>0</v>
      </c>
      <c r="BC107" s="308">
        <f>+生産者価格評価表!BC107/生産者価格評価表!BC$124</f>
        <v>0</v>
      </c>
      <c r="BD107" s="308">
        <f>+生産者価格評価表!BD107/生産者価格評価表!BD$124</f>
        <v>0</v>
      </c>
      <c r="BE107" s="308">
        <f>+生産者価格評価表!BE107/生産者価格評価表!BE$124</f>
        <v>0</v>
      </c>
      <c r="BF107" s="308">
        <f>+生産者価格評価表!BF107/生産者価格評価表!BF$124</f>
        <v>0</v>
      </c>
      <c r="BG107" s="308">
        <f>+生産者価格評価表!BG107/生産者価格評価表!BG$124</f>
        <v>0</v>
      </c>
      <c r="BH107" s="308">
        <f>+生産者価格評価表!BH107/生産者価格評価表!BH$124</f>
        <v>0</v>
      </c>
      <c r="BI107" s="308">
        <f>+生産者価格評価表!BI107/生産者価格評価表!BI$124</f>
        <v>0</v>
      </c>
      <c r="BJ107" s="308">
        <f>+生産者価格評価表!BJ107/生産者価格評価表!BJ$124</f>
        <v>0</v>
      </c>
      <c r="BK107" s="308">
        <f>+生産者価格評価表!BK107/生産者価格評価表!BK$124</f>
        <v>0</v>
      </c>
      <c r="BL107" s="308">
        <f>+生産者価格評価表!BL107/生産者価格評価表!BL$124</f>
        <v>0</v>
      </c>
      <c r="BM107" s="308">
        <f>+生産者価格評価表!BM107/生産者価格評価表!BM$124</f>
        <v>0</v>
      </c>
      <c r="BN107" s="308">
        <f>+生産者価格評価表!BN107/生産者価格評価表!BN$124</f>
        <v>0</v>
      </c>
      <c r="BO107" s="308">
        <f>+生産者価格評価表!BO107/生産者価格評価表!BO$124</f>
        <v>0</v>
      </c>
      <c r="BP107" s="308">
        <f>+生産者価格評価表!BP107/生産者価格評価表!BP$124</f>
        <v>0</v>
      </c>
      <c r="BQ107" s="308">
        <f>+生産者価格評価表!BQ107/生産者価格評価表!BQ$124</f>
        <v>0</v>
      </c>
      <c r="BR107" s="308">
        <f>+生産者価格評価表!BR107/生産者価格評価表!BR$124</f>
        <v>0</v>
      </c>
      <c r="BS107" s="308">
        <f>+生産者価格評価表!BS107/生産者価格評価表!BS$124</f>
        <v>0</v>
      </c>
      <c r="BT107" s="308">
        <f>+生産者価格評価表!BT107/生産者価格評価表!BT$124</f>
        <v>0</v>
      </c>
      <c r="BU107" s="308">
        <f>+生産者価格評価表!BU107/生産者価格評価表!BU$124</f>
        <v>0</v>
      </c>
      <c r="BV107" s="308">
        <f>+生産者価格評価表!BV107/生産者価格評価表!BV$124</f>
        <v>0</v>
      </c>
      <c r="BW107" s="308">
        <f>+生産者価格評価表!BW107/生産者価格評価表!BW$124</f>
        <v>0</v>
      </c>
      <c r="BX107" s="308">
        <f>+生産者価格評価表!BX107/生産者価格評価表!BX$124</f>
        <v>0</v>
      </c>
      <c r="BY107" s="308">
        <f>+生産者価格評価表!BY107/生産者価格評価表!BY$124</f>
        <v>0</v>
      </c>
      <c r="BZ107" s="308">
        <f>+生産者価格評価表!BZ107/生産者価格評価表!BZ$124</f>
        <v>0</v>
      </c>
      <c r="CA107" s="308">
        <f>+生産者価格評価表!CA107/生産者価格評価表!CA$124</f>
        <v>0</v>
      </c>
      <c r="CB107" s="308">
        <f>+生産者価格評価表!CB107/生産者価格評価表!CB$124</f>
        <v>0</v>
      </c>
      <c r="CC107" s="308">
        <f>+生産者価格評価表!CC107/生産者価格評価表!CC$124</f>
        <v>0</v>
      </c>
      <c r="CD107" s="308">
        <f>+生産者価格評価表!CD107/生産者価格評価表!CD$124</f>
        <v>0</v>
      </c>
      <c r="CE107" s="308">
        <f>+生産者価格評価表!CE107/生産者価格評価表!CE$124</f>
        <v>0</v>
      </c>
      <c r="CF107" s="308">
        <f>+生産者価格評価表!CF107/生産者価格評価表!CF$124</f>
        <v>0</v>
      </c>
      <c r="CG107" s="308">
        <f>+生産者価格評価表!CG107/生産者価格評価表!CG$124</f>
        <v>0</v>
      </c>
      <c r="CH107" s="308">
        <f>+生産者価格評価表!CH107/生産者価格評価表!CH$124</f>
        <v>0</v>
      </c>
      <c r="CI107" s="308">
        <f>+生産者価格評価表!CI107/生産者価格評価表!CI$124</f>
        <v>0</v>
      </c>
      <c r="CJ107" s="308">
        <f>+生産者価格評価表!CJ107/生産者価格評価表!CJ$124</f>
        <v>0</v>
      </c>
      <c r="CK107" s="308">
        <f>+生産者価格評価表!CK107/生産者価格評価表!CK$124</f>
        <v>0</v>
      </c>
      <c r="CL107" s="308">
        <f>+生産者価格評価表!CL107/生産者価格評価表!CL$124</f>
        <v>0</v>
      </c>
      <c r="CM107" s="308">
        <f>+生産者価格評価表!CM107/生産者価格評価表!CM$124</f>
        <v>0</v>
      </c>
      <c r="CN107" s="308">
        <f>+生産者価格評価表!CN107/生産者価格評価表!CN$124</f>
        <v>0</v>
      </c>
      <c r="CO107" s="308">
        <f>+生産者価格評価表!CO107/生産者価格評価表!CO$124</f>
        <v>0</v>
      </c>
      <c r="CP107" s="308">
        <f>+生産者価格評価表!CP107/生産者価格評価表!CP$124</f>
        <v>0</v>
      </c>
      <c r="CQ107" s="308">
        <f>+生産者価格評価表!CQ107/生産者価格評価表!CQ$124</f>
        <v>0</v>
      </c>
      <c r="CR107" s="308">
        <f>+生産者価格評価表!CR107/生産者価格評価表!CR$124</f>
        <v>0</v>
      </c>
      <c r="CS107" s="308">
        <f>+生産者価格評価表!CS107/生産者価格評価表!CS$124</f>
        <v>0</v>
      </c>
      <c r="CT107" s="308">
        <f>+生産者価格評価表!CT107/生産者価格評価表!CT$124</f>
        <v>0</v>
      </c>
      <c r="CU107" s="308">
        <f>+生産者価格評価表!CU107/生産者価格評価表!CU$124</f>
        <v>0</v>
      </c>
      <c r="CV107" s="308">
        <f>+生産者価格評価表!CV107/生産者価格評価表!CV$124</f>
        <v>0</v>
      </c>
      <c r="CW107" s="308">
        <f>+生産者価格評価表!CW107/生産者価格評価表!CW$124</f>
        <v>0</v>
      </c>
      <c r="CX107" s="308">
        <f>+生産者価格評価表!CX107/生産者価格評価表!CX$124</f>
        <v>0</v>
      </c>
      <c r="CY107" s="308">
        <f>+生産者価格評価表!CY107/生産者価格評価表!CY$124</f>
        <v>0</v>
      </c>
      <c r="CZ107" s="308">
        <f>+生産者価格評価表!CZ107/生産者価格評価表!CZ$124</f>
        <v>1.2280647639923861E-3</v>
      </c>
      <c r="DA107" s="308">
        <f>+生産者価格評価表!DA107/生産者価格評価表!DA$124</f>
        <v>0</v>
      </c>
      <c r="DB107" s="308">
        <f>+生産者価格評価表!DB107/生産者価格評価表!DB$124</f>
        <v>0</v>
      </c>
      <c r="DC107" s="308">
        <f>+生産者価格評価表!DC107/生産者価格評価表!DC$124</f>
        <v>0</v>
      </c>
      <c r="DD107" s="308">
        <f>+生産者価格評価表!DD107/生産者価格評価表!DD$124</f>
        <v>0</v>
      </c>
      <c r="DE107" s="308">
        <f>+生産者価格評価表!DE107/生産者価格評価表!DE$124</f>
        <v>0</v>
      </c>
      <c r="DF107" s="308">
        <f>+生産者価格評価表!DF107/生産者価格評価表!DF$124</f>
        <v>0</v>
      </c>
      <c r="DG107" s="309">
        <f>+生産者価格評価表!DG107/生産者価格評価表!DG$124</f>
        <v>0</v>
      </c>
    </row>
    <row r="108" spans="2:111" ht="17.100000000000001" customHeight="1">
      <c r="B108" s="304" t="s">
        <v>325</v>
      </c>
      <c r="C108" s="305" t="s">
        <v>326</v>
      </c>
      <c r="D108" s="306">
        <f>+生産者価格評価表!D108/生産者価格評価表!D$124</f>
        <v>0</v>
      </c>
      <c r="E108" s="307">
        <f>+生産者価格評価表!E108/生産者価格評価表!E$124</f>
        <v>0</v>
      </c>
      <c r="F108" s="307">
        <f>+生産者価格評価表!F108/生産者価格評価表!F$124</f>
        <v>0</v>
      </c>
      <c r="G108" s="307">
        <f>+生産者価格評価表!G108/生産者価格評価表!G$124</f>
        <v>0</v>
      </c>
      <c r="H108" s="307">
        <f>+生産者価格評価表!H108/生産者価格評価表!H$124</f>
        <v>0</v>
      </c>
      <c r="I108" s="819">
        <v>0</v>
      </c>
      <c r="J108" s="307">
        <f>+生産者価格評価表!J108/生産者価格評価表!J$124</f>
        <v>0</v>
      </c>
      <c r="K108" s="307">
        <f>+生産者価格評価表!K108/生産者価格評価表!K$124</f>
        <v>0</v>
      </c>
      <c r="L108" s="307">
        <f>+生産者価格評価表!L108/生産者価格評価表!L$124</f>
        <v>0</v>
      </c>
      <c r="M108" s="307">
        <f>+生産者価格評価表!M108/生産者価格評価表!M$124</f>
        <v>0</v>
      </c>
      <c r="N108" s="819">
        <v>0</v>
      </c>
      <c r="O108" s="307">
        <f>+生産者価格評価表!O108/生産者価格評価表!O$124</f>
        <v>0</v>
      </c>
      <c r="P108" s="307">
        <f>+生産者価格評価表!P108/生産者価格評価表!P$124</f>
        <v>0</v>
      </c>
      <c r="Q108" s="307">
        <f>+生産者価格評価表!Q108/生産者価格評価表!Q$124</f>
        <v>0</v>
      </c>
      <c r="R108" s="307">
        <f>+生産者価格評価表!R108/生産者価格評価表!R$124</f>
        <v>0</v>
      </c>
      <c r="S108" s="307">
        <f>+生産者価格評価表!S108/生産者価格評価表!S$124</f>
        <v>0</v>
      </c>
      <c r="T108" s="307">
        <f>+生産者価格評価表!T108/生産者価格評価表!T$124</f>
        <v>0</v>
      </c>
      <c r="U108" s="307">
        <f>+生産者価格評価表!U108/生産者価格評価表!U$124</f>
        <v>0</v>
      </c>
      <c r="V108" s="307">
        <f>+生産者価格評価表!V108/生産者価格評価表!V$124</f>
        <v>0</v>
      </c>
      <c r="W108" s="307">
        <f>+生産者価格評価表!W108/生産者価格評価表!W$124</f>
        <v>0</v>
      </c>
      <c r="X108" s="307">
        <f>+生産者価格評価表!X108/生産者価格評価表!X$124</f>
        <v>0</v>
      </c>
      <c r="Y108" s="307">
        <f>+生産者価格評価表!Y108/生産者価格評価表!Y$124</f>
        <v>0</v>
      </c>
      <c r="Z108" s="307">
        <f>+生産者価格評価表!Z108/生産者価格評価表!Z$124</f>
        <v>0</v>
      </c>
      <c r="AA108" s="307">
        <f>+生産者価格評価表!AA108/生産者価格評価表!AA$124</f>
        <v>0</v>
      </c>
      <c r="AB108" s="307">
        <f>+生産者価格評価表!AB108/生産者価格評価表!AB$124</f>
        <v>0</v>
      </c>
      <c r="AC108" s="307">
        <f>+生産者価格評価表!AC108/生産者価格評価表!AC$124</f>
        <v>0</v>
      </c>
      <c r="AD108" s="307">
        <f>+生産者価格評価表!AD108/生産者価格評価表!AD$124</f>
        <v>0</v>
      </c>
      <c r="AE108" s="307">
        <f>+生産者価格評価表!AE108/生産者価格評価表!AE$124</f>
        <v>0</v>
      </c>
      <c r="AF108" s="307">
        <f>+生産者価格評価表!AF108/生産者価格評価表!AF$124</f>
        <v>0</v>
      </c>
      <c r="AG108" s="307">
        <f>+生産者価格評価表!AG108/生産者価格評価表!AG$124</f>
        <v>0</v>
      </c>
      <c r="AH108" s="307">
        <f>+生産者価格評価表!AH108/生産者価格評価表!AH$124</f>
        <v>0</v>
      </c>
      <c r="AI108" s="307">
        <f>+生産者価格評価表!AI108/生産者価格評価表!AI$124</f>
        <v>0</v>
      </c>
      <c r="AJ108" s="307">
        <f>+生産者価格評価表!AJ108/生産者価格評価表!AJ$124</f>
        <v>0</v>
      </c>
      <c r="AK108" s="307">
        <f>+生産者価格評価表!AK108/生産者価格評価表!AK$124</f>
        <v>0</v>
      </c>
      <c r="AL108" s="307">
        <f>+生産者価格評価表!AL108/生産者価格評価表!AL$124</f>
        <v>0</v>
      </c>
      <c r="AM108" s="307">
        <f>+生産者価格評価表!AM108/生産者価格評価表!AM$124</f>
        <v>0</v>
      </c>
      <c r="AN108" s="307">
        <f>+生産者価格評価表!AN108/生産者価格評価表!AN$124</f>
        <v>0</v>
      </c>
      <c r="AO108" s="307">
        <f>+生産者価格評価表!AO108/生産者価格評価表!AO$124</f>
        <v>0</v>
      </c>
      <c r="AP108" s="307">
        <f>+生産者価格評価表!AP108/生産者価格評価表!AP$124</f>
        <v>0</v>
      </c>
      <c r="AQ108" s="307">
        <f>+生産者価格評価表!AQ108/生産者価格評価表!AQ$124</f>
        <v>0</v>
      </c>
      <c r="AR108" s="307">
        <f>+生産者価格評価表!AR108/生産者価格評価表!AR$124</f>
        <v>0</v>
      </c>
      <c r="AS108" s="307">
        <f>+生産者価格評価表!AS108/生産者価格評価表!AS$124</f>
        <v>0</v>
      </c>
      <c r="AT108" s="307">
        <f>+生産者価格評価表!AT108/生産者価格評価表!AT$124</f>
        <v>0</v>
      </c>
      <c r="AU108" s="308">
        <f>+生産者価格評価表!AU108/生産者価格評価表!AU$124</f>
        <v>0</v>
      </c>
      <c r="AV108" s="308">
        <f>+生産者価格評価表!AV108/生産者価格評価表!AV$124</f>
        <v>0</v>
      </c>
      <c r="AW108" s="308">
        <f>+生産者価格評価表!AW108/生産者価格評価表!AW$124</f>
        <v>0</v>
      </c>
      <c r="AX108" s="308">
        <f>+生産者価格評価表!AX108/生産者価格評価表!AX$124</f>
        <v>0</v>
      </c>
      <c r="AY108" s="308">
        <f>+生産者価格評価表!AY108/生産者価格評価表!AY$124</f>
        <v>0</v>
      </c>
      <c r="AZ108" s="308">
        <f>+生産者価格評価表!AZ108/生産者価格評価表!AZ$124</f>
        <v>0</v>
      </c>
      <c r="BA108" s="308">
        <f>+生産者価格評価表!BA108/生産者価格評価表!BA$124</f>
        <v>0</v>
      </c>
      <c r="BB108" s="308">
        <f>+生産者価格評価表!BB108/生産者価格評価表!BB$124</f>
        <v>0</v>
      </c>
      <c r="BC108" s="308">
        <f>+生産者価格評価表!BC108/生産者価格評価表!BC$124</f>
        <v>0</v>
      </c>
      <c r="BD108" s="308">
        <f>+生産者価格評価表!BD108/生産者価格評価表!BD$124</f>
        <v>0</v>
      </c>
      <c r="BE108" s="308">
        <f>+生産者価格評価表!BE108/生産者価格評価表!BE$124</f>
        <v>0</v>
      </c>
      <c r="BF108" s="308">
        <f>+生産者価格評価表!BF108/生産者価格評価表!BF$124</f>
        <v>0</v>
      </c>
      <c r="BG108" s="308">
        <f>+生産者価格評価表!BG108/生産者価格評価表!BG$124</f>
        <v>0</v>
      </c>
      <c r="BH108" s="308">
        <f>+生産者価格評価表!BH108/生産者価格評価表!BH$124</f>
        <v>0</v>
      </c>
      <c r="BI108" s="308">
        <f>+生産者価格評価表!BI108/生産者価格評価表!BI$124</f>
        <v>0</v>
      </c>
      <c r="BJ108" s="308">
        <f>+生産者価格評価表!BJ108/生産者価格評価表!BJ$124</f>
        <v>0</v>
      </c>
      <c r="BK108" s="308">
        <f>+生産者価格評価表!BK108/生産者価格評価表!BK$124</f>
        <v>0</v>
      </c>
      <c r="BL108" s="308">
        <f>+生産者価格評価表!BL108/生産者価格評価表!BL$124</f>
        <v>0</v>
      </c>
      <c r="BM108" s="308">
        <f>+生産者価格評価表!BM108/生産者価格評価表!BM$124</f>
        <v>0</v>
      </c>
      <c r="BN108" s="308">
        <f>+生産者価格評価表!BN108/生産者価格評価表!BN$124</f>
        <v>0</v>
      </c>
      <c r="BO108" s="308">
        <f>+生産者価格評価表!BO108/生産者価格評価表!BO$124</f>
        <v>0</v>
      </c>
      <c r="BP108" s="308">
        <f>+生産者価格評価表!BP108/生産者価格評価表!BP$124</f>
        <v>0</v>
      </c>
      <c r="BQ108" s="308">
        <f>+生産者価格評価表!BQ108/生産者価格評価表!BQ$124</f>
        <v>0</v>
      </c>
      <c r="BR108" s="308">
        <f>+生産者価格評価表!BR108/生産者価格評価表!BR$124</f>
        <v>0</v>
      </c>
      <c r="BS108" s="308">
        <f>+生産者価格評価表!BS108/生産者価格評価表!BS$124</f>
        <v>0</v>
      </c>
      <c r="BT108" s="308">
        <f>+生産者価格評価表!BT108/生産者価格評価表!BT$124</f>
        <v>0</v>
      </c>
      <c r="BU108" s="308">
        <f>+生産者価格評価表!BU108/生産者価格評価表!BU$124</f>
        <v>0</v>
      </c>
      <c r="BV108" s="308">
        <f>+生産者価格評価表!BV108/生産者価格評価表!BV$124</f>
        <v>0</v>
      </c>
      <c r="BW108" s="308">
        <f>+生産者価格評価表!BW108/生産者価格評価表!BW$124</f>
        <v>0</v>
      </c>
      <c r="BX108" s="308">
        <f>+生産者価格評価表!BX108/生産者価格評価表!BX$124</f>
        <v>0</v>
      </c>
      <c r="BY108" s="308">
        <f>+生産者価格評価表!BY108/生産者価格評価表!BY$124</f>
        <v>0</v>
      </c>
      <c r="BZ108" s="308">
        <f>+生産者価格評価表!BZ108/生産者価格評価表!BZ$124</f>
        <v>0</v>
      </c>
      <c r="CA108" s="308">
        <f>+生産者価格評価表!CA108/生産者価格評価表!CA$124</f>
        <v>0</v>
      </c>
      <c r="CB108" s="308">
        <f>+生産者価格評価表!CB108/生産者価格評価表!CB$124</f>
        <v>0</v>
      </c>
      <c r="CC108" s="308">
        <f>+生産者価格評価表!CC108/生産者価格評価表!CC$124</f>
        <v>0</v>
      </c>
      <c r="CD108" s="308">
        <f>+生産者価格評価表!CD108/生産者価格評価表!CD$124</f>
        <v>0</v>
      </c>
      <c r="CE108" s="308">
        <f>+生産者価格評価表!CE108/生産者価格評価表!CE$124</f>
        <v>0</v>
      </c>
      <c r="CF108" s="308">
        <f>+生産者価格評価表!CF108/生産者価格評価表!CF$124</f>
        <v>0</v>
      </c>
      <c r="CG108" s="308">
        <f>+生産者価格評価表!CG108/生産者価格評価表!CG$124</f>
        <v>0</v>
      </c>
      <c r="CH108" s="308">
        <f>+生産者価格評価表!CH108/生産者価格評価表!CH$124</f>
        <v>0</v>
      </c>
      <c r="CI108" s="308">
        <f>+生産者価格評価表!CI108/生産者価格評価表!CI$124</f>
        <v>0</v>
      </c>
      <c r="CJ108" s="308">
        <f>+生産者価格評価表!CJ108/生産者価格評価表!CJ$124</f>
        <v>0</v>
      </c>
      <c r="CK108" s="308">
        <f>+生産者価格評価表!CK108/生産者価格評価表!CK$124</f>
        <v>0</v>
      </c>
      <c r="CL108" s="308">
        <f>+生産者価格評価表!CL108/生産者価格評価表!CL$124</f>
        <v>0</v>
      </c>
      <c r="CM108" s="308">
        <f>+生産者価格評価表!CM108/生産者価格評価表!CM$124</f>
        <v>0</v>
      </c>
      <c r="CN108" s="308">
        <f>+生産者価格評価表!CN108/生産者価格評価表!CN$124</f>
        <v>0</v>
      </c>
      <c r="CO108" s="308">
        <f>+生産者価格評価表!CO108/生産者価格評価表!CO$124</f>
        <v>1.1920061794087219E-2</v>
      </c>
      <c r="CP108" s="308">
        <f>+生産者価格評価表!CP108/生産者価格評価表!CP$124</f>
        <v>0</v>
      </c>
      <c r="CQ108" s="308">
        <f>+生産者価格評価表!CQ108/生産者価格評価表!CQ$124</f>
        <v>7.8489918491610119E-3</v>
      </c>
      <c r="CR108" s="308">
        <f>+生産者価格評価表!CR108/生産者価格評価表!CR$124</f>
        <v>0</v>
      </c>
      <c r="CS108" s="308">
        <f>+生産者価格評価表!CS108/生産者価格評価表!CS$124</f>
        <v>1.4939318117742753E-2</v>
      </c>
      <c r="CT108" s="308">
        <f>+生産者価格評価表!CT108/生産者価格評価表!CT$124</f>
        <v>2.6729372796960648E-2</v>
      </c>
      <c r="CU108" s="308">
        <f>+生産者価格評価表!CU108/生産者価格評価表!CU$124</f>
        <v>0</v>
      </c>
      <c r="CV108" s="308">
        <f>+生産者価格評価表!CV108/生産者価格評価表!CV$124</f>
        <v>0</v>
      </c>
      <c r="CW108" s="308">
        <f>+生産者価格評価表!CW108/生産者価格評価表!CW$124</f>
        <v>0</v>
      </c>
      <c r="CX108" s="308">
        <f>+生産者価格評価表!CX108/生産者価格評価表!CX$124</f>
        <v>0</v>
      </c>
      <c r="CY108" s="308">
        <f>+生産者価格評価表!CY108/生産者価格評価表!CY$124</f>
        <v>0</v>
      </c>
      <c r="CZ108" s="308">
        <f>+生産者価格評価表!CZ108/生産者価格評価表!CZ$124</f>
        <v>2.188480892785304E-3</v>
      </c>
      <c r="DA108" s="308">
        <f>+生産者価格評価表!DA108/生産者価格評価表!DA$124</f>
        <v>4.7228240452003335E-3</v>
      </c>
      <c r="DB108" s="308">
        <f>+生産者価格評価表!DB108/生産者価格評価表!DB$124</f>
        <v>0</v>
      </c>
      <c r="DC108" s="308">
        <f>+生産者価格評価表!DC108/生産者価格評価表!DC$124</f>
        <v>0</v>
      </c>
      <c r="DD108" s="308">
        <f>+生産者価格評価表!DD108/生産者価格評価表!DD$124</f>
        <v>0</v>
      </c>
      <c r="DE108" s="308">
        <f>+生産者価格評価表!DE108/生産者価格評価表!DE$124</f>
        <v>0</v>
      </c>
      <c r="DF108" s="308">
        <f>+生産者価格評価表!DF108/生産者価格評価表!DF$124</f>
        <v>0</v>
      </c>
      <c r="DG108" s="309">
        <f>+生産者価格評価表!DG108/生産者価格評価表!DG$124</f>
        <v>0</v>
      </c>
    </row>
    <row r="109" spans="2:111" ht="17.100000000000001" customHeight="1">
      <c r="B109" s="304" t="s">
        <v>327</v>
      </c>
      <c r="C109" s="305" t="s">
        <v>328</v>
      </c>
      <c r="D109" s="306">
        <f>+生産者価格評価表!D109/生産者価格評価表!D$124</f>
        <v>5.595105987803325E-7</v>
      </c>
      <c r="E109" s="307">
        <f>+生産者価格評価表!E109/生産者価格評価表!E$124</f>
        <v>0</v>
      </c>
      <c r="F109" s="307">
        <f>+生産者価格評価表!F109/生産者価格評価表!F$124</f>
        <v>0</v>
      </c>
      <c r="G109" s="307">
        <f>+生産者価格評価表!G109/生産者価格評価表!G$124</f>
        <v>1.3907490156973835E-6</v>
      </c>
      <c r="H109" s="307">
        <f>+生産者価格評価表!H109/生産者価格評価表!H$124</f>
        <v>2.3345585561758923E-5</v>
      </c>
      <c r="I109" s="819">
        <v>0</v>
      </c>
      <c r="J109" s="307">
        <f>+生産者価格評価表!J109/生産者価格評価表!J$124</f>
        <v>3.6899668174307523E-5</v>
      </c>
      <c r="K109" s="307">
        <f>+生産者価格評価表!K109/生産者価格評価表!K$124</f>
        <v>1.1219351839423013E-4</v>
      </c>
      <c r="L109" s="307">
        <f>+生産者価格評価表!L109/生産者価格評価表!L$124</f>
        <v>1.1252797603483832E-4</v>
      </c>
      <c r="M109" s="307">
        <f>+生産者価格評価表!M109/生産者価格評価表!M$124</f>
        <v>1.9063717297781617E-5</v>
      </c>
      <c r="N109" s="819">
        <v>0</v>
      </c>
      <c r="O109" s="307">
        <f>+生産者価格評価表!O109/生産者価格評価表!O$124</f>
        <v>8.2087669037957429E-5</v>
      </c>
      <c r="P109" s="307">
        <f>+生産者価格評価表!P109/生産者価格評価表!P$124</f>
        <v>8.9590357160130004E-5</v>
      </c>
      <c r="Q109" s="307">
        <f>+生産者価格評価表!Q109/生産者価格評価表!Q$124</f>
        <v>6.8237284894042525E-5</v>
      </c>
      <c r="R109" s="307">
        <f>+生産者価格評価表!R109/生産者価格評価表!R$124</f>
        <v>2.416040109527518E-5</v>
      </c>
      <c r="S109" s="307">
        <f>+生産者価格評価表!S109/生産者価格評価表!S$124</f>
        <v>6.1372891001882702E-5</v>
      </c>
      <c r="T109" s="307">
        <f>+生産者価格評価表!T109/生産者価格評価表!T$124</f>
        <v>4.9682948758227251E-5</v>
      </c>
      <c r="U109" s="307">
        <f>+生産者価格評価表!U109/生産者価格評価表!U$124</f>
        <v>5.0154429468541989E-5</v>
      </c>
      <c r="V109" s="307">
        <f>+生産者価格評価表!V109/生産者価格評価表!V$124</f>
        <v>3.4877166621457034E-5</v>
      </c>
      <c r="W109" s="307">
        <f>+生産者価格評価表!W109/生産者価格評価表!W$124</f>
        <v>5.4810255000912759E-5</v>
      </c>
      <c r="X109" s="307">
        <f>+生産者価格評価表!X109/生産者価格評価表!X$124</f>
        <v>2.801225412129141E-6</v>
      </c>
      <c r="Y109" s="307">
        <f>+生産者価格評価表!Y109/生産者価格評価表!Y$124</f>
        <v>3.3365527131721082E-5</v>
      </c>
      <c r="Z109" s="307">
        <f>+生産者価格評価表!Z109/生産者価格評価表!Z$124</f>
        <v>1.0282792545222192E-5</v>
      </c>
      <c r="AA109" s="307">
        <f>+生産者価格評価表!AA109/生産者価格評価表!AA$124</f>
        <v>6.4955944781820341E-5</v>
      </c>
      <c r="AB109" s="307">
        <f>+生産者価格評価表!AB109/生産者価格評価表!AB$124</f>
        <v>9.496888008513788E-5</v>
      </c>
      <c r="AC109" s="307">
        <f>+生産者価格評価表!AC109/生産者価格評価表!AC$124</f>
        <v>7.4707832858303768E-6</v>
      </c>
      <c r="AD109" s="307">
        <f>+生産者価格評価表!AD109/生産者価格評価表!AD$124</f>
        <v>4.9530030776122226E-6</v>
      </c>
      <c r="AE109" s="307">
        <f>+生産者価格評価表!AE109/生産者価格評価表!AE$124</f>
        <v>1.7360316192604719E-5</v>
      </c>
      <c r="AF109" s="307">
        <f>+生産者価格評価表!AF109/生産者価格評価表!AF$124</f>
        <v>5.0786520733552962E-5</v>
      </c>
      <c r="AG109" s="307">
        <f>+生産者価格評価表!AG109/生産者価格評価表!AG$124</f>
        <v>4.7596882994832623E-5</v>
      </c>
      <c r="AH109" s="307">
        <f>+生産者価格評価表!AH109/生産者価格評価表!AH$124</f>
        <v>5.4133897710933142E-5</v>
      </c>
      <c r="AI109" s="307">
        <f>+生産者価格評価表!AI109/生産者価格評価表!AI$124</f>
        <v>2.3336347102888093E-6</v>
      </c>
      <c r="AJ109" s="307">
        <f>+生産者価格評価表!AJ109/生産者価格評価表!AJ$124</f>
        <v>2.215439341975374E-6</v>
      </c>
      <c r="AK109" s="307">
        <f>+生産者価格評価表!AK109/生産者価格評価表!AK$124</f>
        <v>0</v>
      </c>
      <c r="AL109" s="307">
        <f>+生産者価格評価表!AL109/生産者価格評価表!AL$124</f>
        <v>1.2563708524166836E-5</v>
      </c>
      <c r="AM109" s="307">
        <f>+生産者価格評価表!AM109/生産者価格評価表!AM$124</f>
        <v>1.9838499857298459E-5</v>
      </c>
      <c r="AN109" s="307">
        <f>+生産者価格評価表!AN109/生産者価格評価表!AN$124</f>
        <v>1.959048518252236E-5</v>
      </c>
      <c r="AO109" s="307">
        <f>+生産者価格評価表!AO109/生産者価格評価表!AO$124</f>
        <v>6.1013501840320486E-6</v>
      </c>
      <c r="AP109" s="307">
        <f>+生産者価格評価表!AP109/生産者価格評価表!AP$124</f>
        <v>3.5391163695564469E-5</v>
      </c>
      <c r="AQ109" s="307">
        <f>+生産者価格評価表!AQ109/生産者価格評価表!AQ$124</f>
        <v>8.7409695248663236E-5</v>
      </c>
      <c r="AR109" s="307">
        <f>+生産者価格評価表!AR109/生産者価格評価表!AR$124</f>
        <v>9.0090431743769845E-6</v>
      </c>
      <c r="AS109" s="307">
        <f>+生産者価格評価表!AS109/生産者価格評価表!AS$124</f>
        <v>3.6511022807643662E-5</v>
      </c>
      <c r="AT109" s="307">
        <f>+生産者価格評価表!AT109/生産者価格評価表!AT$124</f>
        <v>4.3491237364451046E-5</v>
      </c>
      <c r="AU109" s="308">
        <f>+生産者価格評価表!AU109/生産者価格評価表!AU$124</f>
        <v>4.3711508898226377E-5</v>
      </c>
      <c r="AV109" s="308">
        <f>+生産者価格評価表!AV109/生産者価格評価表!AV$124</f>
        <v>1.2535380860645711E-5</v>
      </c>
      <c r="AW109" s="308">
        <f>+生産者価格評価表!AW109/生産者価格評価表!AW$124</f>
        <v>1.1729916651270973E-5</v>
      </c>
      <c r="AX109" s="308">
        <f>+生産者価格評価表!AX109/生産者価格評価表!AX$124</f>
        <v>1.6035983168487125E-4</v>
      </c>
      <c r="AY109" s="308">
        <f>+生産者価格評価表!AY109/生産者価格評価表!AY$124</f>
        <v>8.9647393660701249E-5</v>
      </c>
      <c r="AZ109" s="308">
        <f>+生産者価格評価表!AZ109/生産者価格評価表!AZ$124</f>
        <v>9.0860007827779875E-6</v>
      </c>
      <c r="BA109" s="308">
        <f>+生産者価格評価表!BA109/生産者価格評価表!BA$124</f>
        <v>5.2101309532142147E-5</v>
      </c>
      <c r="BB109" s="308">
        <f>+生産者価格評価表!BB109/生産者価格評価表!BB$124</f>
        <v>2.6519542782007303E-5</v>
      </c>
      <c r="BC109" s="308">
        <f>+生産者価格評価表!BC109/生産者価格評価表!BC$124</f>
        <v>2.7878982806767267E-5</v>
      </c>
      <c r="BD109" s="308">
        <f>+生産者価格評価表!BD109/生産者価格評価表!BD$124</f>
        <v>1.6000044554696337E-5</v>
      </c>
      <c r="BE109" s="308">
        <f>+生産者価格評価表!BE109/生産者価格評価表!BE$124</f>
        <v>6.4273414072543695E-5</v>
      </c>
      <c r="BF109" s="308">
        <f>+生産者価格評価表!BF109/生産者価格評価表!BF$124</f>
        <v>3.5641864848329013E-5</v>
      </c>
      <c r="BG109" s="308">
        <f>+生産者価格評価表!BG109/生産者価格評価表!BG$124</f>
        <v>5.6502700887472964E-6</v>
      </c>
      <c r="BH109" s="308">
        <f>+生産者価格評価表!BH109/生産者価格評価表!BH$124</f>
        <v>4.703137572079774E-5</v>
      </c>
      <c r="BI109" s="308">
        <f>+生産者価格評価表!BI109/生産者価格評価表!BI$124</f>
        <v>8.8720253380923967E-5</v>
      </c>
      <c r="BJ109" s="308">
        <f>+生産者価格評価表!BJ109/生産者価格評価表!BJ$124</f>
        <v>4.6576962797271572E-5</v>
      </c>
      <c r="BK109" s="308">
        <f>+生産者価格評価表!BK109/生産者価格評価表!BK$124</f>
        <v>4.7635465773559486E-5</v>
      </c>
      <c r="BL109" s="308">
        <f>+生産者価格評価表!BL109/生産者価格評価表!BL$124</f>
        <v>3.2905283129669744E-6</v>
      </c>
      <c r="BM109" s="308">
        <f>+生産者価格評価表!BM109/生産者価格評価表!BM$124</f>
        <v>9.8703370085038505E-6</v>
      </c>
      <c r="BN109" s="308">
        <f>+生産者価格評価表!BN109/生産者価格評価表!BN$124</f>
        <v>1.9650277354788675E-5</v>
      </c>
      <c r="BO109" s="308">
        <f>+生産者価格評価表!BO109/生産者価格評価表!BO$124</f>
        <v>7.6265891824459038E-5</v>
      </c>
      <c r="BP109" s="308">
        <f>+生産者価格評価表!BP109/生産者価格評価表!BP$124</f>
        <v>3.0938995833189843E-5</v>
      </c>
      <c r="BQ109" s="308">
        <f>+生産者価格評価表!BQ109/生産者価格評価表!BQ$124</f>
        <v>6.5894306439262965E-5</v>
      </c>
      <c r="BR109" s="308">
        <f>+生産者価格評価表!BR109/生産者価格評価表!BR$124</f>
        <v>1.3946881949311991E-5</v>
      </c>
      <c r="BS109" s="308">
        <f>+生産者価格評価表!BS109/生産者価格評価表!BS$124</f>
        <v>4.3740824510528433E-5</v>
      </c>
      <c r="BT109" s="308">
        <f>+生産者価格評価表!BT109/生産者価格評価表!BT$124</f>
        <v>7.0727664144007289E-5</v>
      </c>
      <c r="BU109" s="308">
        <f>+生産者価格評価表!BU109/生産者価格評価表!BU$124</f>
        <v>6.9530977429029919E-5</v>
      </c>
      <c r="BV109" s="308">
        <f>+生産者価格評価表!BV109/生産者価格評価表!BV$124</f>
        <v>6.8486424449882815E-5</v>
      </c>
      <c r="BW109" s="308">
        <f>+生産者価格評価表!BW109/生産者価格評価表!BW$124</f>
        <v>5.7017775155743033E-5</v>
      </c>
      <c r="BX109" s="308">
        <f>+生産者価格評価表!BX109/生産者価格評価表!BX$124</f>
        <v>3.5955511036621295E-5</v>
      </c>
      <c r="BY109" s="308">
        <f>+生産者価格評価表!BY109/生産者価格評価表!BY$124</f>
        <v>0</v>
      </c>
      <c r="BZ109" s="308">
        <f>+生産者価格評価表!BZ109/生産者価格評価表!BZ$124</f>
        <v>2.2196708846261987E-3</v>
      </c>
      <c r="CA109" s="308">
        <f>+生産者価格評価表!CA109/生産者価格評価表!CA$124</f>
        <v>6.4790976338006422E-5</v>
      </c>
      <c r="CB109" s="308">
        <f>+生産者価格評価表!CB109/生産者価格評価表!CB$124</f>
        <v>1.354130913491472E-5</v>
      </c>
      <c r="CC109" s="308">
        <f>+生産者価格評価表!CC109/生産者価格評価表!CC$124</f>
        <v>4.7106301727939928E-5</v>
      </c>
      <c r="CD109" s="308">
        <f>+生産者価格評価表!CD109/生産者価格評価表!CD$124</f>
        <v>2.3910059461576592E-4</v>
      </c>
      <c r="CE109" s="308">
        <f>+生産者価格評価表!CE109/生産者価格評価表!CE$124</f>
        <v>5.6664515445249903E-5</v>
      </c>
      <c r="CF109" s="308">
        <f>+生産者価格評価表!CF109/生産者価格評価表!CF$124</f>
        <v>4.0720432694283171E-5</v>
      </c>
      <c r="CG109" s="308">
        <f>+生産者価格評価表!CG109/生産者価格評価表!CG$124</f>
        <v>5.6882744728997826E-5</v>
      </c>
      <c r="CH109" s="308">
        <f>+生産者価格評価表!CH109/生産者価格評価表!CH$124</f>
        <v>3.2947835205108687E-4</v>
      </c>
      <c r="CI109" s="308">
        <f>+生産者価格評価表!CI109/生産者価格評価表!CI$124</f>
        <v>4.9777293622010009E-4</v>
      </c>
      <c r="CJ109" s="308">
        <f>+生産者価格評価表!CJ109/生産者価格評価表!CJ$124</f>
        <v>9.1626659020898271E-4</v>
      </c>
      <c r="CK109" s="308">
        <f>+生産者価格評価表!CK109/生産者価格評価表!CK$124</f>
        <v>4.483559474713081E-5</v>
      </c>
      <c r="CL109" s="308">
        <f>+生産者価格評価表!CL109/生産者価格評価表!CL$124</f>
        <v>5.327268525798641E-4</v>
      </c>
      <c r="CM109" s="308">
        <f>+生産者価格評価表!CM109/生産者価格評価表!CM$124</f>
        <v>1.2494596373266778E-3</v>
      </c>
      <c r="CN109" s="308">
        <f>+生産者価格評価表!CN109/生産者価格評価表!CN$124</f>
        <v>1.1266465454883135E-4</v>
      </c>
      <c r="CO109" s="308">
        <f>+生産者価格評価表!CO109/生産者価格評価表!CO$124</f>
        <v>2.3250312950758785E-4</v>
      </c>
      <c r="CP109" s="308">
        <f>+生産者価格評価表!CP109/生産者価格評価表!CP$124</f>
        <v>3.1622668232761764E-5</v>
      </c>
      <c r="CQ109" s="308">
        <f>+生産者価格評価表!CQ109/生産者価格評価表!CQ$124</f>
        <v>1.1118123257513775E-2</v>
      </c>
      <c r="CR109" s="308">
        <f>+生産者価格評価表!CR109/生産者価格評価表!CR$124</f>
        <v>8.5998176129342321E-3</v>
      </c>
      <c r="CS109" s="308">
        <f>+生産者価格評価表!CS109/生産者価格評価表!CS$124</f>
        <v>1.3249576376809567E-2</v>
      </c>
      <c r="CT109" s="308">
        <f>+生産者価格評価表!CT109/生産者価格評価表!CT$124</f>
        <v>1.0025717473366865E-2</v>
      </c>
      <c r="CU109" s="308">
        <f>+生産者価格評価表!CU109/生産者価格評価表!CU$124</f>
        <v>7.2247411939426175E-5</v>
      </c>
      <c r="CV109" s="308">
        <f>+生産者価格評価表!CV109/生産者価格評価表!CV$124</f>
        <v>9.4592015816135773E-5</v>
      </c>
      <c r="CW109" s="308">
        <f>+生産者価格評価表!CW109/生産者価格評価表!CW$124</f>
        <v>6.2901518859152046E-4</v>
      </c>
      <c r="CX109" s="308">
        <f>+生産者価格評価表!CX109/生産者価格評価表!CX$124</f>
        <v>2.0132200152900845E-5</v>
      </c>
      <c r="CY109" s="308">
        <f>+生産者価格評価表!CY109/生産者価格評価表!CY$124</f>
        <v>9.2670004134845334E-4</v>
      </c>
      <c r="CZ109" s="308">
        <f>+生産者価格評価表!CZ109/生産者価格評価表!CZ$124</f>
        <v>1.0927262747793593E-2</v>
      </c>
      <c r="DA109" s="308">
        <f>+生産者価格評価表!DA109/生産者価格評価表!DA$124</f>
        <v>1.9974209138264834E-3</v>
      </c>
      <c r="DB109" s="308">
        <f>+生産者価格評価表!DB109/生産者価格評価表!DB$124</f>
        <v>1.5562158037387145E-2</v>
      </c>
      <c r="DC109" s="308">
        <f>+生産者価格評価表!DC109/生産者価格評価表!DC$124</f>
        <v>1.5057483829952501E-4</v>
      </c>
      <c r="DD109" s="308">
        <f>+生産者価格評価表!DD109/生産者価格評価表!DD$124</f>
        <v>3.7639557074398784E-4</v>
      </c>
      <c r="DE109" s="308">
        <f>+生産者価格評価表!DE109/生産者価格評価表!DE$124</f>
        <v>3.3183246223997503E-3</v>
      </c>
      <c r="DF109" s="308">
        <f>+生産者価格評価表!DF109/生産者価格評価表!DF$124</f>
        <v>0</v>
      </c>
      <c r="DG109" s="309">
        <f>+生産者価格評価表!DG109/生産者価格評価表!DG$124</f>
        <v>1.6034188660869802E-3</v>
      </c>
    </row>
    <row r="110" spans="2:111" ht="17.100000000000001" customHeight="1">
      <c r="B110" s="304" t="s">
        <v>329</v>
      </c>
      <c r="C110" s="305" t="s">
        <v>330</v>
      </c>
      <c r="D110" s="306">
        <f>+生産者価格評価表!D110/生産者価格評価表!D$124</f>
        <v>0</v>
      </c>
      <c r="E110" s="307">
        <f>+生産者価格評価表!E110/生産者価格評価表!E$124</f>
        <v>0</v>
      </c>
      <c r="F110" s="307">
        <f>+生産者価格評価表!F110/生産者価格評価表!F$124</f>
        <v>0</v>
      </c>
      <c r="G110" s="307">
        <f>+生産者価格評価表!G110/生産者価格評価表!G$124</f>
        <v>0</v>
      </c>
      <c r="H110" s="307">
        <f>+生産者価格評価表!H110/生産者価格評価表!H$124</f>
        <v>0</v>
      </c>
      <c r="I110" s="819">
        <v>0</v>
      </c>
      <c r="J110" s="307">
        <f>+生産者価格評価表!J110/生産者価格評価表!J$124</f>
        <v>0</v>
      </c>
      <c r="K110" s="307">
        <f>+生産者価格評価表!K110/生産者価格評価表!K$124</f>
        <v>0</v>
      </c>
      <c r="L110" s="307">
        <f>+生産者価格評価表!L110/生産者価格評価表!L$124</f>
        <v>0</v>
      </c>
      <c r="M110" s="307">
        <f>+生産者価格評価表!M110/生産者価格評価表!M$124</f>
        <v>0</v>
      </c>
      <c r="N110" s="819">
        <v>0</v>
      </c>
      <c r="O110" s="307">
        <f>+生産者価格評価表!O110/生産者価格評価表!O$124</f>
        <v>0</v>
      </c>
      <c r="P110" s="307">
        <f>+生産者価格評価表!P110/生産者価格評価表!P$124</f>
        <v>0</v>
      </c>
      <c r="Q110" s="307">
        <f>+生産者価格評価表!Q110/生産者価格評価表!Q$124</f>
        <v>0</v>
      </c>
      <c r="R110" s="307">
        <f>+生産者価格評価表!R110/生産者価格評価表!R$124</f>
        <v>0</v>
      </c>
      <c r="S110" s="307">
        <f>+生産者価格評価表!S110/生産者価格評価表!S$124</f>
        <v>0</v>
      </c>
      <c r="T110" s="307">
        <f>+生産者価格評価表!T110/生産者価格評価表!T$124</f>
        <v>0</v>
      </c>
      <c r="U110" s="307">
        <f>+生産者価格評価表!U110/生産者価格評価表!U$124</f>
        <v>0</v>
      </c>
      <c r="V110" s="307">
        <f>+生産者価格評価表!V110/生産者価格評価表!V$124</f>
        <v>0</v>
      </c>
      <c r="W110" s="307">
        <f>+生産者価格評価表!W110/生産者価格評価表!W$124</f>
        <v>0</v>
      </c>
      <c r="X110" s="307">
        <f>+生産者価格評価表!X110/生産者価格評価表!X$124</f>
        <v>0</v>
      </c>
      <c r="Y110" s="307">
        <f>+生産者価格評価表!Y110/生産者価格評価表!Y$124</f>
        <v>0</v>
      </c>
      <c r="Z110" s="307">
        <f>+生産者価格評価表!Z110/生産者価格評価表!Z$124</f>
        <v>0</v>
      </c>
      <c r="AA110" s="307">
        <f>+生産者価格評価表!AA110/生産者価格評価表!AA$124</f>
        <v>0</v>
      </c>
      <c r="AB110" s="307">
        <f>+生産者価格評価表!AB110/生産者価格評価表!AB$124</f>
        <v>0</v>
      </c>
      <c r="AC110" s="307">
        <f>+生産者価格評価表!AC110/生産者価格評価表!AC$124</f>
        <v>0</v>
      </c>
      <c r="AD110" s="307">
        <f>+生産者価格評価表!AD110/生産者価格評価表!AD$124</f>
        <v>0</v>
      </c>
      <c r="AE110" s="307">
        <f>+生産者価格評価表!AE110/生産者価格評価表!AE$124</f>
        <v>0</v>
      </c>
      <c r="AF110" s="307">
        <f>+生産者価格評価表!AF110/生産者価格評価表!AF$124</f>
        <v>0</v>
      </c>
      <c r="AG110" s="307">
        <f>+生産者価格評価表!AG110/生産者価格評価表!AG$124</f>
        <v>0</v>
      </c>
      <c r="AH110" s="307">
        <f>+生産者価格評価表!AH110/生産者価格評価表!AH$124</f>
        <v>0</v>
      </c>
      <c r="AI110" s="307">
        <f>+生産者価格評価表!AI110/生産者価格評価表!AI$124</f>
        <v>0</v>
      </c>
      <c r="AJ110" s="307">
        <f>+生産者価格評価表!AJ110/生産者価格評価表!AJ$124</f>
        <v>0</v>
      </c>
      <c r="AK110" s="307">
        <f>+生産者価格評価表!AK110/生産者価格評価表!AK$124</f>
        <v>0</v>
      </c>
      <c r="AL110" s="307">
        <f>+生産者価格評価表!AL110/生産者価格評価表!AL$124</f>
        <v>0</v>
      </c>
      <c r="AM110" s="307">
        <f>+生産者価格評価表!AM110/生産者価格評価表!AM$124</f>
        <v>0</v>
      </c>
      <c r="AN110" s="307">
        <f>+生産者価格評価表!AN110/生産者価格評価表!AN$124</f>
        <v>0</v>
      </c>
      <c r="AO110" s="307">
        <f>+生産者価格評価表!AO110/生産者価格評価表!AO$124</f>
        <v>0</v>
      </c>
      <c r="AP110" s="307">
        <f>+生産者価格評価表!AP110/生産者価格評価表!AP$124</f>
        <v>0</v>
      </c>
      <c r="AQ110" s="307">
        <f>+生産者価格評価表!AQ110/生産者価格評価表!AQ$124</f>
        <v>0</v>
      </c>
      <c r="AR110" s="307">
        <f>+生産者価格評価表!AR110/生産者価格評価表!AR$124</f>
        <v>0</v>
      </c>
      <c r="AS110" s="307">
        <f>+生産者価格評価表!AS110/生産者価格評価表!AS$124</f>
        <v>0</v>
      </c>
      <c r="AT110" s="307">
        <f>+生産者価格評価表!AT110/生産者価格評価表!AT$124</f>
        <v>0</v>
      </c>
      <c r="AU110" s="308">
        <f>+生産者価格評価表!AU110/生産者価格評価表!AU$124</f>
        <v>0</v>
      </c>
      <c r="AV110" s="308">
        <f>+生産者価格評価表!AV110/生産者価格評価表!AV$124</f>
        <v>0</v>
      </c>
      <c r="AW110" s="308">
        <f>+生産者価格評価表!AW110/生産者価格評価表!AW$124</f>
        <v>0</v>
      </c>
      <c r="AX110" s="308">
        <f>+生産者価格評価表!AX110/生産者価格評価表!AX$124</f>
        <v>0</v>
      </c>
      <c r="AY110" s="308">
        <f>+生産者価格評価表!AY110/生産者価格評価表!AY$124</f>
        <v>0</v>
      </c>
      <c r="AZ110" s="308">
        <f>+生産者価格評価表!AZ110/生産者価格評価表!AZ$124</f>
        <v>0</v>
      </c>
      <c r="BA110" s="308">
        <f>+生産者価格評価表!BA110/生産者価格評価表!BA$124</f>
        <v>0</v>
      </c>
      <c r="BB110" s="308">
        <f>+生産者価格評価表!BB110/生産者価格評価表!BB$124</f>
        <v>0</v>
      </c>
      <c r="BC110" s="308">
        <f>+生産者価格評価表!BC110/生産者価格評価表!BC$124</f>
        <v>0</v>
      </c>
      <c r="BD110" s="308">
        <f>+生産者価格評価表!BD110/生産者価格評価表!BD$124</f>
        <v>0</v>
      </c>
      <c r="BE110" s="308">
        <f>+生産者価格評価表!BE110/生産者価格評価表!BE$124</f>
        <v>0</v>
      </c>
      <c r="BF110" s="308">
        <f>+生産者価格評価表!BF110/生産者価格評価表!BF$124</f>
        <v>0</v>
      </c>
      <c r="BG110" s="308">
        <f>+生産者価格評価表!BG110/生産者価格評価表!BG$124</f>
        <v>0</v>
      </c>
      <c r="BH110" s="308">
        <f>+生産者価格評価表!BH110/生産者価格評価表!BH$124</f>
        <v>0</v>
      </c>
      <c r="BI110" s="308">
        <f>+生産者価格評価表!BI110/生産者価格評価表!BI$124</f>
        <v>0</v>
      </c>
      <c r="BJ110" s="308">
        <f>+生産者価格評価表!BJ110/生産者価格評価表!BJ$124</f>
        <v>0</v>
      </c>
      <c r="BK110" s="308">
        <f>+生産者価格評価表!BK110/生産者価格評価表!BK$124</f>
        <v>4.7447678129248477E-6</v>
      </c>
      <c r="BL110" s="308">
        <f>+生産者価格評価表!BL110/生産者価格評価表!BL$124</f>
        <v>0</v>
      </c>
      <c r="BM110" s="308">
        <f>+生産者価格評価表!BM110/生産者価格評価表!BM$124</f>
        <v>0</v>
      </c>
      <c r="BN110" s="308">
        <f>+生産者価格評価表!BN110/生産者価格評価表!BN$124</f>
        <v>0</v>
      </c>
      <c r="BO110" s="308">
        <f>+生産者価格評価表!BO110/生産者価格評価表!BO$124</f>
        <v>0</v>
      </c>
      <c r="BP110" s="308">
        <f>+生産者価格評価表!BP110/生産者価格評価表!BP$124</f>
        <v>0</v>
      </c>
      <c r="BQ110" s="308">
        <f>+生産者価格評価表!BQ110/生産者価格評価表!BQ$124</f>
        <v>0</v>
      </c>
      <c r="BR110" s="308">
        <f>+生産者価格評価表!BR110/生産者価格評価表!BR$124</f>
        <v>0</v>
      </c>
      <c r="BS110" s="308">
        <f>+生産者価格評価表!BS110/生産者価格評価表!BS$124</f>
        <v>0</v>
      </c>
      <c r="BT110" s="308">
        <f>+生産者価格評価表!BT110/生産者価格評価表!BT$124</f>
        <v>0</v>
      </c>
      <c r="BU110" s="308">
        <f>+生産者価格評価表!BU110/生産者価格評価表!BU$124</f>
        <v>1.5421253824995388E-5</v>
      </c>
      <c r="BV110" s="308">
        <f>+生産者価格評価表!BV110/生産者価格評価表!BV$124</f>
        <v>0</v>
      </c>
      <c r="BW110" s="308">
        <f>+生産者価格評価表!BW110/生産者価格評価表!BW$124</f>
        <v>0</v>
      </c>
      <c r="BX110" s="308">
        <f>+生産者価格評価表!BX110/生産者価格評価表!BX$124</f>
        <v>0</v>
      </c>
      <c r="BY110" s="308">
        <f>+生産者価格評価表!BY110/生産者価格評価表!BY$124</f>
        <v>0</v>
      </c>
      <c r="BZ110" s="308">
        <f>+生産者価格評価表!BZ110/生産者価格評価表!BZ$124</f>
        <v>0</v>
      </c>
      <c r="CA110" s="308">
        <f>+生産者価格評価表!CA110/生産者価格評価表!CA$124</f>
        <v>0</v>
      </c>
      <c r="CB110" s="308">
        <f>+生産者価格評価表!CB110/生産者価格評価表!CB$124</f>
        <v>0</v>
      </c>
      <c r="CC110" s="308">
        <f>+生産者価格評価表!CC110/生産者価格評価表!CC$124</f>
        <v>0</v>
      </c>
      <c r="CD110" s="308">
        <f>+生産者価格評価表!CD110/生産者価格評価表!CD$124</f>
        <v>0</v>
      </c>
      <c r="CE110" s="308">
        <f>+生産者価格評価表!CE110/生産者価格評価表!CE$124</f>
        <v>0</v>
      </c>
      <c r="CF110" s="308">
        <f>+生産者価格評価表!CF110/生産者価格評価表!CF$124</f>
        <v>0</v>
      </c>
      <c r="CG110" s="308">
        <f>+生産者価格評価表!CG110/生産者価格評価表!CG$124</f>
        <v>0</v>
      </c>
      <c r="CH110" s="308">
        <f>+生産者価格評価表!CH110/生産者価格評価表!CH$124</f>
        <v>0</v>
      </c>
      <c r="CI110" s="308">
        <f>+生産者価格評価表!CI110/生産者価格評価表!CI$124</f>
        <v>2.5982809638604284E-5</v>
      </c>
      <c r="CJ110" s="308">
        <f>+生産者価格評価表!CJ110/生産者価格評価表!CJ$124</f>
        <v>4.39721636356072E-2</v>
      </c>
      <c r="CK110" s="308">
        <f>+生産者価格評価表!CK110/生産者価格評価表!CK$124</f>
        <v>0</v>
      </c>
      <c r="CL110" s="308">
        <f>+生産者価格評価表!CL110/生産者価格評価表!CL$124</f>
        <v>2.9509212455629085E-4</v>
      </c>
      <c r="CM110" s="308">
        <f>+生産者価格評価表!CM110/生産者価格評価表!CM$124</f>
        <v>3.8219694679491774E-2</v>
      </c>
      <c r="CN110" s="308">
        <f>+生産者価格評価表!CN110/生産者価格評価表!CN$124</f>
        <v>0</v>
      </c>
      <c r="CO110" s="308">
        <f>+生産者価格評価表!CO110/生産者価格評価表!CO$124</f>
        <v>1.0746491878917376E-4</v>
      </c>
      <c r="CP110" s="308">
        <f>+生産者価格評価表!CP110/生産者価格評価表!CP$124</f>
        <v>1.2328507183079579E-6</v>
      </c>
      <c r="CQ110" s="308">
        <f>+生産者価格評価表!CQ110/生産者価格評価表!CQ$124</f>
        <v>0</v>
      </c>
      <c r="CR110" s="308">
        <f>+生産者価格評価表!CR110/生産者価格評価表!CR$124</f>
        <v>0</v>
      </c>
      <c r="CS110" s="308">
        <f>+生産者価格評価表!CS110/生産者価格評価表!CS$124</f>
        <v>0</v>
      </c>
      <c r="CT110" s="308">
        <f>+生産者価格評価表!CT110/生産者価格評価表!CT$124</f>
        <v>0</v>
      </c>
      <c r="CU110" s="308">
        <f>+生産者価格評価表!CU110/生産者価格評価表!CU$124</f>
        <v>0</v>
      </c>
      <c r="CV110" s="308">
        <f>+生産者価格評価表!CV110/生産者価格評価表!CV$124</f>
        <v>0</v>
      </c>
      <c r="CW110" s="308">
        <f>+生産者価格評価表!CW110/生産者価格評価表!CW$124</f>
        <v>1.4274100156886561E-2</v>
      </c>
      <c r="CX110" s="308">
        <f>+生産者価格評価表!CX110/生産者価格評価表!CX$124</f>
        <v>0</v>
      </c>
      <c r="CY110" s="308">
        <f>+生産者価格評価表!CY110/生産者価格評価表!CY$124</f>
        <v>0</v>
      </c>
      <c r="CZ110" s="308">
        <f>+生産者価格評価表!CZ110/生産者価格評価表!CZ$124</f>
        <v>1.6643382917817212E-3</v>
      </c>
      <c r="DA110" s="308">
        <f>+生産者価格評価表!DA110/生産者価格評価表!DA$124</f>
        <v>1.580721002812721E-4</v>
      </c>
      <c r="DB110" s="308">
        <f>+生産者価格評価表!DB110/生産者価格評価表!DB$124</f>
        <v>0</v>
      </c>
      <c r="DC110" s="308">
        <f>+生産者価格評価表!DC110/生産者価格評価表!DC$124</f>
        <v>2.4294127380440941E-2</v>
      </c>
      <c r="DD110" s="308">
        <f>+生産者価格評価表!DD110/生産者価格評価表!DD$124</f>
        <v>0</v>
      </c>
      <c r="DE110" s="308">
        <f>+生産者価格評価表!DE110/生産者価格評価表!DE$124</f>
        <v>1.153901725313822E-3</v>
      </c>
      <c r="DF110" s="308">
        <f>+生産者価格評価表!DF110/生産者価格評価表!DF$124</f>
        <v>0</v>
      </c>
      <c r="DG110" s="309">
        <f>+生産者価格評価表!DG110/生産者価格評価表!DG$124</f>
        <v>3.4710808474593683E-4</v>
      </c>
    </row>
    <row r="111" spans="2:111" ht="17.100000000000001" customHeight="1">
      <c r="B111" s="304" t="s">
        <v>331</v>
      </c>
      <c r="C111" s="305" t="s">
        <v>332</v>
      </c>
      <c r="D111" s="306">
        <f>+生産者価格評価表!D111/生産者価格評価表!D$124</f>
        <v>0</v>
      </c>
      <c r="E111" s="307">
        <f>+生産者価格評価表!E111/生産者価格評価表!E$124</f>
        <v>5.7477063344842866E-3</v>
      </c>
      <c r="F111" s="307">
        <f>+生産者価格評価表!F111/生産者価格評価表!F$124</f>
        <v>0</v>
      </c>
      <c r="G111" s="307">
        <f>+生産者価格評価表!G111/生産者価格評価表!G$124</f>
        <v>0</v>
      </c>
      <c r="H111" s="307">
        <f>+生産者価格評価表!H111/生産者価格評価表!H$124</f>
        <v>0</v>
      </c>
      <c r="I111" s="819">
        <v>0</v>
      </c>
      <c r="J111" s="307">
        <f>+生産者価格評価表!J111/生産者価格評価表!J$124</f>
        <v>0</v>
      </c>
      <c r="K111" s="307">
        <f>+生産者価格評価表!K111/生産者価格評価表!K$124</f>
        <v>0</v>
      </c>
      <c r="L111" s="307">
        <f>+生産者価格評価表!L111/生産者価格評価表!L$124</f>
        <v>0</v>
      </c>
      <c r="M111" s="307">
        <f>+生産者価格評価表!M111/生産者価格評価表!M$124</f>
        <v>0</v>
      </c>
      <c r="N111" s="819">
        <v>0</v>
      </c>
      <c r="O111" s="307">
        <f>+生産者価格評価表!O111/生産者価格評価表!O$124</f>
        <v>0</v>
      </c>
      <c r="P111" s="307">
        <f>+生産者価格評価表!P111/生産者価格評価表!P$124</f>
        <v>0</v>
      </c>
      <c r="Q111" s="307">
        <f>+生産者価格評価表!Q111/生産者価格評価表!Q$124</f>
        <v>0</v>
      </c>
      <c r="R111" s="307">
        <f>+生産者価格評価表!R111/生産者価格評価表!R$124</f>
        <v>0</v>
      </c>
      <c r="S111" s="307">
        <f>+生産者価格評価表!S111/生産者価格評価表!S$124</f>
        <v>0</v>
      </c>
      <c r="T111" s="307">
        <f>+生産者価格評価表!T111/生産者価格評価表!T$124</f>
        <v>0</v>
      </c>
      <c r="U111" s="307">
        <f>+生産者価格評価表!U111/生産者価格評価表!U$124</f>
        <v>0</v>
      </c>
      <c r="V111" s="307">
        <f>+生産者価格評価表!V111/生産者価格評価表!V$124</f>
        <v>0</v>
      </c>
      <c r="W111" s="307">
        <f>+生産者価格評価表!W111/生産者価格評価表!W$124</f>
        <v>0</v>
      </c>
      <c r="X111" s="307">
        <f>+生産者価格評価表!X111/生産者価格評価表!X$124</f>
        <v>0</v>
      </c>
      <c r="Y111" s="307">
        <f>+生産者価格評価表!Y111/生産者価格評価表!Y$124</f>
        <v>0</v>
      </c>
      <c r="Z111" s="307">
        <f>+生産者価格評価表!Z111/生産者価格評価表!Z$124</f>
        <v>0</v>
      </c>
      <c r="AA111" s="307">
        <f>+生産者価格評価表!AA111/生産者価格評価表!AA$124</f>
        <v>0</v>
      </c>
      <c r="AB111" s="307">
        <f>+生産者価格評価表!AB111/生産者価格評価表!AB$124</f>
        <v>0</v>
      </c>
      <c r="AC111" s="307">
        <f>+生産者価格評価表!AC111/生産者価格評価表!AC$124</f>
        <v>0</v>
      </c>
      <c r="AD111" s="307">
        <f>+生産者価格評価表!AD111/生産者価格評価表!AD$124</f>
        <v>0</v>
      </c>
      <c r="AE111" s="307">
        <f>+生産者価格評価表!AE111/生産者価格評価表!AE$124</f>
        <v>0</v>
      </c>
      <c r="AF111" s="307">
        <f>+生産者価格評価表!AF111/生産者価格評価表!AF$124</f>
        <v>0</v>
      </c>
      <c r="AG111" s="307">
        <f>+生産者価格評価表!AG111/生産者価格評価表!AG$124</f>
        <v>0</v>
      </c>
      <c r="AH111" s="307">
        <f>+生産者価格評価表!AH111/生産者価格評価表!AH$124</f>
        <v>0</v>
      </c>
      <c r="AI111" s="307">
        <f>+生産者価格評価表!AI111/生産者価格評価表!AI$124</f>
        <v>0</v>
      </c>
      <c r="AJ111" s="307">
        <f>+生産者価格評価表!AJ111/生産者価格評価表!AJ$124</f>
        <v>0</v>
      </c>
      <c r="AK111" s="307">
        <f>+生産者価格評価表!AK111/生産者価格評価表!AK$124</f>
        <v>0</v>
      </c>
      <c r="AL111" s="307">
        <f>+生産者価格評価表!AL111/生産者価格評価表!AL$124</f>
        <v>0</v>
      </c>
      <c r="AM111" s="307">
        <f>+生産者価格評価表!AM111/生産者価格評価表!AM$124</f>
        <v>0</v>
      </c>
      <c r="AN111" s="307">
        <f>+生産者価格評価表!AN111/生産者価格評価表!AN$124</f>
        <v>0</v>
      </c>
      <c r="AO111" s="307">
        <f>+生産者価格評価表!AO111/生産者価格評価表!AO$124</f>
        <v>0</v>
      </c>
      <c r="AP111" s="307">
        <f>+生産者価格評価表!AP111/生産者価格評価表!AP$124</f>
        <v>0</v>
      </c>
      <c r="AQ111" s="307">
        <f>+生産者価格評価表!AQ111/生産者価格評価表!AQ$124</f>
        <v>0</v>
      </c>
      <c r="AR111" s="307">
        <f>+生産者価格評価表!AR111/生産者価格評価表!AR$124</f>
        <v>0</v>
      </c>
      <c r="AS111" s="307">
        <f>+生産者価格評価表!AS111/生産者価格評価表!AS$124</f>
        <v>0</v>
      </c>
      <c r="AT111" s="307">
        <f>+生産者価格評価表!AT111/生産者価格評価表!AT$124</f>
        <v>0</v>
      </c>
      <c r="AU111" s="308">
        <f>+生産者価格評価表!AU111/生産者価格評価表!AU$124</f>
        <v>0</v>
      </c>
      <c r="AV111" s="308">
        <f>+生産者価格評価表!AV111/生産者価格評価表!AV$124</f>
        <v>0</v>
      </c>
      <c r="AW111" s="308">
        <f>+生産者価格評価表!AW111/生産者価格評価表!AW$124</f>
        <v>0</v>
      </c>
      <c r="AX111" s="308">
        <f>+生産者価格評価表!AX111/生産者価格評価表!AX$124</f>
        <v>0</v>
      </c>
      <c r="AY111" s="308">
        <f>+生産者価格評価表!AY111/生産者価格評価表!AY$124</f>
        <v>0</v>
      </c>
      <c r="AZ111" s="308">
        <f>+生産者価格評価表!AZ111/生産者価格評価表!AZ$124</f>
        <v>0</v>
      </c>
      <c r="BA111" s="308">
        <f>+生産者価格評価表!BA111/生産者価格評価表!BA$124</f>
        <v>0</v>
      </c>
      <c r="BB111" s="308">
        <f>+生産者価格評価表!BB111/生産者価格評価表!BB$124</f>
        <v>0</v>
      </c>
      <c r="BC111" s="308">
        <f>+生産者価格評価表!BC111/生産者価格評価表!BC$124</f>
        <v>0</v>
      </c>
      <c r="BD111" s="308">
        <f>+生産者価格評価表!BD111/生産者価格評価表!BD$124</f>
        <v>0</v>
      </c>
      <c r="BE111" s="308">
        <f>+生産者価格評価表!BE111/生産者価格評価表!BE$124</f>
        <v>0</v>
      </c>
      <c r="BF111" s="308">
        <f>+生産者価格評価表!BF111/生産者価格評価表!BF$124</f>
        <v>0</v>
      </c>
      <c r="BG111" s="308">
        <f>+生産者価格評価表!BG111/生産者価格評価表!BG$124</f>
        <v>0</v>
      </c>
      <c r="BH111" s="308">
        <f>+生産者価格評価表!BH111/生産者価格評価表!BH$124</f>
        <v>0</v>
      </c>
      <c r="BI111" s="308">
        <f>+生産者価格評価表!BI111/生産者価格評価表!BI$124</f>
        <v>0</v>
      </c>
      <c r="BJ111" s="308">
        <f>+生産者価格評価表!BJ111/生産者価格評価表!BJ$124</f>
        <v>0</v>
      </c>
      <c r="BK111" s="308">
        <f>+生産者価格評価表!BK111/生産者価格評価表!BK$124</f>
        <v>0</v>
      </c>
      <c r="BL111" s="308">
        <f>+生産者価格評価表!BL111/生産者価格評価表!BL$124</f>
        <v>0</v>
      </c>
      <c r="BM111" s="308">
        <f>+生産者価格評価表!BM111/生産者価格評価表!BM$124</f>
        <v>0</v>
      </c>
      <c r="BN111" s="308">
        <f>+生産者価格評価表!BN111/生産者価格評価表!BN$124</f>
        <v>0</v>
      </c>
      <c r="BO111" s="308">
        <f>+生産者価格評価表!BO111/生産者価格評価表!BO$124</f>
        <v>0</v>
      </c>
      <c r="BP111" s="308">
        <f>+生産者価格評価表!BP111/生産者価格評価表!BP$124</f>
        <v>0</v>
      </c>
      <c r="BQ111" s="308">
        <f>+生産者価格評価表!BQ111/生産者価格評価表!BQ$124</f>
        <v>0</v>
      </c>
      <c r="BR111" s="308">
        <f>+生産者価格評価表!BR111/生産者価格評価表!BR$124</f>
        <v>0</v>
      </c>
      <c r="BS111" s="308">
        <f>+生産者価格評価表!BS111/生産者価格評価表!BS$124</f>
        <v>0</v>
      </c>
      <c r="BT111" s="308">
        <f>+生産者価格評価表!BT111/生産者価格評価表!BT$124</f>
        <v>0</v>
      </c>
      <c r="BU111" s="308">
        <f>+生産者価格評価表!BU111/生産者価格評価表!BU$124</f>
        <v>0</v>
      </c>
      <c r="BV111" s="308">
        <f>+生産者価格評価表!BV111/生産者価格評価表!BV$124</f>
        <v>0</v>
      </c>
      <c r="BW111" s="308">
        <f>+生産者価格評価表!BW111/生産者価格評価表!BW$124</f>
        <v>0</v>
      </c>
      <c r="BX111" s="308">
        <f>+生産者価格評価表!BX111/生産者価格評価表!BX$124</f>
        <v>0</v>
      </c>
      <c r="BY111" s="308">
        <f>+生産者価格評価表!BY111/生産者価格評価表!BY$124</f>
        <v>0</v>
      </c>
      <c r="BZ111" s="308">
        <f>+生産者価格評価表!BZ111/生産者価格評価表!BZ$124</f>
        <v>0</v>
      </c>
      <c r="CA111" s="308">
        <f>+生産者価格評価表!CA111/生産者価格評価表!CA$124</f>
        <v>0</v>
      </c>
      <c r="CB111" s="308">
        <f>+生産者価格評価表!CB111/生産者価格評価表!CB$124</f>
        <v>0</v>
      </c>
      <c r="CC111" s="308">
        <f>+生産者価格評価表!CC111/生産者価格評価表!CC$124</f>
        <v>0</v>
      </c>
      <c r="CD111" s="308">
        <f>+生産者価格評価表!CD111/生産者価格評価表!CD$124</f>
        <v>0</v>
      </c>
      <c r="CE111" s="308">
        <f>+生産者価格評価表!CE111/生産者価格評価表!CE$124</f>
        <v>0</v>
      </c>
      <c r="CF111" s="308">
        <f>+生産者価格評価表!CF111/生産者価格評価表!CF$124</f>
        <v>0</v>
      </c>
      <c r="CG111" s="308">
        <f>+生産者価格評価表!CG111/生産者価格評価表!CG$124</f>
        <v>0</v>
      </c>
      <c r="CH111" s="308">
        <f>+生産者価格評価表!CH111/生産者価格評価表!CH$124</f>
        <v>0</v>
      </c>
      <c r="CI111" s="308">
        <f>+生産者価格評価表!CI111/生産者価格評価表!CI$124</f>
        <v>0</v>
      </c>
      <c r="CJ111" s="308">
        <f>+生産者価格評価表!CJ111/生産者価格評価表!CJ$124</f>
        <v>0</v>
      </c>
      <c r="CK111" s="308">
        <f>+生産者価格評価表!CK111/生産者価格評価表!CK$124</f>
        <v>0</v>
      </c>
      <c r="CL111" s="308">
        <f>+生産者価格評価表!CL111/生産者価格評価表!CL$124</f>
        <v>0</v>
      </c>
      <c r="CM111" s="308">
        <f>+生産者価格評価表!CM111/生産者価格評価表!CM$124</f>
        <v>0</v>
      </c>
      <c r="CN111" s="308">
        <f>+生産者価格評価表!CN111/生産者価格評価表!CN$124</f>
        <v>0</v>
      </c>
      <c r="CO111" s="308">
        <f>+生産者価格評価表!CO111/生産者価格評価表!CO$124</f>
        <v>2.4444099359752626E-4</v>
      </c>
      <c r="CP111" s="308">
        <f>+生産者価格評価表!CP111/生産者価格評価表!CP$124</f>
        <v>0</v>
      </c>
      <c r="CQ111" s="308">
        <f>+生産者価格評価表!CQ111/生産者価格評価表!CQ$124</f>
        <v>0</v>
      </c>
      <c r="CR111" s="308">
        <f>+生産者価格評価表!CR111/生産者価格評価表!CR$124</f>
        <v>0</v>
      </c>
      <c r="CS111" s="308">
        <f>+生産者価格評価表!CS111/生産者価格評価表!CS$124</f>
        <v>0</v>
      </c>
      <c r="CT111" s="308">
        <f>+生産者価格評価表!CT111/生産者価格評価表!CT$124</f>
        <v>0</v>
      </c>
      <c r="CU111" s="308">
        <f>+生産者価格評価表!CU111/生産者価格評価表!CU$124</f>
        <v>0</v>
      </c>
      <c r="CV111" s="308">
        <f>+生産者価格評価表!CV111/生産者価格評価表!CV$124</f>
        <v>0</v>
      </c>
      <c r="CW111" s="308">
        <f>+生産者価格評価表!CW111/生産者価格評価表!CW$124</f>
        <v>0</v>
      </c>
      <c r="CX111" s="308">
        <f>+生産者価格評価表!CX111/生産者価格評価表!CX$124</f>
        <v>0</v>
      </c>
      <c r="CY111" s="308">
        <f>+生産者価格評価表!CY111/生産者価格評価表!CY$124</f>
        <v>0</v>
      </c>
      <c r="CZ111" s="308">
        <f>+生産者価格評価表!CZ111/生産者価格評価表!CZ$124</f>
        <v>0</v>
      </c>
      <c r="DA111" s="308">
        <f>+生産者価格評価表!DA111/生産者価格評価表!DA$124</f>
        <v>0</v>
      </c>
      <c r="DB111" s="308">
        <f>+生産者価格評価表!DB111/生産者価格評価表!DB$124</f>
        <v>0</v>
      </c>
      <c r="DC111" s="308">
        <f>+生産者価格評価表!DC111/生産者価格評価表!DC$124</f>
        <v>5.6332139929736241E-4</v>
      </c>
      <c r="DD111" s="308">
        <f>+生産者価格評価表!DD111/生産者価格評価表!DD$124</f>
        <v>2.3179004178494498E-3</v>
      </c>
      <c r="DE111" s="308">
        <f>+生産者価格評価表!DE111/生産者価格評価表!DE$124</f>
        <v>0</v>
      </c>
      <c r="DF111" s="308">
        <f>+生産者価格評価表!DF111/生産者価格評価表!DF$124</f>
        <v>0</v>
      </c>
      <c r="DG111" s="309">
        <f>+生産者価格評価表!DG111/生産者価格評価表!DG$124</f>
        <v>0</v>
      </c>
    </row>
    <row r="112" spans="2:111" ht="17.100000000000001" customHeight="1">
      <c r="B112" s="304" t="s">
        <v>333</v>
      </c>
      <c r="C112" s="305" t="s">
        <v>334</v>
      </c>
      <c r="D112" s="306">
        <f>+生産者価格評価表!D112/生産者価格評価表!D$124</f>
        <v>4.2107995925450883E-6</v>
      </c>
      <c r="E112" s="307">
        <f>+生産者価格評価表!E112/生産者価格評価表!E$124</f>
        <v>0</v>
      </c>
      <c r="F112" s="307">
        <f>+生産者価格評価表!F112/生産者価格評価表!F$124</f>
        <v>2.4676273012467207E-3</v>
      </c>
      <c r="G112" s="307">
        <f>+生産者価格評価表!G112/生産者価格評価表!G$124</f>
        <v>8.2208719594556464E-5</v>
      </c>
      <c r="H112" s="307">
        <f>+生産者価格評価表!H112/生産者価格評価表!H$124</f>
        <v>5.3383572317888752E-4</v>
      </c>
      <c r="I112" s="819">
        <v>0</v>
      </c>
      <c r="J112" s="307">
        <f>+生産者価格評価表!J112/生産者価格評価表!J$124</f>
        <v>1.9643646881028413E-4</v>
      </c>
      <c r="K112" s="307">
        <f>+生産者価格評価表!K112/生産者価格評価表!K$124</f>
        <v>2.0874218122724292E-4</v>
      </c>
      <c r="L112" s="307">
        <f>+生産者価格評価表!L112/生産者価格評価表!L$124</f>
        <v>9.2435784972038073E-5</v>
      </c>
      <c r="M112" s="307">
        <f>+生産者価格評価表!M112/生産者価格評価表!M$124</f>
        <v>3.8278577476586673E-5</v>
      </c>
      <c r="N112" s="819">
        <v>0</v>
      </c>
      <c r="O112" s="307">
        <f>+生産者価格評価表!O112/生産者価格評価表!O$124</f>
        <v>7.7299021483114136E-5</v>
      </c>
      <c r="P112" s="307">
        <f>+生産者価格評価表!P112/生産者価格評価表!P$124</f>
        <v>7.237044306078416E-5</v>
      </c>
      <c r="Q112" s="307">
        <f>+生産者価格評価表!Q112/生産者価格評価表!Q$124</f>
        <v>5.7877829101547625E-5</v>
      </c>
      <c r="R112" s="307">
        <f>+生産者価格評価表!R112/生産者価格評価表!R$124</f>
        <v>1.2999157024640281E-4</v>
      </c>
      <c r="S112" s="307">
        <f>+生産者価格評価表!S112/生産者価格評価表!S$124</f>
        <v>2.6877910420487328E-5</v>
      </c>
      <c r="T112" s="307">
        <f>+生産者価格評価表!T112/生産者価格評価表!T$124</f>
        <v>3.8032242193548505E-5</v>
      </c>
      <c r="U112" s="307">
        <f>+生産者価格評価表!U112/生産者価格評価表!U$124</f>
        <v>1.0886844678608137E-4</v>
      </c>
      <c r="V112" s="307">
        <f>+生産者価格評価表!V112/生産者価格評価表!V$124</f>
        <v>3.1699832238378165E-4</v>
      </c>
      <c r="W112" s="307">
        <f>+生産者価格評価表!W112/生産者価格評価表!W$124</f>
        <v>2.4725172484943691E-4</v>
      </c>
      <c r="X112" s="307">
        <f>+生産者価格評価表!X112/生産者価格評価表!X$124</f>
        <v>2.2340920704931593E-5</v>
      </c>
      <c r="Y112" s="307">
        <f>+生産者価格評価表!Y112/生産者価格評価表!Y$124</f>
        <v>6.8783176347127136E-5</v>
      </c>
      <c r="Z112" s="307">
        <f>+生産者価格評価表!Z112/生産者価格評価表!Z$124</f>
        <v>4.9608204035242677E-5</v>
      </c>
      <c r="AA112" s="307">
        <f>+生産者価格評価表!AA112/生産者価格評価表!AA$124</f>
        <v>1.8409394167552163E-4</v>
      </c>
      <c r="AB112" s="307">
        <f>+生産者価格評価表!AB112/生産者価格評価表!AB$124</f>
        <v>7.4498285687795947E-5</v>
      </c>
      <c r="AC112" s="307">
        <f>+生産者価格評価表!AC112/生産者価格評価表!AC$124</f>
        <v>3.1577260940583387E-4</v>
      </c>
      <c r="AD112" s="307">
        <f>+生産者価格評価表!AD112/生産者価格評価表!AD$124</f>
        <v>4.397946389437021E-5</v>
      </c>
      <c r="AE112" s="307">
        <f>+生産者価格評価表!AE112/生産者価格評価表!AE$124</f>
        <v>4.4266694330534663E-5</v>
      </c>
      <c r="AF112" s="307">
        <f>+生産者価格評価表!AF112/生産者価格評価表!AF$124</f>
        <v>4.1156465312711671E-5</v>
      </c>
      <c r="AG112" s="307">
        <f>+生産者価格評価表!AG112/生産者価格評価表!AG$124</f>
        <v>6.914205222251426E-5</v>
      </c>
      <c r="AH112" s="307">
        <f>+生産者価格評価表!AH112/生産者価格評価表!AH$124</f>
        <v>4.2760853857684987E-5</v>
      </c>
      <c r="AI112" s="307">
        <f>+生産者価格評価表!AI112/生産者価格評価表!AI$124</f>
        <v>2.2039384735054505E-4</v>
      </c>
      <c r="AJ112" s="307">
        <f>+生産者価格評価表!AJ112/生産者価格評価表!AJ$124</f>
        <v>9.9968764653800431E-5</v>
      </c>
      <c r="AK112" s="307">
        <f>+生産者価格評価表!AK112/生産者価格評価表!AK$124</f>
        <v>1.8957714629135472E-3</v>
      </c>
      <c r="AL112" s="307">
        <f>+生産者価格評価表!AL112/生産者価格評価表!AL$124</f>
        <v>2.1043272318219418E-4</v>
      </c>
      <c r="AM112" s="307">
        <f>+生産者価格評価表!AM112/生産者価格評価表!AM$124</f>
        <v>4.1548462890553696E-5</v>
      </c>
      <c r="AN112" s="307">
        <f>+生産者価格評価表!AN112/生産者価格評価表!AN$124</f>
        <v>3.0744964822952579E-5</v>
      </c>
      <c r="AO112" s="307">
        <f>+生産者価格評価表!AO112/生産者価格評価表!AO$124</f>
        <v>8.6771010833312085E-5</v>
      </c>
      <c r="AP112" s="307">
        <f>+生産者価格評価表!AP112/生産者価格評価表!AP$124</f>
        <v>3.9723766075133287E-5</v>
      </c>
      <c r="AQ112" s="307">
        <f>+生産者価格評価表!AQ112/生産者価格評価表!AQ$124</f>
        <v>1.2704050908016743E-4</v>
      </c>
      <c r="AR112" s="307">
        <f>+生産者価格評価表!AR112/生産者価格評価表!AR$124</f>
        <v>3.5963881524779253E-5</v>
      </c>
      <c r="AS112" s="307">
        <f>+生産者価格評価表!AS112/生産者価格評価表!AS$124</f>
        <v>6.0746326744034814E-5</v>
      </c>
      <c r="AT112" s="307">
        <f>+生産者価格評価表!AT112/生産者価格評価表!AT$124</f>
        <v>7.0025066641507926E-5</v>
      </c>
      <c r="AU112" s="308">
        <f>+生産者価格評価表!AU112/生産者価格評価表!AU$124</f>
        <v>1.0567884163416077E-4</v>
      </c>
      <c r="AV112" s="308">
        <f>+生産者価格評価表!AV112/生産者価格評価表!AV$124</f>
        <v>9.3753745930145365E-5</v>
      </c>
      <c r="AW112" s="308">
        <f>+生産者価格評価表!AW112/生産者価格評価表!AW$124</f>
        <v>1.0746762532929475E-4</v>
      </c>
      <c r="AX112" s="308">
        <f>+生産者価格評価表!AX112/生産者価格評価表!AX$124</f>
        <v>9.039938728616375E-5</v>
      </c>
      <c r="AY112" s="308">
        <f>+生産者価格評価表!AY112/生産者価格評価表!AY$124</f>
        <v>2.4721356581183551E-4</v>
      </c>
      <c r="AZ112" s="308">
        <f>+生産者価格評価表!AZ112/生産者価格評価表!AZ$124</f>
        <v>1.1164396187150412E-4</v>
      </c>
      <c r="BA112" s="308">
        <f>+生産者価格評価表!BA112/生産者価格評価表!BA$124</f>
        <v>1.8247258097519125E-4</v>
      </c>
      <c r="BB112" s="308">
        <f>+生産者価格評価表!BB112/生産者価格評価表!BB$124</f>
        <v>3.5706139364669022E-5</v>
      </c>
      <c r="BC112" s="308">
        <f>+生産者価格評価表!BC112/生産者価格評価表!BC$124</f>
        <v>8.0449419669357427E-5</v>
      </c>
      <c r="BD112" s="308">
        <f>+生産者価格評価表!BD112/生産者価格評価表!BD$124</f>
        <v>1.5780574916999176E-4</v>
      </c>
      <c r="BE112" s="308">
        <f>+生産者価格評価表!BE112/生産者価格評価表!BE$124</f>
        <v>4.9303025053319952E-5</v>
      </c>
      <c r="BF112" s="308">
        <f>+生産者価格評価表!BF112/生産者価格評価表!BF$124</f>
        <v>4.8208983954684051E-5</v>
      </c>
      <c r="BG112" s="308">
        <f>+生産者価格評価表!BG112/生産者価格評価表!BG$124</f>
        <v>9.3654394132161784E-5</v>
      </c>
      <c r="BH112" s="308">
        <f>+生産者価格評価表!BH112/生産者価格評価表!BH$124</f>
        <v>4.8042626410595932E-5</v>
      </c>
      <c r="BI112" s="308">
        <f>+生産者価格評価表!BI112/生産者価格評価表!BI$124</f>
        <v>1.832889811762621E-4</v>
      </c>
      <c r="BJ112" s="308">
        <f>+生産者価格評価表!BJ112/生産者価格評価表!BJ$124</f>
        <v>4.9960618901254054E-5</v>
      </c>
      <c r="BK112" s="308">
        <f>+生産者価格評価表!BK112/生産者価格評価表!BK$124</f>
        <v>1.815311859613813E-4</v>
      </c>
      <c r="BL112" s="308">
        <f>+生産者価格評価表!BL112/生産者価格評価表!BL$124</f>
        <v>8.9677864956059944E-5</v>
      </c>
      <c r="BM112" s="308">
        <f>+生産者価格評価表!BM112/生産者価格評価表!BM$124</f>
        <v>2.4965831858206425E-4</v>
      </c>
      <c r="BN112" s="308">
        <f>+生産者価格評価表!BN112/生産者価格評価表!BN$124</f>
        <v>1.2846904061037786E-4</v>
      </c>
      <c r="BO112" s="308">
        <f>+生産者価格評価表!BO112/生産者価格評価表!BO$124</f>
        <v>4.349036831326159E-4</v>
      </c>
      <c r="BP112" s="308">
        <f>+生産者価格評価表!BP112/生産者価格評価表!BP$124</f>
        <v>4.3122115631007385E-4</v>
      </c>
      <c r="BQ112" s="308">
        <f>+生産者価格評価表!BQ112/生産者価格評価表!BQ$124</f>
        <v>3.2224947276014318E-5</v>
      </c>
      <c r="BR112" s="308">
        <f>+生産者価格評価表!BR112/生産者価格評価表!BR$124</f>
        <v>8.3619825899243283E-5</v>
      </c>
      <c r="BS112" s="308">
        <f>+生産者価格評価表!BS112/生産者価格評価表!BS$124</f>
        <v>4.326136403850263E-4</v>
      </c>
      <c r="BT112" s="308">
        <f>+生産者価格評価表!BT112/生産者価格評価表!BT$124</f>
        <v>0</v>
      </c>
      <c r="BU112" s="308">
        <f>+生産者価格評価表!BU112/生産者価格評価表!BU$124</f>
        <v>6.0059841481925104E-4</v>
      </c>
      <c r="BV112" s="308">
        <f>+生産者価格評価表!BV112/生産者価格評価表!BV$124</f>
        <v>2.0537697620653936E-4</v>
      </c>
      <c r="BW112" s="308">
        <f>+生産者価格評価表!BW112/生産者価格評価表!BW$124</f>
        <v>1.5101736656569253E-3</v>
      </c>
      <c r="BX112" s="308">
        <f>+生産者価格評価表!BX112/生産者価格評価表!BX$124</f>
        <v>9.3632164091300425E-4</v>
      </c>
      <c r="BY112" s="308">
        <f>+生産者価格評価表!BY112/生産者価格評価表!BY$124</f>
        <v>4.3286999918113904E-4</v>
      </c>
      <c r="BZ112" s="308">
        <f>+生産者価格評価表!BZ112/生産者価格評価表!BZ$124</f>
        <v>2.3628650409295907E-4</v>
      </c>
      <c r="CA112" s="308">
        <f>+生産者価格評価表!CA112/生産者価格評価表!CA$124</f>
        <v>4.3714523430180859E-4</v>
      </c>
      <c r="CB112" s="308">
        <f>+生産者価格評価表!CB112/生産者価格評価表!CB$124</f>
        <v>0</v>
      </c>
      <c r="CC112" s="308">
        <f>+生産者価格評価表!CC112/生産者価格評価表!CC$124</f>
        <v>1.7217773841853975E-4</v>
      </c>
      <c r="CD112" s="308">
        <f>+生産者価格評価表!CD112/生産者価格評価表!CD$124</f>
        <v>1.0667821720310043E-4</v>
      </c>
      <c r="CE112" s="308">
        <f>+生産者価格評価表!CE112/生産者価格評価表!CE$124</f>
        <v>1.9217837295030135E-4</v>
      </c>
      <c r="CF112" s="308">
        <f>+生産者価格評価表!CF112/生産者価格評価表!CF$124</f>
        <v>2.466135823971378E-4</v>
      </c>
      <c r="CG112" s="308">
        <f>+生産者価格評価表!CG112/生産者価格評価表!CG$124</f>
        <v>5.834517255675504E-4</v>
      </c>
      <c r="CH112" s="308">
        <f>+生産者価格評価表!CH112/生産者価格評価表!CH$124</f>
        <v>3.301342799118321E-4</v>
      </c>
      <c r="CI112" s="308">
        <f>+生産者価格評価表!CI112/生産者価格評価表!CI$124</f>
        <v>3.8864125481045822E-4</v>
      </c>
      <c r="CJ112" s="308">
        <f>+生産者価格評価表!CJ112/生産者価格評価表!CJ$124</f>
        <v>1.2637043125810577E-3</v>
      </c>
      <c r="CK112" s="308">
        <f>+生産者価格評価表!CK112/生産者価格評価表!CK$124</f>
        <v>9.3150138567980661E-4</v>
      </c>
      <c r="CL112" s="308">
        <f>+生産者価格評価表!CL112/生産者価格評価表!CL$124</f>
        <v>9.5435261994509228E-5</v>
      </c>
      <c r="CM112" s="308">
        <f>+生産者価格評価表!CM112/生産者価格評価表!CM$124</f>
        <v>3.1306432325605435E-3</v>
      </c>
      <c r="CN112" s="308">
        <f>+生産者価格評価表!CN112/生産者価格評価表!CN$124</f>
        <v>3.0185944197533152E-4</v>
      </c>
      <c r="CO112" s="308">
        <f>+生産者価格評価表!CO112/生産者価格評価表!CO$124</f>
        <v>3.8595672627388133E-3</v>
      </c>
      <c r="CP112" s="308">
        <f>+生産者価格評価表!CP112/生産者価格評価表!CP$124</f>
        <v>3.2822185619676022E-3</v>
      </c>
      <c r="CQ112" s="308">
        <f>+生産者価格評価表!CQ112/生産者価格評価表!CQ$124</f>
        <v>2.6613155600951037E-4</v>
      </c>
      <c r="CR112" s="308">
        <f>+生産者価格評価表!CR112/生産者価格評価表!CR$124</f>
        <v>2.4840986458629042E-4</v>
      </c>
      <c r="CS112" s="308">
        <f>+生産者価格評価表!CS112/生産者価格評価表!CS$124</f>
        <v>2.0320932889238789E-4</v>
      </c>
      <c r="CT112" s="308">
        <f>+生産者価格評価表!CT112/生産者価格評価表!CT$124</f>
        <v>2.4971647912810436E-4</v>
      </c>
      <c r="CU112" s="308">
        <f>+生産者価格評価表!CU112/生産者価格評価表!CU$124</f>
        <v>2.3046081053673764E-3</v>
      </c>
      <c r="CV112" s="308">
        <f>+生産者価格評価表!CV112/生産者価格評価表!CV$124</f>
        <v>9.1569624655448529E-4</v>
      </c>
      <c r="CW112" s="308">
        <f>+生産者価格評価表!CW112/生産者価格評価表!CW$124</f>
        <v>1.5027824282485096E-3</v>
      </c>
      <c r="CX112" s="308">
        <f>+生産者価格評価表!CX112/生産者価格評価表!CX$124</f>
        <v>5.2963150074102257E-4</v>
      </c>
      <c r="CY112" s="308">
        <f>+生産者価格評価表!CY112/生産者価格評価表!CY$124</f>
        <v>7.1743261773933858E-4</v>
      </c>
      <c r="CZ112" s="308">
        <f>+生産者価格評価表!CZ112/生産者価格評価表!CZ$124</f>
        <v>1.7385970372690638E-3</v>
      </c>
      <c r="DA112" s="308">
        <f>+生産者価格評価表!DA112/生産者価格評価表!DA$124</f>
        <v>4.6692309286500854E-4</v>
      </c>
      <c r="DB112" s="308">
        <f>+生産者価格評価表!DB112/生産者価格評価表!DB$124</f>
        <v>1.6212585597847589E-3</v>
      </c>
      <c r="DC112" s="308">
        <f>+生産者価格評価表!DC112/生産者価格評価表!DC$124</f>
        <v>2.5962592622591871E-3</v>
      </c>
      <c r="DD112" s="308">
        <f>+生産者価格評価表!DD112/生産者価格評価表!DD$124</f>
        <v>1.4253784220215825E-3</v>
      </c>
      <c r="DE112" s="308">
        <f>+生産者価格評価表!DE112/生産者価格評価表!DE$124</f>
        <v>3.7427168429538132E-3</v>
      </c>
      <c r="DF112" s="308">
        <f>+生産者価格評価表!DF112/生産者価格評価表!DF$124</f>
        <v>0</v>
      </c>
      <c r="DG112" s="309">
        <f>+生産者価格評価表!DG112/生産者価格評価表!DG$124</f>
        <v>1.4670326210697853E-3</v>
      </c>
    </row>
    <row r="113" spans="2:111" ht="17.100000000000001" customHeight="1">
      <c r="B113" s="304" t="s">
        <v>335</v>
      </c>
      <c r="C113" s="305" t="s">
        <v>336</v>
      </c>
      <c r="D113" s="306">
        <f>+生産者価格評価表!D113/生産者価格評価表!D$124</f>
        <v>2.4385015372360767E-4</v>
      </c>
      <c r="E113" s="307">
        <f>+生産者価格評価表!E113/生産者価格評価表!E$124</f>
        <v>3.4999205489256795E-4</v>
      </c>
      <c r="F113" s="307">
        <f>+生産者価格評価表!F113/生産者価格評価表!F$124</f>
        <v>8.2333761111335506E-4</v>
      </c>
      <c r="G113" s="307">
        <f>+生産者価格評価表!G113/生産者価格評価表!G$124</f>
        <v>3.9154220621933676E-3</v>
      </c>
      <c r="H113" s="307">
        <f>+生産者価格評価表!H113/生産者価格評価表!H$124</f>
        <v>5.0442565217234984E-4</v>
      </c>
      <c r="I113" s="819">
        <v>0</v>
      </c>
      <c r="J113" s="307">
        <f>+生産者価格評価表!J113/生産者価格評価表!J$124</f>
        <v>1.0965441832828224E-3</v>
      </c>
      <c r="K113" s="307">
        <f>+生産者価格評価表!K113/生産者価格評価表!K$124</f>
        <v>9.6616343892144284E-4</v>
      </c>
      <c r="L113" s="307">
        <f>+生産者価格評価表!L113/生産者価格評価表!L$124</f>
        <v>2.9440473970462428E-4</v>
      </c>
      <c r="M113" s="307">
        <f>+生産者価格評価表!M113/生産者価格評価表!M$124</f>
        <v>2.8848575986646437E-6</v>
      </c>
      <c r="N113" s="819">
        <v>0</v>
      </c>
      <c r="O113" s="307">
        <f>+生産者価格評価表!O113/生産者価格評価表!O$124</f>
        <v>9.2937399091564722E-4</v>
      </c>
      <c r="P113" s="307">
        <f>+生産者価格評価表!P113/生産者価格評価表!P$124</f>
        <v>1.1571177725114787E-3</v>
      </c>
      <c r="Q113" s="307">
        <f>+生産者価格評価表!Q113/生産者価格評価表!Q$124</f>
        <v>1.0789944883537544E-3</v>
      </c>
      <c r="R113" s="307">
        <f>+生産者価格評価表!R113/生産者価格評価表!R$124</f>
        <v>1.0517974536733011E-3</v>
      </c>
      <c r="S113" s="307">
        <f>+生産者価格評価表!S113/生産者価格評価表!S$124</f>
        <v>4.6302062658966597E-4</v>
      </c>
      <c r="T113" s="307">
        <f>+生産者価格評価表!T113/生産者価格評価表!T$124</f>
        <v>6.0496866678188719E-4</v>
      </c>
      <c r="U113" s="307">
        <f>+生産者価格評価表!U113/生産者価格評価表!U$124</f>
        <v>8.9100078648821882E-4</v>
      </c>
      <c r="V113" s="307">
        <f>+生産者価格評価表!V113/生産者価格評価表!V$124</f>
        <v>9.795011290972197E-4</v>
      </c>
      <c r="W113" s="307">
        <f>+生産者価格評価表!W113/生産者価格評価表!W$124</f>
        <v>8.0728965381014935E-4</v>
      </c>
      <c r="X113" s="307">
        <f>+生産者価格評価表!X113/生産者価格評価表!X$124</f>
        <v>1.7179318470123141E-4</v>
      </c>
      <c r="Y113" s="307">
        <f>+生産者価格評価表!Y113/生産者価格評価表!Y$124</f>
        <v>2.4459811775777451E-4</v>
      </c>
      <c r="Z113" s="307">
        <f>+生産者価格評価表!Z113/生産者価格評価表!Z$124</f>
        <v>5.1462116291200782E-4</v>
      </c>
      <c r="AA113" s="307">
        <f>+生産者価格評価表!AA113/生産者価格評価表!AA$124</f>
        <v>5.6032577584009798E-4</v>
      </c>
      <c r="AB113" s="307">
        <f>+生産者価格評価表!AB113/生産者価格評価表!AB$124</f>
        <v>8.4754775603059255E-4</v>
      </c>
      <c r="AC113" s="307">
        <f>+生産者価格評価表!AC113/生産者価格評価表!AC$124</f>
        <v>7.7558503699582965E-4</v>
      </c>
      <c r="AD113" s="307">
        <f>+生産者価格評価表!AD113/生産者価格評価表!AD$124</f>
        <v>1.4945255555083646E-5</v>
      </c>
      <c r="AE113" s="307">
        <f>+生産者価格評価表!AE113/生産者価格評価表!AE$124</f>
        <v>1.3206793664771472E-4</v>
      </c>
      <c r="AF113" s="307">
        <f>+生産者価格評価表!AF113/生産者価格評価表!AF$124</f>
        <v>1.2919225034900323E-4</v>
      </c>
      <c r="AG113" s="307">
        <f>+生産者価格評価表!AG113/生産者価格評価表!AG$124</f>
        <v>3.2508876049398345E-4</v>
      </c>
      <c r="AH113" s="307">
        <f>+生産者価格評価表!AH113/生産者価格評価表!AH$124</f>
        <v>1.5834053141039939E-3</v>
      </c>
      <c r="AI113" s="307">
        <f>+生産者価格評価表!AI113/生産者価格評価表!AI$124</f>
        <v>1.1826142670294366E-3</v>
      </c>
      <c r="AJ113" s="307">
        <f>+生産者価格評価表!AJ113/生産者価格評価表!AJ$124</f>
        <v>6.7103543998390494E-4</v>
      </c>
      <c r="AK113" s="307">
        <f>+生産者価格評価表!AK113/生産者価格評価表!AK$124</f>
        <v>1.2577217091940551E-3</v>
      </c>
      <c r="AL113" s="307">
        <f>+生産者価格評価表!AL113/生産者価格評価表!AL$124</f>
        <v>1.1762787763413868E-3</v>
      </c>
      <c r="AM113" s="307">
        <f>+生産者価格評価表!AM113/生産者価格評価表!AM$124</f>
        <v>9.0955338283851844E-5</v>
      </c>
      <c r="AN113" s="307">
        <f>+生産者価格評価表!AN113/生産者価格評価表!AN$124</f>
        <v>7.9816679728791587E-5</v>
      </c>
      <c r="AO113" s="307">
        <f>+生産者価格評価表!AO113/生産者価格評価表!AO$124</f>
        <v>2.1439040784846283E-4</v>
      </c>
      <c r="AP113" s="307">
        <f>+生産者価格評価表!AP113/生産者価格評価表!AP$124</f>
        <v>6.0399212326485993E-4</v>
      </c>
      <c r="AQ113" s="307">
        <f>+生産者価格評価表!AQ113/生産者価格評価表!AQ$124</f>
        <v>4.1380914731018793E-4</v>
      </c>
      <c r="AR113" s="307">
        <f>+生産者価格評価表!AR113/生産者価格評価表!AR$124</f>
        <v>3.1860673637008896E-4</v>
      </c>
      <c r="AS113" s="307">
        <f>+生産者価格評価表!AS113/生産者価格評価表!AS$124</f>
        <v>9.0851992280109725E-4</v>
      </c>
      <c r="AT113" s="307">
        <f>+生産者価格評価表!AT113/生産者価格評価表!AT$124</f>
        <v>3.5372439012135116E-4</v>
      </c>
      <c r="AU113" s="308">
        <f>+生産者価格評価表!AU113/生産者価格評価表!AU$124</f>
        <v>1.0893085658063941E-3</v>
      </c>
      <c r="AV113" s="308">
        <f>+生産者価格評価表!AV113/生産者価格評価表!AV$124</f>
        <v>1.1304679625366736E-3</v>
      </c>
      <c r="AW113" s="308">
        <f>+生産者価格評価表!AW113/生産者価格評価表!AW$124</f>
        <v>4.8848266398053596E-4</v>
      </c>
      <c r="AX113" s="308">
        <f>+生産者価格評価表!AX113/生産者価格評価表!AX$124</f>
        <v>6.2043043364408683E-4</v>
      </c>
      <c r="AY113" s="308">
        <f>+生産者価格評価表!AY113/生産者価格評価表!AY$124</f>
        <v>3.190074454893368E-3</v>
      </c>
      <c r="AZ113" s="308">
        <f>+生産者価格評価表!AZ113/生産者価格評価表!AZ$124</f>
        <v>9.7268511313445194E-4</v>
      </c>
      <c r="BA113" s="308">
        <f>+生産者価格評価表!BA113/生産者価格評価表!BA$124</f>
        <v>5.1293562237974904E-4</v>
      </c>
      <c r="BB113" s="308">
        <f>+生産者価格評価表!BB113/生産者価格評価表!BB$124</f>
        <v>3.2804255620616469E-4</v>
      </c>
      <c r="BC113" s="308">
        <f>+生産者価格評価表!BC113/生産者価格評価表!BC$124</f>
        <v>8.3067237124890485E-4</v>
      </c>
      <c r="BD113" s="308">
        <f>+生産者価格評価表!BD113/生産者価格評価表!BD$124</f>
        <v>7.8876915810644594E-4</v>
      </c>
      <c r="BE113" s="308">
        <f>+生産者価格評価表!BE113/生産者価格評価表!BE$124</f>
        <v>9.1124934722101392E-4</v>
      </c>
      <c r="BF113" s="308">
        <f>+生産者価格評価表!BF113/生産者価格評価表!BF$124</f>
        <v>1.1938432704053102E-4</v>
      </c>
      <c r="BG113" s="308">
        <f>+生産者価格評価表!BG113/生産者価格評価表!BG$124</f>
        <v>1.1535890270447374E-4</v>
      </c>
      <c r="BH113" s="308">
        <f>+生産者価格評価表!BH113/生産者価格評価表!BH$124</f>
        <v>3.2414979796542283E-4</v>
      </c>
      <c r="BI113" s="308">
        <f>+生産者価格評価表!BI113/生産者価格評価表!BI$124</f>
        <v>5.4593117772789126E-4</v>
      </c>
      <c r="BJ113" s="308">
        <f>+生産者価格評価表!BJ113/生産者価格評価表!BJ$124</f>
        <v>1.1423366526606455E-3</v>
      </c>
      <c r="BK113" s="308">
        <f>+生産者価格評価表!BK113/生産者価格評価表!BK$124</f>
        <v>1.0877693190537397E-3</v>
      </c>
      <c r="BL113" s="308">
        <f>+生産者価格評価表!BL113/生産者価格評価表!BL$124</f>
        <v>2.580871040137097E-4</v>
      </c>
      <c r="BM113" s="308">
        <f>+生産者価格評価表!BM113/生産者価格評価表!BM$124</f>
        <v>5.7126902851587977E-4</v>
      </c>
      <c r="BN113" s="308">
        <f>+生産者価格評価表!BN113/生産者価格評価表!BN$124</f>
        <v>2.2871373625419318E-5</v>
      </c>
      <c r="BO113" s="308">
        <f>+生産者価格評価表!BO113/生産者価格評価表!BO$124</f>
        <v>2.1554025427770332E-3</v>
      </c>
      <c r="BP113" s="308">
        <f>+生産者価格評価表!BP113/生産者価格評価表!BP$124</f>
        <v>4.4767777436226735E-4</v>
      </c>
      <c r="BQ113" s="308">
        <f>+生産者価格評価表!BQ113/生産者価格評価表!BQ$124</f>
        <v>2.5896297917232839E-5</v>
      </c>
      <c r="BR113" s="308">
        <f>+生産者価格評価表!BR113/生産者価格評価表!BR$124</f>
        <v>1.3509011321900222E-4</v>
      </c>
      <c r="BS113" s="308">
        <f>+生産者価格評価表!BS113/生産者価格評価表!BS$124</f>
        <v>1.1719879710093029E-3</v>
      </c>
      <c r="BT113" s="308">
        <f>+生産者価格評価表!BT113/生産者価格評価表!BT$124</f>
        <v>2.8432341376368343E-3</v>
      </c>
      <c r="BU113" s="308">
        <f>+生産者価格評価表!BU113/生産者価格評価表!BU$124</f>
        <v>1.9211627795336162E-3</v>
      </c>
      <c r="BV113" s="308">
        <f>+生産者価格評価表!BV113/生産者価格評価表!BV$124</f>
        <v>3.2731985068358612E-3</v>
      </c>
      <c r="BW113" s="308">
        <f>+生産者価格評価表!BW113/生産者価格評価表!BW$124</f>
        <v>1.1474978676851426E-3</v>
      </c>
      <c r="BX113" s="308">
        <f>+生産者価格評価表!BX113/生産者価格評価表!BX$124</f>
        <v>4.9313528885122713E-4</v>
      </c>
      <c r="BY113" s="308">
        <f>+生産者価格評価表!BY113/生産者価格評価表!BY$124</f>
        <v>0</v>
      </c>
      <c r="BZ113" s="308">
        <f>+生産者価格評価表!BZ113/生産者価格評価表!BZ$124</f>
        <v>2.9178895352936951E-3</v>
      </c>
      <c r="CA113" s="308">
        <f>+生産者価格評価表!CA113/生産者価格評価表!CA$124</f>
        <v>1.7831653824807421E-3</v>
      </c>
      <c r="CB113" s="308">
        <f>+生産者価格評価表!CB113/生産者価格評価表!CB$124</f>
        <v>9.334761503843182E-4</v>
      </c>
      <c r="CC113" s="308">
        <f>+生産者価格評価表!CC113/生産者価格評価表!CC$124</f>
        <v>1.0305554903716678E-3</v>
      </c>
      <c r="CD113" s="308">
        <f>+生産者価格評価表!CD113/生産者価格評価表!CD$124</f>
        <v>1.3525469014756578E-3</v>
      </c>
      <c r="CE113" s="308">
        <f>+生産者価格評価表!CE113/生産者価格評価表!CE$124</f>
        <v>4.8364345036182761E-3</v>
      </c>
      <c r="CF113" s="308">
        <f>+生産者価格評価表!CF113/生産者価格評価表!CF$124</f>
        <v>3.1912157222393706E-3</v>
      </c>
      <c r="CG113" s="308">
        <f>+生産者価格評価表!CG113/生産者価格評価表!CG$124</f>
        <v>3.4687967757050741E-3</v>
      </c>
      <c r="CH113" s="308">
        <f>+生産者価格評価表!CH113/生産者価格評価表!CH$124</f>
        <v>3.2869123861819266E-3</v>
      </c>
      <c r="CI113" s="308">
        <f>+生産者価格評価表!CI113/生産者価格評価表!CI$124</f>
        <v>2.6622179508446644E-3</v>
      </c>
      <c r="CJ113" s="308">
        <f>+生産者価格評価表!CJ113/生産者価格評価表!CJ$124</f>
        <v>2.0653747071312221E-3</v>
      </c>
      <c r="CK113" s="308">
        <f>+生産者価格評価表!CK113/生産者価格評価表!CK$124</f>
        <v>6.2557078619949796E-4</v>
      </c>
      <c r="CL113" s="308">
        <f>+生産者価格評価表!CL113/生産者価格評価表!CL$124</f>
        <v>1.8214564905734583E-3</v>
      </c>
      <c r="CM113" s="308">
        <f>+生産者価格評価表!CM113/生産者価格評価表!CM$124</f>
        <v>2.1654247599365286E-3</v>
      </c>
      <c r="CN113" s="308">
        <f>+生産者価格評価表!CN113/生産者価格評価表!CN$124</f>
        <v>2.8041117512008561E-3</v>
      </c>
      <c r="CO113" s="308">
        <f>+生産者価格評価表!CO113/生産者価格評価表!CO$124</f>
        <v>1.7565966562820055E-3</v>
      </c>
      <c r="CP113" s="308">
        <f>+生産者価格評価表!CP113/生産者価格評価表!CP$124</f>
        <v>7.2387170544222735E-3</v>
      </c>
      <c r="CQ113" s="308">
        <f>+生産者価格評価表!CQ113/生産者価格評価表!CQ$124</f>
        <v>1.2687876718814578E-3</v>
      </c>
      <c r="CR113" s="308">
        <f>+生産者価格評価表!CR113/生産者価格評価表!CR$124</f>
        <v>5.062392635520877E-3</v>
      </c>
      <c r="CS113" s="308">
        <f>+生産者価格評価表!CS113/生産者価格評価表!CS$124</f>
        <v>4.2457581242075944E-3</v>
      </c>
      <c r="CT113" s="308">
        <f>+生産者価格評価表!CT113/生産者価格評価表!CT$124</f>
        <v>5.0050084591894669E-3</v>
      </c>
      <c r="CU113" s="308">
        <f>+生産者価格評価表!CU113/生産者価格評価表!CU$124</f>
        <v>4.4737129141878256E-3</v>
      </c>
      <c r="CV113" s="308">
        <f>+生産者価格評価表!CV113/生産者価格評価表!CV$124</f>
        <v>1.5574230462651998E-3</v>
      </c>
      <c r="CW113" s="308">
        <f>+生産者価格評価表!CW113/生産者価格評価表!CW$124</f>
        <v>1.0946669680123797E-3</v>
      </c>
      <c r="CX113" s="308">
        <f>+生産者価格評価表!CX113/生産者価格評価表!CX$124</f>
        <v>1.0985622097027556E-3</v>
      </c>
      <c r="CY113" s="308">
        <f>+生産者価格評価表!CY113/生産者価格評価表!CY$124</f>
        <v>1.7150867683727591E-3</v>
      </c>
      <c r="CZ113" s="308">
        <f>+生産者価格評価表!CZ113/生産者価格評価表!CZ$124</f>
        <v>2.2958502491342392E-3</v>
      </c>
      <c r="DA113" s="308">
        <f>+生産者価格評価表!DA113/生産者価格評価表!DA$124</f>
        <v>6.2925457925103005E-4</v>
      </c>
      <c r="DB113" s="308">
        <f>+生産者価格評価表!DB113/生産者価格評価表!DB$124</f>
        <v>4.1888304805336616E-3</v>
      </c>
      <c r="DC113" s="308">
        <f>+生産者価格評価表!DC113/生産者価格評価表!DC$124</f>
        <v>2.0673499718308831E-3</v>
      </c>
      <c r="DD113" s="308">
        <f>+生産者価格評価表!DD113/生産者価格評価表!DD$124</f>
        <v>2.9588833124836672E-3</v>
      </c>
      <c r="DE113" s="308">
        <f>+生産者価格評価表!DE113/生産者価格評価表!DE$124</f>
        <v>2.6355267237048998E-3</v>
      </c>
      <c r="DF113" s="308">
        <f>+生産者価格評価表!DF113/生産者価格評価表!DF$124</f>
        <v>0</v>
      </c>
      <c r="DG113" s="309">
        <f>+生産者価格評価表!DG113/生産者価格評価表!DG$124</f>
        <v>1.1583199465310906E-4</v>
      </c>
    </row>
    <row r="114" spans="2:111" ht="17.100000000000001" customHeight="1" thickBot="1">
      <c r="B114" s="310" t="s">
        <v>337</v>
      </c>
      <c r="C114" s="311" t="s">
        <v>338</v>
      </c>
      <c r="D114" s="834">
        <f>+生産者価格評価表!D114/生産者価格評価表!D$124</f>
        <v>9.3053509992309449E-3</v>
      </c>
      <c r="E114" s="835">
        <f>+生産者価格評価表!E114/生産者価格評価表!E$124</f>
        <v>1.4340597922796048E-4</v>
      </c>
      <c r="F114" s="835">
        <f>+生産者価格評価表!F114/生産者価格評価表!F$124</f>
        <v>1.047495368160402E-3</v>
      </c>
      <c r="G114" s="835">
        <f>+生産者価格評価表!G114/生産者価格評価表!G$124</f>
        <v>8.7756262890504894E-4</v>
      </c>
      <c r="H114" s="835">
        <f>+生産者価格評価表!H114/生産者価格評価表!H$124</f>
        <v>1.2403965787071196E-2</v>
      </c>
      <c r="I114" s="836">
        <v>0</v>
      </c>
      <c r="J114" s="835">
        <f>+生産者価格評価表!J114/生産者価格評価表!J$124</f>
        <v>7.420631798289049E-3</v>
      </c>
      <c r="K114" s="835">
        <f>+生産者価格評価表!K114/生産者価格評価表!K$124</f>
        <v>3.629906405359823E-3</v>
      </c>
      <c r="L114" s="835">
        <f>+生産者価格評価表!L114/生産者価格評価表!L$124</f>
        <v>5.6651361819217419E-3</v>
      </c>
      <c r="M114" s="835">
        <f>+生産者価格評価表!M114/生産者価格評価表!M$124</f>
        <v>2.588203551793304E-3</v>
      </c>
      <c r="N114" s="836">
        <v>0</v>
      </c>
      <c r="O114" s="835">
        <f>+生産者価格評価表!O114/生産者価格評価表!O$124</f>
        <v>2.0723873265063183E-3</v>
      </c>
      <c r="P114" s="835">
        <f>+生産者価格評価表!P114/生産者価格評価表!P$124</f>
        <v>2.433595096829352E-3</v>
      </c>
      <c r="Q114" s="835">
        <f>+生産者価格評価表!Q114/生産者価格評価表!Q$124</f>
        <v>6.3710566506320317E-3</v>
      </c>
      <c r="R114" s="835">
        <f>+生産者価格評価表!R114/生産者価格評価表!R$124</f>
        <v>2.0946160703828672E-3</v>
      </c>
      <c r="S114" s="835">
        <f>+生産者価格評価表!S114/生産者価格評価表!S$124</f>
        <v>1.8527806339020531E-3</v>
      </c>
      <c r="T114" s="835">
        <f>+生産者価格評価表!T114/生産者価格評価表!T$124</f>
        <v>2.1474931332436413E-3</v>
      </c>
      <c r="U114" s="835">
        <f>+生産者価格評価表!U114/生産者価格評価表!U$124</f>
        <v>2.390516939141411E-3</v>
      </c>
      <c r="V114" s="835">
        <f>+生産者価格評価表!V114/生産者価格評価表!V$124</f>
        <v>8.9896509563408935E-4</v>
      </c>
      <c r="W114" s="835">
        <f>+生産者価格評価表!W114/生産者価格評価表!W$124</f>
        <v>2.1644765686710398E-3</v>
      </c>
      <c r="X114" s="835">
        <f>+生産者価格評価表!X114/生産者価格評価表!X$124</f>
        <v>8.396787977177269E-5</v>
      </c>
      <c r="Y114" s="835">
        <f>+生産者価格評価表!Y114/生産者価格評価表!Y$124</f>
        <v>3.1125499893385465E-4</v>
      </c>
      <c r="Z114" s="835">
        <f>+生産者価格評価表!Z114/生産者価格評価表!Z$124</f>
        <v>1.2974677153670456E-3</v>
      </c>
      <c r="AA114" s="835">
        <f>+生産者価格評価表!AA114/生産者価格評価表!AA$124</f>
        <v>7.8652333985671351E-3</v>
      </c>
      <c r="AB114" s="835">
        <f>+生産者価格評価表!AB114/生産者価格評価表!AB$124</f>
        <v>3.7215783938150768E-4</v>
      </c>
      <c r="AC114" s="835">
        <f>+生産者価格評価表!AC114/生産者価格評価表!AC$124</f>
        <v>1.2734208370684004E-3</v>
      </c>
      <c r="AD114" s="835">
        <f>+生産者価格評価表!AD114/生産者価格評価表!AD$124</f>
        <v>2.4644886582074249E-4</v>
      </c>
      <c r="AE114" s="835">
        <f>+生産者価格評価表!AE114/生産者価格評価表!AE$124</f>
        <v>8.2692128013197534E-3</v>
      </c>
      <c r="AF114" s="835">
        <f>+生産者価格評価表!AF114/生産者価格評価表!AF$124</f>
        <v>1.6293042396379994E-3</v>
      </c>
      <c r="AG114" s="835">
        <f>+生産者価格評価表!AG114/生産者価格評価表!AG$124</f>
        <v>5.5857674603160103E-3</v>
      </c>
      <c r="AH114" s="835">
        <f>+生産者価格評価表!AH114/生産者価格評価表!AH$124</f>
        <v>4.4091141782409407E-3</v>
      </c>
      <c r="AI114" s="835">
        <f>+生産者価格評価表!AI114/生産者価格評価表!AI$124</f>
        <v>1.8982071950068902E-2</v>
      </c>
      <c r="AJ114" s="835">
        <f>+生産者価格評価表!AJ114/生産者価格評価表!AJ$124</f>
        <v>9.3312582834337594E-3</v>
      </c>
      <c r="AK114" s="835">
        <f>+生産者価格評価表!AK114/生産者価格評価表!AK$124</f>
        <v>1.8560631353432065E-3</v>
      </c>
      <c r="AL114" s="835">
        <f>+生産者価格評価表!AL114/生産者価格評価表!AL$124</f>
        <v>1.2666573104825319E-2</v>
      </c>
      <c r="AM114" s="835">
        <f>+生産者価格評価表!AM114/生産者価格評価表!AM$124</f>
        <v>5.8694630274081531E-3</v>
      </c>
      <c r="AN114" s="835">
        <f>+生産者価格評価表!AN114/生産者価格評価表!AN$124</f>
        <v>4.8679098247731275E-3</v>
      </c>
      <c r="AO114" s="835">
        <f>+生産者価格評価表!AO114/生産者価格評価表!AO$124</f>
        <v>1.5028980677532919E-2</v>
      </c>
      <c r="AP114" s="835">
        <f>+生産者価格評価表!AP114/生産者価格評価表!AP$124</f>
        <v>7.8457056764097855E-3</v>
      </c>
      <c r="AQ114" s="835">
        <f>+生産者価格評価表!AQ114/生産者価格評価表!AQ$124</f>
        <v>5.3086393951942519E-3</v>
      </c>
      <c r="AR114" s="835">
        <f>+生産者価格評価表!AR114/生産者価格評価表!AR$124</f>
        <v>3.0922256062371456E-3</v>
      </c>
      <c r="AS114" s="835">
        <f>+生産者価格評価表!AS114/生産者価格評価表!AS$124</f>
        <v>3.1582302226447717E-3</v>
      </c>
      <c r="AT114" s="835">
        <f>+生産者価格評価表!AT114/生産者価格評価表!AT$124</f>
        <v>6.4447897579499409E-3</v>
      </c>
      <c r="AU114" s="837">
        <f>+生産者価格評価表!AU114/生産者価格評価表!AU$124</f>
        <v>7.9490887251983215E-3</v>
      </c>
      <c r="AV114" s="837">
        <f>+生産者価格評価表!AV114/生産者価格評価表!AV$124</f>
        <v>5.1186578975964377E-3</v>
      </c>
      <c r="AW114" s="837">
        <f>+生産者価格評価表!AW114/生産者価格評価表!AW$124</f>
        <v>2.3404019048831977E-3</v>
      </c>
      <c r="AX114" s="837">
        <f>+生産者価格評価表!AX114/生産者価格評価表!AX$124</f>
        <v>5.0222427031879297E-4</v>
      </c>
      <c r="AY114" s="837">
        <f>+生産者価格評価表!AY114/生産者価格評価表!AY$124</f>
        <v>3.5330350690589233E-4</v>
      </c>
      <c r="AZ114" s="837">
        <f>+生産者価格評価表!AZ114/生産者価格評価表!AZ$124</f>
        <v>4.8602291861531135E-3</v>
      </c>
      <c r="BA114" s="837">
        <f>+生産者価格評価表!BA114/生産者価格評価表!BA$124</f>
        <v>3.577419440482138E-4</v>
      </c>
      <c r="BB114" s="837">
        <f>+生産者価格評価表!BB114/生産者価格評価表!BB$124</f>
        <v>1.4958886467770366E-3</v>
      </c>
      <c r="BC114" s="837">
        <f>+生産者価格評価表!BC114/生産者価格評価表!BC$124</f>
        <v>7.8123950932847564E-3</v>
      </c>
      <c r="BD114" s="837">
        <f>+生産者価格評価表!BD114/生産者価格評価表!BD$124</f>
        <v>5.4166286527948318E-3</v>
      </c>
      <c r="BE114" s="837">
        <f>+生産者価格評価表!BE114/生産者価格評価表!BE$124</f>
        <v>1.6585314635766154E-3</v>
      </c>
      <c r="BF114" s="837">
        <f>+生産者価格評価表!BF114/生産者価格評価表!BF$124</f>
        <v>3.6927612033974466E-4</v>
      </c>
      <c r="BG114" s="837">
        <f>+生産者価格評価表!BG114/生産者価格評価表!BG$124</f>
        <v>7.915468036970789E-4</v>
      </c>
      <c r="BH114" s="837">
        <f>+生産者価格評価表!BH114/生産者価格評価表!BH$124</f>
        <v>5.5806756691970951E-4</v>
      </c>
      <c r="BI114" s="837">
        <f>+生産者価格評価表!BI114/生産者価格評価表!BI$124</f>
        <v>3.2885714152245059E-3</v>
      </c>
      <c r="BJ114" s="837">
        <f>+生産者価格評価表!BJ114/生産者価格評価表!BJ$124</f>
        <v>5.9947281640560617E-3</v>
      </c>
      <c r="BK114" s="837">
        <f>+生産者価格評価表!BK114/生産者価格評価表!BK$124</f>
        <v>1.1702957291402851E-3</v>
      </c>
      <c r="BL114" s="837">
        <f>+生産者価格評価表!BL114/生産者価格評価表!BL$124</f>
        <v>1.8255412343232379E-3</v>
      </c>
      <c r="BM114" s="837">
        <f>+生産者価格評価表!BM114/生産者価格評価表!BM$124</f>
        <v>1.4210897823513799E-2</v>
      </c>
      <c r="BN114" s="837">
        <f>+生産者価格評価表!BN114/生産者価格評価表!BN$124</f>
        <v>1.7309471712634673E-2</v>
      </c>
      <c r="BO114" s="837">
        <f>+生産者価格評価表!BO114/生産者価格評価表!BO$124</f>
        <v>1.2073515774925226E-2</v>
      </c>
      <c r="BP114" s="837">
        <f>+生産者価格評価表!BP114/生産者価格評価表!BP$124</f>
        <v>1.4154276060414693E-2</v>
      </c>
      <c r="BQ114" s="837">
        <f>+生産者価格評価表!BQ114/生産者価格評価表!BQ$124</f>
        <v>3.3274267251227115E-3</v>
      </c>
      <c r="BR114" s="837">
        <f>+生産者価格評価表!BR114/生産者価格評価表!BR$124</f>
        <v>1.9017605285187452E-3</v>
      </c>
      <c r="BS114" s="837">
        <f>+生産者価格評価表!BS114/生産者価格評価表!BS$124</f>
        <v>7.9503622021943436E-3</v>
      </c>
      <c r="BT114" s="837">
        <f>+生産者価格評価表!BT114/生産者価格評価表!BT$124</f>
        <v>5.271898706941525E-3</v>
      </c>
      <c r="BU114" s="837">
        <f>+生産者価格評価表!BU114/生産者価格評価表!BU$124</f>
        <v>4.6397990985415465E-3</v>
      </c>
      <c r="BV114" s="837">
        <f>+生産者価格評価表!BV114/生産者価格評価表!BV$124</f>
        <v>1.014491874814593E-2</v>
      </c>
      <c r="BW114" s="837">
        <f>+生産者価格評価表!BW114/生産者価格評価表!BW$124</f>
        <v>1.0050644484272328E-2</v>
      </c>
      <c r="BX114" s="837">
        <f>+生産者価格評価表!BX114/生産者価格評価表!BX$124</f>
        <v>6.7432545388875229E-3</v>
      </c>
      <c r="BY114" s="837">
        <f>+生産者価格評価表!BY114/生産者価格評価表!BY$124</f>
        <v>8.2697691089543839E-5</v>
      </c>
      <c r="BZ114" s="837">
        <f>+生産者価格評価表!BZ114/生産者価格評価表!BZ$124</f>
        <v>3.9457040565582585E-3</v>
      </c>
      <c r="CA114" s="837">
        <f>+生産者価格評価表!CA114/生産者価格評価表!CA$124</f>
        <v>1.9718177651298113E-3</v>
      </c>
      <c r="CB114" s="837">
        <f>+生産者価格評価表!CB114/生産者価格評価表!CB$124</f>
        <v>0</v>
      </c>
      <c r="CC114" s="837">
        <f>+生産者価格評価表!CC114/生産者価格評価表!CC$124</f>
        <v>1.1630062518470052E-2</v>
      </c>
      <c r="CD114" s="837">
        <f>+生産者価格評価表!CD114/生産者価格評価表!CD$124</f>
        <v>3.3011234496652824E-3</v>
      </c>
      <c r="CE114" s="837">
        <f>+生産者価格評価表!CE114/生産者価格評価表!CE$124</f>
        <v>9.6099716796956159E-3</v>
      </c>
      <c r="CF114" s="837">
        <f>+生産者価格評価表!CF114/生産者価格評価表!CF$124</f>
        <v>4.3532876953110092E-3</v>
      </c>
      <c r="CG114" s="837">
        <f>+生産者価格評価表!CG114/生産者価格評価表!CG$124</f>
        <v>4.1647370435253942E-3</v>
      </c>
      <c r="CH114" s="837">
        <f>+生産者価格評価表!CH114/生産者価格評価表!CH$124</f>
        <v>9.8672771451573256E-4</v>
      </c>
      <c r="CI114" s="837">
        <f>+生産者価格評価表!CI114/生産者価格評価表!CI$124</f>
        <v>5.5735202971020775E-3</v>
      </c>
      <c r="CJ114" s="837">
        <f>+生産者価格評価表!CJ114/生産者価格評価表!CJ$124</f>
        <v>4.6285715476430747E-3</v>
      </c>
      <c r="CK114" s="837">
        <f>+生産者価格評価表!CK114/生産者価格評価表!CK$124</f>
        <v>8.484907656941238E-4</v>
      </c>
      <c r="CL114" s="837">
        <f>+生産者価格評価表!CL114/生産者価格評価表!CL$124</f>
        <v>1.1067439425082431E-2</v>
      </c>
      <c r="CM114" s="837">
        <f>+生産者価格評価表!CM114/生産者価格評価表!CM$124</f>
        <v>3.6782521721258872E-3</v>
      </c>
      <c r="CN114" s="837">
        <f>+生産者価格評価表!CN114/生産者価格評価表!CN$124</f>
        <v>1.7556031651644744E-4</v>
      </c>
      <c r="CO114" s="837">
        <f>+生産者価格評価表!CO114/生産者価格評価表!CO$124</f>
        <v>7.862179204218684E-3</v>
      </c>
      <c r="CP114" s="837">
        <f>+生産者価格評価表!CP114/生産者価格評価表!CP$124</f>
        <v>4.1305135263254973E-4</v>
      </c>
      <c r="CQ114" s="837">
        <f>+生産者価格評価表!CQ114/生産者価格評価表!CQ$124</f>
        <v>1.0349945615612001E-3</v>
      </c>
      <c r="CR114" s="837">
        <f>+生産者価格評価表!CR114/生産者価格評価表!CR$124</f>
        <v>1.7175240719374995E-2</v>
      </c>
      <c r="CS114" s="837">
        <f>+生産者価格評価表!CS114/生産者価格評価表!CS$124</f>
        <v>5.8596493256859424E-3</v>
      </c>
      <c r="CT114" s="837">
        <f>+生産者価格評価表!CT114/生産者価格評価表!CT$124</f>
        <v>2.0869991726691177E-3</v>
      </c>
      <c r="CU114" s="837">
        <f>+生産者価格評価表!CU114/生産者価格評価表!CU$124</f>
        <v>1.2224912079814979E-2</v>
      </c>
      <c r="CV114" s="837">
        <f>+生産者価格評価表!CV114/生産者価格評価表!CV$124</f>
        <v>3.6724539641196253E-3</v>
      </c>
      <c r="CW114" s="837">
        <f>+生産者価格評価表!CW114/生産者価格評価表!CW$124</f>
        <v>1.4589554823831922E-4</v>
      </c>
      <c r="CX114" s="837">
        <f>+生産者価格評価表!CX114/生産者価格評価表!CX$124</f>
        <v>4.9717765254452973E-3</v>
      </c>
      <c r="CY114" s="837">
        <f>+生産者価格評価表!CY114/生産者価格評価表!CY$124</f>
        <v>3.365452884370772E-3</v>
      </c>
      <c r="CZ114" s="837">
        <f>+生産者価格評価表!CZ114/生産者価格評価表!CZ$124</f>
        <v>1.7768328154824122E-2</v>
      </c>
      <c r="DA114" s="837">
        <f>+生産者価格評価表!DA114/生産者価格評価表!DA$124</f>
        <v>4.2892913397198871E-4</v>
      </c>
      <c r="DB114" s="837">
        <f>+生産者価格評価表!DB114/生産者価格評価表!DB$124</f>
        <v>7.8830312637645592E-3</v>
      </c>
      <c r="DC114" s="837">
        <f>+生産者価格評価表!DC114/生産者価格評価表!DC$124</f>
        <v>9.7368831500300697E-4</v>
      </c>
      <c r="DD114" s="837">
        <f>+生産者価格評価表!DD114/生産者価格評価表!DD$124</f>
        <v>1.4218439147448568E-3</v>
      </c>
      <c r="DE114" s="837">
        <f>+生産者価格評価表!DE114/生産者価格評価表!DE$124</f>
        <v>4.9242527226887279E-3</v>
      </c>
      <c r="DF114" s="837">
        <f>+生産者価格評価表!DF114/生産者価格評価表!DF$124</f>
        <v>4.8984919719003794E-4</v>
      </c>
      <c r="DG114" s="838">
        <f>+生産者価格評価表!DG114/生産者価格評価表!DG$124</f>
        <v>0</v>
      </c>
    </row>
    <row r="115" spans="2:111" ht="17.100000000000001" customHeight="1" thickBot="1">
      <c r="B115" s="824" t="s">
        <v>2110</v>
      </c>
      <c r="C115" s="825" t="s">
        <v>25</v>
      </c>
      <c r="D115" s="844">
        <f>+生産者価格評価表!D115/生産者価格評価表!D$124</f>
        <v>0.45969746760293745</v>
      </c>
      <c r="E115" s="845">
        <f>+生産者価格評価表!E115/生産者価格評価表!E$124</f>
        <v>0.68721466847915758</v>
      </c>
      <c r="F115" s="845">
        <f>+生産者価格評価表!F115/生産者価格評価表!F$124</f>
        <v>0.39001031290201871</v>
      </c>
      <c r="G115" s="845">
        <f>+生産者価格評価表!G115/生産者価格評価表!G$124</f>
        <v>0.35917499532167496</v>
      </c>
      <c r="H115" s="845">
        <f>+生産者価格評価表!H115/生産者価格評価表!H$124</f>
        <v>0.44448237282170266</v>
      </c>
      <c r="I115" s="846">
        <v>0</v>
      </c>
      <c r="J115" s="845">
        <f>+生産者価格評価表!J115/生産者価格評価表!J$124</f>
        <v>0.44054988645212406</v>
      </c>
      <c r="K115" s="845">
        <f>+生産者価格評価表!K115/生産者価格評価表!K$124</f>
        <v>0.68045207247519857</v>
      </c>
      <c r="L115" s="845">
        <f>+生産者価格評価表!L115/生産者価格評価表!L$124</f>
        <v>0.47119086598523835</v>
      </c>
      <c r="M115" s="845">
        <f>+生産者価格評価表!M115/生産者価格評価表!M$124</f>
        <v>0.74404629955931534</v>
      </c>
      <c r="N115" s="846">
        <v>0</v>
      </c>
      <c r="O115" s="845">
        <f>+生産者価格評価表!O115/生産者価格評価表!O$124</f>
        <v>0.57341177276829547</v>
      </c>
      <c r="P115" s="845">
        <f>+生産者価格評価表!P115/生産者価格評価表!P$124</f>
        <v>0.54937280899507457</v>
      </c>
      <c r="Q115" s="845">
        <f>+生産者価格評価表!Q115/生産者価格評価表!Q$124</f>
        <v>0.53147751824857981</v>
      </c>
      <c r="R115" s="845">
        <f>+生産者価格評価表!R115/生産者価格評価表!R$124</f>
        <v>0.58494387022084338</v>
      </c>
      <c r="S115" s="845">
        <f>+生産者価格評価表!S115/生産者価格評価表!S$124</f>
        <v>0.76592439211385654</v>
      </c>
      <c r="T115" s="845">
        <f>+生産者価格評価表!T115/生産者価格評価表!T$124</f>
        <v>0.54368066248772928</v>
      </c>
      <c r="U115" s="845">
        <f>+生産者価格評価表!U115/生産者価格評価表!U$124</f>
        <v>0.39390814798532575</v>
      </c>
      <c r="V115" s="845">
        <f>+生産者価格評価表!V115/生産者価格評価表!V$124</f>
        <v>0.62663699085360591</v>
      </c>
      <c r="W115" s="845">
        <f>+生産者価格評価表!W115/生産者価格評価表!W$124</f>
        <v>0.56763219918606</v>
      </c>
      <c r="X115" s="845">
        <f>+生産者価格評価表!X115/生産者価格評価表!X$124</f>
        <v>0.84364126882836776</v>
      </c>
      <c r="Y115" s="845">
        <f>+生産者価格評価表!Y115/生産者価格評価表!Y$124</f>
        <v>0.65523749428303202</v>
      </c>
      <c r="Z115" s="845">
        <f>+生産者価格評価表!Z115/生産者価格評価表!Z$124</f>
        <v>0.69514841696208129</v>
      </c>
      <c r="AA115" s="845">
        <f>+生産者価格評価表!AA115/生産者価格評価表!AA$124</f>
        <v>0.59462578644727659</v>
      </c>
      <c r="AB115" s="845">
        <f>+生産者価格評価表!AB115/生産者価格評価表!AB$124</f>
        <v>0.58522037173743879</v>
      </c>
      <c r="AC115" s="845">
        <f>+生産者価格評価表!AC115/生産者価格評価表!AC$124</f>
        <v>0.6697452468959264</v>
      </c>
      <c r="AD115" s="845">
        <f>+生産者価格評価表!AD115/生産者価格評価表!AD$124</f>
        <v>0.5858848261776759</v>
      </c>
      <c r="AE115" s="845">
        <f>+生産者価格評価表!AE115/生産者価格評価表!AE$124</f>
        <v>0.68380783174691295</v>
      </c>
      <c r="AF115" s="845">
        <f>+生産者価格評価表!AF115/生産者価格評価表!AF$124</f>
        <v>0.58704264993172672</v>
      </c>
      <c r="AG115" s="845">
        <f>+生産者価格評価表!AG115/生産者価格評価表!AG$124</f>
        <v>0.46666011633896259</v>
      </c>
      <c r="AH115" s="845">
        <f>+生産者価格評価表!AH115/生産者価格評価表!AH$124</f>
        <v>0.59129265434351086</v>
      </c>
      <c r="AI115" s="845">
        <f>+生産者価格評価表!AI115/生産者価格評価表!AI$124</f>
        <v>0.49183788372505305</v>
      </c>
      <c r="AJ115" s="845">
        <f>+生産者価格評価表!AJ115/生産者価格評価表!AJ$124</f>
        <v>0.48067181828074063</v>
      </c>
      <c r="AK115" s="845">
        <f>+生産者価格評価表!AK115/生産者価格評価表!AK$124</f>
        <v>0.50012112398165254</v>
      </c>
      <c r="AL115" s="845">
        <f>+生産者価格評価表!AL115/生産者価格評価表!AL$124</f>
        <v>0.49771066182610235</v>
      </c>
      <c r="AM115" s="845">
        <f>+生産者価格評価表!AM115/生産者価格評価表!AM$124</f>
        <v>0.73710703345470141</v>
      </c>
      <c r="AN115" s="845">
        <f>+生産者価格評価表!AN115/生産者価格評価表!AN$124</f>
        <v>0.75940966679587463</v>
      </c>
      <c r="AO115" s="845">
        <f>+生産者価格評価表!AO115/生産者価格評価表!AO$124</f>
        <v>0.59200863058365372</v>
      </c>
      <c r="AP115" s="845">
        <f>+生産者価格評価表!AP115/生産者価格評価表!AP$124</f>
        <v>0.59195373295100584</v>
      </c>
      <c r="AQ115" s="845">
        <f>+生産者価格評価表!AQ115/生産者価格評価表!AQ$124</f>
        <v>0.85511738994649988</v>
      </c>
      <c r="AR115" s="845">
        <f>+生産者価格評価表!AR115/生産者価格評価表!AR$124</f>
        <v>0.80473193359530593</v>
      </c>
      <c r="AS115" s="845">
        <f>+生産者価格評価表!AS115/生産者価格評価表!AS$124</f>
        <v>0.52179955618704499</v>
      </c>
      <c r="AT115" s="845">
        <f>+生産者価格評価表!AT115/生産者価格評価表!AT$124</f>
        <v>0.53353425396481535</v>
      </c>
      <c r="AU115" s="847">
        <f>+生産者価格評価表!AU115/生産者価格評価表!AU$124</f>
        <v>0.55615316317313257</v>
      </c>
      <c r="AV115" s="847">
        <f>+生産者価格評価表!AV115/生産者価格評価表!AV$124</f>
        <v>0.50004499315867745</v>
      </c>
      <c r="AW115" s="847">
        <f>+生産者価格評価表!AW115/生産者価格評価表!AW$124</f>
        <v>0.60384052065193883</v>
      </c>
      <c r="AX115" s="847">
        <f>+生産者価格評価表!AX115/生産者価格評価表!AX$124</f>
        <v>0.55729112691249616</v>
      </c>
      <c r="AY115" s="847">
        <f>+生産者価格評価表!AY115/生産者価格評価表!AY$124</f>
        <v>0.67086365311960483</v>
      </c>
      <c r="AZ115" s="847">
        <f>+生産者価格評価表!AZ115/生産者価格評価表!AZ$124</f>
        <v>0.66307281244130412</v>
      </c>
      <c r="BA115" s="847">
        <f>+生産者価格評価表!BA115/生産者価格評価表!BA$124</f>
        <v>0.6520791098903721</v>
      </c>
      <c r="BB115" s="847">
        <f>+生産者価格評価表!BB115/生産者価格評価表!BB$124</f>
        <v>0.67994878310288764</v>
      </c>
      <c r="BC115" s="847">
        <f>+生産者価格評価表!BC115/生産者価格評価表!BC$124</f>
        <v>0.63780453343422083</v>
      </c>
      <c r="BD115" s="847">
        <f>+生産者価格評価表!BD115/生産者価格評価表!BD$124</f>
        <v>0.66824679299401946</v>
      </c>
      <c r="BE115" s="847">
        <f>+生産者価格評価表!BE115/生産者価格評価表!BE$124</f>
        <v>0.70586805120873786</v>
      </c>
      <c r="BF115" s="847">
        <f>+生産者価格評価表!BF115/生産者価格評価表!BF$124</f>
        <v>0.85123330069643099</v>
      </c>
      <c r="BG115" s="847">
        <f>+生産者価格評価表!BG115/生産者価格評価表!BG$124</f>
        <v>0.77981442878652929</v>
      </c>
      <c r="BH115" s="847">
        <f>+生産者価格評価表!BH115/生産者価格評価表!BH$124</f>
        <v>0.74003943712126197</v>
      </c>
      <c r="BI115" s="847">
        <f>+生産者価格評価表!BI115/生産者価格評価表!BI$124</f>
        <v>0.73125057266311977</v>
      </c>
      <c r="BJ115" s="847">
        <f>+生産者価格評価表!BJ115/生産者価格評価表!BJ$124</f>
        <v>0.63793900470446541</v>
      </c>
      <c r="BK115" s="847">
        <f>+生産者価格評価表!BK115/生産者価格評価表!BK$124</f>
        <v>0.58171161984154107</v>
      </c>
      <c r="BL115" s="847">
        <f>+生産者価格評価表!BL115/生産者価格評価表!BL$124</f>
        <v>0.82338179221257002</v>
      </c>
      <c r="BM115" s="847">
        <f>+生産者価格評価表!BM115/生産者価格評価表!BM$124</f>
        <v>0.5285036301763647</v>
      </c>
      <c r="BN115" s="847">
        <f>+生産者価格評価表!BN115/生産者価格評価表!BN$124</f>
        <v>0.52020481815396413</v>
      </c>
      <c r="BO115" s="847">
        <f>+生産者価格評価表!BO115/生産者価格評価表!BO$124</f>
        <v>0.50136810255948328</v>
      </c>
      <c r="BP115" s="847">
        <f>+生産者価格評価表!BP115/生産者価格評価表!BP$124</f>
        <v>0.46943799899615218</v>
      </c>
      <c r="BQ115" s="847">
        <f>+生産者価格評価表!BQ115/生産者価格評価表!BQ$124</f>
        <v>0.54813340698390856</v>
      </c>
      <c r="BR115" s="847">
        <f>+生産者価格評価表!BR115/生産者価格評価表!BR$124</f>
        <v>0.74785640522158858</v>
      </c>
      <c r="BS115" s="847">
        <f>+生産者価格評価表!BS115/生産者価格評価表!BS$124</f>
        <v>0.58146873560296541</v>
      </c>
      <c r="BT115" s="847">
        <f>+生産者価格評価表!BT115/生産者価格評価表!BT$124</f>
        <v>0.35894290066253765</v>
      </c>
      <c r="BU115" s="847">
        <f>+生産者価格評価表!BU115/生産者価格評価表!BU$124</f>
        <v>0.29359935947231497</v>
      </c>
      <c r="BV115" s="847">
        <f>+生産者価格評価表!BV115/生産者価格評価表!BV$124</f>
        <v>0.37254972260243507</v>
      </c>
      <c r="BW115" s="847">
        <f>+生産者価格評価表!BW115/生産者価格評価表!BW$124</f>
        <v>0.28229276036112055</v>
      </c>
      <c r="BX115" s="847">
        <f>+生産者価格評価表!BX115/生産者価格評価表!BX$124</f>
        <v>0.35633757839790714</v>
      </c>
      <c r="BY115" s="847">
        <f>+生産者価格評価表!BY115/生産者価格評価表!BY$124</f>
        <v>0.10904158762640431</v>
      </c>
      <c r="BZ115" s="847">
        <f>+生産者価格評価表!BZ115/生産者価格評価表!BZ$124</f>
        <v>0.34569526677947376</v>
      </c>
      <c r="CA115" s="847">
        <f>+生産者価格評価表!CA115/生産者価格評価表!CA$124</f>
        <v>0.21933163780252096</v>
      </c>
      <c r="CB115" s="847">
        <f>+生産者価格評価表!CB115/生産者価格評価表!CB$124</f>
        <v>1</v>
      </c>
      <c r="CC115" s="847">
        <f>+生産者価格評価表!CC115/生産者価格評価表!CC$124</f>
        <v>0.70152052278149901</v>
      </c>
      <c r="CD115" s="847">
        <f>+生産者価格評価表!CD115/生産者価格評価表!CD$124</f>
        <v>0.76381928163871593</v>
      </c>
      <c r="CE115" s="847">
        <f>+生産者価格評価表!CE115/生産者価格評価表!CE$124</f>
        <v>0.31785813368317534</v>
      </c>
      <c r="CF115" s="847">
        <f>+生産者価格評価表!CF115/生産者価格評価表!CF$124</f>
        <v>0.39866763433983593</v>
      </c>
      <c r="CG115" s="847">
        <f>+生産者価格評価表!CG115/生産者価格評価表!CG$124</f>
        <v>0.39934067336460904</v>
      </c>
      <c r="CH115" s="847">
        <f>+生産者価格評価表!CH115/生産者価格評価表!CH$124</f>
        <v>0.21825885743520801</v>
      </c>
      <c r="CI115" s="847">
        <f>+生産者価格評価表!CI115/生産者価格評価表!CI$124</f>
        <v>0.54767352173433892</v>
      </c>
      <c r="CJ115" s="847">
        <f>+生産者価格評価表!CJ115/生産者価格評価表!CJ$124</f>
        <v>0.54265528767366111</v>
      </c>
      <c r="CK115" s="847">
        <f>+生産者価格評価表!CK115/生産者価格評価表!CK$124</f>
        <v>0.36309394619222368</v>
      </c>
      <c r="CL115" s="847">
        <f>+生産者価格評価表!CL115/生産者価格評価表!CL$124</f>
        <v>0.59121896729456713</v>
      </c>
      <c r="CM115" s="847">
        <f>+生産者価格評価表!CM115/生産者価格評価表!CM$124</f>
        <v>0.50795492300698319</v>
      </c>
      <c r="CN115" s="847">
        <f>+生産者価格評価表!CN115/生産者価格評価表!CN$124</f>
        <v>0.27432418935891406</v>
      </c>
      <c r="CO115" s="847">
        <f>+生産者価格評価表!CO115/生産者価格評価表!CO$124</f>
        <v>0.20443825810429186</v>
      </c>
      <c r="CP115" s="847">
        <f>+生産者価格評価表!CP115/生産者価格評価表!CP$124</f>
        <v>0.46242446500226647</v>
      </c>
      <c r="CQ115" s="847">
        <f>+生産者価格評価表!CQ115/生産者価格評価表!CQ$124</f>
        <v>0.46789932659860584</v>
      </c>
      <c r="CR115" s="847">
        <f>+生産者価格評価表!CR115/生産者価格評価表!CR$124</f>
        <v>0.44125706979510293</v>
      </c>
      <c r="CS115" s="847">
        <f>+生産者価格評価表!CS115/生産者価格評価表!CS$124</f>
        <v>0.28620858826506218</v>
      </c>
      <c r="CT115" s="847">
        <f>+生産者価格評価表!CT115/生産者価格評価表!CT$124</f>
        <v>0.23197117633026237</v>
      </c>
      <c r="CU115" s="847">
        <f>+生産者価格評価表!CU115/生産者価格評価表!CU$124</f>
        <v>0.37973870527867309</v>
      </c>
      <c r="CV115" s="847">
        <f>+生産者価格評価表!CV115/生産者価格評価表!CV$124</f>
        <v>0.40864689616008654</v>
      </c>
      <c r="CW115" s="847">
        <f>+生産者価格評価表!CW115/生産者価格評価表!CW$124</f>
        <v>0.83093431607772816</v>
      </c>
      <c r="CX115" s="847">
        <f>+生産者価格評価表!CX115/生産者価格評価表!CX$124</f>
        <v>0.66261005751722357</v>
      </c>
      <c r="CY115" s="847">
        <f>+生産者価格評価表!CY115/生産者価格評価表!CY$124</f>
        <v>0.26062223035179161</v>
      </c>
      <c r="CZ115" s="847">
        <f>+生産者価格評価表!CZ115/生産者価格評価表!CZ$124</f>
        <v>0.58411145383201046</v>
      </c>
      <c r="DA115" s="847">
        <f>+生産者価格評価表!DA115/生産者価格評価表!DA$124</f>
        <v>0.59164824577579567</v>
      </c>
      <c r="DB115" s="847">
        <f>+生産者価格評価表!DB115/生産者価格評価表!DB$124</f>
        <v>0.3521853482046895</v>
      </c>
      <c r="DC115" s="847">
        <f>+生産者価格評価表!DC115/生産者価格評価表!DC$124</f>
        <v>0.32067482521783569</v>
      </c>
      <c r="DD115" s="847">
        <f>+生産者価格評価表!DD115/生産者価格評価表!DD$124</f>
        <v>0.30605934720478206</v>
      </c>
      <c r="DE115" s="847">
        <f>+生産者価格評価表!DE115/生産者価格評価表!DE$124</f>
        <v>0.26281472032151032</v>
      </c>
      <c r="DF115" s="847">
        <f>+生産者価格評価表!DF115/生産者価格評価表!DF$124</f>
        <v>1</v>
      </c>
      <c r="DG115" s="848">
        <f>+生産者価格評価表!DG115/生産者価格評価表!DG$124</f>
        <v>0.34997521753801136</v>
      </c>
    </row>
    <row r="116" spans="2:111" ht="17.100000000000001" customHeight="1">
      <c r="B116" s="826" t="s">
        <v>2111</v>
      </c>
      <c r="C116" s="827" t="s">
        <v>1361</v>
      </c>
      <c r="D116" s="839">
        <f>+生産者価格評価表!D116/生産者価格評価表!D$124</f>
        <v>3.0858070663526125E-3</v>
      </c>
      <c r="E116" s="840">
        <f>+生産者価格評価表!E116/生産者価格評価表!E$124</f>
        <v>1.513676896986823E-3</v>
      </c>
      <c r="F116" s="840">
        <f>+生産者価格評価表!F116/生産者価格評価表!F$124</f>
        <v>1.3524321774717424E-3</v>
      </c>
      <c r="G116" s="840">
        <f>+生産者価格評価表!G116/生産者価格評価表!G$124</f>
        <v>1.320933415109375E-2</v>
      </c>
      <c r="H116" s="840">
        <f>+生産者価格評価表!H116/生産者価格評価表!H$124</f>
        <v>2.076793774167042E-2</v>
      </c>
      <c r="I116" s="841">
        <v>0</v>
      </c>
      <c r="J116" s="840">
        <f>+生産者価格評価表!J116/生産者価格評価表!J$124</f>
        <v>1.9531726931602666E-2</v>
      </c>
      <c r="K116" s="840">
        <f>+生産者価格評価表!K116/生産者価格評価表!K$124</f>
        <v>5.8910135809244341E-3</v>
      </c>
      <c r="L116" s="840">
        <f>+生産者価格評価表!L116/生産者価格評価表!L$124</f>
        <v>3.8099431164675323E-3</v>
      </c>
      <c r="M116" s="840">
        <f>+生産者価格評価表!M116/生産者価格評価表!M$124</f>
        <v>1.9205134462982674E-3</v>
      </c>
      <c r="N116" s="841">
        <v>0</v>
      </c>
      <c r="O116" s="840">
        <f>+生産者価格評価表!O116/生産者価格評価表!O$124</f>
        <v>8.462252921101034E-3</v>
      </c>
      <c r="P116" s="840">
        <f>+生産者価格評価表!P116/生産者価格評価表!P$124</f>
        <v>9.2106648797999294E-3</v>
      </c>
      <c r="Q116" s="840">
        <f>+生産者価格評価表!Q116/生産者価格評価表!Q$124</f>
        <v>6.813940709265858E-3</v>
      </c>
      <c r="R116" s="840">
        <f>+生産者価格評価表!R116/生産者価格評価表!R$124</f>
        <v>1.1932269627620786E-2</v>
      </c>
      <c r="S116" s="840">
        <f>+生産者価格評価表!S116/生産者価格評価表!S$124</f>
        <v>1.0602089004554768E-2</v>
      </c>
      <c r="T116" s="840">
        <f>+生産者価格評価表!T116/生産者価格評価表!T$124</f>
        <v>1.219546081950665E-2</v>
      </c>
      <c r="U116" s="840">
        <f>+生産者価格評価表!U116/生産者価格評価表!U$124</f>
        <v>1.3160271211301847E-2</v>
      </c>
      <c r="V116" s="840">
        <f>+生産者価格評価表!V116/生産者価格評価表!V$124</f>
        <v>2.6218481190057933E-2</v>
      </c>
      <c r="W116" s="840">
        <f>+生産者価格評価表!W116/生産者価格評価表!W$124</f>
        <v>6.1363813032068509E-3</v>
      </c>
      <c r="X116" s="840">
        <f>+生産者価格評価表!X116/生産者価格評価表!X$124</f>
        <v>1.6844319463869338E-3</v>
      </c>
      <c r="Y116" s="840">
        <f>+生産者価格評価表!Y116/生産者価格評価表!Y$124</f>
        <v>1.3057405574862844E-2</v>
      </c>
      <c r="Z116" s="840">
        <f>+生産者価格評価表!Z116/生産者価格評価表!Z$124</f>
        <v>6.4939596920350791E-3</v>
      </c>
      <c r="AA116" s="840">
        <f>+生産者価格評価表!AA116/生産者価格評価表!AA$124</f>
        <v>1.2175728232829449E-2</v>
      </c>
      <c r="AB116" s="840">
        <f>+生産者価格評価表!AB116/生産者価格評価表!AB$124</f>
        <v>8.4144798200028806E-3</v>
      </c>
      <c r="AC116" s="840">
        <f>+生産者価格評価表!AC116/生産者価格評価表!AC$124</f>
        <v>9.6807529425327644E-3</v>
      </c>
      <c r="AD116" s="840">
        <f>+生産者価格評価表!AD116/生産者価格評価表!AD$124</f>
        <v>1.7223051727884306E-3</v>
      </c>
      <c r="AE116" s="840">
        <f>+生産者価格評価表!AE116/生産者価格評価表!AE$124</f>
        <v>4.5843343322625393E-3</v>
      </c>
      <c r="AF116" s="840">
        <f>+生産者価格評価表!AF116/生産者価格評価表!AF$124</f>
        <v>1.3964666206062357E-2</v>
      </c>
      <c r="AG116" s="840">
        <f>+生産者価格評価表!AG116/生産者価格評価表!AG$124</f>
        <v>1.0856146011468117E-2</v>
      </c>
      <c r="AH116" s="840">
        <f>+生産者価格評価表!AH116/生産者価格評価表!AH$124</f>
        <v>9.9148763488194937E-3</v>
      </c>
      <c r="AI116" s="840">
        <f>+生産者価格評価表!AI116/生産者価格評価表!AI$124</f>
        <v>8.8166693968696856E-3</v>
      </c>
      <c r="AJ116" s="840">
        <f>+生産者価格評価表!AJ116/生産者価格評価表!AJ$124</f>
        <v>9.6245652298146481E-3</v>
      </c>
      <c r="AK116" s="840">
        <f>+生産者価格評価表!AK116/生産者価格評価表!AK$124</f>
        <v>1.1683626179591705E-2</v>
      </c>
      <c r="AL116" s="840">
        <f>+生産者価格評価表!AL116/生産者価格評価表!AL$124</f>
        <v>1.5552292860521689E-2</v>
      </c>
      <c r="AM116" s="840">
        <f>+生産者価格評価表!AM116/生産者価格評価表!AM$124</f>
        <v>1.0900183788575995E-2</v>
      </c>
      <c r="AN116" s="840">
        <f>+生産者価格評価表!AN116/生産者価格評価表!AN$124</f>
        <v>1.9698350562731468E-3</v>
      </c>
      <c r="AO116" s="840">
        <f>+生産者価格評価表!AO116/生産者価格評価表!AO$124</f>
        <v>4.2687621331787004E-3</v>
      </c>
      <c r="AP116" s="840">
        <f>+生産者価格評価表!AP116/生産者価格評価表!AP$124</f>
        <v>1.9850418663237895E-3</v>
      </c>
      <c r="AQ116" s="840">
        <f>+生産者価格評価表!AQ116/生産者価格評価表!AQ$124</f>
        <v>4.8541245825838132E-3</v>
      </c>
      <c r="AR116" s="840">
        <f>+生産者価格評価表!AR116/生産者価格評価表!AR$124</f>
        <v>7.8561806741940816E-3</v>
      </c>
      <c r="AS116" s="840">
        <f>+生産者価格評価表!AS116/生産者価格評価表!AS$124</f>
        <v>1.3113502639036377E-2</v>
      </c>
      <c r="AT116" s="840">
        <f>+生産者価格評価表!AT116/生産者価格評価表!AT$124</f>
        <v>9.0943160745226605E-3</v>
      </c>
      <c r="AU116" s="842">
        <f>+生産者価格評価表!AU116/生産者価格評価表!AU$124</f>
        <v>1.0099692796641965E-2</v>
      </c>
      <c r="AV116" s="842">
        <f>+生産者価格評価表!AV116/生産者価格評価表!AV$124</f>
        <v>1.162252722835971E-2</v>
      </c>
      <c r="AW116" s="842">
        <f>+生産者価格評価表!AW116/生産者価格評価表!AW$124</f>
        <v>1.4378970803468897E-2</v>
      </c>
      <c r="AX116" s="842">
        <f>+生産者価格評価表!AX116/生産者価格評価表!AX$124</f>
        <v>1.4045683071811492E-2</v>
      </c>
      <c r="AY116" s="842">
        <f>+生産者価格評価表!AY116/生産者価格評価表!AY$124</f>
        <v>1.0053983966763219E-2</v>
      </c>
      <c r="AZ116" s="842">
        <f>+生産者価格評価表!AZ116/生産者価格評価表!AZ$124</f>
        <v>1.0893782080397157E-2</v>
      </c>
      <c r="BA116" s="842">
        <f>+生産者価格評価表!BA116/生産者価格評価表!BA$124</f>
        <v>9.5698316576331433E-3</v>
      </c>
      <c r="BB116" s="842">
        <f>+生産者価格評価表!BB116/生産者価格評価表!BB$124</f>
        <v>1.8885372944208556E-2</v>
      </c>
      <c r="BC116" s="842">
        <f>+生産者価格評価表!BC116/生産者価格評価表!BC$124</f>
        <v>5.4890315530021876E-3</v>
      </c>
      <c r="BD116" s="842">
        <f>+生産者価格評価表!BD116/生産者価格評価表!BD$124</f>
        <v>6.384041376209613E-3</v>
      </c>
      <c r="BE116" s="842">
        <f>+生産者価格評価表!BE116/生産者価格評価表!BE$124</f>
        <v>1.6510353914001415E-2</v>
      </c>
      <c r="BF116" s="842">
        <f>+生産者価格評価表!BF116/生産者価格評価表!BF$124</f>
        <v>4.4238639941309079E-3</v>
      </c>
      <c r="BG116" s="842">
        <f>+生産者価格評価表!BG116/生産者価格評価表!BG$124</f>
        <v>5.0240987521518584E-3</v>
      </c>
      <c r="BH116" s="842">
        <f>+生産者価格評価表!BH116/生産者価格評価表!BH$124</f>
        <v>5.3740109276666703E-3</v>
      </c>
      <c r="BI116" s="842">
        <f>+生産者価格評価表!BI116/生産者価格評価表!BI$124</f>
        <v>7.1754160150430115E-3</v>
      </c>
      <c r="BJ116" s="842">
        <f>+生産者価格評価表!BJ116/生産者価格評価表!BJ$124</f>
        <v>6.6485376080963957E-3</v>
      </c>
      <c r="BK116" s="842">
        <f>+生産者価格評価表!BK116/生産者価格評価表!BK$124</f>
        <v>1.4173885894011546E-2</v>
      </c>
      <c r="BL116" s="842">
        <f>+生産者価格評価表!BL116/生産者価格評価表!BL$124</f>
        <v>6.9060950126888267E-3</v>
      </c>
      <c r="BM116" s="842">
        <f>+生産者価格評価表!BM116/生産者価格評価表!BM$124</f>
        <v>1.3260162878372247E-2</v>
      </c>
      <c r="BN116" s="842">
        <f>+生産者価格評価表!BN116/生産者価格評価表!BN$124</f>
        <v>1.2139278276444725E-2</v>
      </c>
      <c r="BO116" s="842">
        <f>+生産者価格評価表!BO116/生産者価格評価表!BO$124</f>
        <v>1.1066564703184624E-2</v>
      </c>
      <c r="BP116" s="842">
        <f>+生産者価格評価表!BP116/生産者価格評価表!BP$124</f>
        <v>9.67935979985334E-3</v>
      </c>
      <c r="BQ116" s="842">
        <f>+生産者価格評価表!BQ116/生産者価格評価表!BQ$124</f>
        <v>3.4060696391508827E-3</v>
      </c>
      <c r="BR116" s="842">
        <f>+生産者価格評価表!BR116/生産者価格評価表!BR$124</f>
        <v>8.6471692515678149E-3</v>
      </c>
      <c r="BS116" s="842">
        <f>+生産者価格評価表!BS116/生産者価格評価表!BS$124</f>
        <v>7.4636917438848406E-3</v>
      </c>
      <c r="BT116" s="842">
        <f>+生産者価格評価表!BT116/生産者価格評価表!BT$124</f>
        <v>1.8038410148130974E-2</v>
      </c>
      <c r="BU116" s="842">
        <f>+生産者価格評価表!BU116/生産者価格評価表!BU$124</f>
        <v>1.4341023252976037E-2</v>
      </c>
      <c r="BV116" s="842">
        <f>+生産者価格評価表!BV116/生産者価格評価表!BV$124</f>
        <v>2.5304983462509655E-2</v>
      </c>
      <c r="BW116" s="842">
        <f>+生産者価格評価表!BW116/生産者価格評価表!BW$124</f>
        <v>5.3010774214637757E-3</v>
      </c>
      <c r="BX116" s="842">
        <f>+生産者価格評価表!BX116/生産者価格評価表!BX$124</f>
        <v>3.5274757467533375E-3</v>
      </c>
      <c r="BY116" s="842">
        <f>+生産者価格評価表!BY116/生産者価格評価表!BY$124</f>
        <v>0</v>
      </c>
      <c r="BZ116" s="842">
        <f>+生産者価格評価表!BZ116/生産者価格評価表!BZ$124</f>
        <v>1.3009641714394234E-2</v>
      </c>
      <c r="CA116" s="842">
        <f>+生産者価格評価表!CA116/生産者価格評価表!CA$124</f>
        <v>5.1391552295789473E-3</v>
      </c>
      <c r="CB116" s="842">
        <f>+生産者価格評価表!CB116/生産者価格評価表!CB$124</f>
        <v>0</v>
      </c>
      <c r="CC116" s="842">
        <f>+生産者価格評価表!CC116/生産者価格評価表!CC$124</f>
        <v>6.7994200541005934E-3</v>
      </c>
      <c r="CD116" s="842">
        <f>+生産者価格評価表!CD116/生産者価格評価表!CD$124</f>
        <v>9.5487016857433871E-3</v>
      </c>
      <c r="CE116" s="842">
        <f>+生産者価格評価表!CE116/生産者価格評価表!CE$124</f>
        <v>9.2614180279337009E-3</v>
      </c>
      <c r="CF116" s="842">
        <f>+生産者価格評価表!CF116/生産者価格評価表!CF$124</f>
        <v>1.1343288688367321E-2</v>
      </c>
      <c r="CG116" s="842">
        <f>+生産者価格評価表!CG116/生産者価格評価表!CG$124</f>
        <v>2.0711410846899127E-2</v>
      </c>
      <c r="CH116" s="842">
        <f>+生産者価格評価表!CH116/生産者価格評価表!CH$124</f>
        <v>3.116631584332881E-3</v>
      </c>
      <c r="CI116" s="842">
        <f>+生産者価格評価表!CI116/生産者価格評価表!CI$124</f>
        <v>2.0944317888117237E-3</v>
      </c>
      <c r="CJ116" s="842">
        <f>+生産者価格評価表!CJ116/生産者価格評価表!CJ$124</f>
        <v>7.8662374161156921E-3</v>
      </c>
      <c r="CK116" s="842">
        <f>+生産者価格評価表!CK116/生産者価格評価表!CK$124</f>
        <v>9.5314900157918575E-3</v>
      </c>
      <c r="CL116" s="842">
        <f>+生産者価格評価表!CL116/生産者価格評価表!CL$124</f>
        <v>3.6570348080818172E-3</v>
      </c>
      <c r="CM116" s="842">
        <f>+生産者価格評価表!CM116/生産者価格評価表!CM$124</f>
        <v>1.7680011958615259E-2</v>
      </c>
      <c r="CN116" s="842">
        <f>+生産者価格評価表!CN116/生産者価格評価表!CN$124</f>
        <v>8.6823441145106456E-3</v>
      </c>
      <c r="CO116" s="842">
        <f>+生産者価格評価表!CO116/生産者価格評価表!CO$124</f>
        <v>3.7700143133659182E-3</v>
      </c>
      <c r="CP116" s="842">
        <f>+生産者価格評価表!CP116/生産者価格評価表!CP$124</f>
        <v>1.868720205387177E-3</v>
      </c>
      <c r="CQ116" s="842">
        <f>+生産者価格評価表!CQ116/生産者価格評価表!CQ$124</f>
        <v>6.0120533590714616E-3</v>
      </c>
      <c r="CR116" s="842">
        <f>+生産者価格評価表!CR116/生産者価格評価表!CR$124</f>
        <v>1.4763729150290943E-2</v>
      </c>
      <c r="CS116" s="842">
        <f>+生産者価格評価表!CS116/生産者価格評価表!CS$124</f>
        <v>1.0637751473897564E-2</v>
      </c>
      <c r="CT116" s="842">
        <f>+生産者価格評価表!CT116/生産者価格評価表!CT$124</f>
        <v>1.2414333322453921E-2</v>
      </c>
      <c r="CU116" s="842">
        <f>+生産者価格評価表!CU116/生産者価格評価表!CU$124</f>
        <v>3.5058684900490238E-2</v>
      </c>
      <c r="CV116" s="842">
        <f>+生産者価格評価表!CV116/生産者価格評価表!CV$124</f>
        <v>4.1051299120076412E-3</v>
      </c>
      <c r="CW116" s="842">
        <f>+生産者価格評価表!CW116/生産者価格評価表!CW$124</f>
        <v>9.0371162374284497E-3</v>
      </c>
      <c r="CX116" s="842">
        <f>+生産者価格評価表!CX116/生産者価格評価表!CX$124</f>
        <v>5.7193634065597736E-3</v>
      </c>
      <c r="CY116" s="842">
        <f>+生産者価格評価表!CY116/生産者価格評価表!CY$124</f>
        <v>9.9617831852631972E-3</v>
      </c>
      <c r="CZ116" s="842">
        <f>+生産者価格評価表!CZ116/生産者価格評価表!CZ$124</f>
        <v>2.0351707904026559E-2</v>
      </c>
      <c r="DA116" s="842">
        <f>+生産者価格評価表!DA116/生産者価格評価表!DA$124</f>
        <v>1.2283461881077583E-2</v>
      </c>
      <c r="DB116" s="842">
        <f>+生産者価格評価表!DB116/生産者価格評価表!DB$124</f>
        <v>1.4060071909301447E-2</v>
      </c>
      <c r="DC116" s="842">
        <f>+生産者価格評価表!DC116/生産者価格評価表!DC$124</f>
        <v>1.7438326894608527E-2</v>
      </c>
      <c r="DD116" s="842">
        <f>+生産者価格評価表!DD116/生産者価格評価表!DD$124</f>
        <v>1.6316669938049512E-2</v>
      </c>
      <c r="DE116" s="842">
        <f>+生産者価格評価表!DE116/生産者価格評価表!DE$124</f>
        <v>1.4604558506347565E-2</v>
      </c>
      <c r="DF116" s="842">
        <f>+生産者価格評価表!DF116/生産者価格評価表!DF$124</f>
        <v>0</v>
      </c>
      <c r="DG116" s="843">
        <f>+生産者価格評価表!DG116/生産者価格評価表!DG$124</f>
        <v>1.9978418389753356E-3</v>
      </c>
    </row>
    <row r="117" spans="2:111" ht="17.100000000000001" customHeight="1">
      <c r="B117" s="828" t="s">
        <v>2112</v>
      </c>
      <c r="C117" s="829" t="s">
        <v>26</v>
      </c>
      <c r="D117" s="306">
        <f>+生産者価格評価表!D117/生産者価格評価表!D$124</f>
        <v>0.24944167112619126</v>
      </c>
      <c r="E117" s="307">
        <f>+生産者価格評価表!E117/生産者価格評価表!E$124</f>
        <v>0.13616537193219569</v>
      </c>
      <c r="F117" s="307">
        <f>+生産者価格評価表!F117/生産者価格評価表!F$124</f>
        <v>0.14505252571500774</v>
      </c>
      <c r="G117" s="307">
        <f>+生産者価格評価表!G117/生産者価格評価表!G$124</f>
        <v>0.21107675961042333</v>
      </c>
      <c r="H117" s="307">
        <f>+生産者価格評価表!H117/生産者価格評価表!H$124</f>
        <v>0.18775375913570461</v>
      </c>
      <c r="I117" s="819">
        <v>0</v>
      </c>
      <c r="J117" s="307">
        <f>+生産者価格評価表!J117/生産者価格評価表!J$124</f>
        <v>0.2324406417286409</v>
      </c>
      <c r="K117" s="307">
        <f>+生産者価格評価表!K117/生産者価格評価表!K$124</f>
        <v>0.15071912055249007</v>
      </c>
      <c r="L117" s="307">
        <f>+生産者価格評価表!L117/生産者価格評価表!L$124</f>
        <v>6.9579943757017912E-2</v>
      </c>
      <c r="M117" s="307">
        <f>+生産者価格評価表!M117/生産者価格評価表!M$124</f>
        <v>3.8313340339222061E-2</v>
      </c>
      <c r="N117" s="819">
        <v>0</v>
      </c>
      <c r="O117" s="307">
        <f>+生産者価格評価表!O117/生産者価格評価表!O$124</f>
        <v>0.32903390725220893</v>
      </c>
      <c r="P117" s="307">
        <f>+生産者価格評価表!P117/生産者価格評価表!P$124</f>
        <v>0.20637780374524359</v>
      </c>
      <c r="Q117" s="307">
        <f>+生産者価格評価表!Q117/生産者価格評価表!Q$124</f>
        <v>0.17824910125657775</v>
      </c>
      <c r="R117" s="307">
        <f>+生産者価格評価表!R117/生産者価格評価表!R$124</f>
        <v>0.21932932137519609</v>
      </c>
      <c r="S117" s="307">
        <f>+生産者価格評価表!S117/生産者価格評価表!S$124</f>
        <v>9.6582336557838988E-2</v>
      </c>
      <c r="T117" s="307">
        <f>+生産者価格評価表!T117/生産者価格評価表!T$124</f>
        <v>0.26319865759889183</v>
      </c>
      <c r="U117" s="307">
        <f>+生産者価格評価表!U117/生産者価格評価表!U$124</f>
        <v>0.29907735869702795</v>
      </c>
      <c r="V117" s="307">
        <f>+生産者価格評価表!V117/生産者価格評価表!V$124</f>
        <v>0.13193468544022049</v>
      </c>
      <c r="W117" s="307">
        <f>+生産者価格評価表!W117/生産者価格評価表!W$124</f>
        <v>0.14493236361682499</v>
      </c>
      <c r="X117" s="307">
        <f>+生産者価格評価表!X117/生産者価格評価表!X$124</f>
        <v>3.8767168756472674E-2</v>
      </c>
      <c r="Y117" s="307">
        <f>+生産者価格評価表!Y117/生産者価格評価表!Y$124</f>
        <v>0.10194417737153783</v>
      </c>
      <c r="Z117" s="307">
        <f>+生産者価格評価表!Z117/生産者価格評価表!Z$124</f>
        <v>9.9911213854767825E-2</v>
      </c>
      <c r="AA117" s="307">
        <f>+生産者価格評価表!AA117/生産者価格評価表!AA$124</f>
        <v>0.25193689374712031</v>
      </c>
      <c r="AB117" s="307">
        <f>+生産者価格評価表!AB117/生産者価格評価表!AB$124</f>
        <v>9.0923853741197949E-2</v>
      </c>
      <c r="AC117" s="307">
        <f>+生産者価格評価表!AC117/生産者価格評価表!AC$124</f>
        <v>0.11973072042096367</v>
      </c>
      <c r="AD117" s="307">
        <f>+生産者価格評価表!AD117/生産者価格評価表!AD$124</f>
        <v>9.5652700377200899E-3</v>
      </c>
      <c r="AE117" s="307">
        <f>+生産者価格評価表!AE117/生産者価格評価表!AE$124</f>
        <v>3.8534129255255657E-2</v>
      </c>
      <c r="AF117" s="307">
        <f>+生産者価格評価表!AF117/生産者価格評価表!AF$124</f>
        <v>0.24556109818981758</v>
      </c>
      <c r="AG117" s="307">
        <f>+生産者価格評価表!AG117/生産者価格評価表!AG$124</f>
        <v>0.18048085607501949</v>
      </c>
      <c r="AH117" s="307">
        <f>+生産者価格評価表!AH117/生産者価格評価表!AH$124</f>
        <v>0.40932498253409422</v>
      </c>
      <c r="AI117" s="307">
        <f>+生産者価格評価表!AI117/生産者価格評価表!AI$124</f>
        <v>0.12819605970984968</v>
      </c>
      <c r="AJ117" s="307">
        <f>+生産者価格評価表!AJ117/生産者価格評価表!AJ$124</f>
        <v>0.19833528913049098</v>
      </c>
      <c r="AK117" s="307">
        <f>+生産者価格評価表!AK117/生産者価格評価表!AK$124</f>
        <v>0.21956799453758924</v>
      </c>
      <c r="AL117" s="307">
        <f>+生産者価格評価表!AL117/生産者価格評価表!AL$124</f>
        <v>0.27151118590936618</v>
      </c>
      <c r="AM117" s="307">
        <f>+生産者価格評価表!AM117/生産者価格評価表!AM$124</f>
        <v>1.9714771634111842E-2</v>
      </c>
      <c r="AN117" s="307">
        <f>+生産者価格評価表!AN117/生産者価格評価表!AN$124</f>
        <v>7.3365529700756132E-2</v>
      </c>
      <c r="AO117" s="307">
        <f>+生産者価格評価表!AO117/生産者価格評価表!AO$124</f>
        <v>0.22421494295102665</v>
      </c>
      <c r="AP117" s="307">
        <f>+生産者価格評価表!AP117/生産者価格評価表!AP$124</f>
        <v>9.4816381401414226E-2</v>
      </c>
      <c r="AQ117" s="307">
        <f>+生産者価格評価表!AQ117/生産者価格評価表!AQ$124</f>
        <v>8.536726075412078E-2</v>
      </c>
      <c r="AR117" s="307">
        <f>+生産者価格評価表!AR117/生産者価格評価表!AR$124</f>
        <v>0.1702008932027676</v>
      </c>
      <c r="AS117" s="307">
        <f>+生産者価格評価表!AS117/生産者価格評価表!AS$124</f>
        <v>0.22430742621655825</v>
      </c>
      <c r="AT117" s="307">
        <f>+生産者価格評価表!AT117/生産者価格評価表!AT$124</f>
        <v>0.27286344109458355</v>
      </c>
      <c r="AU117" s="308">
        <f>+生産者価格評価表!AU117/生産者価格評価表!AU$124</f>
        <v>0.241731078264009</v>
      </c>
      <c r="AV117" s="308">
        <f>+生産者価格評価表!AV117/生産者価格評価表!AV$124</f>
        <v>0.33491991593727966</v>
      </c>
      <c r="AW117" s="308">
        <f>+生産者価格評価表!AW117/生産者価格評価表!AW$124</f>
        <v>0.17722742294583213</v>
      </c>
      <c r="AX117" s="308">
        <f>+生産者価格評価表!AX117/生産者価格評価表!AX$124</f>
        <v>8.5446761547447875E-2</v>
      </c>
      <c r="AY117" s="308">
        <f>+生産者価格評価表!AY117/生産者価格評価表!AY$124</f>
        <v>0.30201953408796739</v>
      </c>
      <c r="AZ117" s="308">
        <f>+生産者価格評価表!AZ117/生産者価格評価表!AZ$124</f>
        <v>0.15183589339345355</v>
      </c>
      <c r="BA117" s="308">
        <f>+生産者価格評価表!BA117/生産者価格評価表!BA$124</f>
        <v>0.21183256460570427</v>
      </c>
      <c r="BB117" s="308">
        <f>+生産者価格評価表!BB117/生産者価格評価表!BB$124</f>
        <v>0.2405447495060988</v>
      </c>
      <c r="BC117" s="308">
        <f>+生産者価格評価表!BC117/生産者価格評価表!BC$124</f>
        <v>0.14547661184676225</v>
      </c>
      <c r="BD117" s="308">
        <f>+生産者価格評価表!BD117/生産者価格評価表!BD$124</f>
        <v>0.25944303514520695</v>
      </c>
      <c r="BE117" s="308">
        <f>+生産者価格評価表!BE117/生産者価格評価表!BE$124</f>
        <v>0.20487298263980119</v>
      </c>
      <c r="BF117" s="308">
        <f>+生産者価格評価表!BF117/生産者価格評価表!BF$124</f>
        <v>8.1982710250087978E-2</v>
      </c>
      <c r="BG117" s="308">
        <f>+生産者価格評価表!BG117/生産者価格評価表!BG$124</f>
        <v>9.6456073551200089E-2</v>
      </c>
      <c r="BH117" s="308">
        <f>+生産者価格評価表!BH117/生産者価格評価表!BH$124</f>
        <v>0.20250822366719123</v>
      </c>
      <c r="BI117" s="308">
        <f>+生産者価格評価表!BI117/生産者価格評価表!BI$124</f>
        <v>0.18492063197216774</v>
      </c>
      <c r="BJ117" s="308">
        <f>+生産者価格評価表!BJ117/生産者価格評価表!BJ$124</f>
        <v>0.20590568449275262</v>
      </c>
      <c r="BK117" s="308">
        <f>+生産者価格評価表!BK117/生産者価格評価表!BK$124</f>
        <v>0.27546200228281548</v>
      </c>
      <c r="BL117" s="308">
        <f>+生産者価格評価表!BL117/生産者価格評価表!BL$124</f>
        <v>0.24511461294009038</v>
      </c>
      <c r="BM117" s="308">
        <f>+生産者価格評価表!BM117/生産者価格評価表!BM$124</f>
        <v>0.33342914485219605</v>
      </c>
      <c r="BN117" s="308">
        <f>+生産者価格評価表!BN117/生産者価格評価表!BN$124</f>
        <v>0.34133302057048875</v>
      </c>
      <c r="BO117" s="308">
        <f>+生産者価格評価表!BO117/生産者価格評価表!BO$124</f>
        <v>0.32297640749026363</v>
      </c>
      <c r="BP117" s="308">
        <f>+生産者価格評価表!BP117/生産者価格評価表!BP$124</f>
        <v>0.40094917080642561</v>
      </c>
      <c r="BQ117" s="308">
        <f>+生産者価格評価表!BQ117/生産者価格評価表!BQ$124</f>
        <v>4.4491759669540602E-2</v>
      </c>
      <c r="BR117" s="308">
        <f>+生産者価格評価表!BR117/生産者価格評価表!BR$124</f>
        <v>8.1254885469815241E-2</v>
      </c>
      <c r="BS117" s="308">
        <f>+生産者価格評価表!BS117/生産者価格評価表!BS$124</f>
        <v>9.0941502318663228E-2</v>
      </c>
      <c r="BT117" s="308">
        <f>+生産者価格評価表!BT117/生産者価格評価表!BT$124</f>
        <v>0.46950972735282165</v>
      </c>
      <c r="BU117" s="308">
        <f>+生産者価格評価表!BU117/生産者価格評価表!BU$124</f>
        <v>0.5118996264795812</v>
      </c>
      <c r="BV117" s="308">
        <f>+生産者価格評価表!BV117/生産者価格評価表!BV$124</f>
        <v>0.35290551143569021</v>
      </c>
      <c r="BW117" s="308">
        <f>+生産者価格評価表!BW117/生産者価格評価表!BW$124</f>
        <v>0.19341211856529969</v>
      </c>
      <c r="BX117" s="308">
        <f>+生産者価格評価表!BX117/生産者価格評価表!BX$124</f>
        <v>7.9917718419657682E-2</v>
      </c>
      <c r="BY117" s="308">
        <f>+生産者価格評価表!BY117/生産者価格評価表!BY$124</f>
        <v>0</v>
      </c>
      <c r="BZ117" s="308">
        <f>+生産者価格評価表!BZ117/生産者価格評価表!BZ$124</f>
        <v>0.35420957416011439</v>
      </c>
      <c r="CA117" s="308">
        <f>+生産者価格評価表!CA117/生産者価格評価表!CA$124</f>
        <v>0.55559343226171942</v>
      </c>
      <c r="CB117" s="308">
        <f>+生産者価格評価表!CB117/生産者価格評価表!CB$124</f>
        <v>0</v>
      </c>
      <c r="CC117" s="308">
        <f>+生産者価格評価表!CC117/生産者価格評価表!CC$124</f>
        <v>0.18269742949148776</v>
      </c>
      <c r="CD117" s="308">
        <f>+生産者価格評価表!CD117/生産者価格評価表!CD$124</f>
        <v>0.28730687594206256</v>
      </c>
      <c r="CE117" s="308">
        <f>+生産者価格評価表!CE117/生産者価格評価表!CE$124</f>
        <v>0.46338982784574551</v>
      </c>
      <c r="CF117" s="308">
        <f>+生産者価格評価表!CF117/生産者価格評価表!CF$124</f>
        <v>0.32004919501247264</v>
      </c>
      <c r="CG117" s="308">
        <f>+生産者価格評価表!CG117/生産者価格評価表!CG$124</f>
        <v>0.26912174745408196</v>
      </c>
      <c r="CH117" s="308">
        <f>+生産者価格評価表!CH117/生産者価格評価表!CH$124</f>
        <v>0.59669849128971686</v>
      </c>
      <c r="CI117" s="308">
        <f>+生産者価格評価表!CI117/生産者価格評価表!CI$124</f>
        <v>8.3449051164324189E-2</v>
      </c>
      <c r="CJ117" s="308">
        <f>+生産者価格評価表!CJ117/生産者価格評価表!CJ$124</f>
        <v>0.16035811393261756</v>
      </c>
      <c r="CK117" s="308">
        <f>+生産者価格評価表!CK117/生産者価格評価表!CK$124</f>
        <v>0.38711094579480126</v>
      </c>
      <c r="CL117" s="308">
        <f>+生産者価格評価表!CL117/生産者価格評価表!CL$124</f>
        <v>0.17368149474539557</v>
      </c>
      <c r="CM117" s="308">
        <f>+生産者価格評価表!CM117/生産者価格評価表!CM$124</f>
        <v>0.27396276737843406</v>
      </c>
      <c r="CN117" s="308">
        <f>+生産者価格評価表!CN117/生産者価格評価表!CN$124</f>
        <v>0.34565265542479912</v>
      </c>
      <c r="CO117" s="308">
        <f>+生産者価格評価表!CO117/生産者価格評価表!CO$124</f>
        <v>0.59791055648966995</v>
      </c>
      <c r="CP117" s="308">
        <f>+生産者価格評価表!CP117/生産者価格評価表!CP$124</f>
        <v>0.38456474581253486</v>
      </c>
      <c r="CQ117" s="308">
        <f>+生産者価格評価表!CQ117/生産者価格評価表!CQ$124</f>
        <v>0.43467646645304231</v>
      </c>
      <c r="CR117" s="308">
        <f>+生産者価格評価表!CR117/生産者価格評価表!CR$124</f>
        <v>0.4880917104612531</v>
      </c>
      <c r="CS117" s="308">
        <f>+生産者価格評価表!CS117/生産者価格評価表!CS$124</f>
        <v>0.65633174225428537</v>
      </c>
      <c r="CT117" s="308">
        <f>+生産者価格評価表!CT117/生産者価格評価表!CT$124</f>
        <v>0.62225167876823018</v>
      </c>
      <c r="CU117" s="308">
        <f>+生産者価格評価表!CU117/生産者価格評価表!CU$124</f>
        <v>0.53301026078513025</v>
      </c>
      <c r="CV117" s="308">
        <f>+生産者価格評価表!CV117/生産者価格評価表!CV$124</f>
        <v>0.14214981552787481</v>
      </c>
      <c r="CW117" s="308">
        <f>+生産者価格評価表!CW117/生産者価格評価表!CW$124</f>
        <v>0.1321184956503321</v>
      </c>
      <c r="CX117" s="308">
        <f>+生産者価格評価表!CX117/生産者価格評価表!CX$124</f>
        <v>0.25227719453307729</v>
      </c>
      <c r="CY117" s="308">
        <f>+生産者価格評価表!CY117/生産者価格評価表!CY$124</f>
        <v>0.5291328909868066</v>
      </c>
      <c r="CZ117" s="308">
        <f>+生産者価格評価表!CZ117/生産者価格評価表!CZ$124</f>
        <v>0.32440889404289175</v>
      </c>
      <c r="DA117" s="308">
        <f>+生産者価格評価表!DA117/生産者価格評価表!DA$124</f>
        <v>0.29759219927046188</v>
      </c>
      <c r="DB117" s="308">
        <f>+生産者価格評価表!DB117/生産者価格評価表!DB$124</f>
        <v>0.30913648829495649</v>
      </c>
      <c r="DC117" s="308">
        <f>+生産者価格評価表!DC117/生産者価格評価表!DC$124</f>
        <v>0.26994004295540652</v>
      </c>
      <c r="DD117" s="308">
        <f>+生産者価格評価表!DD117/生産者価格評価表!DD$124</f>
        <v>0.35607828038209433</v>
      </c>
      <c r="DE117" s="308">
        <f>+生産者価格評価表!DE117/生産者価格評価表!DE$124</f>
        <v>0.38192151149292441</v>
      </c>
      <c r="DF117" s="308">
        <f>+生産者価格評価表!DF117/生産者価格評価表!DF$124</f>
        <v>0</v>
      </c>
      <c r="DG117" s="309">
        <f>+生産者価格評価表!DG117/生産者価格評価表!DG$124</f>
        <v>6.0152214252022296E-3</v>
      </c>
    </row>
    <row r="118" spans="2:111" ht="17.100000000000001" customHeight="1">
      <c r="B118" s="828" t="s">
        <v>2113</v>
      </c>
      <c r="C118" s="829" t="s">
        <v>27</v>
      </c>
      <c r="D118" s="306">
        <f>+生産者価格評価表!D118/生産者価格評価表!D$124</f>
        <v>0.1567299497592281</v>
      </c>
      <c r="E118" s="307">
        <f>+生産者価格評価表!E118/生産者価格評価表!E$124</f>
        <v>3.6612489549494039E-2</v>
      </c>
      <c r="F118" s="307">
        <f>+生産者価格評価表!F118/生産者価格評価表!F$124</f>
        <v>0.33550954184046439</v>
      </c>
      <c r="G118" s="307">
        <f>+生産者価格評価表!G118/生産者価格評価表!G$124</f>
        <v>0.33566237435162111</v>
      </c>
      <c r="H118" s="307">
        <f>+生産者価格評価表!H118/生産者価格評価表!H$124</f>
        <v>0.25116635350486743</v>
      </c>
      <c r="I118" s="819">
        <v>0</v>
      </c>
      <c r="J118" s="307">
        <f>+生産者価格評価表!J118/生産者価格評価表!J$124</f>
        <v>0.15790588956689014</v>
      </c>
      <c r="K118" s="307">
        <f>+生産者価格評価表!K118/生産者価格評価表!K$124</f>
        <v>8.7220994748789818E-2</v>
      </c>
      <c r="L118" s="307">
        <f>+生産者価格評価表!L118/生産者価格評価表!L$124</f>
        <v>8.5966915623947607E-2</v>
      </c>
      <c r="M118" s="307">
        <f>+生産者価格評価表!M118/生産者価格評価表!M$124</f>
        <v>0.16098826915043224</v>
      </c>
      <c r="N118" s="819">
        <v>0</v>
      </c>
      <c r="O118" s="307">
        <f>+生産者価格評価表!O118/生産者価格評価表!O$124</f>
        <v>-7.5844858165264289E-2</v>
      </c>
      <c r="P118" s="307">
        <f>+生産者価格評価表!P118/生産者価格評価表!P$124</f>
        <v>0.14346149330783045</v>
      </c>
      <c r="Q118" s="307">
        <f>+生産者価格評価表!Q118/生産者価格評価表!Q$124</f>
        <v>0.17294292909974601</v>
      </c>
      <c r="R118" s="307">
        <f>+生産者価格評価表!R118/生産者価格評価表!R$124</f>
        <v>9.2341511090068468E-2</v>
      </c>
      <c r="S118" s="307">
        <f>+生産者価格評価表!S118/生産者価格評価表!S$124</f>
        <v>5.499335164413835E-2</v>
      </c>
      <c r="T118" s="307">
        <f>+生産者価格評価表!T118/生産者価格評価表!T$124</f>
        <v>5.5857616133419032E-2</v>
      </c>
      <c r="U118" s="307">
        <f>+生産者価格評価表!U118/生産者価格評価表!U$124</f>
        <v>0.14655158053526707</v>
      </c>
      <c r="V118" s="307">
        <f>+生産者価格評価表!V118/生産者価格評価表!V$124</f>
        <v>8.7070560592052551E-2</v>
      </c>
      <c r="W118" s="307">
        <f>+生産者価格評価表!W118/生産者価格評価表!W$124</f>
        <v>0.12104712690985329</v>
      </c>
      <c r="X118" s="307">
        <f>+生産者価格評価表!X118/生産者価格評価表!X$124</f>
        <v>2.5000385742515771E-2</v>
      </c>
      <c r="Y118" s="307">
        <f>+生産者価格評価表!Y118/生産者価格評価表!Y$124</f>
        <v>9.684372682998868E-2</v>
      </c>
      <c r="Z118" s="307">
        <f>+生産者価格評価表!Z118/生産者価格評価表!Z$124</f>
        <v>0.11114298275200493</v>
      </c>
      <c r="AA118" s="307">
        <f>+生産者価格評価表!AA118/生産者価格評価表!AA$124</f>
        <v>1.8904034624832009E-2</v>
      </c>
      <c r="AB118" s="307">
        <f>+生産者価格評価表!AB118/生産者価格評価表!AB$124</f>
        <v>9.1558379374281199E-2</v>
      </c>
      <c r="AC118" s="307">
        <f>+生産者価格評価表!AC118/生産者価格評価表!AC$124</f>
        <v>0.11494418466423521</v>
      </c>
      <c r="AD118" s="307">
        <f>+生産者価格評価表!AD118/生産者価格評価表!AD$124</f>
        <v>8.5416400069915563E-2</v>
      </c>
      <c r="AE118" s="307">
        <f>+生産者価格評価表!AE118/生産者価格評価表!AE$124</f>
        <v>0.12172328607779231</v>
      </c>
      <c r="AF118" s="307">
        <f>+生産者価格評価表!AF118/生産者価格評価表!AF$124</f>
        <v>3.7282750341672125E-2</v>
      </c>
      <c r="AG118" s="307">
        <f>+生産者価格評価表!AG118/生産者価格評価表!AG$124</f>
        <v>0.16673918796182652</v>
      </c>
      <c r="AH118" s="307">
        <f>+生産者価格評価表!AH118/生産者価格評価表!AH$124</f>
        <v>-7.2149829017031847E-2</v>
      </c>
      <c r="AI118" s="307">
        <f>+生産者価格評価表!AI118/生産者価格評価表!AI$124</f>
        <v>0.23711663778240219</v>
      </c>
      <c r="AJ118" s="307">
        <f>+生産者価格評価表!AJ118/生産者価格評価表!AJ$124</f>
        <v>0.13858536761027684</v>
      </c>
      <c r="AK118" s="307">
        <f>+生産者価格評価表!AK118/生産者価格評価表!AK$124</f>
        <v>0.14485475654593463</v>
      </c>
      <c r="AL118" s="307">
        <f>+生産者価格評価表!AL118/生産者価格評価表!AL$124</f>
        <v>8.1638990516166243E-2</v>
      </c>
      <c r="AM118" s="307">
        <f>+生産者価格評価表!AM118/生産者価格評価表!AM$124</f>
        <v>0.11656660147802618</v>
      </c>
      <c r="AN118" s="307">
        <f>+生産者価格評価表!AN118/生産者価格評価表!AN$124</f>
        <v>0.14189851343042365</v>
      </c>
      <c r="AO118" s="307">
        <f>+生産者価格評価表!AO118/生産者価格評価表!AO$124</f>
        <v>7.1813474207029576E-2</v>
      </c>
      <c r="AP118" s="307">
        <f>+生産者価格評価表!AP118/生産者価格評価表!AP$124</f>
        <v>0.25511499064245186</v>
      </c>
      <c r="AQ118" s="307">
        <f>+生産者価格評価表!AQ118/生産者価格評価表!AQ$124</f>
        <v>-5.3670627734147972E-3</v>
      </c>
      <c r="AR118" s="307">
        <f>+生産者価格評価表!AR118/生産者価格評価表!AR$124</f>
        <v>-2.1198485693749831E-2</v>
      </c>
      <c r="AS118" s="307">
        <f>+生産者価格評価表!AS118/生産者価格評価表!AS$124</f>
        <v>0.13215672707935064</v>
      </c>
      <c r="AT118" s="307">
        <f>+生産者価格評価表!AT118/生産者価格評価表!AT$124</f>
        <v>7.8370234088549998E-2</v>
      </c>
      <c r="AU118" s="308">
        <f>+生産者価格評価表!AU118/生産者価格評価表!AU$124</f>
        <v>7.0952640392801372E-2</v>
      </c>
      <c r="AV118" s="308">
        <f>+生産者価格評価表!AV118/生産者価格評価表!AV$124</f>
        <v>5.090747639534602E-2</v>
      </c>
      <c r="AW118" s="308">
        <f>+生産者価格評価表!AW118/生産者価格評価表!AW$124</f>
        <v>6.4697112337466472E-2</v>
      </c>
      <c r="AX118" s="308">
        <f>+生産者価格評価表!AX118/生産者価格評価表!AX$124</f>
        <v>0.37292701560362124</v>
      </c>
      <c r="AY118" s="308">
        <f>+生産者価格評価表!AY118/生産者価格評価表!AY$124</f>
        <v>-0.11000297071612868</v>
      </c>
      <c r="AZ118" s="308">
        <f>+生産者価格評価表!AZ118/生産者価格評価表!AZ$124</f>
        <v>-2.6000691425963042E-2</v>
      </c>
      <c r="BA118" s="308">
        <f>+生産者価格評価表!BA118/生産者価格評価表!BA$124</f>
        <v>-0.17857587608534337</v>
      </c>
      <c r="BB118" s="308">
        <f>+生産者価格評価表!BB118/生産者価格評価表!BB$124</f>
        <v>-8.6068412800906283E-2</v>
      </c>
      <c r="BC118" s="308">
        <f>+生産者価格評価表!BC118/生産者価格評価表!BC$124</f>
        <v>5.9290211326376754E-2</v>
      </c>
      <c r="BD118" s="308">
        <f>+生産者価格評価表!BD118/生産者価格評価表!BD$124</f>
        <v>-9.6153471294622109E-2</v>
      </c>
      <c r="BE118" s="308">
        <f>+生産者価格評価表!BE118/生産者価格評価表!BE$124</f>
        <v>-2.401189211807387E-2</v>
      </c>
      <c r="BF118" s="308">
        <f>+生産者価格評価表!BF118/生産者価格評価表!BF$124</f>
        <v>1.3897382200459975E-2</v>
      </c>
      <c r="BG118" s="308">
        <f>+生産者価格評価表!BG118/生産者価格評価表!BG$124</f>
        <v>2.6101399326744629E-2</v>
      </c>
      <c r="BH118" s="308">
        <f>+生産者価格評価表!BH118/生産者価格評価表!BH$124</f>
        <v>-5.7241301078782288E-2</v>
      </c>
      <c r="BI118" s="308">
        <f>+生産者価格評価表!BI118/生産者価格評価表!BI$124</f>
        <v>-6.3895870377502842E-3</v>
      </c>
      <c r="BJ118" s="308">
        <f>+生産者価格評価表!BJ118/生産者価格評価表!BJ$124</f>
        <v>1.6873293218699622E-2</v>
      </c>
      <c r="BK118" s="308">
        <f>+生産者価格評価表!BK118/生産者価格評価表!BK$124</f>
        <v>-2.1745590125629905E-3</v>
      </c>
      <c r="BL118" s="308">
        <f>+生産者価格評価表!BL118/生産者価格評価表!BL$124</f>
        <v>-0.12226754254680532</v>
      </c>
      <c r="BM118" s="308">
        <f>+生産者価格評価表!BM118/生産者価格評価表!BM$124</f>
        <v>3.7022645983772584E-2</v>
      </c>
      <c r="BN118" s="308">
        <f>+生産者価格評価表!BN118/生産者価格評価表!BN$124</f>
        <v>3.8792931062992628E-2</v>
      </c>
      <c r="BO118" s="308">
        <f>+生産者価格評価表!BO118/生産者価格評価表!BO$124</f>
        <v>1.9804300809579733E-2</v>
      </c>
      <c r="BP118" s="308">
        <f>+生産者価格評価表!BP118/生産者価格評価表!BP$124</f>
        <v>2.3175746995546555E-2</v>
      </c>
      <c r="BQ118" s="308">
        <f>+生産者価格評価表!BQ118/生産者価格評価表!BQ$124</f>
        <v>0.14337285997292612</v>
      </c>
      <c r="BR118" s="308">
        <f>+生産者価格評価表!BR118/生産者価格評価表!BR$124</f>
        <v>-7.2351711175289062E-3</v>
      </c>
      <c r="BS118" s="308">
        <f>+生産者価格評価表!BS118/生産者価格評価表!BS$124</f>
        <v>0.13745059636222778</v>
      </c>
      <c r="BT118" s="308">
        <f>+生産者価格評価表!BT118/生産者価格評価表!BT$124</f>
        <v>2.6849781346061339E-2</v>
      </c>
      <c r="BU118" s="308">
        <f>+生産者価格評価表!BU118/生産者価格評価表!BU$124</f>
        <v>2.5028796158188794E-2</v>
      </c>
      <c r="BV118" s="308">
        <f>+生産者価格評価表!BV118/生産者価格評価表!BV$124</f>
        <v>0.17018763146863777</v>
      </c>
      <c r="BW118" s="308">
        <f>+生産者価格評価表!BW118/生産者価格評価表!BW$124</f>
        <v>0.1694396530644203</v>
      </c>
      <c r="BX118" s="308">
        <f>+生産者価格評価表!BX118/生産者価格評価表!BX$124</f>
        <v>0.33366682376823065</v>
      </c>
      <c r="BY118" s="308">
        <f>+生産者価格評価表!BY118/生産者価格評価表!BY$124</f>
        <v>0.44350120389554026</v>
      </c>
      <c r="BZ118" s="308">
        <f>+生産者価格評価表!BZ118/生産者価格評価表!BZ$124</f>
        <v>-0.15540104405654911</v>
      </c>
      <c r="CA118" s="308">
        <f>+生産者価格評価表!CA118/生産者価格評価表!CA$124</f>
        <v>3.0533383016107991E-2</v>
      </c>
      <c r="CB118" s="308">
        <f>+生産者価格評価表!CB118/生産者価格評価表!CB$124</f>
        <v>0</v>
      </c>
      <c r="CC118" s="308">
        <f>+生産者価格評価表!CC118/生産者価格評価表!CC$124</f>
        <v>4.0731195067106735E-2</v>
      </c>
      <c r="CD118" s="308">
        <f>+生産者価格評価表!CD118/生産者価格評価表!CD$124</f>
        <v>-0.28615107389253619</v>
      </c>
      <c r="CE118" s="308">
        <f>+生産者価格評価表!CE118/生産者価格評価表!CE$124</f>
        <v>3.5790415062025877E-2</v>
      </c>
      <c r="CF118" s="308">
        <f>+生産者価格評価表!CF118/生産者価格評価表!CF$124</f>
        <v>4.2757843701292514E-2</v>
      </c>
      <c r="CG118" s="308">
        <f>+生産者価格評価表!CG118/生産者価格評価表!CG$124</f>
        <v>0.25673569698456616</v>
      </c>
      <c r="CH118" s="308">
        <f>+生産者価格評価表!CH118/生産者価格評価表!CH$124</f>
        <v>3.3686207410350791E-2</v>
      </c>
      <c r="CI118" s="308">
        <f>+生産者価格評価表!CI118/生産者価格評価表!CI$124</f>
        <v>0.15986006487953494</v>
      </c>
      <c r="CJ118" s="308">
        <f>+生産者価格評価表!CJ118/生産者価格評価表!CJ$124</f>
        <v>7.4440586260751687E-2</v>
      </c>
      <c r="CK118" s="308">
        <f>+生産者価格評価表!CK118/生産者価格評価表!CK$124</f>
        <v>0.11826791458131383</v>
      </c>
      <c r="CL118" s="308">
        <f>+生産者価格評価表!CL118/生産者価格評価表!CL$124</f>
        <v>0.12822215270330609</v>
      </c>
      <c r="CM118" s="308">
        <f>+生産者価格評価表!CM118/生産者価格評価表!CM$124</f>
        <v>5.5412488247679151E-2</v>
      </c>
      <c r="CN118" s="308">
        <f>+生産者価格評価表!CN118/生産者価格評価表!CN$124</f>
        <v>0</v>
      </c>
      <c r="CO118" s="308">
        <f>+生産者価格評価表!CO118/生産者価格評価表!CO$124</f>
        <v>4.133689095984462E-3</v>
      </c>
      <c r="CP118" s="308">
        <f>+生産者価格評価表!CP118/生産者価格評価表!CP$124</f>
        <v>4.8101758010920502E-2</v>
      </c>
      <c r="CQ118" s="308">
        <f>+生産者価格評価表!CQ118/生産者価格評価表!CQ$124</f>
        <v>2.9589199381154806E-2</v>
      </c>
      <c r="CR118" s="308">
        <f>+生産者価格評価表!CR118/生産者価格評価表!CR$124</f>
        <v>1.4892543732606079E-2</v>
      </c>
      <c r="CS118" s="308">
        <f>+生産者価格評価表!CS118/生産者価格評価表!CS$124</f>
        <v>1.001598083824711E-2</v>
      </c>
      <c r="CT118" s="308">
        <f>+生産者価格評価表!CT118/生産者価格評価表!CT$124</f>
        <v>5.880846469171274E-2</v>
      </c>
      <c r="CU118" s="308">
        <f>+生産者価格評価表!CU118/生産者価格評価表!CU$124</f>
        <v>-8.3245357492563454E-3</v>
      </c>
      <c r="CV118" s="308">
        <f>+生産者価格評価表!CV118/生産者価格評価表!CV$124</f>
        <v>8.7197903839513952E-2</v>
      </c>
      <c r="CW118" s="308">
        <f>+生産者価格評価表!CW118/生産者価格評価表!CW$124</f>
        <v>-8.2361947794514334E-2</v>
      </c>
      <c r="CX118" s="308">
        <f>+生産者価格評価表!CX118/生産者価格評価表!CX$124</f>
        <v>5.6341910903680674E-3</v>
      </c>
      <c r="CY118" s="308">
        <f>+生産者価格評価表!CY118/生産者価格評価表!CY$124</f>
        <v>5.8908348444087967E-2</v>
      </c>
      <c r="CZ118" s="308">
        <f>+生産者価格評価表!CZ118/生産者価格評価表!CZ$124</f>
        <v>-0.10767000685735791</v>
      </c>
      <c r="DA118" s="308">
        <f>+生産者価格評価表!DA118/生産者価格評価表!DA$124</f>
        <v>2.4104419305357823E-3</v>
      </c>
      <c r="DB118" s="308">
        <f>+生産者価格評価表!DB118/生産者価格評価表!DB$124</f>
        <v>9.5590952605846574E-2</v>
      </c>
      <c r="DC118" s="308">
        <f>+生産者価格評価表!DC118/生産者価格評価表!DC$124</f>
        <v>0.15478616653151006</v>
      </c>
      <c r="DD118" s="308">
        <f>+生産者価格評価表!DD118/生産者価格評価表!DD$124</f>
        <v>0.22006720040868324</v>
      </c>
      <c r="DE118" s="308">
        <f>+生産者価格評価表!DE118/生産者価格評価表!DE$124</f>
        <v>4.0596259277818375E-2</v>
      </c>
      <c r="DF118" s="308">
        <f>+生産者価格評価表!DF118/生産者価格評価表!DF$124</f>
        <v>0</v>
      </c>
      <c r="DG118" s="309">
        <f>+生産者価格評価表!DG118/生産者価格評価表!DG$124</f>
        <v>0.58007890650206728</v>
      </c>
    </row>
    <row r="119" spans="2:111" ht="17.100000000000001" customHeight="1">
      <c r="B119" s="828" t="s">
        <v>2114</v>
      </c>
      <c r="C119" s="829" t="s">
        <v>28</v>
      </c>
      <c r="D119" s="306">
        <f>+生産者価格評価表!D119/生産者価格評価表!D$124</f>
        <v>0.14464319922295168</v>
      </c>
      <c r="E119" s="307">
        <f>+生産者価格評価表!E119/生産者価格評価表!E$124</f>
        <v>0.12191672163748289</v>
      </c>
      <c r="F119" s="307">
        <f>+生産者価格評価表!F119/生産者価格評価表!F$124</f>
        <v>7.0819044475942616E-2</v>
      </c>
      <c r="G119" s="307">
        <f>+生産者価格評価表!G119/生産者価格評価表!G$124</f>
        <v>5.714711327635278E-2</v>
      </c>
      <c r="H119" s="307">
        <f>+生産者価格評価表!H119/生産者価格評価表!H$124</f>
        <v>7.0159736936575109E-2</v>
      </c>
      <c r="I119" s="819">
        <v>0</v>
      </c>
      <c r="J119" s="307">
        <f>+生産者価格評価表!J119/生産者価格評価表!J$124</f>
        <v>9.7046127298428778E-2</v>
      </c>
      <c r="K119" s="307">
        <f>+生産者価格評価表!K119/生産者価格評価表!K$124</f>
        <v>5.9932646347222195E-2</v>
      </c>
      <c r="L119" s="307">
        <f>+生産者価格評価表!L119/生産者価格評価表!L$124</f>
        <v>8.9423608171019048E-2</v>
      </c>
      <c r="M119" s="307">
        <f>+生産者価格評価表!M119/生産者価格評価表!M$124</f>
        <v>2.3324941113912125E-2</v>
      </c>
      <c r="N119" s="819">
        <v>0</v>
      </c>
      <c r="O119" s="307">
        <f>+生産者価格評価表!O119/生産者価格評価表!O$124</f>
        <v>0.1818893061196041</v>
      </c>
      <c r="P119" s="307">
        <f>+生産者価格評価表!P119/生産者価格評価表!P$124</f>
        <v>6.2155689475219711E-2</v>
      </c>
      <c r="Q119" s="307">
        <f>+生産者価格評価表!Q119/生産者価格評価表!Q$124</f>
        <v>6.7109879871889225E-2</v>
      </c>
      <c r="R119" s="307">
        <f>+生産者価格評価表!R119/生産者価格評価表!R$124</f>
        <v>5.8436369075972952E-2</v>
      </c>
      <c r="S119" s="307">
        <f>+生産者価格評価表!S119/生産者価格評価表!S$124</f>
        <v>5.0719165492243673E-2</v>
      </c>
      <c r="T119" s="307">
        <f>+生産者価格評価表!T119/生産者価格評価表!T$124</f>
        <v>7.6430600349893116E-2</v>
      </c>
      <c r="U119" s="307">
        <f>+生産者価格評価表!U119/生産者価格評価表!U$124</f>
        <v>0.10238014604739704</v>
      </c>
      <c r="V119" s="307">
        <f>+生産者価格評価表!V119/生産者価格評価表!V$124</f>
        <v>8.833136608144089E-2</v>
      </c>
      <c r="W119" s="307">
        <f>+生産者価格評価表!W119/生産者価格評価表!W$124</f>
        <v>0.1499699963951632</v>
      </c>
      <c r="X119" s="307">
        <f>+生産者価格評価表!X119/生産者価格評価表!X$124</f>
        <v>9.6430784199839609E-2</v>
      </c>
      <c r="Y119" s="307">
        <f>+生産者価格評価表!Y119/生産者価格評価表!Y$124</f>
        <v>0.12703725424285048</v>
      </c>
      <c r="Z119" s="307">
        <f>+生産者価格評価表!Z119/生産者価格評価表!Z$124</f>
        <v>0.13258546432672041</v>
      </c>
      <c r="AA119" s="307">
        <f>+生産者価格評価表!AA119/生産者価格評価表!AA$124</f>
        <v>0.14312501654115534</v>
      </c>
      <c r="AB119" s="307">
        <f>+生産者価格評価表!AB119/生産者価格評価表!AB$124</f>
        <v>0.21064956300363288</v>
      </c>
      <c r="AC119" s="307">
        <f>+生産者価格評価表!AC119/生産者価格評価表!AC$124</f>
        <v>8.578703332705459E-2</v>
      </c>
      <c r="AD119" s="307">
        <f>+生産者価格評価表!AD119/生産者価格評価表!AD$124</f>
        <v>2.198336204024201E-2</v>
      </c>
      <c r="AE119" s="307">
        <f>+生産者価格評価表!AE119/生産者価格評価表!AE$124</f>
        <v>0.12427360522883146</v>
      </c>
      <c r="AF119" s="307">
        <f>+生産者価格評価表!AF119/生産者価格評価表!AF$124</f>
        <v>9.2636024495584349E-2</v>
      </c>
      <c r="AG119" s="307">
        <f>+生産者価格評価表!AG119/生産者価格評価表!AG$124</f>
        <v>0.15209750460916627</v>
      </c>
      <c r="AH119" s="307">
        <f>+生産者価格評価表!AH119/生産者価格評価表!AH$124</f>
        <v>4.3189402687289075E-2</v>
      </c>
      <c r="AI119" s="307">
        <f>+生産者価格評価表!AI119/生産者価格評価表!AI$124</f>
        <v>0.109575198510861</v>
      </c>
      <c r="AJ119" s="307">
        <f>+生産者価格評価表!AJ119/生産者価格評価表!AJ$124</f>
        <v>0.11815624562098453</v>
      </c>
      <c r="AK119" s="307">
        <f>+生産者価格評価表!AK119/生産者価格評価表!AK$124</f>
        <v>9.8681506951346074E-2</v>
      </c>
      <c r="AL119" s="307">
        <f>+生産者価格評価表!AL119/生産者価格評価表!AL$124</f>
        <v>9.3253174534738179E-2</v>
      </c>
      <c r="AM119" s="307">
        <f>+生産者価格評価表!AM119/生産者価格評価表!AM$124</f>
        <v>7.7955772601935563E-2</v>
      </c>
      <c r="AN119" s="307">
        <f>+生産者価格評価表!AN119/生産者価格評価表!AN$124</f>
        <v>2.2454989905273663E-2</v>
      </c>
      <c r="AO119" s="307">
        <f>+生産者価格評価表!AO119/生産者価格評価表!AO$124</f>
        <v>7.0242655541107007E-2</v>
      </c>
      <c r="AP119" s="307">
        <f>+生産者価格評価表!AP119/生産者価格評価表!AP$124</f>
        <v>2.1229507241754295E-2</v>
      </c>
      <c r="AQ119" s="307">
        <f>+生産者価格評価表!AQ119/生産者価格評価表!AQ$124</f>
        <v>2.7478179063268146E-2</v>
      </c>
      <c r="AR119" s="307">
        <f>+生産者価格評価表!AR119/生産者価格評価表!AR$124</f>
        <v>2.742737643929747E-2</v>
      </c>
      <c r="AS119" s="307">
        <f>+生産者価格評価表!AS119/生産者価格評価表!AS$124</f>
        <v>6.6281017468386855E-2</v>
      </c>
      <c r="AT119" s="307">
        <f>+生産者価格評価表!AT119/生産者価格評価表!AT$124</f>
        <v>7.4336681292117582E-2</v>
      </c>
      <c r="AU119" s="308">
        <f>+生産者価格評価表!AU119/生産者価格評価表!AU$124</f>
        <v>0.10927906145317036</v>
      </c>
      <c r="AV119" s="308">
        <f>+生産者価格評価表!AV119/生産者価格評価表!AV$124</f>
        <v>9.0320109274864294E-2</v>
      </c>
      <c r="AW119" s="308">
        <f>+生産者価格評価表!AW119/生産者価格評価表!AW$124</f>
        <v>0.16437886804076354</v>
      </c>
      <c r="AX119" s="308">
        <f>+生産者価格評価表!AX119/生産者価格評価表!AX$124</f>
        <v>4.1478088637931634E-2</v>
      </c>
      <c r="AY119" s="308">
        <f>+生産者価格評価表!AY119/生産者価格評価表!AY$124</f>
        <v>0.1291578327679653</v>
      </c>
      <c r="AZ119" s="308">
        <f>+生産者価格評価表!AZ119/生産者価格評価表!AZ$124</f>
        <v>0.21217880810749609</v>
      </c>
      <c r="BA119" s="308">
        <f>+生産者価格評価表!BA119/生産者価格評価表!BA$124</f>
        <v>0.29658160916026194</v>
      </c>
      <c r="BB119" s="308">
        <f>+生産者価格評価表!BB119/生産者価格評価表!BB$124</f>
        <v>0.18824430683643281</v>
      </c>
      <c r="BC119" s="308">
        <f>+生産者価格評価表!BC119/生産者価格評価表!BC$124</f>
        <v>0.14578699151200347</v>
      </c>
      <c r="BD119" s="308">
        <f>+生産者価格評価表!BD119/生産者価格評価表!BD$124</f>
        <v>0.21848254350301194</v>
      </c>
      <c r="BE119" s="308">
        <f>+生産者価格評価表!BE119/生産者価格評価表!BE$124</f>
        <v>0.15611632919589039</v>
      </c>
      <c r="BF119" s="308">
        <f>+生産者価格評価表!BF119/生産者価格評価表!BF$124</f>
        <v>9.353594824794878E-2</v>
      </c>
      <c r="BG119" s="308">
        <f>+生産者価格評価表!BG119/生産者価格評価表!BG$124</f>
        <v>0.10824151430413734</v>
      </c>
      <c r="BH119" s="308">
        <f>+生産者価格評価表!BH119/生産者価格評価表!BH$124</f>
        <v>0.11367589949127463</v>
      </c>
      <c r="BI119" s="308">
        <f>+生産者価格評価表!BI119/生産者価格評価表!BI$124</f>
        <v>0.11730814806144958</v>
      </c>
      <c r="BJ119" s="308">
        <f>+生産者価格評価表!BJ119/生産者価格評価表!BJ$124</f>
        <v>0.12505492344628275</v>
      </c>
      <c r="BK119" s="308">
        <f>+生産者価格評価表!BK119/生産者価格評価表!BK$124</f>
        <v>0.11487303525573121</v>
      </c>
      <c r="BL119" s="308">
        <f>+生産者価格評価表!BL119/生産者価格評価表!BL$124</f>
        <v>3.195383783640305E-2</v>
      </c>
      <c r="BM119" s="308">
        <f>+生産者価格評価表!BM119/生産者価格評価表!BM$124</f>
        <v>4.1264787701116787E-2</v>
      </c>
      <c r="BN119" s="308">
        <f>+生産者価格評価表!BN119/生産者価格評価表!BN$124</f>
        <v>3.9365396876746006E-2</v>
      </c>
      <c r="BO119" s="308">
        <f>+生産者価格評価表!BO119/生産者価格評価表!BO$124</f>
        <v>9.2852834097540124E-2</v>
      </c>
      <c r="BP119" s="308">
        <f>+生産者価格評価表!BP119/生産者価格評価表!BP$124</f>
        <v>7.7105528436149748E-2</v>
      </c>
      <c r="BQ119" s="308">
        <f>+生産者価格評価表!BQ119/生産者価格評価表!BQ$124</f>
        <v>0.21722485970608385</v>
      </c>
      <c r="BR119" s="308">
        <f>+生産者価格評価表!BR119/生産者価格評価表!BR$124</f>
        <v>0.16716915931058157</v>
      </c>
      <c r="BS119" s="308">
        <f>+生産者価格評価表!BS119/生産者価格評価表!BS$124</f>
        <v>0.14009522222376375</v>
      </c>
      <c r="BT119" s="308">
        <f>+生産者価格評価表!BT119/生産者価格評価表!BT$124</f>
        <v>4.515106542559872E-2</v>
      </c>
      <c r="BU119" s="308">
        <f>+生産者価格評価表!BU119/生産者価格評価表!BU$124</f>
        <v>9.8237418542819116E-2</v>
      </c>
      <c r="BV119" s="308">
        <f>+生産者価格評価表!BV119/生産者価格評価表!BV$124</f>
        <v>7.5750485575160148E-2</v>
      </c>
      <c r="BW119" s="308">
        <f>+生産者価格評価表!BW119/生産者価格評価表!BW$124</f>
        <v>0.27122195007344291</v>
      </c>
      <c r="BX119" s="308">
        <f>+生産者価格評価表!BX119/生産者価格評価表!BX$124</f>
        <v>0.16897012081159507</v>
      </c>
      <c r="BY119" s="308">
        <f>+生産者価格評価表!BY119/生産者価格評価表!BY$124</f>
        <v>0.37561978494708292</v>
      </c>
      <c r="BZ119" s="308">
        <f>+生産者価格評価表!BZ119/生産者価格評価表!BZ$124</f>
        <v>0.46534465995556384</v>
      </c>
      <c r="CA119" s="308">
        <f>+生産者価格評価表!CA119/生産者価格評価表!CA$124</f>
        <v>0.10835793228850255</v>
      </c>
      <c r="CB119" s="308">
        <f>+生産者価格評価表!CB119/生産者価格評価表!CB$124</f>
        <v>0</v>
      </c>
      <c r="CC119" s="308">
        <f>+生産者価格評価表!CC119/生産者価格評価表!CC$124</f>
        <v>5.8059993276997707E-2</v>
      </c>
      <c r="CD119" s="308">
        <f>+生産者価格評価表!CD119/生産者価格評価表!CD$124</f>
        <v>0.27579416941647772</v>
      </c>
      <c r="CE119" s="308">
        <f>+生産者価格評価表!CE119/生産者価格評価表!CE$124</f>
        <v>0.10906493360717484</v>
      </c>
      <c r="CF119" s="308">
        <f>+生産者価格評価表!CF119/生産者価格評価表!CF$124</f>
        <v>0.17120378014107704</v>
      </c>
      <c r="CG119" s="308">
        <f>+生産者価格評価表!CG119/生産者価格評価表!CG$124</f>
        <v>3.0436675110163517E-2</v>
      </c>
      <c r="CH119" s="308">
        <f>+生産者価格評価表!CH119/生産者価格評価表!CH$124</f>
        <v>6.990057300796855E-2</v>
      </c>
      <c r="CI119" s="308">
        <f>+生産者価格評価表!CI119/生産者価格評価表!CI$124</f>
        <v>0.18951771312879873</v>
      </c>
      <c r="CJ119" s="308">
        <f>+生産者価格評価表!CJ119/生産者価格評価表!CJ$124</f>
        <v>0.18452254481525759</v>
      </c>
      <c r="CK119" s="308">
        <f>+生産者価格評価表!CK119/生産者価格評価表!CK$124</f>
        <v>6.9025551557927528E-2</v>
      </c>
      <c r="CL119" s="308">
        <f>+生産者価格評価表!CL119/生産者価格評価表!CL$124</f>
        <v>7.3533752443781408E-2</v>
      </c>
      <c r="CM119" s="308">
        <f>+生産者価格評価表!CM119/生産者価格評価表!CM$124</f>
        <v>0.11874073940938906</v>
      </c>
      <c r="CN119" s="308">
        <f>+生産者価格評価表!CN119/生産者価格評価表!CN$124</f>
        <v>0</v>
      </c>
      <c r="CO119" s="308">
        <f>+生産者価格評価表!CO119/生産者価格評価表!CO$124</f>
        <v>8.0629505984117347E-2</v>
      </c>
      <c r="CP119" s="308">
        <f>+生産者価格評価表!CP119/生産者価格評価表!CP$124</f>
        <v>7.9233116782253116E-2</v>
      </c>
      <c r="CQ119" s="308">
        <f>+生産者価格評価表!CQ119/生産者価格評価表!CQ$124</f>
        <v>6.8366271972938569E-2</v>
      </c>
      <c r="CR119" s="308">
        <f>+生産者価格評価表!CR119/生産者価格評価表!CR$124</f>
        <v>1.8797079192824549E-2</v>
      </c>
      <c r="CS119" s="308">
        <f>+生産者価格評価表!CS119/生産者価格評価表!CS$124</f>
        <v>2.6337305456146223E-2</v>
      </c>
      <c r="CT119" s="308">
        <f>+生産者価格評価表!CT119/生産者価格評価表!CT$124</f>
        <v>6.7074152628685005E-2</v>
      </c>
      <c r="CU119" s="308">
        <f>+生産者価格評価表!CU119/生産者価格評価表!CU$124</f>
        <v>4.4305787132699288E-2</v>
      </c>
      <c r="CV119" s="308">
        <f>+生産者価格評価表!CV119/生産者価格評価表!CV$124</f>
        <v>0.33554509400632304</v>
      </c>
      <c r="CW119" s="308">
        <f>+生産者価格評価表!CW119/生産者価格評価表!CW$124</f>
        <v>0.10748201334359796</v>
      </c>
      <c r="CX119" s="308">
        <f>+生産者価格評価表!CX119/生産者価格評価表!CX$124</f>
        <v>4.2153297400948551E-2</v>
      </c>
      <c r="CY119" s="308">
        <f>+生産者価格評価表!CY119/生産者価格評価表!CY$124</f>
        <v>7.0748606316126839E-2</v>
      </c>
      <c r="CZ119" s="308">
        <f>+生産者価格評価表!CZ119/生産者価格評価表!CZ$124</f>
        <v>0.178306601936842</v>
      </c>
      <c r="DA119" s="308">
        <f>+生産者価格評価表!DA119/生産者価格評価表!DA$124</f>
        <v>6.0957956923662918E-2</v>
      </c>
      <c r="DB119" s="308">
        <f>+生産者価格評価表!DB119/生産者価格評価表!DB$124</f>
        <v>0.15966008849003721</v>
      </c>
      <c r="DC119" s="308">
        <f>+生産者価格評価表!DC119/生産者価格評価表!DC$124</f>
        <v>0.1813865279418613</v>
      </c>
      <c r="DD119" s="308">
        <f>+生産者価格評価表!DD119/生産者価格評価表!DD$124</f>
        <v>2.8093500912963226E-2</v>
      </c>
      <c r="DE119" s="308">
        <f>+生産者価格評価表!DE119/生産者価格評価表!DE$124</f>
        <v>0.1821180235146754</v>
      </c>
      <c r="DF119" s="308">
        <f>+生産者価格評価表!DF119/生産者価格評価表!DF$124</f>
        <v>0</v>
      </c>
      <c r="DG119" s="309">
        <f>+生産者価格評価表!DG119/生産者価格評価表!DG$124</f>
        <v>3.2011071824879583E-2</v>
      </c>
    </row>
    <row r="120" spans="2:111" ht="17.100000000000001" customHeight="1">
      <c r="B120" s="828" t="s">
        <v>2115</v>
      </c>
      <c r="C120" s="829" t="s">
        <v>2116</v>
      </c>
      <c r="D120" s="306">
        <f>+生産者価格評価表!D120/生産者価格評価表!D$124</f>
        <v>0</v>
      </c>
      <c r="E120" s="307">
        <f>+生産者価格評価表!E120/生産者価格評価表!E$124</f>
        <v>0</v>
      </c>
      <c r="F120" s="307">
        <f>+生産者価格評価表!F120/生産者価格評価表!F$124</f>
        <v>0</v>
      </c>
      <c r="G120" s="307">
        <f>+生産者価格評価表!G120/生産者価格評価表!G$124</f>
        <v>0</v>
      </c>
      <c r="H120" s="307">
        <f>+生産者価格評価表!H120/生産者価格評価表!H$124</f>
        <v>0</v>
      </c>
      <c r="I120" s="819">
        <v>0</v>
      </c>
      <c r="J120" s="307">
        <f>+生産者価格評価表!J120/生産者価格評価表!J$124</f>
        <v>0</v>
      </c>
      <c r="K120" s="307">
        <f>+生産者価格評価表!K120/生産者価格評価表!K$124</f>
        <v>0</v>
      </c>
      <c r="L120" s="307">
        <f>+生産者価格評価表!L120/生産者価格評価表!L$124</f>
        <v>0</v>
      </c>
      <c r="M120" s="307">
        <f>+生産者価格評価表!M120/生産者価格評価表!M$124</f>
        <v>0</v>
      </c>
      <c r="N120" s="819">
        <v>0</v>
      </c>
      <c r="O120" s="307">
        <f>+生産者価格評価表!O120/生産者価格評価表!O$124</f>
        <v>0</v>
      </c>
      <c r="P120" s="307">
        <f>+生産者価格評価表!P120/生産者価格評価表!P$124</f>
        <v>0</v>
      </c>
      <c r="Q120" s="307">
        <f>+生産者価格評価表!Q120/生産者価格評価表!Q$124</f>
        <v>0</v>
      </c>
      <c r="R120" s="307">
        <f>+生産者価格評価表!R120/生産者価格評価表!R$124</f>
        <v>0</v>
      </c>
      <c r="S120" s="307">
        <f>+生産者価格評価表!S120/生産者価格評価表!S$124</f>
        <v>0</v>
      </c>
      <c r="T120" s="307">
        <f>+生産者価格評価表!T120/生産者価格評価表!T$124</f>
        <v>0</v>
      </c>
      <c r="U120" s="307">
        <f>+生産者価格評価表!U120/生産者価格評価表!U$124</f>
        <v>0</v>
      </c>
      <c r="V120" s="307">
        <f>+生産者価格評価表!V120/生産者価格評価表!V$124</f>
        <v>0</v>
      </c>
      <c r="W120" s="307">
        <f>+生産者価格評価表!W120/生産者価格評価表!W$124</f>
        <v>0</v>
      </c>
      <c r="X120" s="307">
        <f>+生産者価格評価表!X120/生産者価格評価表!X$124</f>
        <v>0</v>
      </c>
      <c r="Y120" s="307">
        <f>+生産者価格評価表!Y120/生産者価格評価表!Y$124</f>
        <v>0</v>
      </c>
      <c r="Z120" s="307">
        <f>+生産者価格評価表!Z120/生産者価格評価表!Z$124</f>
        <v>0</v>
      </c>
      <c r="AA120" s="307">
        <f>+生産者価格評価表!AA120/生産者価格評価表!AA$124</f>
        <v>0</v>
      </c>
      <c r="AB120" s="307">
        <f>+生産者価格評価表!AB120/生産者価格評価表!AB$124</f>
        <v>0</v>
      </c>
      <c r="AC120" s="307">
        <f>+生産者価格評価表!AC120/生産者価格評価表!AC$124</f>
        <v>0</v>
      </c>
      <c r="AD120" s="307">
        <f>+生産者価格評価表!AD120/生産者価格評価表!AD$124</f>
        <v>0</v>
      </c>
      <c r="AE120" s="307">
        <f>+生産者価格評価表!AE120/生産者価格評価表!AE$124</f>
        <v>0</v>
      </c>
      <c r="AF120" s="307">
        <f>+生産者価格評価表!AF120/生産者価格評価表!AF$124</f>
        <v>0</v>
      </c>
      <c r="AG120" s="307">
        <f>+生産者価格評価表!AG120/生産者価格評価表!AG$124</f>
        <v>0</v>
      </c>
      <c r="AH120" s="307">
        <f>+生産者価格評価表!AH120/生産者価格評価表!AH$124</f>
        <v>0</v>
      </c>
      <c r="AI120" s="307">
        <f>+生産者価格評価表!AI120/生産者価格評価表!AI$124</f>
        <v>0</v>
      </c>
      <c r="AJ120" s="307">
        <f>+生産者価格評価表!AJ120/生産者価格評価表!AJ$124</f>
        <v>0</v>
      </c>
      <c r="AK120" s="307">
        <f>+生産者価格評価表!AK120/生産者価格評価表!AK$124</f>
        <v>0</v>
      </c>
      <c r="AL120" s="307">
        <f>+生産者価格評価表!AL120/生産者価格評価表!AL$124</f>
        <v>0</v>
      </c>
      <c r="AM120" s="307">
        <f>+生産者価格評価表!AM120/生産者価格評価表!AM$124</f>
        <v>0</v>
      </c>
      <c r="AN120" s="307">
        <f>+生産者価格評価表!AN120/生産者価格評価表!AN$124</f>
        <v>0</v>
      </c>
      <c r="AO120" s="307">
        <f>+生産者価格評価表!AO120/生産者価格評価表!AO$124</f>
        <v>0</v>
      </c>
      <c r="AP120" s="307">
        <f>+生産者価格評価表!AP120/生産者価格評価表!AP$124</f>
        <v>0</v>
      </c>
      <c r="AQ120" s="307">
        <f>+生産者価格評価表!AQ120/生産者価格評価表!AQ$124</f>
        <v>0</v>
      </c>
      <c r="AR120" s="307">
        <f>+生産者価格評価表!AR120/生産者価格評価表!AR$124</f>
        <v>0</v>
      </c>
      <c r="AS120" s="307">
        <f>+生産者価格評価表!AS120/生産者価格評価表!AS$124</f>
        <v>0</v>
      </c>
      <c r="AT120" s="307">
        <f>+生産者価格評価表!AT120/生産者価格評価表!AT$124</f>
        <v>0</v>
      </c>
      <c r="AU120" s="308">
        <f>+生産者価格評価表!AU120/生産者価格評価表!AU$124</f>
        <v>0</v>
      </c>
      <c r="AV120" s="308">
        <f>+生産者価格評価表!AV120/生産者価格評価表!AV$124</f>
        <v>0</v>
      </c>
      <c r="AW120" s="308">
        <f>+生産者価格評価表!AW120/生産者価格評価表!AW$124</f>
        <v>0</v>
      </c>
      <c r="AX120" s="308">
        <f>+生産者価格評価表!AX120/生産者価格評価表!AX$124</f>
        <v>0</v>
      </c>
      <c r="AY120" s="308">
        <f>+生産者価格評価表!AY120/生産者価格評価表!AY$124</f>
        <v>0</v>
      </c>
      <c r="AZ120" s="308">
        <f>+生産者価格評価表!AZ120/生産者価格評価表!AZ$124</f>
        <v>0</v>
      </c>
      <c r="BA120" s="308">
        <f>+生産者価格評価表!BA120/生産者価格評価表!BA$124</f>
        <v>0</v>
      </c>
      <c r="BB120" s="308">
        <f>+生産者価格評価表!BB120/生産者価格評価表!BB$124</f>
        <v>0</v>
      </c>
      <c r="BC120" s="308">
        <f>+生産者価格評価表!BC120/生産者価格評価表!BC$124</f>
        <v>0</v>
      </c>
      <c r="BD120" s="308">
        <f>+生産者価格評価表!BD120/生産者価格評価表!BD$124</f>
        <v>0</v>
      </c>
      <c r="BE120" s="308">
        <f>+生産者価格評価表!BE120/生産者価格評価表!BE$124</f>
        <v>0</v>
      </c>
      <c r="BF120" s="308">
        <f>+生産者価格評価表!BF120/生産者価格評価表!BF$124</f>
        <v>0</v>
      </c>
      <c r="BG120" s="308">
        <f>+生産者価格評価表!BG120/生産者価格評価表!BG$124</f>
        <v>0</v>
      </c>
      <c r="BH120" s="308">
        <f>+生産者価格評価表!BH120/生産者価格評価表!BH$124</f>
        <v>0</v>
      </c>
      <c r="BI120" s="308">
        <f>+生産者価格評価表!BI120/生産者価格評価表!BI$124</f>
        <v>0</v>
      </c>
      <c r="BJ120" s="308">
        <f>+生産者価格評価表!BJ120/生産者価格評価表!BJ$124</f>
        <v>0</v>
      </c>
      <c r="BK120" s="308">
        <f>+生産者価格評価表!BK120/生産者価格評価表!BK$124</f>
        <v>0</v>
      </c>
      <c r="BL120" s="308">
        <f>+生産者価格評価表!BL120/生産者価格評価表!BL$124</f>
        <v>0</v>
      </c>
      <c r="BM120" s="308">
        <f>+生産者価格評価表!BM120/生産者価格評価表!BM$124</f>
        <v>0</v>
      </c>
      <c r="BN120" s="308">
        <f>+生産者価格評価表!BN120/生産者価格評価表!BN$124</f>
        <v>0</v>
      </c>
      <c r="BO120" s="308">
        <f>+生産者価格評価表!BO120/生産者価格評価表!BO$124</f>
        <v>0</v>
      </c>
      <c r="BP120" s="308">
        <f>+生産者価格評価表!BP120/生産者価格評価表!BP$124</f>
        <v>0</v>
      </c>
      <c r="BQ120" s="308">
        <f>+生産者価格評価表!BQ120/生産者価格評価表!BQ$124</f>
        <v>0</v>
      </c>
      <c r="BR120" s="308">
        <f>+生産者価格評価表!BR120/生産者価格評価表!BR$124</f>
        <v>0</v>
      </c>
      <c r="BS120" s="308">
        <f>+生産者価格評価表!BS120/生産者価格評価表!BS$124</f>
        <v>3.1008990321367197E-2</v>
      </c>
      <c r="BT120" s="308">
        <f>+生産者価格評価表!BT120/生産者価格評価表!BT$124</f>
        <v>4.3059715237261334E-2</v>
      </c>
      <c r="BU120" s="308">
        <f>+生産者価格評価表!BU120/生産者価格評価表!BU$124</f>
        <v>0</v>
      </c>
      <c r="BV120" s="308">
        <f>+生産者価格評価表!BV120/生産者価格評価表!BV$124</f>
        <v>0</v>
      </c>
      <c r="BW120" s="308">
        <f>+生産者価格評価表!BW120/生産者価格評価表!BW$124</f>
        <v>0</v>
      </c>
      <c r="BX120" s="308">
        <f>+生産者価格評価表!BX120/生産者価格評価表!BX$124</f>
        <v>0</v>
      </c>
      <c r="BY120" s="308">
        <f>+生産者価格評価表!BY120/生産者価格評価表!BY$124</f>
        <v>0</v>
      </c>
      <c r="BZ120" s="308">
        <f>+生産者価格評価表!BZ120/生産者価格評価表!BZ$124</f>
        <v>0</v>
      </c>
      <c r="CA120" s="308">
        <f>+生産者価格評価表!CA120/生産者価格評価表!CA$124</f>
        <v>0</v>
      </c>
      <c r="CB120" s="308">
        <f>+生産者価格評価表!CB120/生産者価格評価表!CB$124</f>
        <v>0</v>
      </c>
      <c r="CC120" s="308">
        <f>+生産者価格評価表!CC120/生産者価格評価表!CC$124</f>
        <v>0</v>
      </c>
      <c r="CD120" s="308">
        <f>+生産者価格評価表!CD120/生産者価格評価表!CD$124</f>
        <v>0</v>
      </c>
      <c r="CE120" s="308">
        <f>+生産者価格評価表!CE120/生産者価格評価表!CE$124</f>
        <v>0</v>
      </c>
      <c r="CF120" s="308">
        <f>+生産者価格評価表!CF120/生産者価格評価表!CF$124</f>
        <v>0</v>
      </c>
      <c r="CG120" s="308">
        <f>+生産者価格評価表!CG120/生産者価格評価表!CG$124</f>
        <v>5.3019171238755591E-4</v>
      </c>
      <c r="CH120" s="308">
        <f>+生産者価格評価表!CH120/生産者価格評価表!CH$124</f>
        <v>0</v>
      </c>
      <c r="CI120" s="308">
        <f>+生産者価格評価表!CI120/生産者価格評価表!CI$124</f>
        <v>0</v>
      </c>
      <c r="CJ120" s="308">
        <f>+生産者価格評価表!CJ120/生産者価格評価表!CJ$124</f>
        <v>0</v>
      </c>
      <c r="CK120" s="308">
        <f>+生産者価格評価表!CK120/生産者価格評価表!CK$124</f>
        <v>0</v>
      </c>
      <c r="CL120" s="308">
        <f>+生産者価格評価表!CL120/生産者価格評価表!CL$124</f>
        <v>0</v>
      </c>
      <c r="CM120" s="308">
        <f>+生産者価格評価表!CM120/生産者価格評価表!CM$124</f>
        <v>0</v>
      </c>
      <c r="CN120" s="308">
        <f>+生産者価格評価表!CN120/生産者価格評価表!CN$124</f>
        <v>0.36956840478419423</v>
      </c>
      <c r="CO120" s="308">
        <f>+生産者価格評価表!CO120/生産者価格評価表!CO$124</f>
        <v>0.10022217794966347</v>
      </c>
      <c r="CP120" s="308">
        <f>+生産者価格評価表!CP120/生産者価格評価表!CP$124</f>
        <v>1.4177239216671196E-2</v>
      </c>
      <c r="CQ120" s="308">
        <f>+生産者価格評価表!CQ120/生産者価格評価表!CQ$124</f>
        <v>0</v>
      </c>
      <c r="CR120" s="308">
        <f>+生産者価格評価表!CR120/生産者価格評価表!CR$124</f>
        <v>1.8653660284931415E-3</v>
      </c>
      <c r="CS120" s="308">
        <f>+生産者価格評価表!CS120/生産者価格評価表!CS$124</f>
        <v>2.9982809836121118E-3</v>
      </c>
      <c r="CT120" s="308">
        <f>+生産者価格評価表!CT120/生産者価格評価表!CT$124</f>
        <v>0</v>
      </c>
      <c r="CU120" s="308">
        <f>+生産者価格評価表!CU120/生産者価格評価表!CU$124</f>
        <v>0</v>
      </c>
      <c r="CV120" s="308">
        <f>+生産者価格評価表!CV120/生産者価格評価表!CV$124</f>
        <v>0</v>
      </c>
      <c r="CW120" s="308">
        <f>+生産者価格評価表!CW120/生産者価格評価表!CW$124</f>
        <v>0</v>
      </c>
      <c r="CX120" s="308">
        <f>+生産者価格評価表!CX120/生産者価格評価表!CX$124</f>
        <v>0</v>
      </c>
      <c r="CY120" s="308">
        <f>+生産者価格評価表!CY120/生産者価格評価表!CY$124</f>
        <v>0</v>
      </c>
      <c r="CZ120" s="308">
        <f>+生産者価格評価表!CZ120/生産者価格評価表!CZ$124</f>
        <v>0</v>
      </c>
      <c r="DA120" s="308">
        <f>+生産者価格評価表!DA120/生産者価格評価表!DA$124</f>
        <v>0</v>
      </c>
      <c r="DB120" s="308">
        <f>+生産者価格評価表!DB120/生産者価格評価表!DB$124</f>
        <v>0</v>
      </c>
      <c r="DC120" s="308">
        <f>+生産者価格評価表!DC120/生産者価格評価表!DC$124</f>
        <v>0</v>
      </c>
      <c r="DD120" s="308">
        <f>+生産者価格評価表!DD120/生産者価格評価表!DD$124</f>
        <v>0</v>
      </c>
      <c r="DE120" s="308">
        <f>+生産者価格評価表!DE120/生産者価格評価表!DE$124</f>
        <v>0</v>
      </c>
      <c r="DF120" s="308">
        <f>+生産者価格評価表!DF120/生産者価格評価表!DF$124</f>
        <v>0</v>
      </c>
      <c r="DG120" s="309">
        <f>+生産者価格評価表!DG120/生産者価格評価表!DG$124</f>
        <v>0</v>
      </c>
    </row>
    <row r="121" spans="2:111" ht="17.100000000000001" customHeight="1">
      <c r="B121" s="828" t="s">
        <v>2117</v>
      </c>
      <c r="C121" s="829" t="s">
        <v>2118</v>
      </c>
      <c r="D121" s="306">
        <f>+生産者価格評価表!D121/生産者価格評価表!D$124</f>
        <v>2.7333491526916196E-2</v>
      </c>
      <c r="E121" s="307">
        <f>+生産者価格評価表!E121/生産者価格評価表!E$124</f>
        <v>2.1827472556616032E-2</v>
      </c>
      <c r="F121" s="307">
        <f>+生産者価格評価表!F121/生産者価格評価表!F$124</f>
        <v>5.728123210593869E-2</v>
      </c>
      <c r="G121" s="307">
        <f>+生産者価格評価表!G121/生産者価格評価表!G$124</f>
        <v>3.6447204926712919E-2</v>
      </c>
      <c r="H121" s="307">
        <f>+生産者価格評価表!H121/生産者価格評価表!H$124</f>
        <v>2.6806689374318453E-2</v>
      </c>
      <c r="I121" s="819">
        <v>0</v>
      </c>
      <c r="J121" s="307">
        <f>+生産者価格評価表!J121/生産者価格評価表!J$124</f>
        <v>5.2539429737334054E-2</v>
      </c>
      <c r="K121" s="307">
        <f>+生産者価格評価表!K121/生産者価格評価表!K$124</f>
        <v>1.9367779390164909E-2</v>
      </c>
      <c r="L121" s="307">
        <f>+生産者価格評価表!L121/生産者価格評価表!L$124</f>
        <v>0.28014567687211567</v>
      </c>
      <c r="M121" s="307">
        <f>+生産者価格評価表!M121/生産者価格評価表!M$124</f>
        <v>3.284568747533291E-2</v>
      </c>
      <c r="N121" s="819">
        <v>0</v>
      </c>
      <c r="O121" s="307">
        <f>+生産者価格評価表!O121/生産者価格評価表!O$124</f>
        <v>-1.6949418020367816E-2</v>
      </c>
      <c r="P121" s="307">
        <f>+生産者価格評価表!P121/生産者価格評価表!P$124</f>
        <v>2.9423626268189146E-2</v>
      </c>
      <c r="Q121" s="307">
        <f>+生産者価格評価表!Q121/生産者価格評価表!Q$124</f>
        <v>4.3410701837538791E-2</v>
      </c>
      <c r="R121" s="307">
        <f>+生産者価格評価表!R121/生産者価格評価表!R$124</f>
        <v>3.3018619295104676E-2</v>
      </c>
      <c r="S121" s="307">
        <f>+生産者価格評価表!S121/生産者価格評価表!S$124</f>
        <v>2.1179082817237349E-2</v>
      </c>
      <c r="T121" s="307">
        <f>+生産者価格評価表!T121/生産者価格評価表!T$124</f>
        <v>4.8638456745645861E-2</v>
      </c>
      <c r="U121" s="307">
        <f>+生産者価格評価表!U121/生産者価格評価表!U$124</f>
        <v>4.4924697239888137E-2</v>
      </c>
      <c r="V121" s="307">
        <f>+生産者価格評価表!V121/生産者価格評価表!V$124</f>
        <v>3.9811101344959923E-2</v>
      </c>
      <c r="W121" s="307">
        <f>+生産者価格評価表!W121/生産者価格評価表!W$124</f>
        <v>1.0284575108216671E-2</v>
      </c>
      <c r="X121" s="307">
        <f>+生産者価格評価表!X121/生産者価格評価表!X$124</f>
        <v>-5.5226388608766355E-3</v>
      </c>
      <c r="Y121" s="307">
        <f>+生産者価格評価表!Y121/生産者価格評価表!Y$124</f>
        <v>5.8818701979995551E-3</v>
      </c>
      <c r="Z121" s="307">
        <f>+生産者価格評価表!Z121/生産者価格評価表!Z$124</f>
        <v>-4.5278907605878681E-2</v>
      </c>
      <c r="AA121" s="307">
        <f>+生産者価格評価表!AA121/生産者価格評価表!AA$124</f>
        <v>-2.0764750490608063E-2</v>
      </c>
      <c r="AB121" s="307">
        <f>+生産者価格評価表!AB121/生産者価格評価表!AB$124</f>
        <v>1.323408033250713E-2</v>
      </c>
      <c r="AC121" s="307">
        <f>+生産者価格評価表!AC121/生産者価格評価表!AC$124</f>
        <v>1.1525897905983883E-4</v>
      </c>
      <c r="AD121" s="307">
        <f>+生産者価格評価表!AD121/生産者価格評価表!AD$124</f>
        <v>0.30102695236227045</v>
      </c>
      <c r="AE121" s="307">
        <f>+生産者価格評価表!AE121/生産者価格評価表!AE$124</f>
        <v>2.7078221332683176E-2</v>
      </c>
      <c r="AF121" s="307">
        <f>+生産者価格評価表!AF121/生産者価格評価表!AF$124</f>
        <v>2.3514082501757169E-2</v>
      </c>
      <c r="AG121" s="307">
        <f>+生産者価格評価表!AG121/生産者価格評価表!AG$124</f>
        <v>2.3168084254420601E-2</v>
      </c>
      <c r="AH121" s="307">
        <f>+生産者価格評価表!AH121/生産者価格評価表!AH$124</f>
        <v>1.8447793542179732E-2</v>
      </c>
      <c r="AI121" s="307">
        <f>+生産者価格評価表!AI121/生産者価格評価表!AI$124</f>
        <v>2.446187707469662E-2</v>
      </c>
      <c r="AJ121" s="307">
        <f>+生産者価格評価表!AJ121/生産者価格評価表!AJ$124</f>
        <v>5.4632875084448952E-2</v>
      </c>
      <c r="AK121" s="307">
        <f>+生産者価格評価表!AK121/生産者価格評価表!AK$124</f>
        <v>2.5099342127381442E-2</v>
      </c>
      <c r="AL121" s="307">
        <f>+生産者価格評価表!AL121/生産者価格評価表!AL$124</f>
        <v>4.0338598333052665E-2</v>
      </c>
      <c r="AM121" s="307">
        <f>+生産者価格評価表!AM121/生産者価格評価表!AM$124</f>
        <v>3.775726962196712E-2</v>
      </c>
      <c r="AN121" s="307">
        <f>+生産者価格評価表!AN121/生産者価格評価表!AN$124</f>
        <v>9.0474845361725664E-4</v>
      </c>
      <c r="AO121" s="307">
        <f>+生産者価格評価表!AO121/生産者価格評価表!AO$124</f>
        <v>3.7457252683548561E-2</v>
      </c>
      <c r="AP121" s="307">
        <f>+生産者価格評価表!AP121/生産者価格評価表!AP$124</f>
        <v>3.4902269234976725E-2</v>
      </c>
      <c r="AQ121" s="307">
        <f>+生産者価格評価表!AQ121/生産者価格評価表!AQ$124</f>
        <v>3.2555526025070877E-2</v>
      </c>
      <c r="AR121" s="307">
        <f>+生産者価格評価表!AR121/生産者価格評価表!AR$124</f>
        <v>1.0986435344917471E-2</v>
      </c>
      <c r="AS121" s="307">
        <f>+生産者価格評価表!AS121/生産者価格評価表!AS$124</f>
        <v>4.2347742906759883E-2</v>
      </c>
      <c r="AT121" s="307">
        <f>+生産者価格評価表!AT121/生産者価格評価表!AT$124</f>
        <v>3.1808236173565339E-2</v>
      </c>
      <c r="AU121" s="308">
        <f>+生産者価格評価表!AU121/生産者価格評価表!AU$124</f>
        <v>1.1789567490775E-2</v>
      </c>
      <c r="AV121" s="308">
        <f>+生産者価格評価表!AV121/生産者価格評価表!AV$124</f>
        <v>1.2191013712844501E-2</v>
      </c>
      <c r="AW121" s="308">
        <f>+生産者価格評価表!AW121/生産者価格評価表!AW$124</f>
        <v>-2.4518564065457049E-2</v>
      </c>
      <c r="AX121" s="308">
        <f>+生産者価格評価表!AX121/生産者価格評価表!AX$124</f>
        <v>-7.118352734891352E-2</v>
      </c>
      <c r="AY121" s="308">
        <f>+生産者価格評価表!AY121/生産者価格評価表!AY$124</f>
        <v>-2.0851739239896722E-3</v>
      </c>
      <c r="AZ121" s="308">
        <f>+生産者価格評価表!AZ121/生産者価格評価表!AZ$124</f>
        <v>-1.1976559813931233E-2</v>
      </c>
      <c r="BA121" s="308">
        <f>+生産者価格評価表!BA121/生産者価格評価表!BA$124</f>
        <v>8.5166654196464405E-3</v>
      </c>
      <c r="BB121" s="308">
        <f>+生産者価格評価表!BB121/生産者価格評価表!BB$124</f>
        <v>-4.1548774262139314E-2</v>
      </c>
      <c r="BC121" s="308">
        <f>+生産者価格評価表!BC121/生産者価格評価表!BC$124</f>
        <v>6.1564382258771618E-3</v>
      </c>
      <c r="BD121" s="308">
        <f>+生産者価格評価表!BD121/生産者価格評価表!BD$124</f>
        <v>-5.6394493322718856E-2</v>
      </c>
      <c r="BE121" s="308">
        <f>+生産者価格評価表!BE121/生産者価格評価表!BE$124</f>
        <v>-5.9351378594027025E-2</v>
      </c>
      <c r="BF121" s="308">
        <f>+生産者価格評価表!BF121/生産者価格評価表!BF$124</f>
        <v>-4.5071684304874141E-2</v>
      </c>
      <c r="BG121" s="308">
        <f>+生産者価格評価表!BG121/生産者価格評価表!BG$124</f>
        <v>-1.5633354067334078E-2</v>
      </c>
      <c r="BH121" s="308">
        <f>+生産者価格評価表!BH121/生産者価格評価表!BH$124</f>
        <v>-4.352844382900874E-3</v>
      </c>
      <c r="BI121" s="308">
        <f>+生産者価格評価表!BI121/生産者価格評価表!BI$124</f>
        <v>-3.4261319473944805E-2</v>
      </c>
      <c r="BJ121" s="308">
        <f>+生産者価格評価表!BJ121/生産者価格評価表!BJ$124</f>
        <v>7.6199011098407841E-3</v>
      </c>
      <c r="BK121" s="308">
        <f>+生産者価格評価表!BK121/生産者価格評価表!BK$124</f>
        <v>1.5956444458663448E-2</v>
      </c>
      <c r="BL121" s="308">
        <f>+生産者価格評価表!BL121/生産者価格評価表!BL$124</f>
        <v>1.4912301387824192E-2</v>
      </c>
      <c r="BM121" s="308">
        <f>+生産者価格評価表!BM121/生産者価格評価表!BM$124</f>
        <v>4.6523034956818379E-2</v>
      </c>
      <c r="BN121" s="308">
        <f>+生産者価格評価表!BN121/生産者価格評価表!BN$124</f>
        <v>4.8174540912118244E-2</v>
      </c>
      <c r="BO121" s="308">
        <f>+生産者価格評価表!BO121/生産者価格評価表!BO$124</f>
        <v>5.447989762571321E-2</v>
      </c>
      <c r="BP121" s="308">
        <f>+生産者価格評価表!BP121/生産者価格評価表!BP$124</f>
        <v>4.4418716721984428E-2</v>
      </c>
      <c r="BQ121" s="308">
        <f>+生産者価格評価表!BQ121/生産者価格評価表!BQ$124</f>
        <v>4.3376047124823361E-2</v>
      </c>
      <c r="BR121" s="308">
        <f>+生産者価格評価表!BR121/生産者価格評価表!BR$124</f>
        <v>3.1475434407029768E-3</v>
      </c>
      <c r="BS121" s="308">
        <f>+生産者価格評価表!BS121/生産者価格評価表!BS$124</f>
        <v>4.2604557429437251E-2</v>
      </c>
      <c r="BT121" s="308">
        <f>+生産者価格評価表!BT121/生産者価格評価表!BT$124</f>
        <v>3.8450993902264398E-2</v>
      </c>
      <c r="BU121" s="308">
        <f>+生産者価格評価表!BU121/生産者価格評価表!BU$124</f>
        <v>5.759230125110204E-2</v>
      </c>
      <c r="BV121" s="308">
        <f>+生産者価格評価表!BV121/生産者価格評価表!BV$124</f>
        <v>1.6181596087609336E-2</v>
      </c>
      <c r="BW121" s="308">
        <f>+生産者価格評価表!BW121/生産者価格評価表!BW$124</f>
        <v>7.8337000741445992E-2</v>
      </c>
      <c r="BX121" s="308">
        <f>+生産者価格評価表!BX121/生産者価格評価表!BX$124</f>
        <v>5.9067589860966649E-2</v>
      </c>
      <c r="BY121" s="308">
        <f>+生産者価格評価表!BY121/生産者価格評価表!BY$124</f>
        <v>7.1837423530972458E-2</v>
      </c>
      <c r="BZ121" s="308">
        <f>+生産者価格評価表!BZ121/生産者価格評価表!BZ$124</f>
        <v>-8.0108482690010932E-3</v>
      </c>
      <c r="CA121" s="308">
        <f>+生産者価格評価表!CA121/生産者価格評価表!CA$124</f>
        <v>8.3533661724465511E-2</v>
      </c>
      <c r="CB121" s="308">
        <f>+生産者価格評価表!CB121/生産者価格評価表!CB$124</f>
        <v>0</v>
      </c>
      <c r="CC121" s="308">
        <f>+生産者価格評価表!CC121/生産者価格評価表!CC$124</f>
        <v>1.0909005687153427E-2</v>
      </c>
      <c r="CD121" s="308">
        <f>+生産者価格評価表!CD121/生産者価格評価表!CD$124</f>
        <v>-5.0314951052265626E-2</v>
      </c>
      <c r="CE121" s="308">
        <f>+生産者価格評価表!CE121/生産者価格評価表!CE$124</f>
        <v>6.4637733592421004E-2</v>
      </c>
      <c r="CF121" s="308">
        <f>+生産者価格評価表!CF121/生産者価格評価表!CF$124</f>
        <v>5.5981869499551438E-2</v>
      </c>
      <c r="CG121" s="308">
        <f>+生産者価格評価表!CG121/生産者価格評価表!CG$124</f>
        <v>2.5106491385969744E-2</v>
      </c>
      <c r="CH121" s="308">
        <f>+生産者価格評価表!CH121/生産者価格評価表!CH$124</f>
        <v>7.8339239272422825E-2</v>
      </c>
      <c r="CI121" s="308">
        <f>+生産者価格評価表!CI121/生産者価格評価表!CI$124</f>
        <v>1.7408844677765233E-2</v>
      </c>
      <c r="CJ121" s="308">
        <f>+生産者価格評価表!CJ121/生産者価格評価表!CJ$124</f>
        <v>3.0158379558879983E-2</v>
      </c>
      <c r="CK121" s="308">
        <f>+生産者価格評価表!CK121/生産者価格評価表!CK$124</f>
        <v>5.2980783609270721E-2</v>
      </c>
      <c r="CL121" s="308">
        <f>+生産者価格評価表!CL121/生産者価格評価表!CL$124</f>
        <v>2.9686716488995398E-2</v>
      </c>
      <c r="CM121" s="308">
        <f>+生産者価格評価表!CM121/生産者価格評価表!CM$124</f>
        <v>2.6258075702742415E-2</v>
      </c>
      <c r="CN121" s="308">
        <f>+生産者価格評価表!CN121/生産者価格評価表!CN$124</f>
        <v>1.7724063175821149E-3</v>
      </c>
      <c r="CO121" s="308">
        <f>+生産者価格評価表!CO121/生産者価格評価表!CO$124</f>
        <v>9.0779644749112848E-3</v>
      </c>
      <c r="CP121" s="308">
        <f>+生産者価格評価表!CP121/生産者価格評価表!CP$124</f>
        <v>1.3089681327452548E-2</v>
      </c>
      <c r="CQ121" s="308">
        <f>+生産者価格評価表!CQ121/生産者価格評価表!CQ$124</f>
        <v>1.2175783718184428E-2</v>
      </c>
      <c r="CR121" s="308">
        <f>+生産者価格評価表!CR121/生産者価格評価表!CR$124</f>
        <v>2.0333072520300758E-2</v>
      </c>
      <c r="CS121" s="308">
        <f>+生産者価格評価表!CS121/生産者価格評価表!CS$124</f>
        <v>7.4721865466785753E-3</v>
      </c>
      <c r="CT121" s="308">
        <f>+生産者価格評価表!CT121/生産者価格評価表!CT$124</f>
        <v>1.0230942203550773E-2</v>
      </c>
      <c r="CU121" s="308">
        <f>+生産者価格評価表!CU121/生産者価格評価表!CU$124</f>
        <v>3.2436306593039324E-2</v>
      </c>
      <c r="CV121" s="308">
        <f>+生産者価格評価表!CV121/生産者価格評価表!CV$124</f>
        <v>2.2356755011509591E-2</v>
      </c>
      <c r="CW121" s="308">
        <f>+生産者価格評価表!CW121/生産者価格評価表!CW$124</f>
        <v>2.7919536138121658E-3</v>
      </c>
      <c r="CX121" s="308">
        <f>+生産者価格評価表!CX121/生産者価格評価表!CX$124</f>
        <v>3.1607498329537201E-2</v>
      </c>
      <c r="CY121" s="308">
        <f>+生産者価格評価表!CY121/生産者価格評価表!CY$124</f>
        <v>7.0670483437466292E-2</v>
      </c>
      <c r="CZ121" s="308">
        <f>+生産者価格評価表!CZ121/生産者価格評価表!CZ$124</f>
        <v>4.9475625425368034E-4</v>
      </c>
      <c r="DA121" s="308">
        <f>+生産者価格評価表!DA121/生産者価格評価表!DA$124</f>
        <v>3.5108639444052354E-2</v>
      </c>
      <c r="DB121" s="308">
        <f>+生産者価格評価表!DB121/生産者価格評価表!DB$124</f>
        <v>6.9372018289258472E-2</v>
      </c>
      <c r="DC121" s="308">
        <f>+生産者価格評価表!DC121/生産者価格評価表!DC$124</f>
        <v>5.578126264434994E-2</v>
      </c>
      <c r="DD121" s="308">
        <f>+生産者価格評価表!DD121/生産者価格評価表!DD$124</f>
        <v>7.3392453072935959E-2</v>
      </c>
      <c r="DE121" s="308">
        <f>+生産者価格評価表!DE121/生産者価格評価表!DE$124</f>
        <v>0.11795566038562909</v>
      </c>
      <c r="DF121" s="308">
        <f>+生産者価格評価表!DF121/生産者価格評価表!DF$124</f>
        <v>0</v>
      </c>
      <c r="DG121" s="309">
        <f>+生産者価格評価表!DG121/生産者価格評価表!DG$124</f>
        <v>3.2882048817173305E-2</v>
      </c>
    </row>
    <row r="122" spans="2:111" ht="17.100000000000001" customHeight="1" thickBot="1">
      <c r="B122" s="830" t="s">
        <v>2119</v>
      </c>
      <c r="C122" s="831" t="s">
        <v>29</v>
      </c>
      <c r="D122" s="312">
        <f>+生産者価格評価表!D122/生産者価格評価表!D$124</f>
        <v>-4.0931586304577397E-2</v>
      </c>
      <c r="E122" s="313">
        <f>+生産者価格評価表!E122/生産者価格評価表!E$124</f>
        <v>-5.2504010519331097E-3</v>
      </c>
      <c r="F122" s="313">
        <f>+生産者価格評価表!F122/生産者価格評価表!F$124</f>
        <v>-2.5089216843797912E-5</v>
      </c>
      <c r="G122" s="313">
        <f>+生産者価格評価表!G122/生産者価格評価表!G$124</f>
        <v>-1.2717781637878931E-2</v>
      </c>
      <c r="H122" s="313">
        <f>+生産者価格評価表!H122/生産者価格評価表!H$124</f>
        <v>-1.1368495148384812E-3</v>
      </c>
      <c r="I122" s="836">
        <v>0</v>
      </c>
      <c r="J122" s="835">
        <f>+生産者価格評価表!J122/生産者価格評価表!J$124</f>
        <v>-1.3701715020606837E-5</v>
      </c>
      <c r="K122" s="835">
        <f>+生産者価格評価表!K122/生産者価格評価表!K$124</f>
        <v>-3.5836270947900563E-3</v>
      </c>
      <c r="L122" s="835">
        <f>+生産者価格評価表!L122/生産者価格評価表!L$124</f>
        <v>-1.1695352580607497E-4</v>
      </c>
      <c r="M122" s="835">
        <f>+生産者価格評価表!M122/生産者価格評価表!M$124</f>
        <v>-1.4390510845129286E-3</v>
      </c>
      <c r="N122" s="836">
        <v>0</v>
      </c>
      <c r="O122" s="313">
        <f>+生産者価格評価表!O122/生産者価格評価表!O$124</f>
        <v>-2.9628755774113983E-6</v>
      </c>
      <c r="P122" s="313">
        <f>+生産者価格評価表!P122/生産者価格評価表!P$124</f>
        <v>-2.0866713574518739E-6</v>
      </c>
      <c r="Q122" s="313">
        <f>+生産者価格評価表!Q122/生産者価格評価表!Q$124</f>
        <v>-4.0710235973851209E-6</v>
      </c>
      <c r="R122" s="313">
        <f>+生産者価格評価表!R122/生産者価格評価表!R$124</f>
        <v>-1.9606848063666622E-6</v>
      </c>
      <c r="S122" s="313">
        <f>+生産者価格評価表!S122/生産者価格評価表!S$124</f>
        <v>-4.1762986970608785E-7</v>
      </c>
      <c r="T122" s="313">
        <f>+生産者価格評価表!T122/生産者価格評価表!T$124</f>
        <v>-1.4541350856066514E-6</v>
      </c>
      <c r="U122" s="313">
        <f>+生産者価格評価表!U122/生産者価格評価表!U$124</f>
        <v>-2.2017162078254426E-6</v>
      </c>
      <c r="V122" s="313">
        <f>+生産者価格評価表!V122/生産者価格評価表!V$124</f>
        <v>-3.1855023377911577E-6</v>
      </c>
      <c r="W122" s="313">
        <f>+生産者価格評価表!W122/生産者価格評価表!W$124</f>
        <v>-2.6425193250741389E-6</v>
      </c>
      <c r="X122" s="313">
        <f>+生産者価格評価表!X122/生産者価格評価表!X$124</f>
        <v>-1.4006127060645705E-6</v>
      </c>
      <c r="Y122" s="313">
        <f>+生産者価格評価表!Y122/生産者価格評価表!Y$124</f>
        <v>-1.9285002714147794E-6</v>
      </c>
      <c r="Z122" s="313">
        <f>+生産者価格評価表!Z122/生産者価格評価表!Z$124</f>
        <v>-3.1299817308383649E-6</v>
      </c>
      <c r="AA122" s="313">
        <f>+生産者価格評価表!AA122/生産者価格評価表!AA$124</f>
        <v>-2.7091026055940471E-6</v>
      </c>
      <c r="AB122" s="313">
        <f>+生産者価格評価表!AB122/生産者価格評価表!AB$124</f>
        <v>-7.280090607183535E-7</v>
      </c>
      <c r="AC122" s="313">
        <f>+生産者価格評価表!AC122/生産者価格評価表!AC$124</f>
        <v>-3.1972297723831821E-6</v>
      </c>
      <c r="AD122" s="313">
        <f>+生産者価格評価表!AD122/生産者価格評価表!AD$124</f>
        <v>-5.5991158606125682E-3</v>
      </c>
      <c r="AE122" s="313">
        <f>+生産者価格評価表!AE122/生産者価格評価表!AE$124</f>
        <v>-1.4079737382485579E-6</v>
      </c>
      <c r="AF122" s="313">
        <f>+生産者価格評価表!AF122/生産者価格評価表!AF$124</f>
        <v>-1.2716666202362962E-6</v>
      </c>
      <c r="AG122" s="313">
        <f>+生産者価格評価表!AG122/生産者価格評価表!AG$124</f>
        <v>-1.895250863616175E-6</v>
      </c>
      <c r="AH122" s="313">
        <f>+生産者価格評価表!AH122/生産者価格評価表!AH$124</f>
        <v>-1.9880438861583385E-5</v>
      </c>
      <c r="AI122" s="313">
        <f>+生産者価格評価表!AI122/生産者価格評価表!AI$124</f>
        <v>-4.3261997321507927E-6</v>
      </c>
      <c r="AJ122" s="313">
        <f>+生産者価格評価表!AJ122/生産者価格評価表!AJ$124</f>
        <v>-6.1609567566594315E-6</v>
      </c>
      <c r="AK122" s="313">
        <f>+生産者価格評価表!AK122/生産者価格評価表!AK$124</f>
        <v>-8.3503234956069869E-6</v>
      </c>
      <c r="AL122" s="313">
        <f>+生産者価格評価表!AL122/生産者価格評価表!AL$124</f>
        <v>-4.9039799473692091E-6</v>
      </c>
      <c r="AM122" s="313">
        <f>+生産者価格評価表!AM122/生産者価格評価表!AM$124</f>
        <v>-1.6325793181792281E-6</v>
      </c>
      <c r="AN122" s="313">
        <f>+生産者価格評価表!AN122/生産者価格評価表!AN$124</f>
        <v>-3.2833422184448134E-6</v>
      </c>
      <c r="AO122" s="313">
        <f>+生産者価格評価表!AO122/生産者価格評価表!AO$124</f>
        <v>-5.7180995443315435E-6</v>
      </c>
      <c r="AP122" s="313">
        <f>+生産者価格評価表!AP122/生産者価格評価表!AP$124</f>
        <v>-1.9233379267259818E-6</v>
      </c>
      <c r="AQ122" s="313">
        <f>+生産者価格評価表!AQ122/生産者価格評価表!AQ$124</f>
        <v>-5.4175981287598703E-6</v>
      </c>
      <c r="AR122" s="313">
        <f>+生産者価格評価表!AR122/生産者価格評価表!AR$124</f>
        <v>-4.3335627327625569E-6</v>
      </c>
      <c r="AS122" s="313">
        <f>+生産者価格評価表!AS122/生産者価格評価表!AS$124</f>
        <v>-5.9724971370436155E-6</v>
      </c>
      <c r="AT122" s="313">
        <f>+生産者価格評価表!AT122/生産者価格評価表!AT$124</f>
        <v>-7.162688154355809E-6</v>
      </c>
      <c r="AU122" s="314">
        <f>+生産者価格評価表!AU122/生産者価格評価表!AU$124</f>
        <v>-5.2035705302212747E-6</v>
      </c>
      <c r="AV122" s="314">
        <f>+生産者価格評価表!AV122/生産者価格評価表!AV$124</f>
        <v>-6.0357073716160346E-6</v>
      </c>
      <c r="AW122" s="314">
        <f>+生産者価格評価表!AW122/生産者価格評価表!AW$124</f>
        <v>-4.3307140127207796E-6</v>
      </c>
      <c r="AX122" s="314">
        <f>+生産者価格評価表!AX122/生産者価格評価表!AX$124</f>
        <v>-5.1484243949197227E-6</v>
      </c>
      <c r="AY122" s="314">
        <f>+生産者価格評価表!AY122/生産者価格評価表!AY$124</f>
        <v>-6.8593021824222868E-6</v>
      </c>
      <c r="AZ122" s="314">
        <f>+生産者価格評価表!AZ122/生産者価格評価表!AZ$124</f>
        <v>-4.0447827565279035E-6</v>
      </c>
      <c r="BA122" s="314">
        <f>+生産者価格評価表!BA122/生産者価格評価表!BA$124</f>
        <v>-3.9046482745933172E-6</v>
      </c>
      <c r="BB122" s="314">
        <f>+生産者価格評価表!BB122/生産者価格評価表!BB$124</f>
        <v>-6.0253265821575428E-6</v>
      </c>
      <c r="BC122" s="314">
        <f>+生産者価格評価表!BC122/生産者価格評価表!BC$124</f>
        <v>-3.8178982427356198E-6</v>
      </c>
      <c r="BD122" s="314">
        <f>+生産者価格評価表!BD122/生産者価格評価表!BD$124</f>
        <v>-8.448401107052047E-6</v>
      </c>
      <c r="BE122" s="314">
        <f>+生産者価格評価表!BE122/生産者価格評価表!BE$124</f>
        <v>-4.4462463299601835E-6</v>
      </c>
      <c r="BF122" s="314">
        <f>+生産者価格評価表!BF122/生産者価格評価表!BF$124</f>
        <v>-1.5210841845121375E-6</v>
      </c>
      <c r="BG122" s="314">
        <f>+生産者価格評価表!BG122/生産者価格評価表!BG$124</f>
        <v>-4.1606534289866459E-6</v>
      </c>
      <c r="BH122" s="314">
        <f>+生産者価格評価表!BH122/生産者価格評価表!BH$124</f>
        <v>-3.4257457113410625E-6</v>
      </c>
      <c r="BI122" s="314">
        <f>+生産者価格評価表!BI122/生産者価格評価表!BI$124</f>
        <v>-3.8622000849904711E-6</v>
      </c>
      <c r="BJ122" s="314">
        <f>+生産者価格評価表!BJ122/生産者価格評価表!BJ$124</f>
        <v>-4.1344580137554575E-5</v>
      </c>
      <c r="BK122" s="314">
        <f>+生産者価格評価表!BK122/生産者価格評価表!BK$124</f>
        <v>-2.4287201997557269E-6</v>
      </c>
      <c r="BL122" s="314">
        <f>+生産者価格評価表!BL122/生産者価格評価表!BL$124</f>
        <v>-1.0968427709889916E-6</v>
      </c>
      <c r="BM122" s="314">
        <f>+生産者価格評価表!BM122/生産者価格評価表!BM$124</f>
        <v>-3.4065486407477816E-6</v>
      </c>
      <c r="BN122" s="314">
        <f>+生産者価格評価表!BN122/生産者価格評価表!BN$124</f>
        <v>-9.9858527543669185E-6</v>
      </c>
      <c r="BO122" s="314">
        <f>+生産者価格評価表!BO122/生産者価格評価表!BO$124</f>
        <v>-2.5481072857646263E-3</v>
      </c>
      <c r="BP122" s="314">
        <f>+生産者価格評価表!BP122/生産者価格評価表!BP$124</f>
        <v>-2.4766521756111957E-2</v>
      </c>
      <c r="BQ122" s="314">
        <f>+生産者価格評価表!BQ122/生産者価格評価表!BQ$124</f>
        <v>-5.0030964333849634E-6</v>
      </c>
      <c r="BR122" s="314">
        <f>+生産者価格評価表!BR122/生産者価格評価表!BR$124</f>
        <v>-8.3999157672722989E-4</v>
      </c>
      <c r="BS122" s="314">
        <f>+生産者価格評価表!BS122/生産者価格評価表!BS$124</f>
        <v>-3.1033296002309561E-2</v>
      </c>
      <c r="BT122" s="314">
        <f>+生産者価格評価表!BT122/生産者価格評価表!BT$124</f>
        <v>-2.5940746762050196E-6</v>
      </c>
      <c r="BU122" s="314">
        <f>+生産者価格評価表!BU122/生産者価格評価表!BU$124</f>
        <v>-6.9852515698223502E-4</v>
      </c>
      <c r="BV122" s="314">
        <f>+生産者価格評価表!BV122/生産者価格評価表!BV$124</f>
        <v>-1.2879930632042102E-2</v>
      </c>
      <c r="BW122" s="314">
        <f>+生産者価格評価表!BW122/生産者価格評価表!BW$124</f>
        <v>-4.5602271931075366E-6</v>
      </c>
      <c r="BX122" s="314">
        <f>+生産者価格評価表!BX122/生産者価格評価表!BX$124</f>
        <v>-1.4873070051104719E-3</v>
      </c>
      <c r="BY122" s="314">
        <f>+生産者価格評価表!BY122/生産者価格評価表!BY$124</f>
        <v>0</v>
      </c>
      <c r="BZ122" s="314">
        <f>+生産者価格評価表!BZ122/生産者価格評価表!BZ$124</f>
        <v>-1.4847250283995899E-2</v>
      </c>
      <c r="CA122" s="314">
        <f>+生産者価格評価表!CA122/生産者価格評価表!CA$124</f>
        <v>-2.4892023228954316E-3</v>
      </c>
      <c r="CB122" s="314">
        <f>+生産者価格評価表!CB122/生産者価格評価表!CB$124</f>
        <v>0</v>
      </c>
      <c r="CC122" s="314">
        <f>+生産者価格評価表!CC122/生産者価格評価表!CC$124</f>
        <v>-7.1756635834522165E-4</v>
      </c>
      <c r="CD122" s="314">
        <f>+生産者価格評価表!CD122/生産者価格評価表!CD$124</f>
        <v>-3.0037381976982208E-6</v>
      </c>
      <c r="CE122" s="314">
        <f>+生産者価格評価表!CE122/生産者価格評価表!CE$124</f>
        <v>-2.4618184761497317E-6</v>
      </c>
      <c r="CF122" s="314">
        <f>+生産者価格評価表!CF122/生産者価格評価表!CF$124</f>
        <v>-3.611382597085246E-6</v>
      </c>
      <c r="CG122" s="314">
        <f>+生産者価格評価表!CG122/生産者価格評価表!CG$124</f>
        <v>-1.9828868586770827E-3</v>
      </c>
      <c r="CH122" s="314">
        <f>+生産者価格評価表!CH122/生産者価格評価表!CH$124</f>
        <v>0</v>
      </c>
      <c r="CI122" s="314">
        <f>+生産者価格評価表!CI122/生産者価格評価表!CI$124</f>
        <v>-3.627373573644332E-6</v>
      </c>
      <c r="CJ122" s="314">
        <f>+生産者価格評価表!CJ122/生産者価格評価表!CJ$124</f>
        <v>-1.1496572835710884E-6</v>
      </c>
      <c r="CK122" s="314">
        <f>+生産者価格評価表!CK122/生産者価格評価表!CK$124</f>
        <v>-1.0631751328905592E-5</v>
      </c>
      <c r="CL122" s="314">
        <f>+生産者価格評価表!CL122/生産者価格評価表!CL$124</f>
        <v>-1.1848412740346441E-7</v>
      </c>
      <c r="CM122" s="314">
        <f>+生産者価格評価表!CM122/生産者価格評価表!CM$124</f>
        <v>-9.0057038432097377E-6</v>
      </c>
      <c r="CN122" s="314">
        <f>+生産者価格評価表!CN122/生産者価格評価表!CN$124</f>
        <v>0</v>
      </c>
      <c r="CO122" s="314">
        <f>+生産者価格評価表!CO122/生産者価格評価表!CO$124</f>
        <v>-1.8216641200441866E-4</v>
      </c>
      <c r="CP122" s="314">
        <f>+生産者価格評価表!CP122/生産者価格評価表!CP$124</f>
        <v>-3.4597263574858822E-3</v>
      </c>
      <c r="CQ122" s="314">
        <f>+生産者価格評価表!CQ122/生産者価格評価表!CQ$124</f>
        <v>-1.871910148299738E-2</v>
      </c>
      <c r="CR122" s="314">
        <f>+生産者価格評価表!CR122/生産者価格評価表!CR$124</f>
        <v>-5.7088087148526652E-7</v>
      </c>
      <c r="CS122" s="314">
        <f>+生産者価格評価表!CS122/生産者価格評価表!CS$124</f>
        <v>-1.8358179289730025E-6</v>
      </c>
      <c r="CT122" s="314">
        <f>+生産者価格評価表!CT122/生産者価格評価表!CT$124</f>
        <v>-2.7507479448950897E-3</v>
      </c>
      <c r="CU122" s="314">
        <f>+生産者価格評価表!CU122/生産者価格評価表!CU$124</f>
        <v>-1.6225208940776097E-2</v>
      </c>
      <c r="CV122" s="314">
        <f>+生産者価格評価表!CV122/生産者価格評価表!CV$124</f>
        <v>-1.5944573156295829E-6</v>
      </c>
      <c r="CW122" s="314">
        <f>+生産者価格評価表!CW122/生産者価格評価表!CW$124</f>
        <v>-1.9471283844961572E-6</v>
      </c>
      <c r="CX122" s="314">
        <f>+生産者価格評価表!CX122/生産者価格評価表!CX$124</f>
        <v>-1.60227771442732E-6</v>
      </c>
      <c r="CY122" s="314">
        <f>+生産者価格評価表!CY122/生産者価格評価表!CY$124</f>
        <v>-4.4342721542466106E-5</v>
      </c>
      <c r="CZ122" s="314">
        <f>+生産者価格評価表!CZ122/生産者価格評価表!CZ$124</f>
        <v>-3.4071126666553811E-6</v>
      </c>
      <c r="DA122" s="314">
        <f>+生産者価格評価表!DA122/生産者価格評価表!DA$124</f>
        <v>-9.452255863055245E-7</v>
      </c>
      <c r="DB122" s="314">
        <f>+生産者価格評価表!DB122/生産者価格評価表!DB$124</f>
        <v>-4.9677940897549606E-6</v>
      </c>
      <c r="DC122" s="314">
        <f>+生産者価格評価表!DC122/生産者価格評価表!DC$124</f>
        <v>-7.1521855719689195E-6</v>
      </c>
      <c r="DD122" s="314">
        <f>+生産者価格評価表!DD122/生産者価格評価表!DD$124</f>
        <v>-7.4519195084301528E-6</v>
      </c>
      <c r="DE122" s="314">
        <f>+生産者価格評価表!DE122/生産者価格評価表!DE$124</f>
        <v>-1.073349890527262E-5</v>
      </c>
      <c r="DF122" s="314">
        <f>+生産者価格評価表!DF122/生産者価格評価表!DF$124</f>
        <v>0</v>
      </c>
      <c r="DG122" s="315">
        <f>+生産者価格評価表!DG122/生産者価格評価表!DG$124</f>
        <v>-2.9603079463091154E-3</v>
      </c>
    </row>
    <row r="123" spans="2:111" ht="17.100000000000001" customHeight="1" thickBot="1">
      <c r="B123" s="824" t="s">
        <v>2120</v>
      </c>
      <c r="C123" s="825" t="s">
        <v>30</v>
      </c>
      <c r="D123" s="849">
        <f>+生産者価格評価表!D123/生産者価格評価表!D$124</f>
        <v>0.5403025323970625</v>
      </c>
      <c r="E123" s="850">
        <f>+生産者価格評価表!E123/生産者価格評価表!E$124</f>
        <v>0.31278533152084237</v>
      </c>
      <c r="F123" s="850">
        <f>+生産者価格評価表!F123/生産者価格評価表!F$124</f>
        <v>0.6099896870979814</v>
      </c>
      <c r="G123" s="850">
        <f>+生産者価格評価表!G123/生産者価格評価表!G$124</f>
        <v>0.64082500467832493</v>
      </c>
      <c r="H123" s="850">
        <f>+生産者価格評価表!H123/生産者価格評価表!H$124</f>
        <v>0.55551762717829745</v>
      </c>
      <c r="I123" s="846">
        <v>0</v>
      </c>
      <c r="J123" s="845">
        <f>+生産者価格評価表!J123/生産者価格評価表!J$124</f>
        <v>0.55945011354787599</v>
      </c>
      <c r="K123" s="845">
        <f>+生産者価格評価表!K123/生産者価格評価表!K$124</f>
        <v>0.31954792752480138</v>
      </c>
      <c r="L123" s="845">
        <f>+生産者価格評価表!L123/生産者価格評価表!L$124</f>
        <v>0.52880913401476159</v>
      </c>
      <c r="M123" s="845">
        <f>+生産者価格評価表!M123/生産者価格評価表!M$124</f>
        <v>0.25595370044068466</v>
      </c>
      <c r="N123" s="846">
        <v>0</v>
      </c>
      <c r="O123" s="850">
        <f>+生産者価格評価表!O123/生産者価格評価表!O$124</f>
        <v>0.42658822723170453</v>
      </c>
      <c r="P123" s="850">
        <f>+生産者価格評価表!P123/生産者価格評価表!P$124</f>
        <v>0.45062719100492532</v>
      </c>
      <c r="Q123" s="850">
        <f>+生産者価格評価表!Q123/生産者価格評価表!Q$124</f>
        <v>0.46852248175142019</v>
      </c>
      <c r="R123" s="850">
        <f>+生産者価格評価表!R123/生産者価格評価表!R$124</f>
        <v>0.41505612977915662</v>
      </c>
      <c r="S123" s="850">
        <f>+生産者価格評価表!S123/生産者価格評価表!S$124</f>
        <v>0.2340756078861434</v>
      </c>
      <c r="T123" s="850">
        <f>+生産者価格評価表!T123/生産者価格評価表!T$124</f>
        <v>0.45631933751227083</v>
      </c>
      <c r="U123" s="850">
        <f>+生産者価格評価表!U123/生産者価格評価表!U$124</f>
        <v>0.60609185201467419</v>
      </c>
      <c r="V123" s="850">
        <f>+生産者価格評価表!V123/生産者価格評価表!V$124</f>
        <v>0.37336300914639398</v>
      </c>
      <c r="W123" s="850">
        <f>+生産者価格評価表!W123/生産者価格評価表!W$124</f>
        <v>0.43236780081393994</v>
      </c>
      <c r="X123" s="850">
        <f>+生産者価格評価表!X123/生産者価格評価表!X$124</f>
        <v>0.15635873117163229</v>
      </c>
      <c r="Y123" s="850">
        <f>+生産者価格評価表!Y123/生産者価格評価表!Y$124</f>
        <v>0.34476250571696793</v>
      </c>
      <c r="Z123" s="850">
        <f>+生産者価格評価表!Z123/生産者価格評価表!Z$124</f>
        <v>0.30485158303791876</v>
      </c>
      <c r="AA123" s="850">
        <f>+生産者価格評価表!AA123/生産者価格評価表!AA$124</f>
        <v>0.40537421355272346</v>
      </c>
      <c r="AB123" s="850">
        <f>+生産者価格評価表!AB123/生産者価格評価表!AB$124</f>
        <v>0.41477962826256132</v>
      </c>
      <c r="AC123" s="850">
        <f>+生産者価格評価表!AC123/生産者価格評価表!AC$124</f>
        <v>0.33025475310407371</v>
      </c>
      <c r="AD123" s="850">
        <f>+生産者価格評価表!AD123/生産者価格評価表!AD$124</f>
        <v>0.41411517382232399</v>
      </c>
      <c r="AE123" s="850">
        <f>+生産者価格評価表!AE123/生産者価格評価表!AE$124</f>
        <v>0.31619216825308694</v>
      </c>
      <c r="AF123" s="850">
        <f>+生産者価格評価表!AF123/生産者価格評価表!AF$124</f>
        <v>0.41295735006827328</v>
      </c>
      <c r="AG123" s="850">
        <f>+生産者価格評価表!AG123/生産者価格評価表!AG$124</f>
        <v>0.53333988366103735</v>
      </c>
      <c r="AH123" s="850">
        <f>+生産者価格評価表!AH123/生産者価格評価表!AH$124</f>
        <v>0.40870734565648908</v>
      </c>
      <c r="AI123" s="850">
        <f>+生産者価格評価表!AI123/生産者価格評価表!AI$124</f>
        <v>0.50816211627494701</v>
      </c>
      <c r="AJ123" s="850">
        <f>+生産者価格評価表!AJ123/生産者価格評価表!AJ$124</f>
        <v>0.51932818171925932</v>
      </c>
      <c r="AK123" s="850">
        <f>+生産者価格評価表!AK123/生産者価格評価表!AK$124</f>
        <v>0.49987887601834746</v>
      </c>
      <c r="AL123" s="850">
        <f>+生産者価格評価表!AL123/生産者価格評価表!AL$124</f>
        <v>0.50228933817389754</v>
      </c>
      <c r="AM123" s="850">
        <f>+生産者価格評価表!AM123/生産者価格評価表!AM$124</f>
        <v>0.26289296654529853</v>
      </c>
      <c r="AN123" s="850">
        <f>+生産者価格評価表!AN123/生産者価格評価表!AN$124</f>
        <v>0.2405903332041254</v>
      </c>
      <c r="AO123" s="850">
        <f>+生産者価格評価表!AO123/生産者価格評価表!AO$124</f>
        <v>0.40799136941634623</v>
      </c>
      <c r="AP123" s="850">
        <f>+生産者価格評価表!AP123/生産者価格評価表!AP$124</f>
        <v>0.40804626704899427</v>
      </c>
      <c r="AQ123" s="850">
        <f>+生産者価格評価表!AQ123/生産者価格評価表!AQ$124</f>
        <v>0.14488261005350003</v>
      </c>
      <c r="AR123" s="850">
        <f>+生産者価格評価表!AR123/生産者価格評価表!AR$124</f>
        <v>0.19526806640469402</v>
      </c>
      <c r="AS123" s="850">
        <f>+生産者価格評価表!AS123/生産者価格評価表!AS$124</f>
        <v>0.47820044381295496</v>
      </c>
      <c r="AT123" s="850">
        <f>+生産者価格評価表!AT123/生産者価格評価表!AT$124</f>
        <v>0.4664657460351847</v>
      </c>
      <c r="AU123" s="851">
        <f>+生産者価格評価表!AU123/生産者価格評価表!AU$124</f>
        <v>0.44384683682686749</v>
      </c>
      <c r="AV123" s="851">
        <f>+生産者価格評価表!AV123/生産者価格評価表!AV$124</f>
        <v>0.4999550068413226</v>
      </c>
      <c r="AW123" s="851">
        <f>+生産者価格評価表!AW123/生産者価格評価表!AW$124</f>
        <v>0.39615947934806128</v>
      </c>
      <c r="AX123" s="851">
        <f>+生産者価格評価表!AX123/生産者価格評価表!AX$124</f>
        <v>0.44270887308750378</v>
      </c>
      <c r="AY123" s="851">
        <f>+生産者価格評価表!AY123/生産者価格評価表!AY$124</f>
        <v>0.32913634688039511</v>
      </c>
      <c r="AZ123" s="851">
        <f>+生産者価格評価表!AZ123/生産者価格評価表!AZ$124</f>
        <v>0.33692718755869594</v>
      </c>
      <c r="BA123" s="851">
        <f>+生産者価格評価表!BA123/生産者価格評価表!BA$124</f>
        <v>0.34792089010962779</v>
      </c>
      <c r="BB123" s="851">
        <f>+生産者価格評価表!BB123/生産者価格評価表!BB$124</f>
        <v>0.32005121689711241</v>
      </c>
      <c r="BC123" s="851">
        <f>+生産者価格評価表!BC123/生産者価格評価表!BC$124</f>
        <v>0.36219546656577906</v>
      </c>
      <c r="BD123" s="851">
        <f>+生産者価格評価表!BD123/生産者価格評価表!BD$124</f>
        <v>0.33175320700598049</v>
      </c>
      <c r="BE123" s="851">
        <f>+生産者価格評価表!BE123/生産者価格評価表!BE$124</f>
        <v>0.29413194879126203</v>
      </c>
      <c r="BF123" s="851">
        <f>+生産者価格評価表!BF123/生産者価格評価表!BF$124</f>
        <v>0.14876669930356901</v>
      </c>
      <c r="BG123" s="851">
        <f>+生産者価格評価表!BG123/生産者価格評価表!BG$124</f>
        <v>0.22018557121347082</v>
      </c>
      <c r="BH123" s="851">
        <f>+生産者価格評価表!BH123/生産者価格評価表!BH$124</f>
        <v>0.25996056287873798</v>
      </c>
      <c r="BI123" s="851">
        <f>+生産者価格評価表!BI123/生産者価格評価表!BI$124</f>
        <v>0.26874942733688029</v>
      </c>
      <c r="BJ123" s="851">
        <f>+生産者価格評価表!BJ123/生産者価格評価表!BJ$124</f>
        <v>0.36206099529553459</v>
      </c>
      <c r="BK123" s="851">
        <f>+生産者価格評価表!BK123/生産者価格評価表!BK$124</f>
        <v>0.41828838015845893</v>
      </c>
      <c r="BL123" s="851">
        <f>+生産者価格評価表!BL123/生産者価格評価表!BL$124</f>
        <v>0.17661820778743012</v>
      </c>
      <c r="BM123" s="851">
        <f>+生産者価格評価表!BM123/生産者価格評価表!BM$124</f>
        <v>0.47149636982363535</v>
      </c>
      <c r="BN123" s="851">
        <f>+生産者価格評価表!BN123/生産者価格評価表!BN$124</f>
        <v>0.47979518184603587</v>
      </c>
      <c r="BO123" s="851">
        <f>+生産者価格評価表!BO123/生産者価格評価表!BO$124</f>
        <v>0.49863189744051667</v>
      </c>
      <c r="BP123" s="851">
        <f>+生産者価格評価表!BP123/生産者価格評価表!BP$124</f>
        <v>0.53056200100384776</v>
      </c>
      <c r="BQ123" s="851">
        <f>+生産者価格評価表!BQ123/生産者価格評価表!BQ$124</f>
        <v>0.45186659301609144</v>
      </c>
      <c r="BR123" s="851">
        <f>+生産者価格評価表!BR123/生産者価格評価表!BR$124</f>
        <v>0.25214359477841147</v>
      </c>
      <c r="BS123" s="851">
        <f>+生産者価格評価表!BS123/生産者価格評価表!BS$124</f>
        <v>0.41853126439703453</v>
      </c>
      <c r="BT123" s="851">
        <f>+生産者価格評価表!BT123/生産者価格評価表!BT$124</f>
        <v>0.64105709933746224</v>
      </c>
      <c r="BU123" s="851">
        <f>+生産者価格評価表!BU123/生産者価格評価表!BU$124</f>
        <v>0.70640064052768503</v>
      </c>
      <c r="BV123" s="851">
        <f>+生産者価格評価表!BV123/生産者価格評価表!BV$124</f>
        <v>0.62745027739756498</v>
      </c>
      <c r="BW123" s="851">
        <f>+生産者価格評価表!BW123/生産者価格評価表!BW$124</f>
        <v>0.7177072396388795</v>
      </c>
      <c r="BX123" s="851">
        <f>+生産者価格評価表!BX123/生産者価格評価表!BX$124</f>
        <v>0.64366242160209286</v>
      </c>
      <c r="BY123" s="851">
        <f>+生産者価格評価表!BY123/生産者価格評価表!BY$124</f>
        <v>0.89095841237359563</v>
      </c>
      <c r="BZ123" s="851">
        <f>+生産者価格評価表!BZ123/生産者価格評価表!BZ$124</f>
        <v>0.65430473322052629</v>
      </c>
      <c r="CA123" s="851">
        <f>+生産者価格評価表!CA123/生産者価格評価表!CA$124</f>
        <v>0.78066836219747893</v>
      </c>
      <c r="CB123" s="851">
        <f>+生産者価格評価表!CB123/生産者価格評価表!CB$124</f>
        <v>0</v>
      </c>
      <c r="CC123" s="851">
        <f>+生産者価格評価表!CC123/生産者価格評価表!CC$124</f>
        <v>0.29847947721850104</v>
      </c>
      <c r="CD123" s="851">
        <f>+生産者価格評価表!CD123/生産者価格評価表!CD$124</f>
        <v>0.23618071836128421</v>
      </c>
      <c r="CE123" s="851">
        <f>+生産者価格評価表!CE123/生産者価格評価表!CE$124</f>
        <v>0.68214186631682472</v>
      </c>
      <c r="CF123" s="851">
        <f>+生産者価格評価表!CF123/生産者価格評価表!CF$124</f>
        <v>0.60133236566016401</v>
      </c>
      <c r="CG123" s="851">
        <f>+生産者価格評価表!CG123/生産者価格評価表!CG$124</f>
        <v>0.60065932663539101</v>
      </c>
      <c r="CH123" s="851">
        <f>+生産者価格評価表!CH123/生産者価格評価表!CH$124</f>
        <v>0.78174114256479199</v>
      </c>
      <c r="CI123" s="851">
        <f>+生産者価格評価表!CI123/生産者価格評価表!CI$124</f>
        <v>0.45232647826566114</v>
      </c>
      <c r="CJ123" s="851">
        <f>+生産者価格評価表!CJ123/生産者価格評価表!CJ$124</f>
        <v>0.45734471232633894</v>
      </c>
      <c r="CK123" s="851">
        <f>+生産者価格評価表!CK123/生産者価格評価表!CK$124</f>
        <v>0.63690605380777621</v>
      </c>
      <c r="CL123" s="851">
        <f>+生産者価格評価表!CL123/生産者価格評価表!CL$124</f>
        <v>0.40878103270543292</v>
      </c>
      <c r="CM123" s="851">
        <f>+生産者価格評価表!CM123/生産者価格評価表!CM$124</f>
        <v>0.49204507699301675</v>
      </c>
      <c r="CN123" s="851">
        <f>+生産者価格評価表!CN123/生産者価格評価表!CN$124</f>
        <v>0.72567581064108599</v>
      </c>
      <c r="CO123" s="851">
        <f>+生産者価格評価表!CO123/生産者価格評価表!CO$124</f>
        <v>0.79556174189570816</v>
      </c>
      <c r="CP123" s="851">
        <f>+生産者価格評価表!CP123/生産者価格評価表!CP$124</f>
        <v>0.53757553499773358</v>
      </c>
      <c r="CQ123" s="851">
        <f>+生産者価格評価表!CQ123/生産者価格評価表!CQ$124</f>
        <v>0.53210067340139422</v>
      </c>
      <c r="CR123" s="851">
        <f>+生産者価格評価表!CR123/生産者価格評価表!CR$124</f>
        <v>0.55874293020489718</v>
      </c>
      <c r="CS123" s="851">
        <f>+生産者価格評価表!CS123/生産者価格評価表!CS$124</f>
        <v>0.71379141173493788</v>
      </c>
      <c r="CT123" s="851">
        <f>+生産者価格評価表!CT123/生産者価格評価表!CT$124</f>
        <v>0.76802882366973757</v>
      </c>
      <c r="CU123" s="851">
        <f>+生産者価格評価表!CU123/生産者価格評価表!CU$124</f>
        <v>0.62026129472132685</v>
      </c>
      <c r="CV123" s="851">
        <f>+生産者価格評価表!CV123/生産者価格評価表!CV$124</f>
        <v>0.59135310383991346</v>
      </c>
      <c r="CW123" s="851">
        <f>+生産者価格評価表!CW123/生産者価格評価表!CW$124</f>
        <v>0.16906568392227184</v>
      </c>
      <c r="CX123" s="851">
        <f>+生産者価格評価表!CX123/生産者価格評価表!CX$124</f>
        <v>0.33738994248277643</v>
      </c>
      <c r="CY123" s="851">
        <f>+生産者価格評価表!CY123/生産者価格評価表!CY$124</f>
        <v>0.73937776964820834</v>
      </c>
      <c r="CZ123" s="851">
        <f>+生産者価格評価表!CZ123/生産者価格評価表!CZ$124</f>
        <v>0.41588854616798948</v>
      </c>
      <c r="DA123" s="851">
        <f>+生産者価格評価表!DA123/生産者価格評価表!DA$124</f>
        <v>0.40835175422420428</v>
      </c>
      <c r="DB123" s="851">
        <f>+生産者価格評価表!DB123/生産者価格評価表!DB$124</f>
        <v>0.64781465179531039</v>
      </c>
      <c r="DC123" s="851">
        <f>+生産者価格評価表!DC123/生産者価格評価表!DC$124</f>
        <v>0.67932517478216436</v>
      </c>
      <c r="DD123" s="851">
        <f>+生産者価格評価表!DD123/生産者価格評価表!DD$124</f>
        <v>0.69394065279521788</v>
      </c>
      <c r="DE123" s="851">
        <f>+生産者価格評価表!DE123/生産者価格評価表!DE$124</f>
        <v>0.73718527967848957</v>
      </c>
      <c r="DF123" s="851">
        <f>+生産者価格評価表!DF123/生産者価格評価表!DF$124</f>
        <v>0</v>
      </c>
      <c r="DG123" s="852">
        <f>+生産者価格評価表!DG123/生産者価格評価表!DG$124</f>
        <v>0.65002478246198869</v>
      </c>
    </row>
    <row r="124" spans="2:111" ht="23.1" customHeight="1" thickBot="1">
      <c r="B124" s="832" t="s">
        <v>2121</v>
      </c>
      <c r="C124" s="833" t="s">
        <v>53</v>
      </c>
      <c r="D124" s="849">
        <f>+生産者価格評価表!D124/生産者価格評価表!D$124</f>
        <v>1</v>
      </c>
      <c r="E124" s="850">
        <f>+生産者価格評価表!E124/生産者価格評価表!E$124</f>
        <v>1</v>
      </c>
      <c r="F124" s="850">
        <f>+生産者価格評価表!F124/生産者価格評価表!F$124</f>
        <v>1</v>
      </c>
      <c r="G124" s="850">
        <f>+生産者価格評価表!G124/生産者価格評価表!G$124</f>
        <v>1</v>
      </c>
      <c r="H124" s="850">
        <f>+生産者価格評価表!H124/生産者価格評価表!H$124</f>
        <v>1</v>
      </c>
      <c r="I124" s="846">
        <v>0</v>
      </c>
      <c r="J124" s="845">
        <f>+生産者価格評価表!J124/生産者価格評価表!J$124</f>
        <v>1</v>
      </c>
      <c r="K124" s="845">
        <f>+生産者価格評価表!K124/生産者価格評価表!K$124</f>
        <v>1</v>
      </c>
      <c r="L124" s="845">
        <f>+生産者価格評価表!L124/生産者価格評価表!L$124</f>
        <v>1</v>
      </c>
      <c r="M124" s="845">
        <f>+生産者価格評価表!M124/生産者価格評価表!M$124</f>
        <v>1</v>
      </c>
      <c r="N124" s="846">
        <v>0</v>
      </c>
      <c r="O124" s="850">
        <f>+生産者価格評価表!O124/生産者価格評価表!O$124</f>
        <v>1</v>
      </c>
      <c r="P124" s="850">
        <f>+生産者価格評価表!P124/生産者価格評価表!P$124</f>
        <v>1</v>
      </c>
      <c r="Q124" s="850">
        <f>+生産者価格評価表!Q124/生産者価格評価表!Q$124</f>
        <v>1</v>
      </c>
      <c r="R124" s="850">
        <f>+生産者価格評価表!R124/生産者価格評価表!R$124</f>
        <v>1</v>
      </c>
      <c r="S124" s="850">
        <f>+生産者価格評価表!S124/生産者価格評価表!S$124</f>
        <v>1</v>
      </c>
      <c r="T124" s="850">
        <f>+生産者価格評価表!T124/生産者価格評価表!T$124</f>
        <v>1</v>
      </c>
      <c r="U124" s="850">
        <f>+生産者価格評価表!U124/生産者価格評価表!U$124</f>
        <v>1</v>
      </c>
      <c r="V124" s="850">
        <f>+生産者価格評価表!V124/生産者価格評価表!V$124</f>
        <v>1</v>
      </c>
      <c r="W124" s="850">
        <f>+生産者価格評価表!W124/生産者価格評価表!W$124</f>
        <v>1</v>
      </c>
      <c r="X124" s="850">
        <f>+生産者価格評価表!X124/生産者価格評価表!X$124</f>
        <v>1</v>
      </c>
      <c r="Y124" s="850">
        <f>+生産者価格評価表!Y124/生産者価格評価表!Y$124</f>
        <v>1</v>
      </c>
      <c r="Z124" s="850">
        <f>+生産者価格評価表!Z124/生産者価格評価表!Z$124</f>
        <v>1</v>
      </c>
      <c r="AA124" s="850">
        <f>+生産者価格評価表!AA124/生産者価格評価表!AA$124</f>
        <v>1</v>
      </c>
      <c r="AB124" s="850">
        <f>+生産者価格評価表!AB124/生産者価格評価表!AB$124</f>
        <v>1</v>
      </c>
      <c r="AC124" s="850">
        <f>+生産者価格評価表!AC124/生産者価格評価表!AC$124</f>
        <v>1</v>
      </c>
      <c r="AD124" s="850">
        <f>+生産者価格評価表!AD124/生産者価格評価表!AD$124</f>
        <v>1</v>
      </c>
      <c r="AE124" s="850">
        <f>+生産者価格評価表!AE124/生産者価格評価表!AE$124</f>
        <v>1</v>
      </c>
      <c r="AF124" s="850">
        <f>+生産者価格評価表!AF124/生産者価格評価表!AF$124</f>
        <v>1</v>
      </c>
      <c r="AG124" s="850">
        <f>+生産者価格評価表!AG124/生産者価格評価表!AG$124</f>
        <v>1</v>
      </c>
      <c r="AH124" s="850">
        <f>+生産者価格評価表!AH124/生産者価格評価表!AH$124</f>
        <v>1</v>
      </c>
      <c r="AI124" s="850">
        <f>+生産者価格評価表!AI124/生産者価格評価表!AI$124</f>
        <v>1</v>
      </c>
      <c r="AJ124" s="850">
        <f>+生産者価格評価表!AJ124/生産者価格評価表!AJ$124</f>
        <v>1</v>
      </c>
      <c r="AK124" s="850">
        <f>+生産者価格評価表!AK124/生産者価格評価表!AK$124</f>
        <v>1</v>
      </c>
      <c r="AL124" s="850">
        <f>+生産者価格評価表!AL124/生産者価格評価表!AL$124</f>
        <v>1</v>
      </c>
      <c r="AM124" s="850">
        <f>+生産者価格評価表!AM124/生産者価格評価表!AM$124</f>
        <v>1</v>
      </c>
      <c r="AN124" s="850">
        <f>+生産者価格評価表!AN124/生産者価格評価表!AN$124</f>
        <v>1</v>
      </c>
      <c r="AO124" s="850">
        <f>+生産者価格評価表!AO124/生産者価格評価表!AO$124</f>
        <v>1</v>
      </c>
      <c r="AP124" s="850">
        <f>+生産者価格評価表!AP124/生産者価格評価表!AP$124</f>
        <v>1</v>
      </c>
      <c r="AQ124" s="850">
        <f>+生産者価格評価表!AQ124/生産者価格評価表!AQ$124</f>
        <v>1</v>
      </c>
      <c r="AR124" s="850">
        <f>+生産者価格評価表!AR124/生産者価格評価表!AR$124</f>
        <v>1</v>
      </c>
      <c r="AS124" s="850">
        <f>+生産者価格評価表!AS124/生産者価格評価表!AS$124</f>
        <v>1</v>
      </c>
      <c r="AT124" s="850">
        <f>+生産者価格評価表!AT124/生産者価格評価表!AT$124</f>
        <v>1</v>
      </c>
      <c r="AU124" s="851">
        <f>+生産者価格評価表!AU124/生産者価格評価表!AU$124</f>
        <v>1</v>
      </c>
      <c r="AV124" s="851">
        <f>+生産者価格評価表!AV124/生産者価格評価表!AV$124</f>
        <v>1</v>
      </c>
      <c r="AW124" s="851">
        <f>+生産者価格評価表!AW124/生産者価格評価表!AW$124</f>
        <v>1</v>
      </c>
      <c r="AX124" s="851">
        <f>+生産者価格評価表!AX124/生産者価格評価表!AX$124</f>
        <v>1</v>
      </c>
      <c r="AY124" s="851">
        <f>+生産者価格評価表!AY124/生産者価格評価表!AY$124</f>
        <v>1</v>
      </c>
      <c r="AZ124" s="851">
        <f>+生産者価格評価表!AZ124/生産者価格評価表!AZ$124</f>
        <v>1</v>
      </c>
      <c r="BA124" s="851">
        <f>+生産者価格評価表!BA124/生産者価格評価表!BA$124</f>
        <v>1</v>
      </c>
      <c r="BB124" s="851">
        <f>+生産者価格評価表!BB124/生産者価格評価表!BB$124</f>
        <v>1</v>
      </c>
      <c r="BC124" s="851">
        <f>+生産者価格評価表!BC124/生産者価格評価表!BC$124</f>
        <v>1</v>
      </c>
      <c r="BD124" s="851">
        <f>+生産者価格評価表!BD124/生産者価格評価表!BD$124</f>
        <v>1</v>
      </c>
      <c r="BE124" s="851">
        <f>+生産者価格評価表!BE124/生産者価格評価表!BE$124</f>
        <v>1</v>
      </c>
      <c r="BF124" s="851">
        <f>+生産者価格評価表!BF124/生産者価格評価表!BF$124</f>
        <v>1</v>
      </c>
      <c r="BG124" s="851">
        <f>+生産者価格評価表!BG124/生産者価格評価表!BG$124</f>
        <v>1</v>
      </c>
      <c r="BH124" s="851">
        <f>+生産者価格評価表!BH124/生産者価格評価表!BH$124</f>
        <v>1</v>
      </c>
      <c r="BI124" s="851">
        <f>+生産者価格評価表!BI124/生産者価格評価表!BI$124</f>
        <v>1</v>
      </c>
      <c r="BJ124" s="851">
        <f>+生産者価格評価表!BJ124/生産者価格評価表!BJ$124</f>
        <v>1</v>
      </c>
      <c r="BK124" s="851">
        <f>+生産者価格評価表!BK124/生産者価格評価表!BK$124</f>
        <v>1</v>
      </c>
      <c r="BL124" s="851">
        <f>+生産者価格評価表!BL124/生産者価格評価表!BL$124</f>
        <v>1</v>
      </c>
      <c r="BM124" s="851">
        <f>+生産者価格評価表!BM124/生産者価格評価表!BM$124</f>
        <v>1</v>
      </c>
      <c r="BN124" s="851">
        <f>+生産者価格評価表!BN124/生産者価格評価表!BN$124</f>
        <v>1</v>
      </c>
      <c r="BO124" s="851">
        <f>+生産者価格評価表!BO124/生産者価格評価表!BO$124</f>
        <v>1</v>
      </c>
      <c r="BP124" s="851">
        <f>+生産者価格評価表!BP124/生産者価格評価表!BP$124</f>
        <v>1</v>
      </c>
      <c r="BQ124" s="851">
        <f>+生産者価格評価表!BQ124/生産者価格評価表!BQ$124</f>
        <v>1</v>
      </c>
      <c r="BR124" s="851">
        <f>+生産者価格評価表!BR124/生産者価格評価表!BR$124</f>
        <v>1</v>
      </c>
      <c r="BS124" s="851">
        <f>+生産者価格評価表!BS124/生産者価格評価表!BS$124</f>
        <v>1</v>
      </c>
      <c r="BT124" s="851">
        <f>+生産者価格評価表!BT124/生産者価格評価表!BT$124</f>
        <v>1</v>
      </c>
      <c r="BU124" s="851">
        <f>+生産者価格評価表!BU124/生産者価格評価表!BU$124</f>
        <v>1</v>
      </c>
      <c r="BV124" s="851">
        <f>+生産者価格評価表!BV124/生産者価格評価表!BV$124</f>
        <v>1</v>
      </c>
      <c r="BW124" s="851">
        <f>+生産者価格評価表!BW124/生産者価格評価表!BW$124</f>
        <v>1</v>
      </c>
      <c r="BX124" s="851">
        <f>+生産者価格評価表!BX124/生産者価格評価表!BX$124</f>
        <v>1</v>
      </c>
      <c r="BY124" s="851">
        <f>+生産者価格評価表!BY124/生産者価格評価表!BY$124</f>
        <v>1</v>
      </c>
      <c r="BZ124" s="851">
        <f>+生産者価格評価表!BZ124/生産者価格評価表!BZ$124</f>
        <v>1</v>
      </c>
      <c r="CA124" s="851">
        <f>+生産者価格評価表!CA124/生産者価格評価表!CA$124</f>
        <v>1</v>
      </c>
      <c r="CB124" s="851">
        <f>+生産者価格評価表!CB124/生産者価格評価表!CB$124</f>
        <v>1</v>
      </c>
      <c r="CC124" s="851">
        <f>+生産者価格評価表!CC124/生産者価格評価表!CC$124</f>
        <v>1</v>
      </c>
      <c r="CD124" s="851">
        <f>+生産者価格評価表!CD124/生産者価格評価表!CD$124</f>
        <v>1</v>
      </c>
      <c r="CE124" s="851">
        <f>+生産者価格評価表!CE124/生産者価格評価表!CE$124</f>
        <v>1</v>
      </c>
      <c r="CF124" s="851">
        <f>+生産者価格評価表!CF124/生産者価格評価表!CF$124</f>
        <v>1</v>
      </c>
      <c r="CG124" s="851">
        <f>+生産者価格評価表!CG124/生産者価格評価表!CG$124</f>
        <v>1</v>
      </c>
      <c r="CH124" s="851">
        <f>+生産者価格評価表!CH124/生産者価格評価表!CH$124</f>
        <v>1</v>
      </c>
      <c r="CI124" s="851">
        <f>+生産者価格評価表!CI124/生産者価格評価表!CI$124</f>
        <v>1</v>
      </c>
      <c r="CJ124" s="851">
        <f>+生産者価格評価表!CJ124/生産者価格評価表!CJ$124</f>
        <v>1</v>
      </c>
      <c r="CK124" s="851">
        <f>+生産者価格評価表!CK124/生産者価格評価表!CK$124</f>
        <v>1</v>
      </c>
      <c r="CL124" s="851">
        <f>+生産者価格評価表!CL124/生産者価格評価表!CL$124</f>
        <v>1</v>
      </c>
      <c r="CM124" s="851">
        <f>+生産者価格評価表!CM124/生産者価格評価表!CM$124</f>
        <v>1</v>
      </c>
      <c r="CN124" s="851">
        <f>+生産者価格評価表!CN124/生産者価格評価表!CN$124</f>
        <v>1</v>
      </c>
      <c r="CO124" s="851">
        <f>+生産者価格評価表!CO124/生産者価格評価表!CO$124</f>
        <v>1</v>
      </c>
      <c r="CP124" s="851">
        <f>+生産者価格評価表!CP124/生産者価格評価表!CP$124</f>
        <v>1</v>
      </c>
      <c r="CQ124" s="851">
        <f>+生産者価格評価表!CQ124/生産者価格評価表!CQ$124</f>
        <v>1</v>
      </c>
      <c r="CR124" s="851">
        <f>+生産者価格評価表!CR124/生産者価格評価表!CR$124</f>
        <v>1</v>
      </c>
      <c r="CS124" s="851">
        <f>+生産者価格評価表!CS124/生産者価格評価表!CS$124</f>
        <v>1</v>
      </c>
      <c r="CT124" s="851">
        <f>+生産者価格評価表!CT124/生産者価格評価表!CT$124</f>
        <v>1</v>
      </c>
      <c r="CU124" s="851">
        <f>+生産者価格評価表!CU124/生産者価格評価表!CU$124</f>
        <v>1</v>
      </c>
      <c r="CV124" s="851">
        <f>+生産者価格評価表!CV124/生産者価格評価表!CV$124</f>
        <v>1</v>
      </c>
      <c r="CW124" s="851">
        <f>+生産者価格評価表!CW124/生産者価格評価表!CW$124</f>
        <v>1</v>
      </c>
      <c r="CX124" s="851">
        <f>+生産者価格評価表!CX124/生産者価格評価表!CX$124</f>
        <v>1</v>
      </c>
      <c r="CY124" s="851">
        <f>+生産者価格評価表!CY124/生産者価格評価表!CY$124</f>
        <v>1</v>
      </c>
      <c r="CZ124" s="851">
        <f>+生産者価格評価表!CZ124/生産者価格評価表!CZ$124</f>
        <v>1</v>
      </c>
      <c r="DA124" s="851">
        <f>+生産者価格評価表!DA124/生産者価格評価表!DA$124</f>
        <v>1</v>
      </c>
      <c r="DB124" s="851">
        <f>+生産者価格評価表!DB124/生産者価格評価表!DB$124</f>
        <v>1</v>
      </c>
      <c r="DC124" s="851">
        <f>+生産者価格評価表!DC124/生産者価格評価表!DC$124</f>
        <v>1</v>
      </c>
      <c r="DD124" s="851">
        <f>+生産者価格評価表!DD124/生産者価格評価表!DD$124</f>
        <v>1</v>
      </c>
      <c r="DE124" s="851">
        <f>+生産者価格評価表!DE124/生産者価格評価表!DE$124</f>
        <v>1</v>
      </c>
      <c r="DF124" s="851">
        <f>+生産者価格評価表!DF124/生産者価格評価表!DF$124</f>
        <v>1</v>
      </c>
      <c r="DG124" s="852">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3.296875" style="316" customWidth="1"/>
    <col min="2" max="2" width="4.796875" style="317" customWidth="1"/>
    <col min="3" max="3" width="27.09765625" style="318" customWidth="1"/>
    <col min="4" max="113" width="8.3984375" style="317" customWidth="1"/>
    <col min="114" max="114" width="12.59765625" style="317"/>
    <col min="115" max="116" width="17.09765625" style="317" customWidth="1"/>
    <col min="117" max="117" width="15.5" style="317" customWidth="1"/>
    <col min="118" max="16384" width="12.59765625" style="317"/>
  </cols>
  <sheetData>
    <row r="1" spans="1:117" ht="14.1" customHeight="1">
      <c r="D1" s="319"/>
    </row>
    <row r="2" spans="1:117" ht="36" customHeight="1">
      <c r="D2" s="320"/>
    </row>
    <row r="3" spans="1:117" s="324" customFormat="1" ht="7.5" customHeight="1">
      <c r="A3" s="321"/>
      <c r="B3" s="322"/>
      <c r="C3" s="323"/>
      <c r="D3" s="322"/>
      <c r="E3" s="322"/>
      <c r="F3" s="322"/>
      <c r="G3" s="322"/>
      <c r="H3" s="322"/>
      <c r="I3" s="322"/>
      <c r="J3" s="322"/>
      <c r="K3" s="322"/>
      <c r="L3" s="322"/>
      <c r="M3" s="322"/>
      <c r="N3" s="322"/>
      <c r="O3" s="322"/>
      <c r="P3" s="322"/>
      <c r="Q3" s="322"/>
      <c r="R3" s="322"/>
      <c r="S3" s="322"/>
    </row>
    <row r="4" spans="1:117" ht="7.5" customHeight="1" thickBot="1">
      <c r="A4" s="325"/>
      <c r="B4" s="326"/>
      <c r="C4" s="327"/>
      <c r="D4" s="326"/>
      <c r="E4" s="326"/>
      <c r="F4" s="326"/>
      <c r="G4" s="326"/>
      <c r="H4" s="326"/>
      <c r="I4" s="326"/>
      <c r="J4" s="326"/>
      <c r="K4" s="326"/>
      <c r="L4" s="326"/>
      <c r="M4" s="326"/>
      <c r="N4" s="326"/>
      <c r="O4" s="326"/>
      <c r="P4" s="326"/>
      <c r="Q4" s="326"/>
      <c r="R4" s="326"/>
      <c r="S4" s="326"/>
    </row>
    <row r="5" spans="1:117" s="332" customFormat="1" ht="17.45" customHeight="1">
      <c r="A5" s="328"/>
      <c r="B5" s="1147" t="s">
        <v>2104</v>
      </c>
      <c r="C5" s="1148"/>
      <c r="D5" s="287" t="s">
        <v>137</v>
      </c>
      <c r="E5" s="287" t="s">
        <v>139</v>
      </c>
      <c r="F5" s="287" t="s">
        <v>141</v>
      </c>
      <c r="G5" s="287" t="s">
        <v>143</v>
      </c>
      <c r="H5" s="287" t="s">
        <v>145</v>
      </c>
      <c r="I5" s="287" t="s">
        <v>147</v>
      </c>
      <c r="J5" s="287" t="s">
        <v>149</v>
      </c>
      <c r="K5" s="287" t="s">
        <v>151</v>
      </c>
      <c r="L5" s="287" t="s">
        <v>153</v>
      </c>
      <c r="M5" s="287" t="s">
        <v>155</v>
      </c>
      <c r="N5" s="287" t="s">
        <v>157</v>
      </c>
      <c r="O5" s="287" t="s">
        <v>159</v>
      </c>
      <c r="P5" s="287" t="s">
        <v>161</v>
      </c>
      <c r="Q5" s="287" t="s">
        <v>163</v>
      </c>
      <c r="R5" s="287" t="s">
        <v>165</v>
      </c>
      <c r="S5" s="287" t="s">
        <v>167</v>
      </c>
      <c r="T5" s="287" t="s">
        <v>169</v>
      </c>
      <c r="U5" s="287" t="s">
        <v>171</v>
      </c>
      <c r="V5" s="287" t="s">
        <v>173</v>
      </c>
      <c r="W5" s="287" t="s">
        <v>175</v>
      </c>
      <c r="X5" s="287" t="s">
        <v>177</v>
      </c>
      <c r="Y5" s="287" t="s">
        <v>179</v>
      </c>
      <c r="Z5" s="287" t="s">
        <v>181</v>
      </c>
      <c r="AA5" s="287" t="s">
        <v>183</v>
      </c>
      <c r="AB5" s="287" t="s">
        <v>185</v>
      </c>
      <c r="AC5" s="287" t="s">
        <v>187</v>
      </c>
      <c r="AD5" s="287" t="s">
        <v>189</v>
      </c>
      <c r="AE5" s="287" t="s">
        <v>191</v>
      </c>
      <c r="AF5" s="287" t="s">
        <v>193</v>
      </c>
      <c r="AG5" s="287" t="s">
        <v>194</v>
      </c>
      <c r="AH5" s="287" t="s">
        <v>195</v>
      </c>
      <c r="AI5" s="287" t="s">
        <v>197</v>
      </c>
      <c r="AJ5" s="287" t="s">
        <v>199</v>
      </c>
      <c r="AK5" s="287" t="s">
        <v>201</v>
      </c>
      <c r="AL5" s="287" t="s">
        <v>202</v>
      </c>
      <c r="AM5" s="287" t="s">
        <v>203</v>
      </c>
      <c r="AN5" s="287" t="s">
        <v>205</v>
      </c>
      <c r="AO5" s="287" t="s">
        <v>207</v>
      </c>
      <c r="AP5" s="287" t="s">
        <v>209</v>
      </c>
      <c r="AQ5" s="287" t="s">
        <v>211</v>
      </c>
      <c r="AR5" s="287" t="s">
        <v>213</v>
      </c>
      <c r="AS5" s="287" t="s">
        <v>215</v>
      </c>
      <c r="AT5" s="287" t="s">
        <v>217</v>
      </c>
      <c r="AU5" s="287" t="s">
        <v>219</v>
      </c>
      <c r="AV5" s="287" t="s">
        <v>220</v>
      </c>
      <c r="AW5" s="287" t="s">
        <v>221</v>
      </c>
      <c r="AX5" s="287" t="s">
        <v>222</v>
      </c>
      <c r="AY5" s="287" t="s">
        <v>224</v>
      </c>
      <c r="AZ5" s="287" t="s">
        <v>226</v>
      </c>
      <c r="BA5" s="287" t="s">
        <v>228</v>
      </c>
      <c r="BB5" s="287" t="s">
        <v>230</v>
      </c>
      <c r="BC5" s="287" t="s">
        <v>232</v>
      </c>
      <c r="BD5" s="287" t="s">
        <v>234</v>
      </c>
      <c r="BE5" s="287" t="s">
        <v>236</v>
      </c>
      <c r="BF5" s="287" t="s">
        <v>238</v>
      </c>
      <c r="BG5" s="287" t="s">
        <v>240</v>
      </c>
      <c r="BH5" s="287" t="s">
        <v>242</v>
      </c>
      <c r="BI5" s="287" t="s">
        <v>244</v>
      </c>
      <c r="BJ5" s="287" t="s">
        <v>246</v>
      </c>
      <c r="BK5" s="287" t="s">
        <v>248</v>
      </c>
      <c r="BL5" s="287" t="s">
        <v>249</v>
      </c>
      <c r="BM5" s="287" t="s">
        <v>251</v>
      </c>
      <c r="BN5" s="287" t="s">
        <v>253</v>
      </c>
      <c r="BO5" s="287" t="s">
        <v>255</v>
      </c>
      <c r="BP5" s="287" t="s">
        <v>257</v>
      </c>
      <c r="BQ5" s="287" t="s">
        <v>259</v>
      </c>
      <c r="BR5" s="287" t="s">
        <v>261</v>
      </c>
      <c r="BS5" s="287" t="s">
        <v>263</v>
      </c>
      <c r="BT5" s="287" t="s">
        <v>264</v>
      </c>
      <c r="BU5" s="287" t="s">
        <v>265</v>
      </c>
      <c r="BV5" s="287" t="s">
        <v>266</v>
      </c>
      <c r="BW5" s="287" t="s">
        <v>267</v>
      </c>
      <c r="BX5" s="287" t="s">
        <v>269</v>
      </c>
      <c r="BY5" s="287" t="s">
        <v>271</v>
      </c>
      <c r="BZ5" s="287" t="s">
        <v>273</v>
      </c>
      <c r="CA5" s="287" t="s">
        <v>275</v>
      </c>
      <c r="CB5" s="287" t="s">
        <v>277</v>
      </c>
      <c r="CC5" s="287" t="s">
        <v>279</v>
      </c>
      <c r="CD5" s="287" t="s">
        <v>281</v>
      </c>
      <c r="CE5" s="287" t="s">
        <v>283</v>
      </c>
      <c r="CF5" s="287" t="s">
        <v>285</v>
      </c>
      <c r="CG5" s="287" t="s">
        <v>287</v>
      </c>
      <c r="CH5" s="287" t="s">
        <v>289</v>
      </c>
      <c r="CI5" s="287" t="s">
        <v>291</v>
      </c>
      <c r="CJ5" s="287" t="s">
        <v>293</v>
      </c>
      <c r="CK5" s="287" t="s">
        <v>295</v>
      </c>
      <c r="CL5" s="287" t="s">
        <v>297</v>
      </c>
      <c r="CM5" s="287" t="s">
        <v>299</v>
      </c>
      <c r="CN5" s="287" t="s">
        <v>301</v>
      </c>
      <c r="CO5" s="287" t="s">
        <v>302</v>
      </c>
      <c r="CP5" s="287" t="s">
        <v>304</v>
      </c>
      <c r="CQ5" s="287" t="s">
        <v>306</v>
      </c>
      <c r="CR5" s="287" t="s">
        <v>308</v>
      </c>
      <c r="CS5" s="287" t="s">
        <v>310</v>
      </c>
      <c r="CT5" s="287" t="s">
        <v>312</v>
      </c>
      <c r="CU5" s="287" t="s">
        <v>314</v>
      </c>
      <c r="CV5" s="287" t="s">
        <v>315</v>
      </c>
      <c r="CW5" s="287" t="s">
        <v>317</v>
      </c>
      <c r="CX5" s="287" t="s">
        <v>319</v>
      </c>
      <c r="CY5" s="287" t="s">
        <v>321</v>
      </c>
      <c r="CZ5" s="287" t="s">
        <v>323</v>
      </c>
      <c r="DA5" s="287" t="s">
        <v>325</v>
      </c>
      <c r="DB5" s="287" t="s">
        <v>327</v>
      </c>
      <c r="DC5" s="287" t="s">
        <v>329</v>
      </c>
      <c r="DD5" s="287" t="s">
        <v>331</v>
      </c>
      <c r="DE5" s="287" t="s">
        <v>333</v>
      </c>
      <c r="DF5" s="287" t="s">
        <v>335</v>
      </c>
      <c r="DG5" s="329" t="s">
        <v>337</v>
      </c>
      <c r="DH5" s="330"/>
      <c r="DI5" s="331"/>
    </row>
    <row r="6" spans="1:117" s="337" customFormat="1" ht="44.45" customHeight="1" thickBot="1">
      <c r="A6" s="333"/>
      <c r="B6" s="1149"/>
      <c r="C6" s="1150"/>
      <c r="D6" s="289" t="s">
        <v>138</v>
      </c>
      <c r="E6" s="289" t="s">
        <v>140</v>
      </c>
      <c r="F6" s="289" t="s">
        <v>142</v>
      </c>
      <c r="G6" s="289" t="s">
        <v>144</v>
      </c>
      <c r="H6" s="289" t="s">
        <v>146</v>
      </c>
      <c r="I6" s="289" t="s">
        <v>148</v>
      </c>
      <c r="J6" s="289" t="s">
        <v>150</v>
      </c>
      <c r="K6" s="289" t="s">
        <v>152</v>
      </c>
      <c r="L6" s="289" t="s">
        <v>154</v>
      </c>
      <c r="M6" s="289" t="s">
        <v>156</v>
      </c>
      <c r="N6" s="289" t="s">
        <v>158</v>
      </c>
      <c r="O6" s="289" t="s">
        <v>160</v>
      </c>
      <c r="P6" s="289" t="s">
        <v>162</v>
      </c>
      <c r="Q6" s="289" t="s">
        <v>164</v>
      </c>
      <c r="R6" s="289" t="s">
        <v>166</v>
      </c>
      <c r="S6" s="289" t="s">
        <v>168</v>
      </c>
      <c r="T6" s="289" t="s">
        <v>170</v>
      </c>
      <c r="U6" s="289" t="s">
        <v>172</v>
      </c>
      <c r="V6" s="289" t="s">
        <v>174</v>
      </c>
      <c r="W6" s="289" t="s">
        <v>176</v>
      </c>
      <c r="X6" s="289" t="s">
        <v>178</v>
      </c>
      <c r="Y6" s="289" t="s">
        <v>180</v>
      </c>
      <c r="Z6" s="289" t="s">
        <v>182</v>
      </c>
      <c r="AA6" s="289" t="s">
        <v>184</v>
      </c>
      <c r="AB6" s="289" t="s">
        <v>186</v>
      </c>
      <c r="AC6" s="289" t="s">
        <v>188</v>
      </c>
      <c r="AD6" s="289" t="s">
        <v>190</v>
      </c>
      <c r="AE6" s="289" t="s">
        <v>192</v>
      </c>
      <c r="AF6" s="289" t="s">
        <v>96</v>
      </c>
      <c r="AG6" s="289" t="s">
        <v>97</v>
      </c>
      <c r="AH6" s="289" t="s">
        <v>196</v>
      </c>
      <c r="AI6" s="289" t="s">
        <v>198</v>
      </c>
      <c r="AJ6" s="289" t="s">
        <v>200</v>
      </c>
      <c r="AK6" s="289" t="s">
        <v>98</v>
      </c>
      <c r="AL6" s="289" t="s">
        <v>99</v>
      </c>
      <c r="AM6" s="289" t="s">
        <v>204</v>
      </c>
      <c r="AN6" s="289" t="s">
        <v>206</v>
      </c>
      <c r="AO6" s="289" t="s">
        <v>208</v>
      </c>
      <c r="AP6" s="289" t="s">
        <v>210</v>
      </c>
      <c r="AQ6" s="289" t="s">
        <v>212</v>
      </c>
      <c r="AR6" s="289" t="s">
        <v>214</v>
      </c>
      <c r="AS6" s="289" t="s">
        <v>216</v>
      </c>
      <c r="AT6" s="289" t="s">
        <v>218</v>
      </c>
      <c r="AU6" s="289" t="s">
        <v>0</v>
      </c>
      <c r="AV6" s="289" t="s">
        <v>1</v>
      </c>
      <c r="AW6" s="289" t="s">
        <v>2</v>
      </c>
      <c r="AX6" s="289" t="s">
        <v>223</v>
      </c>
      <c r="AY6" s="289" t="s">
        <v>225</v>
      </c>
      <c r="AZ6" s="289" t="s">
        <v>227</v>
      </c>
      <c r="BA6" s="289" t="s">
        <v>229</v>
      </c>
      <c r="BB6" s="289" t="s">
        <v>231</v>
      </c>
      <c r="BC6" s="289" t="s">
        <v>233</v>
      </c>
      <c r="BD6" s="289" t="s">
        <v>235</v>
      </c>
      <c r="BE6" s="289" t="s">
        <v>237</v>
      </c>
      <c r="BF6" s="289" t="s">
        <v>239</v>
      </c>
      <c r="BG6" s="289" t="s">
        <v>241</v>
      </c>
      <c r="BH6" s="289" t="s">
        <v>243</v>
      </c>
      <c r="BI6" s="289" t="s">
        <v>245</v>
      </c>
      <c r="BJ6" s="289" t="s">
        <v>247</v>
      </c>
      <c r="BK6" s="289" t="s">
        <v>3</v>
      </c>
      <c r="BL6" s="289" t="s">
        <v>250</v>
      </c>
      <c r="BM6" s="289" t="s">
        <v>252</v>
      </c>
      <c r="BN6" s="289" t="s">
        <v>254</v>
      </c>
      <c r="BO6" s="289" t="s">
        <v>256</v>
      </c>
      <c r="BP6" s="289" t="s">
        <v>258</v>
      </c>
      <c r="BQ6" s="289" t="s">
        <v>260</v>
      </c>
      <c r="BR6" s="289" t="s">
        <v>262</v>
      </c>
      <c r="BS6" s="289" t="s">
        <v>4</v>
      </c>
      <c r="BT6" s="289" t="s">
        <v>5</v>
      </c>
      <c r="BU6" s="289" t="s">
        <v>52</v>
      </c>
      <c r="BV6" s="289" t="s">
        <v>6</v>
      </c>
      <c r="BW6" s="289" t="s">
        <v>268</v>
      </c>
      <c r="BX6" s="289" t="s">
        <v>270</v>
      </c>
      <c r="BY6" s="289" t="s">
        <v>272</v>
      </c>
      <c r="BZ6" s="289" t="s">
        <v>274</v>
      </c>
      <c r="CA6" s="289" t="s">
        <v>276</v>
      </c>
      <c r="CB6" s="289" t="s">
        <v>278</v>
      </c>
      <c r="CC6" s="289" t="s">
        <v>280</v>
      </c>
      <c r="CD6" s="289" t="s">
        <v>282</v>
      </c>
      <c r="CE6" s="289" t="s">
        <v>284</v>
      </c>
      <c r="CF6" s="289" t="s">
        <v>286</v>
      </c>
      <c r="CG6" s="289" t="s">
        <v>288</v>
      </c>
      <c r="CH6" s="289" t="s">
        <v>290</v>
      </c>
      <c r="CI6" s="289" t="s">
        <v>292</v>
      </c>
      <c r="CJ6" s="289" t="s">
        <v>294</v>
      </c>
      <c r="CK6" s="289" t="s">
        <v>296</v>
      </c>
      <c r="CL6" s="289" t="s">
        <v>298</v>
      </c>
      <c r="CM6" s="289" t="s">
        <v>300</v>
      </c>
      <c r="CN6" s="289" t="s">
        <v>7</v>
      </c>
      <c r="CO6" s="289" t="s">
        <v>303</v>
      </c>
      <c r="CP6" s="289" t="s">
        <v>305</v>
      </c>
      <c r="CQ6" s="289" t="s">
        <v>307</v>
      </c>
      <c r="CR6" s="289" t="s">
        <v>309</v>
      </c>
      <c r="CS6" s="289" t="s">
        <v>311</v>
      </c>
      <c r="CT6" s="289" t="s">
        <v>313</v>
      </c>
      <c r="CU6" s="289" t="s">
        <v>59</v>
      </c>
      <c r="CV6" s="289" t="s">
        <v>316</v>
      </c>
      <c r="CW6" s="289" t="s">
        <v>318</v>
      </c>
      <c r="CX6" s="289" t="s">
        <v>320</v>
      </c>
      <c r="CY6" s="289" t="s">
        <v>322</v>
      </c>
      <c r="CZ6" s="289" t="s">
        <v>324</v>
      </c>
      <c r="DA6" s="289" t="s">
        <v>326</v>
      </c>
      <c r="DB6" s="289" t="s">
        <v>328</v>
      </c>
      <c r="DC6" s="289" t="s">
        <v>330</v>
      </c>
      <c r="DD6" s="289" t="s">
        <v>332</v>
      </c>
      <c r="DE6" s="289" t="s">
        <v>334</v>
      </c>
      <c r="DF6" s="289" t="s">
        <v>336</v>
      </c>
      <c r="DG6" s="334" t="s">
        <v>338</v>
      </c>
      <c r="DH6" s="335"/>
      <c r="DI6" s="336"/>
      <c r="DK6" s="337">
        <f>SUM(DK7:DK114)</f>
        <v>114115583.11852127</v>
      </c>
      <c r="DL6" s="337">
        <f>SUM(DL7:DL114)</f>
        <v>75494397.189743876</v>
      </c>
      <c r="DM6" s="338">
        <f>+DL6/DK6</f>
        <v>0.66156080639166381</v>
      </c>
    </row>
    <row r="7" spans="1:117" ht="15.6" customHeight="1">
      <c r="A7" s="339">
        <v>1</v>
      </c>
      <c r="B7" s="109" t="s">
        <v>342</v>
      </c>
      <c r="C7" s="340" t="s">
        <v>138</v>
      </c>
      <c r="D7" s="341">
        <f t="array" ref="D7:DG114">MINVERSE(I!D7:DG114-MMULT(I!D7:DG114-Ḿ!D7:DG114,投入係数表!D7:DG114))</f>
        <v>1.0112548508002663</v>
      </c>
      <c r="E7" s="342">
        <v>3.4318920934759821E-2</v>
      </c>
      <c r="F7" s="342">
        <v>4.410068238723616E-3</v>
      </c>
      <c r="G7" s="342">
        <v>4.1963650433735831E-4</v>
      </c>
      <c r="H7" s="342">
        <v>4.2439617986368364E-3</v>
      </c>
      <c r="I7" s="342">
        <v>0</v>
      </c>
      <c r="J7" s="342">
        <v>2.3125647117208079E-5</v>
      </c>
      <c r="K7" s="342">
        <v>4.1764328051674932E-2</v>
      </c>
      <c r="L7" s="342">
        <v>1.0414258435099202E-2</v>
      </c>
      <c r="M7" s="342">
        <v>7.8650121384793326E-2</v>
      </c>
      <c r="N7" s="342">
        <v>0</v>
      </c>
      <c r="O7" s="342">
        <v>3.5589192644391704E-3</v>
      </c>
      <c r="P7" s="342">
        <v>1.0469144128321273E-3</v>
      </c>
      <c r="Q7" s="342">
        <v>4.2198570755066397E-5</v>
      </c>
      <c r="R7" s="342">
        <v>1.6607659953584767E-5</v>
      </c>
      <c r="S7" s="342">
        <v>1.3521995166660549E-3</v>
      </c>
      <c r="T7" s="342">
        <v>1.5417630858364047E-4</v>
      </c>
      <c r="U7" s="342">
        <v>5.4830156718777138E-5</v>
      </c>
      <c r="V7" s="342">
        <v>4.4480842114608712E-5</v>
      </c>
      <c r="W7" s="342">
        <v>1.0852093115183909E-5</v>
      </c>
      <c r="X7" s="342">
        <v>2.3118326198917621E-6</v>
      </c>
      <c r="Y7" s="342">
        <v>1.6686977959865266E-4</v>
      </c>
      <c r="Z7" s="342">
        <v>2.2153598361110913E-5</v>
      </c>
      <c r="AA7" s="342">
        <v>3.7549326283335758E-4</v>
      </c>
      <c r="AB7" s="342">
        <v>1.0612992234097008E-3</v>
      </c>
      <c r="AC7" s="342">
        <v>2.7472508604647243E-4</v>
      </c>
      <c r="AD7" s="342">
        <v>8.6719302079243037E-7</v>
      </c>
      <c r="AE7" s="342">
        <v>4.4967207681610409E-6</v>
      </c>
      <c r="AF7" s="342">
        <v>9.8920694094425281E-6</v>
      </c>
      <c r="AG7" s="342">
        <v>1.086937058327519E-2</v>
      </c>
      <c r="AH7" s="342">
        <v>6.2232221086715969E-4</v>
      </c>
      <c r="AI7" s="342">
        <v>1.3938638067975718E-5</v>
      </c>
      <c r="AJ7" s="342">
        <v>1.0794903874045701E-5</v>
      </c>
      <c r="AK7" s="342">
        <v>3.0878775620333528E-5</v>
      </c>
      <c r="AL7" s="342">
        <v>1.988777539775263E-4</v>
      </c>
      <c r="AM7" s="342">
        <v>6.5196448538655052E-6</v>
      </c>
      <c r="AN7" s="342">
        <v>6.92149477638224E-6</v>
      </c>
      <c r="AO7" s="342">
        <v>8.3705583344828153E-6</v>
      </c>
      <c r="AP7" s="342">
        <v>4.8246156349906001E-6</v>
      </c>
      <c r="AQ7" s="342">
        <v>1.0121270670804961E-5</v>
      </c>
      <c r="AR7" s="342">
        <v>7.4826403126096213E-6</v>
      </c>
      <c r="AS7" s="342">
        <v>1.2226537475825622E-5</v>
      </c>
      <c r="AT7" s="342">
        <v>8.5551252259164727E-6</v>
      </c>
      <c r="AU7" s="342">
        <v>3.270655543819588E-5</v>
      </c>
      <c r="AV7" s="342">
        <v>2.0760721793228158E-5</v>
      </c>
      <c r="AW7" s="342">
        <v>4.1614615713978289E-5</v>
      </c>
      <c r="AX7" s="342">
        <v>1.6055686192698489E-5</v>
      </c>
      <c r="AY7" s="342">
        <v>8.4679515827875619E-6</v>
      </c>
      <c r="AZ7" s="342">
        <v>3.9509476645418885E-5</v>
      </c>
      <c r="BA7" s="342">
        <v>3.2686458919117421E-5</v>
      </c>
      <c r="BB7" s="342">
        <v>5.2368799835416959E-6</v>
      </c>
      <c r="BC7" s="342">
        <v>2.1701427179210697E-5</v>
      </c>
      <c r="BD7" s="342">
        <v>3.4428964047927008E-5</v>
      </c>
      <c r="BE7" s="342">
        <v>9.4906930989867025E-6</v>
      </c>
      <c r="BF7" s="342">
        <v>5.4079041666848542E-5</v>
      </c>
      <c r="BG7" s="342">
        <v>7.3946117450064431E-5</v>
      </c>
      <c r="BH7" s="342">
        <v>5.6243677909816061E-5</v>
      </c>
      <c r="BI7" s="342">
        <v>3.8422581234397966E-5</v>
      </c>
      <c r="BJ7" s="342">
        <v>3.708123628545761E-5</v>
      </c>
      <c r="BK7" s="342">
        <v>4.5999182494004242E-4</v>
      </c>
      <c r="BL7" s="342">
        <v>2.2010440279398119E-5</v>
      </c>
      <c r="BM7" s="342">
        <v>2.1614950207352656E-4</v>
      </c>
      <c r="BN7" s="342">
        <v>1.8282408645631069E-5</v>
      </c>
      <c r="BO7" s="342">
        <v>5.2358196432275095E-4</v>
      </c>
      <c r="BP7" s="342">
        <v>4.7865286358116208E-4</v>
      </c>
      <c r="BQ7" s="342">
        <v>5.1410453216256151E-6</v>
      </c>
      <c r="BR7" s="342">
        <v>7.8063115064304013E-6</v>
      </c>
      <c r="BS7" s="342">
        <v>1.6663703487982836E-5</v>
      </c>
      <c r="BT7" s="342">
        <v>5.3833884837692162E-5</v>
      </c>
      <c r="BU7" s="342">
        <v>4.1219062913408112E-5</v>
      </c>
      <c r="BV7" s="342">
        <v>6.5219259762603334E-6</v>
      </c>
      <c r="BW7" s="342">
        <v>4.0045051053341839E-6</v>
      </c>
      <c r="BX7" s="342">
        <v>3.4429828815742548E-6</v>
      </c>
      <c r="BY7" s="342">
        <v>3.2212853510865522E-6</v>
      </c>
      <c r="BZ7" s="342">
        <v>9.3384566716646978E-6</v>
      </c>
      <c r="CA7" s="342">
        <v>1.1293575382650383E-5</v>
      </c>
      <c r="CB7" s="342">
        <v>4.7343961107939346E-5</v>
      </c>
      <c r="CC7" s="342">
        <v>1.4480115565616916E-5</v>
      </c>
      <c r="CD7" s="342">
        <v>2.4367295940981738E-5</v>
      </c>
      <c r="CE7" s="342">
        <v>9.8223180008761574E-6</v>
      </c>
      <c r="CF7" s="342">
        <v>1.1255533033480291E-5</v>
      </c>
      <c r="CG7" s="342">
        <v>7.5093958641634737E-5</v>
      </c>
      <c r="CH7" s="342">
        <v>4.116704355932201E-6</v>
      </c>
      <c r="CI7" s="342">
        <v>1.0389515779705182E-5</v>
      </c>
      <c r="CJ7" s="342">
        <v>2.7818299434737104E-5</v>
      </c>
      <c r="CK7" s="342">
        <v>1.1274617998913045E-5</v>
      </c>
      <c r="CL7" s="342">
        <v>1.0152011131960536E-5</v>
      </c>
      <c r="CM7" s="342">
        <v>5.5873146708717215E-5</v>
      </c>
      <c r="CN7" s="342">
        <v>1.8697546807716931E-5</v>
      </c>
      <c r="CO7" s="342">
        <v>5.1995074727852013E-4</v>
      </c>
      <c r="CP7" s="342">
        <v>3.5960531118361299E-4</v>
      </c>
      <c r="CQ7" s="342">
        <v>3.5105805569874744E-4</v>
      </c>
      <c r="CR7" s="342">
        <v>2.059748553084498E-5</v>
      </c>
      <c r="CS7" s="342">
        <v>9.5845508276027204E-4</v>
      </c>
      <c r="CT7" s="342">
        <v>1.4501429869459897E-3</v>
      </c>
      <c r="CU7" s="342">
        <v>6.9219716384379441E-4</v>
      </c>
      <c r="CV7" s="342">
        <v>3.0809115369373562E-5</v>
      </c>
      <c r="CW7" s="342">
        <v>1.7546493922928929E-5</v>
      </c>
      <c r="CX7" s="342">
        <v>8.8849867003627843E-5</v>
      </c>
      <c r="CY7" s="342">
        <v>7.3389227462344463E-6</v>
      </c>
      <c r="CZ7" s="342">
        <v>5.7577807899256168E-3</v>
      </c>
      <c r="DA7" s="342">
        <v>6.9513190862369239E-3</v>
      </c>
      <c r="DB7" s="342">
        <v>5.7924181317389152E-5</v>
      </c>
      <c r="DC7" s="342">
        <v>6.6212556463876083E-4</v>
      </c>
      <c r="DD7" s="342">
        <v>1.2010244639950732E-3</v>
      </c>
      <c r="DE7" s="342">
        <v>1.2594933389917691E-3</v>
      </c>
      <c r="DF7" s="342">
        <v>1.3752912187569083E-4</v>
      </c>
      <c r="DG7" s="343">
        <v>1.8064142653781703E-5</v>
      </c>
      <c r="DI7" s="344"/>
      <c r="DK7" s="317">
        <f t="array" ref="DK7:DK114">MMULT(D7:DG114,生産者価格評価表!DZ7:DZ114)</f>
        <v>319352.84222599008</v>
      </c>
      <c r="DL7" s="317">
        <f t="array" ref="DL7:DL114">MMULT(D123:DG230,生産者価格評価表!DZ7:DZ114)</f>
        <v>104044.61511078727</v>
      </c>
    </row>
    <row r="8" spans="1:117" ht="15.6" customHeight="1">
      <c r="A8" s="339">
        <v>2</v>
      </c>
      <c r="B8" s="123" t="s">
        <v>139</v>
      </c>
      <c r="C8" s="340" t="s">
        <v>140</v>
      </c>
      <c r="D8" s="345">
        <v>1.6318023860556461E-3</v>
      </c>
      <c r="E8" s="346">
        <v>1.0266981175047833</v>
      </c>
      <c r="F8" s="346">
        <v>1.3792818211060655E-2</v>
      </c>
      <c r="G8" s="346">
        <v>1.5361307488845132E-4</v>
      </c>
      <c r="H8" s="346">
        <v>2.314888349501519E-4</v>
      </c>
      <c r="I8" s="346">
        <v>0</v>
      </c>
      <c r="J8" s="346">
        <v>2.0721421489425859E-6</v>
      </c>
      <c r="K8" s="346">
        <v>2.03368763860701E-2</v>
      </c>
      <c r="L8" s="346">
        <v>4.5310150370254053E-4</v>
      </c>
      <c r="M8" s="346">
        <v>2.140420854109825E-3</v>
      </c>
      <c r="N8" s="346">
        <v>0</v>
      </c>
      <c r="O8" s="346">
        <v>3.7950589302154661E-4</v>
      </c>
      <c r="P8" s="346">
        <v>1.4737427764219583E-4</v>
      </c>
      <c r="Q8" s="346">
        <v>8.1822593363951174E-6</v>
      </c>
      <c r="R8" s="346">
        <v>2.146301858110868E-6</v>
      </c>
      <c r="S8" s="346">
        <v>3.3748560131970757E-5</v>
      </c>
      <c r="T8" s="346">
        <v>5.1483204002142432E-6</v>
      </c>
      <c r="U8" s="346">
        <v>1.7643565242595456E-6</v>
      </c>
      <c r="V8" s="346">
        <v>2.6756964889829252E-4</v>
      </c>
      <c r="W8" s="346">
        <v>2.6025541153668203E-6</v>
      </c>
      <c r="X8" s="346">
        <v>2.543680577687624E-7</v>
      </c>
      <c r="Y8" s="346">
        <v>6.1815262010559804E-5</v>
      </c>
      <c r="Z8" s="346">
        <v>7.1289776611663378E-6</v>
      </c>
      <c r="AA8" s="346">
        <v>4.1139677566974557E-6</v>
      </c>
      <c r="AB8" s="346">
        <v>8.6649631145318588E-5</v>
      </c>
      <c r="AC8" s="346">
        <v>9.4064763164076489E-5</v>
      </c>
      <c r="AD8" s="346">
        <v>7.4882237581572035E-8</v>
      </c>
      <c r="AE8" s="346">
        <v>2.2135214368826734E-7</v>
      </c>
      <c r="AF8" s="346">
        <v>9.6388070966990693E-7</v>
      </c>
      <c r="AG8" s="346">
        <v>2.0056974446752878E-5</v>
      </c>
      <c r="AH8" s="346">
        <v>8.6792332421521332E-3</v>
      </c>
      <c r="AI8" s="346">
        <v>1.2484679764172659E-6</v>
      </c>
      <c r="AJ8" s="346">
        <v>5.4176690181403556E-7</v>
      </c>
      <c r="AK8" s="346">
        <v>8.7711231596072172E-6</v>
      </c>
      <c r="AL8" s="346">
        <v>9.19448164490808E-6</v>
      </c>
      <c r="AM8" s="346">
        <v>5.4200693617824248E-9</v>
      </c>
      <c r="AN8" s="346">
        <v>2.3990947772945386E-7</v>
      </c>
      <c r="AO8" s="346">
        <v>6.9497295030105715E-7</v>
      </c>
      <c r="AP8" s="346">
        <v>1.6104774423469808E-7</v>
      </c>
      <c r="AQ8" s="346">
        <v>4.339594483410637E-7</v>
      </c>
      <c r="AR8" s="346">
        <v>3.6892313856877865E-7</v>
      </c>
      <c r="AS8" s="346">
        <v>7.2306765693270757E-7</v>
      </c>
      <c r="AT8" s="346">
        <v>3.364289643813435E-7</v>
      </c>
      <c r="AU8" s="346">
        <v>4.5535251419905642E-7</v>
      </c>
      <c r="AV8" s="346">
        <v>5.4400996394560454E-7</v>
      </c>
      <c r="AW8" s="346">
        <v>1.0436925848826329E-6</v>
      </c>
      <c r="AX8" s="346">
        <v>9.1359872048290994E-7</v>
      </c>
      <c r="AY8" s="346">
        <v>9.0986147115708105E-7</v>
      </c>
      <c r="AZ8" s="346">
        <v>6.0025489043344131E-7</v>
      </c>
      <c r="BA8" s="346">
        <v>9.4708644174778922E-7</v>
      </c>
      <c r="BB8" s="346">
        <v>4.0630237577696809E-7</v>
      </c>
      <c r="BC8" s="346">
        <v>4.327360296061833E-7</v>
      </c>
      <c r="BD8" s="346">
        <v>1.1828366982740809E-6</v>
      </c>
      <c r="BE8" s="346">
        <v>3.7325421409325184E-7</v>
      </c>
      <c r="BF8" s="346">
        <v>6.0930475165520753E-7</v>
      </c>
      <c r="BG8" s="346">
        <v>5.6118380415434903E-7</v>
      </c>
      <c r="BH8" s="346">
        <v>6.6331318405858041E-7</v>
      </c>
      <c r="BI8" s="346">
        <v>8.4616533865871454E-7</v>
      </c>
      <c r="BJ8" s="346">
        <v>3.5554728845893361E-7</v>
      </c>
      <c r="BK8" s="346">
        <v>3.6023956829091318E-5</v>
      </c>
      <c r="BL8" s="346">
        <v>4.5353365942377646E-7</v>
      </c>
      <c r="BM8" s="346">
        <v>9.6480464849636997E-7</v>
      </c>
      <c r="BN8" s="346">
        <v>7.1700697474197182E-7</v>
      </c>
      <c r="BO8" s="346">
        <v>1.4335767520660263E-6</v>
      </c>
      <c r="BP8" s="346">
        <v>1.2097554461754279E-6</v>
      </c>
      <c r="BQ8" s="346">
        <v>3.5445209011515091E-7</v>
      </c>
      <c r="BR8" s="346">
        <v>5.7260057530417324E-6</v>
      </c>
      <c r="BS8" s="346">
        <v>6.2396496588893942E-7</v>
      </c>
      <c r="BT8" s="346">
        <v>8.2031604082386137E-7</v>
      </c>
      <c r="BU8" s="346">
        <v>5.4379733139368179E-7</v>
      </c>
      <c r="BV8" s="346">
        <v>3.9204093481762159E-7</v>
      </c>
      <c r="BW8" s="346">
        <v>2.2443574311303629E-7</v>
      </c>
      <c r="BX8" s="346">
        <v>1.7589185794807747E-7</v>
      </c>
      <c r="BY8" s="346">
        <v>6.9902538219098114E-8</v>
      </c>
      <c r="BZ8" s="346">
        <v>1.1727947826550351E-6</v>
      </c>
      <c r="CA8" s="346">
        <v>3.6659758617921231E-7</v>
      </c>
      <c r="CB8" s="346">
        <v>1.1960906300197843E-6</v>
      </c>
      <c r="CC8" s="346">
        <v>8.840104117981116E-7</v>
      </c>
      <c r="CD8" s="346">
        <v>1.9457064760436328E-6</v>
      </c>
      <c r="CE8" s="346">
        <v>5.5587590160036264E-7</v>
      </c>
      <c r="CF8" s="346">
        <v>4.8236853755206488E-7</v>
      </c>
      <c r="CG8" s="346">
        <v>7.243297252599294E-6</v>
      </c>
      <c r="CH8" s="346">
        <v>6.0244322234761695E-7</v>
      </c>
      <c r="CI8" s="346">
        <v>1.7330015195969027E-6</v>
      </c>
      <c r="CJ8" s="346">
        <v>7.9266376348014708E-7</v>
      </c>
      <c r="CK8" s="346">
        <v>9.9008706005984639E-7</v>
      </c>
      <c r="CL8" s="346">
        <v>1.4410614218743078E-6</v>
      </c>
      <c r="CM8" s="346">
        <v>1.5475119553459364E-6</v>
      </c>
      <c r="CN8" s="346">
        <v>5.0915158766847405E-6</v>
      </c>
      <c r="CO8" s="346">
        <v>1.2681013974490875E-4</v>
      </c>
      <c r="CP8" s="346">
        <v>4.3365305995501805E-4</v>
      </c>
      <c r="CQ8" s="346">
        <v>7.3633782463179066E-5</v>
      </c>
      <c r="CR8" s="346">
        <v>1.5079712793307089E-6</v>
      </c>
      <c r="CS8" s="346">
        <v>2.7138303870783136E-4</v>
      </c>
      <c r="CT8" s="346">
        <v>4.3900153108510505E-4</v>
      </c>
      <c r="CU8" s="346">
        <v>1.3012627500045599E-5</v>
      </c>
      <c r="CV8" s="346">
        <v>9.9880790964260967E-7</v>
      </c>
      <c r="CW8" s="346">
        <v>5.2750491127012797E-7</v>
      </c>
      <c r="CX8" s="346">
        <v>4.7176338441460418E-7</v>
      </c>
      <c r="CY8" s="346">
        <v>4.9316396257508437E-7</v>
      </c>
      <c r="CZ8" s="346">
        <v>1.2357030693936029E-3</v>
      </c>
      <c r="DA8" s="346">
        <v>2.5632039855009105E-3</v>
      </c>
      <c r="DB8" s="346">
        <v>1.2167071895885385E-6</v>
      </c>
      <c r="DC8" s="346">
        <v>4.7793141802195699E-6</v>
      </c>
      <c r="DD8" s="346">
        <v>1.3777437316459262E-5</v>
      </c>
      <c r="DE8" s="346">
        <v>9.6041187194461481E-5</v>
      </c>
      <c r="DF8" s="346">
        <v>4.6653429581662177E-6</v>
      </c>
      <c r="DG8" s="347">
        <v>2.0453166702492494E-6</v>
      </c>
      <c r="DI8" s="344"/>
      <c r="DK8" s="317">
        <v>132553.10433199961</v>
      </c>
      <c r="DL8" s="317">
        <v>51126.465988523567</v>
      </c>
    </row>
    <row r="9" spans="1:117" ht="15.6" customHeight="1">
      <c r="A9" s="339">
        <v>3</v>
      </c>
      <c r="B9" s="123" t="s">
        <v>141</v>
      </c>
      <c r="C9" s="340" t="s">
        <v>142</v>
      </c>
      <c r="D9" s="345">
        <v>3.3306488951529212E-2</v>
      </c>
      <c r="E9" s="346">
        <v>2.7624810902727493E-2</v>
      </c>
      <c r="F9" s="346">
        <v>1.0005010157288832</v>
      </c>
      <c r="G9" s="346">
        <v>3.8839898942455453E-5</v>
      </c>
      <c r="H9" s="346">
        <v>1.4557631688927989E-4</v>
      </c>
      <c r="I9" s="346">
        <v>0</v>
      </c>
      <c r="J9" s="346">
        <v>8.1437650588926272E-7</v>
      </c>
      <c r="K9" s="346">
        <v>1.8986373857837636E-3</v>
      </c>
      <c r="L9" s="346">
        <v>3.5426151372613019E-4</v>
      </c>
      <c r="M9" s="346">
        <v>2.6423677652843945E-3</v>
      </c>
      <c r="N9" s="346">
        <v>0</v>
      </c>
      <c r="O9" s="346">
        <v>1.2686165619600016E-4</v>
      </c>
      <c r="P9" s="346">
        <v>3.8240716019783198E-5</v>
      </c>
      <c r="Q9" s="346">
        <v>1.8392197193067957E-6</v>
      </c>
      <c r="R9" s="346">
        <v>6.1096073795973548E-7</v>
      </c>
      <c r="S9" s="346">
        <v>4.5353880160461405E-5</v>
      </c>
      <c r="T9" s="346">
        <v>5.2049088122905816E-6</v>
      </c>
      <c r="U9" s="346">
        <v>1.8492832099077652E-6</v>
      </c>
      <c r="V9" s="346">
        <v>8.3683702407301609E-6</v>
      </c>
      <c r="W9" s="346">
        <v>4.2502893882318071E-7</v>
      </c>
      <c r="X9" s="346">
        <v>8.2625081422681289E-8</v>
      </c>
      <c r="Y9" s="346">
        <v>7.0843540336657492E-6</v>
      </c>
      <c r="Z9" s="346">
        <v>9.1273545789158332E-7</v>
      </c>
      <c r="AA9" s="346">
        <v>1.2457791920409224E-5</v>
      </c>
      <c r="AB9" s="346">
        <v>3.714676036438353E-5</v>
      </c>
      <c r="AC9" s="346">
        <v>1.1467578509537836E-5</v>
      </c>
      <c r="AD9" s="346">
        <v>3.0462108629120387E-8</v>
      </c>
      <c r="AE9" s="346">
        <v>1.536464488713302E-7</v>
      </c>
      <c r="AF9" s="346">
        <v>3.5032105357880883E-7</v>
      </c>
      <c r="AG9" s="346">
        <v>3.5805644523254998E-4</v>
      </c>
      <c r="AH9" s="346">
        <v>2.4445906756459372E-4</v>
      </c>
      <c r="AI9" s="346">
        <v>4.9132986105247472E-7</v>
      </c>
      <c r="AJ9" s="346">
        <v>3.6911118594922881E-7</v>
      </c>
      <c r="AK9" s="346">
        <v>1.2436257772094148E-6</v>
      </c>
      <c r="AL9" s="346">
        <v>6.7793410150368212E-6</v>
      </c>
      <c r="AM9" s="346">
        <v>2.1464086418584401E-7</v>
      </c>
      <c r="AN9" s="346">
        <v>2.3390671144940433E-7</v>
      </c>
      <c r="AO9" s="346">
        <v>2.9335482674634063E-7</v>
      </c>
      <c r="AP9" s="346">
        <v>1.6287949308524942E-7</v>
      </c>
      <c r="AQ9" s="346">
        <v>3.4416688500924581E-7</v>
      </c>
      <c r="AR9" s="346">
        <v>2.5575226105103722E-7</v>
      </c>
      <c r="AS9" s="346">
        <v>4.2100245706911322E-7</v>
      </c>
      <c r="AT9" s="346">
        <v>2.9015003792048581E-7</v>
      </c>
      <c r="AU9" s="346">
        <v>1.0876394451362484E-6</v>
      </c>
      <c r="AV9" s="346">
        <v>6.9697833054008993E-7</v>
      </c>
      <c r="AW9" s="346">
        <v>1.3959464208345937E-6</v>
      </c>
      <c r="AX9" s="346">
        <v>5.5174967529256818E-7</v>
      </c>
      <c r="AY9" s="346">
        <v>3.0210606425997714E-7</v>
      </c>
      <c r="AZ9" s="346">
        <v>1.3151687770826552E-6</v>
      </c>
      <c r="BA9" s="346">
        <v>1.099691097224644E-6</v>
      </c>
      <c r="BB9" s="346">
        <v>1.8276676193603723E-7</v>
      </c>
      <c r="BC9" s="346">
        <v>7.2510008007479949E-7</v>
      </c>
      <c r="BD9" s="346">
        <v>1.1630714423039413E-6</v>
      </c>
      <c r="BE9" s="346">
        <v>3.2184818133989035E-7</v>
      </c>
      <c r="BF9" s="346">
        <v>1.7946385264491207E-6</v>
      </c>
      <c r="BG9" s="346">
        <v>2.4469156958133275E-6</v>
      </c>
      <c r="BH9" s="346">
        <v>1.8672474479146443E-6</v>
      </c>
      <c r="BI9" s="346">
        <v>1.2860444335132018E-6</v>
      </c>
      <c r="BJ9" s="346">
        <v>1.228979859767791E-6</v>
      </c>
      <c r="BK9" s="346">
        <v>1.6064921346351996E-5</v>
      </c>
      <c r="BL9" s="346">
        <v>7.3574888337991744E-7</v>
      </c>
      <c r="BM9" s="346">
        <v>7.1390595433477166E-6</v>
      </c>
      <c r="BN9" s="346">
        <v>6.2115206820362498E-7</v>
      </c>
      <c r="BO9" s="346">
        <v>1.7260260629390395E-5</v>
      </c>
      <c r="BP9" s="346">
        <v>1.5776449667228558E-5</v>
      </c>
      <c r="BQ9" s="346">
        <v>1.7862208353298053E-7</v>
      </c>
      <c r="BR9" s="346">
        <v>4.046393399917348E-7</v>
      </c>
      <c r="BS9" s="346">
        <v>5.6433862958119418E-7</v>
      </c>
      <c r="BT9" s="346">
        <v>1.7920309242636836E-6</v>
      </c>
      <c r="BU9" s="346">
        <v>1.3699755569720928E-6</v>
      </c>
      <c r="BV9" s="346">
        <v>2.2467717094588744E-7</v>
      </c>
      <c r="BW9" s="346">
        <v>1.3753494730411428E-7</v>
      </c>
      <c r="BX9" s="346">
        <v>1.1782441181003584E-7</v>
      </c>
      <c r="BY9" s="346">
        <v>1.0778800150864555E-7</v>
      </c>
      <c r="BZ9" s="346">
        <v>3.3749688559260604E-7</v>
      </c>
      <c r="CA9" s="346">
        <v>3.8097835484304043E-7</v>
      </c>
      <c r="CB9" s="346">
        <v>1.588333255919767E-6</v>
      </c>
      <c r="CC9" s="346">
        <v>4.9920517004305334E-7</v>
      </c>
      <c r="CD9" s="346">
        <v>8.51957435546832E-7</v>
      </c>
      <c r="CE9" s="346">
        <v>3.3748627028218978E-7</v>
      </c>
      <c r="CF9" s="346">
        <v>3.8279408372420305E-7</v>
      </c>
      <c r="CG9" s="346">
        <v>2.6578666479601807E-6</v>
      </c>
      <c r="CH9" s="346">
        <v>1.5097822568260054E-7</v>
      </c>
      <c r="CI9" s="346">
        <v>3.8651181971145258E-7</v>
      </c>
      <c r="CJ9" s="346">
        <v>9.3555201717880018E-7</v>
      </c>
      <c r="CK9" s="346">
        <v>3.9645471347297269E-7</v>
      </c>
      <c r="CL9" s="346">
        <v>3.7116368208602611E-7</v>
      </c>
      <c r="CM9" s="346">
        <v>1.8779454812065689E-6</v>
      </c>
      <c r="CN9" s="346">
        <v>7.4647147788580921E-7</v>
      </c>
      <c r="CO9" s="346">
        <v>2.0376245511373563E-5</v>
      </c>
      <c r="CP9" s="346">
        <v>2.3020476110879955E-5</v>
      </c>
      <c r="CQ9" s="346">
        <v>1.3448126231045833E-5</v>
      </c>
      <c r="CR9" s="346">
        <v>7.1650607288435602E-7</v>
      </c>
      <c r="CS9" s="346">
        <v>3.8531643381927047E-5</v>
      </c>
      <c r="CT9" s="346">
        <v>5.903135805333304E-5</v>
      </c>
      <c r="CU9" s="346">
        <v>2.3105109911880324E-5</v>
      </c>
      <c r="CV9" s="346">
        <v>1.0392462261826867E-6</v>
      </c>
      <c r="CW9" s="346">
        <v>5.908126137648332E-7</v>
      </c>
      <c r="CX9" s="346">
        <v>2.9348384292856566E-6</v>
      </c>
      <c r="CY9" s="346">
        <v>2.5416806512235944E-7</v>
      </c>
      <c r="CZ9" s="346">
        <v>2.2129302416325737E-4</v>
      </c>
      <c r="DA9" s="346">
        <v>2.9481482276826396E-4</v>
      </c>
      <c r="DB9" s="346">
        <v>1.9368194253291666E-6</v>
      </c>
      <c r="DC9" s="346">
        <v>2.1903481463410752E-5</v>
      </c>
      <c r="DD9" s="346">
        <v>3.9862257989803442E-5</v>
      </c>
      <c r="DE9" s="346">
        <v>4.390905385013441E-5</v>
      </c>
      <c r="DF9" s="346">
        <v>4.6446579229377775E-6</v>
      </c>
      <c r="DG9" s="347">
        <v>6.4702934577952913E-7</v>
      </c>
      <c r="DI9" s="344"/>
      <c r="DK9" s="317">
        <v>26082.448908374761</v>
      </c>
      <c r="DL9" s="317">
        <v>16898.55189507113</v>
      </c>
    </row>
    <row r="10" spans="1:117" ht="15.6" customHeight="1">
      <c r="A10" s="339">
        <v>4</v>
      </c>
      <c r="B10" s="123" t="s">
        <v>143</v>
      </c>
      <c r="C10" s="340" t="s">
        <v>144</v>
      </c>
      <c r="D10" s="345">
        <v>2.2117362850781585E-4</v>
      </c>
      <c r="E10" s="346">
        <v>3.5872274350788132E-5</v>
      </c>
      <c r="F10" s="346">
        <v>3.9750083364706122E-6</v>
      </c>
      <c r="G10" s="346">
        <v>1.0330615660014235</v>
      </c>
      <c r="H10" s="346">
        <v>3.776077160218694E-5</v>
      </c>
      <c r="I10" s="346">
        <v>0</v>
      </c>
      <c r="J10" s="346">
        <v>9.9178472456470412E-6</v>
      </c>
      <c r="K10" s="346">
        <v>1.4557732829074385E-4</v>
      </c>
      <c r="L10" s="346">
        <v>6.8311977439684635E-6</v>
      </c>
      <c r="M10" s="346">
        <v>4.4025173951576524E-5</v>
      </c>
      <c r="N10" s="346">
        <v>0</v>
      </c>
      <c r="O10" s="346">
        <v>6.8325827794663466E-6</v>
      </c>
      <c r="P10" s="346">
        <v>3.7141070118137779E-6</v>
      </c>
      <c r="Q10" s="346">
        <v>1.1764810426447515E-2</v>
      </c>
      <c r="R10" s="346">
        <v>4.547764359255411E-4</v>
      </c>
      <c r="S10" s="346">
        <v>1.7035112636075962E-4</v>
      </c>
      <c r="T10" s="346">
        <v>2.6831248208285991E-5</v>
      </c>
      <c r="U10" s="346">
        <v>7.7944213468417741E-6</v>
      </c>
      <c r="V10" s="346">
        <v>3.0150516199919972E-6</v>
      </c>
      <c r="W10" s="346">
        <v>4.385833535711078E-5</v>
      </c>
      <c r="X10" s="346">
        <v>7.2787330973413807E-7</v>
      </c>
      <c r="Y10" s="346">
        <v>2.5582073112840541E-6</v>
      </c>
      <c r="Z10" s="346">
        <v>1.6969677775274787E-6</v>
      </c>
      <c r="AA10" s="346">
        <v>4.4082571667602981E-6</v>
      </c>
      <c r="AB10" s="346">
        <v>2.9489269040327764E-6</v>
      </c>
      <c r="AC10" s="346">
        <v>1.5723625917908872E-4</v>
      </c>
      <c r="AD10" s="346">
        <v>1.9845012164460009E-7</v>
      </c>
      <c r="AE10" s="346">
        <v>8.9258234375633768E-7</v>
      </c>
      <c r="AF10" s="346">
        <v>2.6966916809294804E-6</v>
      </c>
      <c r="AG10" s="346">
        <v>4.326209274071153E-6</v>
      </c>
      <c r="AH10" s="346">
        <v>1.9654840144182678E-4</v>
      </c>
      <c r="AI10" s="346">
        <v>2.9956399672908856E-5</v>
      </c>
      <c r="AJ10" s="346">
        <v>1.9914504420051753E-6</v>
      </c>
      <c r="AK10" s="346">
        <v>7.5444439825763935E-5</v>
      </c>
      <c r="AL10" s="346">
        <v>7.0746978284426217E-6</v>
      </c>
      <c r="AM10" s="346">
        <v>2.0976929959097074E-6</v>
      </c>
      <c r="AN10" s="346">
        <v>1.8959148930970709E-6</v>
      </c>
      <c r="AO10" s="346">
        <v>3.7886869742002879E-6</v>
      </c>
      <c r="AP10" s="346">
        <v>1.0637272894029593E-6</v>
      </c>
      <c r="AQ10" s="346">
        <v>1.8184812983707459E-6</v>
      </c>
      <c r="AR10" s="346">
        <v>4.7245007256358713E-6</v>
      </c>
      <c r="AS10" s="346">
        <v>7.8784372135659459E-6</v>
      </c>
      <c r="AT10" s="346">
        <v>2.6589566841023668E-6</v>
      </c>
      <c r="AU10" s="346">
        <v>1.6537110737186856E-6</v>
      </c>
      <c r="AV10" s="346">
        <v>1.6046506961566041E-6</v>
      </c>
      <c r="AW10" s="346">
        <v>6.5868344027350173E-6</v>
      </c>
      <c r="AX10" s="346">
        <v>1.681199979784759E-6</v>
      </c>
      <c r="AY10" s="346">
        <v>3.8846641457648632E-6</v>
      </c>
      <c r="AZ10" s="346">
        <v>2.3160814327804677E-6</v>
      </c>
      <c r="BA10" s="346">
        <v>2.7602566743377123E-6</v>
      </c>
      <c r="BB10" s="346">
        <v>9.1247360368347121E-7</v>
      </c>
      <c r="BC10" s="346">
        <v>4.0402051635421723E-6</v>
      </c>
      <c r="BD10" s="346">
        <v>1.6878190993019593E-6</v>
      </c>
      <c r="BE10" s="346">
        <v>1.3393693610240161E-6</v>
      </c>
      <c r="BF10" s="346">
        <v>1.4673058358949898E-6</v>
      </c>
      <c r="BG10" s="346">
        <v>1.8779196077695065E-6</v>
      </c>
      <c r="BH10" s="346">
        <v>2.0189602787178581E-6</v>
      </c>
      <c r="BI10" s="346">
        <v>1.6139707923945517E-5</v>
      </c>
      <c r="BJ10" s="346">
        <v>2.3721997761213184E-6</v>
      </c>
      <c r="BK10" s="346">
        <v>2.0649635677299678E-4</v>
      </c>
      <c r="BL10" s="346">
        <v>1.4593215788982779E-6</v>
      </c>
      <c r="BM10" s="346">
        <v>2.0129421099084451E-4</v>
      </c>
      <c r="BN10" s="346">
        <v>6.1966070622017954E-5</v>
      </c>
      <c r="BO10" s="346">
        <v>2.3470284819252785E-5</v>
      </c>
      <c r="BP10" s="346">
        <v>1.7093518685357604E-5</v>
      </c>
      <c r="BQ10" s="346">
        <v>1.7866287086017649E-5</v>
      </c>
      <c r="BR10" s="346">
        <v>4.2526498934912785E-6</v>
      </c>
      <c r="BS10" s="346">
        <v>4.784281003927717E-6</v>
      </c>
      <c r="BT10" s="346">
        <v>2.0101317880633976E-6</v>
      </c>
      <c r="BU10" s="346">
        <v>3.7075159703844337E-6</v>
      </c>
      <c r="BV10" s="346">
        <v>1.3023379484692971E-6</v>
      </c>
      <c r="BW10" s="346">
        <v>8.8954095518321887E-7</v>
      </c>
      <c r="BX10" s="346">
        <v>1.5283980785400276E-6</v>
      </c>
      <c r="BY10" s="346">
        <v>1.1068048909764252E-6</v>
      </c>
      <c r="BZ10" s="346">
        <v>2.4528098272393667E-6</v>
      </c>
      <c r="CA10" s="346">
        <v>1.2253057392060468E-6</v>
      </c>
      <c r="CB10" s="346">
        <v>6.1917774725459536E-6</v>
      </c>
      <c r="CC10" s="346">
        <v>3.9432512205354558E-6</v>
      </c>
      <c r="CD10" s="346">
        <v>9.9599000584054502E-6</v>
      </c>
      <c r="CE10" s="346">
        <v>2.1563624964663269E-6</v>
      </c>
      <c r="CF10" s="346">
        <v>5.1182953262037232E-6</v>
      </c>
      <c r="CG10" s="346">
        <v>3.8593242258314647E-5</v>
      </c>
      <c r="CH10" s="346">
        <v>7.6057561270114933E-7</v>
      </c>
      <c r="CI10" s="346">
        <v>1.6695094827547067E-6</v>
      </c>
      <c r="CJ10" s="346">
        <v>1.7837237000272964E-6</v>
      </c>
      <c r="CK10" s="346">
        <v>1.6960199361917257E-6</v>
      </c>
      <c r="CL10" s="346">
        <v>1.5936256454933379E-6</v>
      </c>
      <c r="CM10" s="346">
        <v>5.3475219588748523E-6</v>
      </c>
      <c r="CN10" s="346">
        <v>1.7229017172521124E-6</v>
      </c>
      <c r="CO10" s="346">
        <v>1.5994119593975402E-5</v>
      </c>
      <c r="CP10" s="346">
        <v>1.53427925721255E-5</v>
      </c>
      <c r="CQ10" s="346">
        <v>5.2580190811277389E-6</v>
      </c>
      <c r="CR10" s="346">
        <v>2.6041054329324706E-6</v>
      </c>
      <c r="CS10" s="346">
        <v>2.5174535688405316E-5</v>
      </c>
      <c r="CT10" s="346">
        <v>4.1830145035999891E-5</v>
      </c>
      <c r="CU10" s="346">
        <v>2.6496452728698375E-6</v>
      </c>
      <c r="CV10" s="346">
        <v>1.4848461732329288E-6</v>
      </c>
      <c r="CW10" s="346">
        <v>1.0915477857680021E-6</v>
      </c>
      <c r="CX10" s="346">
        <v>1.1017777908858913E-6</v>
      </c>
      <c r="CY10" s="346">
        <v>1.6358387771560603E-6</v>
      </c>
      <c r="CZ10" s="346">
        <v>2.9435827316910516E-4</v>
      </c>
      <c r="DA10" s="346">
        <v>4.2445039470723786E-4</v>
      </c>
      <c r="DB10" s="346">
        <v>2.5996059204839255E-6</v>
      </c>
      <c r="DC10" s="346">
        <v>4.0143848113857965E-6</v>
      </c>
      <c r="DD10" s="346">
        <v>1.0414543960531419E-6</v>
      </c>
      <c r="DE10" s="346">
        <v>2.7392951155950827E-5</v>
      </c>
      <c r="DF10" s="346">
        <v>1.7437646759929883E-5</v>
      </c>
      <c r="DG10" s="347">
        <v>2.0262261486391678E-6</v>
      </c>
      <c r="DI10" s="344"/>
      <c r="DK10" s="317">
        <v>9939.8989430188903</v>
      </c>
      <c r="DL10" s="317">
        <v>2872.6366422352921</v>
      </c>
    </row>
    <row r="11" spans="1:117" ht="15.6" customHeight="1">
      <c r="A11" s="339">
        <v>5</v>
      </c>
      <c r="B11" s="123" t="s">
        <v>145</v>
      </c>
      <c r="C11" s="340" t="s">
        <v>146</v>
      </c>
      <c r="D11" s="345">
        <v>4.4986433303418208E-6</v>
      </c>
      <c r="E11" s="346">
        <v>1.8902051384897219E-4</v>
      </c>
      <c r="F11" s="346">
        <v>1.7262318154255303E-5</v>
      </c>
      <c r="G11" s="346">
        <v>1.6990549488413082E-5</v>
      </c>
      <c r="H11" s="346">
        <v>1.0223326137126254</v>
      </c>
      <c r="I11" s="346">
        <v>0</v>
      </c>
      <c r="J11" s="346">
        <v>4.6980117521245853E-7</v>
      </c>
      <c r="K11" s="346">
        <v>5.2654635135246982E-3</v>
      </c>
      <c r="L11" s="346">
        <v>1.1355681500986755E-4</v>
      </c>
      <c r="M11" s="346">
        <v>9.3053252820920541E-4</v>
      </c>
      <c r="N11" s="346">
        <v>0</v>
      </c>
      <c r="O11" s="346">
        <v>1.6183059785238762E-6</v>
      </c>
      <c r="P11" s="346">
        <v>1.0709381066209368E-5</v>
      </c>
      <c r="Q11" s="346">
        <v>2.0827652849908088E-6</v>
      </c>
      <c r="R11" s="346">
        <v>9.4888724924179153E-7</v>
      </c>
      <c r="S11" s="346">
        <v>8.3179849871215802E-6</v>
      </c>
      <c r="T11" s="346">
        <v>1.244259713934438E-6</v>
      </c>
      <c r="U11" s="346">
        <v>4.8261931529748699E-7</v>
      </c>
      <c r="V11" s="346">
        <v>3.1451660668545737E-5</v>
      </c>
      <c r="W11" s="346">
        <v>6.0910560723180627E-7</v>
      </c>
      <c r="X11" s="346">
        <v>6.9941837733636791E-8</v>
      </c>
      <c r="Y11" s="346">
        <v>1.5977112038909637E-5</v>
      </c>
      <c r="Z11" s="346">
        <v>1.7967428449094968E-6</v>
      </c>
      <c r="AA11" s="346">
        <v>8.2467779225554395E-7</v>
      </c>
      <c r="AB11" s="346">
        <v>8.1230506824534035E-5</v>
      </c>
      <c r="AC11" s="346">
        <v>2.437840973825691E-5</v>
      </c>
      <c r="AD11" s="346">
        <v>2.8002498100925367E-8</v>
      </c>
      <c r="AE11" s="346">
        <v>7.8446044417358346E-8</v>
      </c>
      <c r="AF11" s="346">
        <v>2.8698404635381636E-7</v>
      </c>
      <c r="AG11" s="346">
        <v>4.7791776370874494E-7</v>
      </c>
      <c r="AH11" s="346">
        <v>3.3888371261783792E-5</v>
      </c>
      <c r="AI11" s="346">
        <v>6.3201825474457868E-7</v>
      </c>
      <c r="AJ11" s="346">
        <v>2.0774979838741355E-7</v>
      </c>
      <c r="AK11" s="346">
        <v>2.0783320261338007E-6</v>
      </c>
      <c r="AL11" s="346">
        <v>2.457911866157191E-6</v>
      </c>
      <c r="AM11" s="346">
        <v>5.0057177807535076E-8</v>
      </c>
      <c r="AN11" s="346">
        <v>2.201450668305473E-7</v>
      </c>
      <c r="AO11" s="346">
        <v>4.2222465548311792E-7</v>
      </c>
      <c r="AP11" s="346">
        <v>1.0247569834559247E-7</v>
      </c>
      <c r="AQ11" s="346">
        <v>1.6013481202117006E-7</v>
      </c>
      <c r="AR11" s="346">
        <v>2.5155523035246207E-7</v>
      </c>
      <c r="AS11" s="346">
        <v>1.719864695678633E-7</v>
      </c>
      <c r="AT11" s="346">
        <v>1.2822958419796783E-7</v>
      </c>
      <c r="AU11" s="346">
        <v>1.9046166216911417E-7</v>
      </c>
      <c r="AV11" s="346">
        <v>4.3912938791093035E-7</v>
      </c>
      <c r="AW11" s="346">
        <v>2.8041037474000868E-7</v>
      </c>
      <c r="AX11" s="346">
        <v>2.0481931652842416E-7</v>
      </c>
      <c r="AY11" s="346">
        <v>3.7965763696895545E-7</v>
      </c>
      <c r="AZ11" s="346">
        <v>3.9526999905049271E-7</v>
      </c>
      <c r="BA11" s="346">
        <v>2.879618540561704E-7</v>
      </c>
      <c r="BB11" s="346">
        <v>2.1012612261492477E-7</v>
      </c>
      <c r="BC11" s="346">
        <v>2.1558049380598562E-7</v>
      </c>
      <c r="BD11" s="346">
        <v>3.9507334014322887E-7</v>
      </c>
      <c r="BE11" s="346">
        <v>2.3226633069524983E-7</v>
      </c>
      <c r="BF11" s="346">
        <v>1.8896471109758927E-7</v>
      </c>
      <c r="BG11" s="346">
        <v>1.8623636826131214E-7</v>
      </c>
      <c r="BH11" s="346">
        <v>2.0836369560489133E-7</v>
      </c>
      <c r="BI11" s="346">
        <v>2.6561570435990657E-7</v>
      </c>
      <c r="BJ11" s="346">
        <v>1.483719460239494E-7</v>
      </c>
      <c r="BK11" s="346">
        <v>4.0156775286392162E-4</v>
      </c>
      <c r="BL11" s="346">
        <v>2.3956687995465185E-7</v>
      </c>
      <c r="BM11" s="346">
        <v>3.4654351182161053E-7</v>
      </c>
      <c r="BN11" s="346">
        <v>5.259021387788875E-7</v>
      </c>
      <c r="BO11" s="346">
        <v>5.0873475475304285E-7</v>
      </c>
      <c r="BP11" s="346">
        <v>4.4165058785089531E-7</v>
      </c>
      <c r="BQ11" s="346">
        <v>1.1287455117450317E-7</v>
      </c>
      <c r="BR11" s="346">
        <v>1.886059698386346E-7</v>
      </c>
      <c r="BS11" s="346">
        <v>3.2948028558054573E-7</v>
      </c>
      <c r="BT11" s="346">
        <v>3.7876662760790092E-7</v>
      </c>
      <c r="BU11" s="346">
        <v>2.766862297240363E-7</v>
      </c>
      <c r="BV11" s="346">
        <v>2.1274004642919177E-7</v>
      </c>
      <c r="BW11" s="346">
        <v>2.0999782634541755E-7</v>
      </c>
      <c r="BX11" s="346">
        <v>1.6324621060882656E-7</v>
      </c>
      <c r="BY11" s="346">
        <v>6.0252201082530156E-8</v>
      </c>
      <c r="BZ11" s="346">
        <v>4.9798163207345979E-7</v>
      </c>
      <c r="CA11" s="346">
        <v>2.9139835491837015E-7</v>
      </c>
      <c r="CB11" s="346">
        <v>1.086499398637735E-6</v>
      </c>
      <c r="CC11" s="346">
        <v>6.3602668019915432E-7</v>
      </c>
      <c r="CD11" s="346">
        <v>1.9760563166685012E-6</v>
      </c>
      <c r="CE11" s="346">
        <v>4.6146686909712057E-7</v>
      </c>
      <c r="CF11" s="346">
        <v>2.9598788540167504E-7</v>
      </c>
      <c r="CG11" s="346">
        <v>7.5705879918472347E-6</v>
      </c>
      <c r="CH11" s="346">
        <v>1.7894138891796901E-7</v>
      </c>
      <c r="CI11" s="346">
        <v>7.8425039888067054E-7</v>
      </c>
      <c r="CJ11" s="346">
        <v>8.2342825259972455E-7</v>
      </c>
      <c r="CK11" s="346">
        <v>1.5438676856662538E-6</v>
      </c>
      <c r="CL11" s="346">
        <v>7.2453534021130231E-7</v>
      </c>
      <c r="CM11" s="346">
        <v>1.3668449110213943E-6</v>
      </c>
      <c r="CN11" s="346">
        <v>2.6117346063441566E-6</v>
      </c>
      <c r="CO11" s="346">
        <v>5.670221560943232E-5</v>
      </c>
      <c r="CP11" s="346">
        <v>8.6869413493317234E-5</v>
      </c>
      <c r="CQ11" s="346">
        <v>6.9611992999140307E-5</v>
      </c>
      <c r="CR11" s="346">
        <v>8.2398872809503556E-7</v>
      </c>
      <c r="CS11" s="346">
        <v>2.2566682676643585E-4</v>
      </c>
      <c r="CT11" s="346">
        <v>4.1705432601653976E-4</v>
      </c>
      <c r="CU11" s="346">
        <v>3.3430076590614175E-6</v>
      </c>
      <c r="CV11" s="346">
        <v>9.5359434549239835E-7</v>
      </c>
      <c r="CW11" s="346">
        <v>6.7784336868057168E-7</v>
      </c>
      <c r="CX11" s="346">
        <v>2.4303494712316402E-7</v>
      </c>
      <c r="CY11" s="346">
        <v>3.9574006929967883E-7</v>
      </c>
      <c r="CZ11" s="346">
        <v>2.1025314043252035E-3</v>
      </c>
      <c r="DA11" s="346">
        <v>2.8464213041843357E-3</v>
      </c>
      <c r="DB11" s="346">
        <v>8.3138234527590966E-7</v>
      </c>
      <c r="DC11" s="346">
        <v>1.1945398871983359E-5</v>
      </c>
      <c r="DD11" s="346">
        <v>6.7678009820598981E-6</v>
      </c>
      <c r="DE11" s="346">
        <v>1.2471646679242994E-4</v>
      </c>
      <c r="DF11" s="346">
        <v>1.0852471083802547E-5</v>
      </c>
      <c r="DG11" s="347">
        <v>8.4977914132763556E-7</v>
      </c>
      <c r="DI11" s="344"/>
      <c r="DK11" s="317">
        <v>52030.792528877471</v>
      </c>
      <c r="DL11" s="317">
        <v>19880.938926415252</v>
      </c>
    </row>
    <row r="12" spans="1:117" ht="15.6" customHeight="1">
      <c r="A12" s="339">
        <v>6</v>
      </c>
      <c r="B12" s="123" t="s">
        <v>147</v>
      </c>
      <c r="C12" s="340" t="s">
        <v>148</v>
      </c>
      <c r="D12" s="345">
        <v>-6.5370374721541277E-18</v>
      </c>
      <c r="E12" s="346">
        <v>-2.9751962229753014E-18</v>
      </c>
      <c r="F12" s="346">
        <v>-5.7431202784554497E-18</v>
      </c>
      <c r="G12" s="346">
        <v>-2.6827725262423883E-18</v>
      </c>
      <c r="H12" s="346">
        <v>-7.4771175696737621E-18</v>
      </c>
      <c r="I12" s="346">
        <v>1</v>
      </c>
      <c r="J12" s="346">
        <v>-1.1634095365603213E-17</v>
      </c>
      <c r="K12" s="346">
        <v>-3.494791572394231E-18</v>
      </c>
      <c r="L12" s="346">
        <v>-2.6330349401584855E-18</v>
      </c>
      <c r="M12" s="346">
        <v>-1.9591064791040516E-18</v>
      </c>
      <c r="N12" s="346">
        <v>0</v>
      </c>
      <c r="O12" s="346">
        <v>-6.397472930888283E-18</v>
      </c>
      <c r="P12" s="346">
        <v>-2.7072337926442211E-18</v>
      </c>
      <c r="Q12" s="346">
        <v>-3.1297581138576335E-18</v>
      </c>
      <c r="R12" s="346">
        <v>-2.2144038646360465E-18</v>
      </c>
      <c r="S12" s="346">
        <v>-1.0729894369078015E-17</v>
      </c>
      <c r="T12" s="346">
        <v>-3.2224738699049945E-18</v>
      </c>
      <c r="U12" s="346">
        <v>-3.2298741394588626E-18</v>
      </c>
      <c r="V12" s="346">
        <v>-4.5514373860320515E-17</v>
      </c>
      <c r="W12" s="346">
        <v>-1.2889443309505659E-17</v>
      </c>
      <c r="X12" s="346">
        <v>-5.2873180130111566E-17</v>
      </c>
      <c r="Y12" s="346">
        <v>-9.0415932620851167E-18</v>
      </c>
      <c r="Z12" s="346">
        <v>-3.6432793225550059E-18</v>
      </c>
      <c r="AA12" s="346">
        <v>-1.2586514234745097E-17</v>
      </c>
      <c r="AB12" s="346">
        <v>-2.6060802003363469E-18</v>
      </c>
      <c r="AC12" s="346">
        <v>-3.16218784889301E-18</v>
      </c>
      <c r="AD12" s="346">
        <v>-2.2247364050459693E-16</v>
      </c>
      <c r="AE12" s="346">
        <v>-1.830073858388659E-16</v>
      </c>
      <c r="AF12" s="346">
        <v>-3.3021376180048062E-18</v>
      </c>
      <c r="AG12" s="346">
        <v>-3.935854504354103E-18</v>
      </c>
      <c r="AH12" s="346">
        <v>-3.143433607570977E-18</v>
      </c>
      <c r="AI12" s="346">
        <v>-7.9727203427287803E-18</v>
      </c>
      <c r="AJ12" s="346">
        <v>-6.5162260497597601E-18</v>
      </c>
      <c r="AK12" s="346">
        <v>-1.3605421959826052E-17</v>
      </c>
      <c r="AL12" s="346">
        <v>-1.0969551281167012E-17</v>
      </c>
      <c r="AM12" s="346">
        <v>-1.5054245491952611E-17</v>
      </c>
      <c r="AN12" s="346">
        <v>-1.05183895197911E-17</v>
      </c>
      <c r="AO12" s="346">
        <v>-1.5689588959398624E-17</v>
      </c>
      <c r="AP12" s="346">
        <v>-3.9784378205502312E-18</v>
      </c>
      <c r="AQ12" s="346">
        <v>-6.7625288234629394E-18</v>
      </c>
      <c r="AR12" s="346">
        <v>-4.4235613809009102E-18</v>
      </c>
      <c r="AS12" s="346">
        <v>-3.1471489815787162E-18</v>
      </c>
      <c r="AT12" s="346">
        <v>-3.90712994687583E-18</v>
      </c>
      <c r="AU12" s="346">
        <v>-2.2586606642489635E-18</v>
      </c>
      <c r="AV12" s="346">
        <v>-2.2833496921672246E-18</v>
      </c>
      <c r="AW12" s="346">
        <v>-1.8265618625535459E-18</v>
      </c>
      <c r="AX12" s="346">
        <v>-3.9271075876356749E-18</v>
      </c>
      <c r="AY12" s="346">
        <v>-3.7068854624721966E-18</v>
      </c>
      <c r="AZ12" s="346">
        <v>-2.037895865316994E-18</v>
      </c>
      <c r="BA12" s="346">
        <v>-1.5382473782798732E-18</v>
      </c>
      <c r="BB12" s="346">
        <v>-1.0689296269176112E-18</v>
      </c>
      <c r="BC12" s="346">
        <v>-2.1611908885320758E-18</v>
      </c>
      <c r="BD12" s="346">
        <v>-1.3626658314033249E-18</v>
      </c>
      <c r="BE12" s="346">
        <v>-1.4612173868782623E-18</v>
      </c>
      <c r="BF12" s="346">
        <v>-2.3880044804417886E-18</v>
      </c>
      <c r="BG12" s="346">
        <v>-2.6213545986954421E-18</v>
      </c>
      <c r="BH12" s="346">
        <v>-3.0796827491814384E-18</v>
      </c>
      <c r="BI12" s="346">
        <v>-3.3391534974313752E-18</v>
      </c>
      <c r="BJ12" s="346">
        <v>-3.2252916330993556E-18</v>
      </c>
      <c r="BK12" s="346">
        <v>-3.3069847634665154E-18</v>
      </c>
      <c r="BL12" s="346">
        <v>-6.8182205872343494E-18</v>
      </c>
      <c r="BM12" s="346">
        <v>-2.1592460294371331E-18</v>
      </c>
      <c r="BN12" s="346">
        <v>-2.1481555609574796E-18</v>
      </c>
      <c r="BO12" s="346">
        <v>-4.9371244302257368E-18</v>
      </c>
      <c r="BP12" s="346">
        <v>-2.8088168008434142E-18</v>
      </c>
      <c r="BQ12" s="346">
        <v>-1.0548854362349201E-16</v>
      </c>
      <c r="BR12" s="346">
        <v>-1.9655148936461325E-16</v>
      </c>
      <c r="BS12" s="346">
        <v>-7.8857933904819946E-18</v>
      </c>
      <c r="BT12" s="346">
        <v>-8.3411896610507206E-18</v>
      </c>
      <c r="BU12" s="346">
        <v>-3.4286738501082687E-18</v>
      </c>
      <c r="BV12" s="346">
        <v>-1.2568407589199953E-18</v>
      </c>
      <c r="BW12" s="346">
        <v>-1.9005085267516601E-18</v>
      </c>
      <c r="BX12" s="346">
        <v>-1.0484097686040388E-18</v>
      </c>
      <c r="BY12" s="346">
        <v>-1.5756367796086171E-19</v>
      </c>
      <c r="BZ12" s="346">
        <v>-4.2794824717426937E-18</v>
      </c>
      <c r="CA12" s="346">
        <v>-6.2200872896388016E-18</v>
      </c>
      <c r="CB12" s="346">
        <v>-3.3797249644494216E-17</v>
      </c>
      <c r="CC12" s="346">
        <v>-8.8696430628907508E-18</v>
      </c>
      <c r="CD12" s="346">
        <v>-2.006318493307027E-17</v>
      </c>
      <c r="CE12" s="346">
        <v>-3.0874337363400306E-18</v>
      </c>
      <c r="CF12" s="346">
        <v>-4.7005767169651573E-18</v>
      </c>
      <c r="CG12" s="346">
        <v>-2.0263951734794894E-18</v>
      </c>
      <c r="CH12" s="346">
        <v>-1.9198694541349062E-18</v>
      </c>
      <c r="CI12" s="346">
        <v>-1.9074197125930351E-18</v>
      </c>
      <c r="CJ12" s="346">
        <v>-1.3285526244377363E-18</v>
      </c>
      <c r="CK12" s="346">
        <v>-1.1071605198626039E-18</v>
      </c>
      <c r="CL12" s="346">
        <v>-1.0521383774171714E-18</v>
      </c>
      <c r="CM12" s="346">
        <v>-1.9338607277322259E-18</v>
      </c>
      <c r="CN12" s="346">
        <v>-2.7135616570298755E-18</v>
      </c>
      <c r="CO12" s="346">
        <v>-2.4084906255635187E-18</v>
      </c>
      <c r="CP12" s="346">
        <v>-2.0113951423110181E-18</v>
      </c>
      <c r="CQ12" s="346">
        <v>-1.7750854668441049E-18</v>
      </c>
      <c r="CR12" s="346">
        <v>-3.9601649278340446E-18</v>
      </c>
      <c r="CS12" s="346">
        <v>-2.9265475211412455E-18</v>
      </c>
      <c r="CT12" s="346">
        <v>-2.5483604817780086E-18</v>
      </c>
      <c r="CU12" s="346">
        <v>-1.6702947847396651E-18</v>
      </c>
      <c r="CV12" s="346">
        <v>-1.6397242620407522E-18</v>
      </c>
      <c r="CW12" s="346">
        <v>-1.2277351928528454E-18</v>
      </c>
      <c r="CX12" s="346">
        <v>-2.0529034906377205E-18</v>
      </c>
      <c r="CY12" s="346">
        <v>-1.1178868913010355E-18</v>
      </c>
      <c r="CZ12" s="346">
        <v>-8.7228910671933783E-18</v>
      </c>
      <c r="DA12" s="346">
        <v>-4.8516037040503481E-18</v>
      </c>
      <c r="DB12" s="346">
        <v>-4.1291427519699507E-18</v>
      </c>
      <c r="DC12" s="346">
        <v>-4.9466283292754928E-18</v>
      </c>
      <c r="DD12" s="346">
        <v>-1.5967234308059245E-18</v>
      </c>
      <c r="DE12" s="346">
        <v>-3.3106055377509886E-18</v>
      </c>
      <c r="DF12" s="346">
        <v>-2.0439343161188719E-18</v>
      </c>
      <c r="DG12" s="347">
        <v>-2.1592021544664161E-18</v>
      </c>
      <c r="DI12" s="344"/>
      <c r="DK12" s="317">
        <v>-6.259305990075999E-10</v>
      </c>
      <c r="DL12" s="317">
        <v>-4.0914221366329339E-10</v>
      </c>
    </row>
    <row r="13" spans="1:117" ht="15.6" customHeight="1">
      <c r="A13" s="339">
        <v>7</v>
      </c>
      <c r="B13" s="123" t="s">
        <v>149</v>
      </c>
      <c r="C13" s="340" t="s">
        <v>150</v>
      </c>
      <c r="D13" s="345">
        <v>5.9099041117995586E-6</v>
      </c>
      <c r="E13" s="346">
        <v>1.7818955582689523E-6</v>
      </c>
      <c r="F13" s="346">
        <v>4.6486496485923161E-6</v>
      </c>
      <c r="G13" s="346">
        <v>1.6913176929257156E-5</v>
      </c>
      <c r="H13" s="346">
        <v>6.5482240637841465E-7</v>
      </c>
      <c r="I13" s="346">
        <v>0</v>
      </c>
      <c r="J13" s="346">
        <v>1.0000954218305651</v>
      </c>
      <c r="K13" s="346">
        <v>2.7901513876852725E-6</v>
      </c>
      <c r="L13" s="346">
        <v>8.54191730568239E-6</v>
      </c>
      <c r="M13" s="346">
        <v>3.7319126302647525E-6</v>
      </c>
      <c r="N13" s="346">
        <v>0</v>
      </c>
      <c r="O13" s="346">
        <v>4.0562748740429528E-6</v>
      </c>
      <c r="P13" s="346">
        <v>2.0332007722020276E-6</v>
      </c>
      <c r="Q13" s="346">
        <v>2.8786376025204222E-6</v>
      </c>
      <c r="R13" s="346">
        <v>2.9733903085177201E-5</v>
      </c>
      <c r="S13" s="346">
        <v>5.573384705218135E-5</v>
      </c>
      <c r="T13" s="346">
        <v>7.0008110770958886E-6</v>
      </c>
      <c r="U13" s="346">
        <v>2.315341919711676E-6</v>
      </c>
      <c r="V13" s="346">
        <v>2.1531192847663841E-4</v>
      </c>
      <c r="W13" s="346">
        <v>1.2155643052730173E-3</v>
      </c>
      <c r="X13" s="346">
        <v>-8.1063659650721876E-6</v>
      </c>
      <c r="Y13" s="346">
        <v>4.3918567733598511E-5</v>
      </c>
      <c r="Z13" s="346">
        <v>1.4610480786816481E-5</v>
      </c>
      <c r="AA13" s="346">
        <v>1.1333272388497898E-5</v>
      </c>
      <c r="AB13" s="346">
        <v>2.0854182760649327E-5</v>
      </c>
      <c r="AC13" s="346">
        <v>2.0967193776690221E-5</v>
      </c>
      <c r="AD13" s="346">
        <v>-5.1439525506799317E-5</v>
      </c>
      <c r="AE13" s="346">
        <v>7.2714755294249142E-4</v>
      </c>
      <c r="AF13" s="346">
        <v>5.4669784925023183E-6</v>
      </c>
      <c r="AG13" s="346">
        <v>2.3781077824274086E-5</v>
      </c>
      <c r="AH13" s="346">
        <v>5.19790533730842E-6</v>
      </c>
      <c r="AI13" s="346">
        <v>1.8074091324797883E-3</v>
      </c>
      <c r="AJ13" s="346">
        <v>1.0542641572644047E-3</v>
      </c>
      <c r="AK13" s="346">
        <v>1.6219228063909749E-3</v>
      </c>
      <c r="AL13" s="346">
        <v>1.0388061701368748E-3</v>
      </c>
      <c r="AM13" s="346">
        <v>6.7708541373300603E-3</v>
      </c>
      <c r="AN13" s="346">
        <v>1.9344720676640803E-3</v>
      </c>
      <c r="AO13" s="346">
        <v>7.2279578671010259E-4</v>
      </c>
      <c r="AP13" s="346">
        <v>4.2354255326157729E-4</v>
      </c>
      <c r="AQ13" s="346">
        <v>2.987514793375153E-3</v>
      </c>
      <c r="AR13" s="346">
        <v>2.2804943206727006E-4</v>
      </c>
      <c r="AS13" s="346">
        <v>1.6449932913754746E-4</v>
      </c>
      <c r="AT13" s="346">
        <v>1.5355825288983053E-4</v>
      </c>
      <c r="AU13" s="346">
        <v>5.6610298208462422E-5</v>
      </c>
      <c r="AV13" s="346">
        <v>6.2928333985468653E-5</v>
      </c>
      <c r="AW13" s="346">
        <v>3.053559181086887E-5</v>
      </c>
      <c r="AX13" s="346">
        <v>2.039261043362701E-5</v>
      </c>
      <c r="AY13" s="346">
        <v>5.5626779840000219E-5</v>
      </c>
      <c r="AZ13" s="346">
        <v>5.8624739794105804E-5</v>
      </c>
      <c r="BA13" s="346">
        <v>4.1987130722131866E-5</v>
      </c>
      <c r="BB13" s="346">
        <v>1.078722186181023E-5</v>
      </c>
      <c r="BC13" s="346">
        <v>4.3855233699606006E-5</v>
      </c>
      <c r="BD13" s="346">
        <v>1.7023212258853404E-5</v>
      </c>
      <c r="BE13" s="346">
        <v>1.1313058618191267E-5</v>
      </c>
      <c r="BF13" s="346">
        <v>5.4161020344663371E-5</v>
      </c>
      <c r="BG13" s="346">
        <v>6.1648811951987934E-5</v>
      </c>
      <c r="BH13" s="346">
        <v>4.3294573919386092E-5</v>
      </c>
      <c r="BI13" s="346">
        <v>1.4983648315689967E-4</v>
      </c>
      <c r="BJ13" s="346">
        <v>4.5072132024634706E-5</v>
      </c>
      <c r="BK13" s="346">
        <v>6.9314176221252333E-5</v>
      </c>
      <c r="BL13" s="346">
        <v>2.7685142159457717E-7</v>
      </c>
      <c r="BM13" s="346">
        <v>9.1045477217149837E-5</v>
      </c>
      <c r="BN13" s="346">
        <v>5.6669112453400232E-5</v>
      </c>
      <c r="BO13" s="346">
        <v>2.2000218863400288E-4</v>
      </c>
      <c r="BP13" s="346">
        <v>2.1373162502272305E-4</v>
      </c>
      <c r="BQ13" s="346">
        <v>7.2368919797950725E-6</v>
      </c>
      <c r="BR13" s="346">
        <v>2.8124547126813332E-6</v>
      </c>
      <c r="BS13" s="346">
        <v>7.8758816896081352E-6</v>
      </c>
      <c r="BT13" s="346">
        <v>2.5510228664038953E-6</v>
      </c>
      <c r="BU13" s="346">
        <v>7.0869311469481678E-7</v>
      </c>
      <c r="BV13" s="346">
        <v>5.1961430557967523E-7</v>
      </c>
      <c r="BW13" s="346">
        <v>5.5831120080570228E-7</v>
      </c>
      <c r="BX13" s="346">
        <v>1.2017302112717486E-6</v>
      </c>
      <c r="BY13" s="346">
        <v>1.0177485670439505E-6</v>
      </c>
      <c r="BZ13" s="346">
        <v>3.2238837661190043E-6</v>
      </c>
      <c r="CA13" s="346">
        <v>-5.8174664293279119E-7</v>
      </c>
      <c r="CB13" s="346">
        <v>-3.9366992086110161E-6</v>
      </c>
      <c r="CC13" s="346">
        <v>-4.7572617098031455E-7</v>
      </c>
      <c r="CD13" s="346">
        <v>3.6020734353763876E-8</v>
      </c>
      <c r="CE13" s="346">
        <v>3.2293396844704042E-7</v>
      </c>
      <c r="CF13" s="346">
        <v>1.7306548780384477E-6</v>
      </c>
      <c r="CG13" s="346">
        <v>4.4348106235850461E-6</v>
      </c>
      <c r="CH13" s="346">
        <v>1.0039978084369218E-7</v>
      </c>
      <c r="CI13" s="346">
        <v>8.6031438722273392E-7</v>
      </c>
      <c r="CJ13" s="346">
        <v>9.2396459167375166E-7</v>
      </c>
      <c r="CK13" s="346">
        <v>6.1327887693250455E-7</v>
      </c>
      <c r="CL13" s="346">
        <v>9.1954274263001885E-7</v>
      </c>
      <c r="CM13" s="346">
        <v>1.8565025367431931E-6</v>
      </c>
      <c r="CN13" s="346">
        <v>1.3434608431683384E-6</v>
      </c>
      <c r="CO13" s="346">
        <v>1.6272558929340825E-6</v>
      </c>
      <c r="CP13" s="346">
        <v>3.3710193195250938E-6</v>
      </c>
      <c r="CQ13" s="346">
        <v>2.3926566337546743E-6</v>
      </c>
      <c r="CR13" s="346">
        <v>6.8549764188523051E-6</v>
      </c>
      <c r="CS13" s="346">
        <v>1.5308142267787169E-6</v>
      </c>
      <c r="CT13" s="346">
        <v>1.0221789832392915E-6</v>
      </c>
      <c r="CU13" s="346">
        <v>9.8809467191181419E-7</v>
      </c>
      <c r="CV13" s="346">
        <v>1.444236602308189E-6</v>
      </c>
      <c r="CW13" s="346">
        <v>4.3952355144808299E-7</v>
      </c>
      <c r="CX13" s="346">
        <v>1.1261756406359265E-5</v>
      </c>
      <c r="CY13" s="346">
        <v>3.4849499526913416E-7</v>
      </c>
      <c r="CZ13" s="346">
        <v>-5.5399996452696671E-7</v>
      </c>
      <c r="DA13" s="346">
        <v>1.5744958985419555E-7</v>
      </c>
      <c r="DB13" s="346">
        <v>1.4316562522245587E-6</v>
      </c>
      <c r="DC13" s="346">
        <v>2.3515344916812908E-6</v>
      </c>
      <c r="DD13" s="346">
        <v>1.8119312296545909E-6</v>
      </c>
      <c r="DE13" s="346">
        <v>4.2114081270937E-6</v>
      </c>
      <c r="DF13" s="346">
        <v>8.1725233662956521E-6</v>
      </c>
      <c r="DG13" s="347">
        <v>1.0078022398102798E-5</v>
      </c>
      <c r="DI13" s="344"/>
      <c r="DK13" s="317">
        <v>19138.597995992262</v>
      </c>
      <c r="DL13" s="317">
        <v>6815.5409817795053</v>
      </c>
    </row>
    <row r="14" spans="1:117" ht="15.6" customHeight="1">
      <c r="A14" s="339">
        <v>8</v>
      </c>
      <c r="B14" s="123" t="s">
        <v>151</v>
      </c>
      <c r="C14" s="340" t="s">
        <v>152</v>
      </c>
      <c r="D14" s="345">
        <v>3.7554659732584974E-4</v>
      </c>
      <c r="E14" s="346">
        <v>1.9428273332618561E-2</v>
      </c>
      <c r="F14" s="346">
        <v>1.5830869141404897E-3</v>
      </c>
      <c r="G14" s="346">
        <v>3.3111988889151013E-3</v>
      </c>
      <c r="H14" s="346">
        <v>1.0753616218474064E-2</v>
      </c>
      <c r="I14" s="346">
        <v>0</v>
      </c>
      <c r="J14" s="346">
        <v>1.461299734607709E-5</v>
      </c>
      <c r="K14" s="346">
        <v>1.0738297855633439</v>
      </c>
      <c r="L14" s="346">
        <v>2.3111383818555056E-2</v>
      </c>
      <c r="M14" s="346">
        <v>8.4796139428509137E-2</v>
      </c>
      <c r="N14" s="346">
        <v>0</v>
      </c>
      <c r="O14" s="346">
        <v>1.4804189634890294E-4</v>
      </c>
      <c r="P14" s="346">
        <v>1.9772142041702533E-3</v>
      </c>
      <c r="Q14" s="346">
        <v>3.6385612244983453E-4</v>
      </c>
      <c r="R14" s="346">
        <v>3.9016015166036491E-5</v>
      </c>
      <c r="S14" s="346">
        <v>1.6598809797970502E-3</v>
      </c>
      <c r="T14" s="346">
        <v>2.3445311369428589E-4</v>
      </c>
      <c r="U14" s="346">
        <v>7.9500434262976552E-5</v>
      </c>
      <c r="V14" s="346">
        <v>8.4319307742632853E-5</v>
      </c>
      <c r="W14" s="346">
        <v>8.4624829617604562E-5</v>
      </c>
      <c r="X14" s="346">
        <v>7.2967935790409446E-6</v>
      </c>
      <c r="Y14" s="346">
        <v>3.2019191947699915E-3</v>
      </c>
      <c r="Z14" s="346">
        <v>3.3369753442857744E-4</v>
      </c>
      <c r="AA14" s="346">
        <v>1.2976055713418523E-4</v>
      </c>
      <c r="AB14" s="346">
        <v>4.0540332594879783E-3</v>
      </c>
      <c r="AC14" s="346">
        <v>4.9294454536472432E-3</v>
      </c>
      <c r="AD14" s="346">
        <v>3.1615893912189259E-6</v>
      </c>
      <c r="AE14" s="346">
        <v>1.113008549287683E-5</v>
      </c>
      <c r="AF14" s="346">
        <v>3.9876771016809692E-5</v>
      </c>
      <c r="AG14" s="346">
        <v>7.1220458253341915E-5</v>
      </c>
      <c r="AH14" s="346">
        <v>6.7132443040509339E-3</v>
      </c>
      <c r="AI14" s="346">
        <v>3.6844671617675172E-5</v>
      </c>
      <c r="AJ14" s="346">
        <v>1.5371030215884112E-5</v>
      </c>
      <c r="AK14" s="346">
        <v>2.8993560091790431E-4</v>
      </c>
      <c r="AL14" s="346">
        <v>4.3382504477661388E-4</v>
      </c>
      <c r="AM14" s="346">
        <v>5.4450389906388074E-6</v>
      </c>
      <c r="AN14" s="346">
        <v>4.8765125480280207E-6</v>
      </c>
      <c r="AO14" s="346">
        <v>1.5232341557374361E-5</v>
      </c>
      <c r="AP14" s="346">
        <v>3.0541525200379416E-6</v>
      </c>
      <c r="AQ14" s="346">
        <v>1.3877871796844504E-5</v>
      </c>
      <c r="AR14" s="346">
        <v>6.8698204613025503E-6</v>
      </c>
      <c r="AS14" s="346">
        <v>9.8987346905812849E-6</v>
      </c>
      <c r="AT14" s="346">
        <v>7.2442466279525663E-6</v>
      </c>
      <c r="AU14" s="346">
        <v>1.0206678565289572E-5</v>
      </c>
      <c r="AV14" s="346">
        <v>8.6409305278979541E-6</v>
      </c>
      <c r="AW14" s="346">
        <v>1.5988116452455684E-5</v>
      </c>
      <c r="AX14" s="346">
        <v>1.3601955229986069E-5</v>
      </c>
      <c r="AY14" s="346">
        <v>1.9203678441192774E-5</v>
      </c>
      <c r="AZ14" s="346">
        <v>1.3502860981216466E-5</v>
      </c>
      <c r="BA14" s="346">
        <v>1.7790766935475905E-5</v>
      </c>
      <c r="BB14" s="346">
        <v>6.8577899893803371E-6</v>
      </c>
      <c r="BC14" s="346">
        <v>1.063352997242196E-5</v>
      </c>
      <c r="BD14" s="346">
        <v>1.5507293896664593E-5</v>
      </c>
      <c r="BE14" s="346">
        <v>1.0078452541943498E-5</v>
      </c>
      <c r="BF14" s="346">
        <v>1.1034593382498429E-5</v>
      </c>
      <c r="BG14" s="346">
        <v>1.0596977053707882E-5</v>
      </c>
      <c r="BH14" s="346">
        <v>1.4504285675646174E-5</v>
      </c>
      <c r="BI14" s="346">
        <v>1.5416989835008256E-5</v>
      </c>
      <c r="BJ14" s="346">
        <v>6.3414618456837451E-6</v>
      </c>
      <c r="BK14" s="346">
        <v>1.4677172139539595E-3</v>
      </c>
      <c r="BL14" s="346">
        <v>6.448810614128066E-6</v>
      </c>
      <c r="BM14" s="346">
        <v>1.9493116796763356E-5</v>
      </c>
      <c r="BN14" s="346">
        <v>1.618765759095445E-5</v>
      </c>
      <c r="BO14" s="346">
        <v>1.5889813247851175E-5</v>
      </c>
      <c r="BP14" s="346">
        <v>9.6735252770691678E-6</v>
      </c>
      <c r="BQ14" s="346">
        <v>4.9169997141965872E-6</v>
      </c>
      <c r="BR14" s="346">
        <v>1.4081673211752383E-5</v>
      </c>
      <c r="BS14" s="346">
        <v>1.1868282598672545E-5</v>
      </c>
      <c r="BT14" s="346">
        <v>1.5315659857709924E-5</v>
      </c>
      <c r="BU14" s="346">
        <v>8.6706287729406202E-6</v>
      </c>
      <c r="BV14" s="346">
        <v>7.2108449758938923E-6</v>
      </c>
      <c r="BW14" s="346">
        <v>4.3365144967115551E-6</v>
      </c>
      <c r="BX14" s="346">
        <v>3.6084882903959616E-6</v>
      </c>
      <c r="BY14" s="346">
        <v>1.3180843528421696E-6</v>
      </c>
      <c r="BZ14" s="346">
        <v>1.9425050064964423E-5</v>
      </c>
      <c r="CA14" s="346">
        <v>6.3501524719426078E-6</v>
      </c>
      <c r="CB14" s="346">
        <v>1.9155852200936638E-5</v>
      </c>
      <c r="CC14" s="346">
        <v>1.1987306510015103E-5</v>
      </c>
      <c r="CD14" s="346">
        <v>3.1886597544622574E-5</v>
      </c>
      <c r="CE14" s="346">
        <v>1.0123249321022347E-5</v>
      </c>
      <c r="CF14" s="346">
        <v>1.0982232993208351E-5</v>
      </c>
      <c r="CG14" s="346">
        <v>1.1788017573527354E-4</v>
      </c>
      <c r="CH14" s="346">
        <v>4.8857741172353023E-6</v>
      </c>
      <c r="CI14" s="346">
        <v>2.5717126836417015E-5</v>
      </c>
      <c r="CJ14" s="346">
        <v>1.2322229798875446E-5</v>
      </c>
      <c r="CK14" s="346">
        <v>2.28218550958366E-5</v>
      </c>
      <c r="CL14" s="346">
        <v>2.5610380725373168E-5</v>
      </c>
      <c r="CM14" s="346">
        <v>5.3673442656285622E-5</v>
      </c>
      <c r="CN14" s="346">
        <v>2.1226244713654226E-4</v>
      </c>
      <c r="CO14" s="346">
        <v>2.4794381176711845E-3</v>
      </c>
      <c r="CP14" s="346">
        <v>9.8207339988599105E-4</v>
      </c>
      <c r="CQ14" s="346">
        <v>1.4399563619239806E-3</v>
      </c>
      <c r="CR14" s="346">
        <v>4.4960467540360922E-5</v>
      </c>
      <c r="CS14" s="346">
        <v>4.290045851296059E-3</v>
      </c>
      <c r="CT14" s="346">
        <v>6.8659986428729388E-3</v>
      </c>
      <c r="CU14" s="346">
        <v>5.4305249657902001E-4</v>
      </c>
      <c r="CV14" s="346">
        <v>1.1638765592855945E-5</v>
      </c>
      <c r="CW14" s="346">
        <v>1.1200212699736211E-5</v>
      </c>
      <c r="CX14" s="346">
        <v>8.6669269867788936E-6</v>
      </c>
      <c r="CY14" s="346">
        <v>1.0019078302905428E-5</v>
      </c>
      <c r="CZ14" s="346">
        <v>2.321718472112368E-2</v>
      </c>
      <c r="DA14" s="346">
        <v>5.0348968543458571E-2</v>
      </c>
      <c r="DB14" s="346">
        <v>2.973449324488338E-5</v>
      </c>
      <c r="DC14" s="346">
        <v>6.8770660312823104E-5</v>
      </c>
      <c r="DD14" s="346">
        <v>5.0330546431326167E-4</v>
      </c>
      <c r="DE14" s="346">
        <v>1.7658660743465106E-3</v>
      </c>
      <c r="DF14" s="346">
        <v>1.5124540669118685E-4</v>
      </c>
      <c r="DG14" s="347">
        <v>5.5881044679357262E-5</v>
      </c>
      <c r="DI14" s="344"/>
      <c r="DK14" s="317">
        <v>1860536.4639263889</v>
      </c>
      <c r="DL14" s="317">
        <v>599453.19917409914</v>
      </c>
    </row>
    <row r="15" spans="1:117" ht="15.6" customHeight="1">
      <c r="A15" s="339">
        <v>9</v>
      </c>
      <c r="B15" s="123" t="s">
        <v>153</v>
      </c>
      <c r="C15" s="340" t="s">
        <v>154</v>
      </c>
      <c r="D15" s="345">
        <v>9.0344213005207898E-6</v>
      </c>
      <c r="E15" s="346">
        <v>3.6347458175535492E-5</v>
      </c>
      <c r="F15" s="346">
        <v>4.129216477474018E-6</v>
      </c>
      <c r="G15" s="346">
        <v>2.8105943592966329E-6</v>
      </c>
      <c r="H15" s="346">
        <v>2.0873421875978572E-3</v>
      </c>
      <c r="I15" s="346">
        <v>0</v>
      </c>
      <c r="J15" s="346">
        <v>8.2585314361975009E-6</v>
      </c>
      <c r="K15" s="346">
        <v>3.3898101091143628E-4</v>
      </c>
      <c r="L15" s="346">
        <v>1.010128134991942</v>
      </c>
      <c r="M15" s="346">
        <v>3.2188696832136417E-5</v>
      </c>
      <c r="N15" s="346">
        <v>0</v>
      </c>
      <c r="O15" s="346">
        <v>3.8889466465617033E-6</v>
      </c>
      <c r="P15" s="346">
        <v>5.0289160439878209E-6</v>
      </c>
      <c r="Q15" s="346">
        <v>6.491802792815554E-6</v>
      </c>
      <c r="R15" s="346">
        <v>4.4344783950615828E-6</v>
      </c>
      <c r="S15" s="346">
        <v>5.5048755709215563E-6</v>
      </c>
      <c r="T15" s="346">
        <v>4.0958687160829284E-6</v>
      </c>
      <c r="U15" s="346">
        <v>3.6708628310499045E-6</v>
      </c>
      <c r="V15" s="346">
        <v>2.5055250622847302E-6</v>
      </c>
      <c r="W15" s="346">
        <v>3.2000620680431086E-6</v>
      </c>
      <c r="X15" s="346">
        <v>8.2959360199174815E-7</v>
      </c>
      <c r="Y15" s="346">
        <v>4.2013836278006868E-6</v>
      </c>
      <c r="Z15" s="346">
        <v>2.4918981709034959E-6</v>
      </c>
      <c r="AA15" s="346">
        <v>7.1119399346255074E-6</v>
      </c>
      <c r="AB15" s="346">
        <v>2.8807205672982016E-5</v>
      </c>
      <c r="AC15" s="346">
        <v>5.088346144973598E-6</v>
      </c>
      <c r="AD15" s="346">
        <v>4.780669532483183E-7</v>
      </c>
      <c r="AE15" s="346">
        <v>5.9838441891085433E-6</v>
      </c>
      <c r="AF15" s="346">
        <v>3.3988328825035349E-6</v>
      </c>
      <c r="AG15" s="346">
        <v>5.312124986187324E-6</v>
      </c>
      <c r="AH15" s="346">
        <v>7.9489635133287612E-6</v>
      </c>
      <c r="AI15" s="346">
        <v>1.3899486358747703E-5</v>
      </c>
      <c r="AJ15" s="346">
        <v>8.1836762404891136E-6</v>
      </c>
      <c r="AK15" s="346">
        <v>4.1479741030875041E-6</v>
      </c>
      <c r="AL15" s="346">
        <v>1.0301113150639784E-5</v>
      </c>
      <c r="AM15" s="346">
        <v>6.0472752820032945E-6</v>
      </c>
      <c r="AN15" s="346">
        <v>6.0248421630238322E-6</v>
      </c>
      <c r="AO15" s="346">
        <v>1.1698514852267258E-5</v>
      </c>
      <c r="AP15" s="346">
        <v>7.3163498217620018E-6</v>
      </c>
      <c r="AQ15" s="346">
        <v>5.3910541206611833E-6</v>
      </c>
      <c r="AR15" s="346">
        <v>3.9541666324481739E-6</v>
      </c>
      <c r="AS15" s="346">
        <v>4.4755413052864987E-6</v>
      </c>
      <c r="AT15" s="346">
        <v>6.2463943762245298E-6</v>
      </c>
      <c r="AU15" s="346">
        <v>7.4868080336512411E-6</v>
      </c>
      <c r="AV15" s="346">
        <v>5.4420643332213984E-6</v>
      </c>
      <c r="AW15" s="346">
        <v>3.9264033105817894E-6</v>
      </c>
      <c r="AX15" s="346">
        <v>2.4816141681601217E-6</v>
      </c>
      <c r="AY15" s="346">
        <v>2.5501745390771179E-6</v>
      </c>
      <c r="AZ15" s="346">
        <v>6.7127297566049374E-6</v>
      </c>
      <c r="BA15" s="346">
        <v>3.1150375929923552E-6</v>
      </c>
      <c r="BB15" s="346">
        <v>2.8266631529615731E-6</v>
      </c>
      <c r="BC15" s="346">
        <v>7.2539328522357948E-6</v>
      </c>
      <c r="BD15" s="346">
        <v>5.7641423131845271E-6</v>
      </c>
      <c r="BE15" s="346">
        <v>3.1233951242934479E-6</v>
      </c>
      <c r="BF15" s="346">
        <v>2.602135503570858E-6</v>
      </c>
      <c r="BG15" s="346">
        <v>2.4921757045728585E-6</v>
      </c>
      <c r="BH15" s="346">
        <v>3.2826971714242665E-6</v>
      </c>
      <c r="BI15" s="346">
        <v>5.285471325958265E-6</v>
      </c>
      <c r="BJ15" s="346">
        <v>6.1422871223652373E-6</v>
      </c>
      <c r="BK15" s="346">
        <v>5.2574488451609294E-6</v>
      </c>
      <c r="BL15" s="346">
        <v>4.2046215713774675E-6</v>
      </c>
      <c r="BM15" s="346">
        <v>1.1321282355550709E-5</v>
      </c>
      <c r="BN15" s="346">
        <v>1.319324207651538E-5</v>
      </c>
      <c r="BO15" s="346">
        <v>9.9187627974221564E-6</v>
      </c>
      <c r="BP15" s="346">
        <v>1.0724955006291022E-5</v>
      </c>
      <c r="BQ15" s="346">
        <v>3.433252586988274E-6</v>
      </c>
      <c r="BR15" s="346">
        <v>2.9984904699097682E-6</v>
      </c>
      <c r="BS15" s="346">
        <v>7.8422817917414105E-6</v>
      </c>
      <c r="BT15" s="346">
        <v>5.0174074925928368E-6</v>
      </c>
      <c r="BU15" s="346">
        <v>2.7822960381005826E-5</v>
      </c>
      <c r="BV15" s="346">
        <v>7.6881387421995968E-6</v>
      </c>
      <c r="BW15" s="346">
        <v>7.6598926874313545E-6</v>
      </c>
      <c r="BX15" s="346">
        <v>6.1495909175372539E-6</v>
      </c>
      <c r="BY15" s="346">
        <v>8.9503807097281325E-7</v>
      </c>
      <c r="BZ15" s="346">
        <v>5.171475018216517E-6</v>
      </c>
      <c r="CA15" s="346">
        <v>3.7067885269093385E-6</v>
      </c>
      <c r="CB15" s="346">
        <v>1.2294602401761721E-5</v>
      </c>
      <c r="CC15" s="346">
        <v>1.527530828188724E-5</v>
      </c>
      <c r="CD15" s="346">
        <v>2.0728711580628434E-5</v>
      </c>
      <c r="CE15" s="346">
        <v>9.7845081111231412E-6</v>
      </c>
      <c r="CF15" s="346">
        <v>5.4705437666324847E-6</v>
      </c>
      <c r="CG15" s="346">
        <v>7.1671829976227745E-5</v>
      </c>
      <c r="CH15" s="346">
        <v>1.7207885090115531E-6</v>
      </c>
      <c r="CI15" s="346">
        <v>6.9880659412081508E-6</v>
      </c>
      <c r="CJ15" s="346">
        <v>4.6740545488126253E-6</v>
      </c>
      <c r="CK15" s="346">
        <v>3.0261825029680576E-6</v>
      </c>
      <c r="CL15" s="346">
        <v>9.9211090991234278E-6</v>
      </c>
      <c r="CM15" s="346">
        <v>5.1395451947861134E-6</v>
      </c>
      <c r="CN15" s="346">
        <v>1.5136971093848154E-5</v>
      </c>
      <c r="CO15" s="346">
        <v>1.8076842245674904E-4</v>
      </c>
      <c r="CP15" s="346">
        <v>1.8416893115005665E-5</v>
      </c>
      <c r="CQ15" s="346">
        <v>1.7809059471207876E-4</v>
      </c>
      <c r="CR15" s="346">
        <v>1.2839725444244132E-5</v>
      </c>
      <c r="CS15" s="346">
        <v>4.2863736442756744E-4</v>
      </c>
      <c r="CT15" s="346">
        <v>7.1162432562485423E-4</v>
      </c>
      <c r="CU15" s="346">
        <v>9.8189528174898059E-6</v>
      </c>
      <c r="CV15" s="346">
        <v>4.7939198632232107E-6</v>
      </c>
      <c r="CW15" s="346">
        <v>2.2921200938494652E-6</v>
      </c>
      <c r="CX15" s="346">
        <v>6.0506607157726942E-6</v>
      </c>
      <c r="CY15" s="346">
        <v>4.7017249609673821E-6</v>
      </c>
      <c r="CZ15" s="346">
        <v>5.1181860046233584E-3</v>
      </c>
      <c r="DA15" s="346">
        <v>1.5744119715973118E-2</v>
      </c>
      <c r="DB15" s="346">
        <v>7.4191567469064833E-6</v>
      </c>
      <c r="DC15" s="346">
        <v>3.0518846418131703E-6</v>
      </c>
      <c r="DD15" s="346">
        <v>2.5576833956823724E-5</v>
      </c>
      <c r="DE15" s="346">
        <v>3.0224459053081198E-4</v>
      </c>
      <c r="DF15" s="346">
        <v>7.1672831001365664E-6</v>
      </c>
      <c r="DG15" s="347">
        <v>9.0898694996267133E-4</v>
      </c>
      <c r="DI15" s="344"/>
      <c r="DK15" s="317">
        <v>335815.64270957722</v>
      </c>
      <c r="DL15" s="317">
        <v>92395.847405258261</v>
      </c>
    </row>
    <row r="16" spans="1:117" ht="15.6" customHeight="1">
      <c r="A16" s="339">
        <v>10</v>
      </c>
      <c r="B16" s="123" t="s">
        <v>155</v>
      </c>
      <c r="C16" s="340" t="s">
        <v>156</v>
      </c>
      <c r="D16" s="345">
        <v>4.1527920059504586E-3</v>
      </c>
      <c r="E16" s="346">
        <v>0.1865186383279033</v>
      </c>
      <c r="F16" s="346">
        <v>1.8353009097378262E-2</v>
      </c>
      <c r="G16" s="346">
        <v>1.2202826374929625E-3</v>
      </c>
      <c r="H16" s="346">
        <v>5.1703448082640074E-2</v>
      </c>
      <c r="I16" s="346">
        <v>0</v>
      </c>
      <c r="J16" s="346">
        <v>1.3760081185993451E-6</v>
      </c>
      <c r="K16" s="346">
        <v>4.1153309741458807E-3</v>
      </c>
      <c r="L16" s="346">
        <v>1.2883775579530099E-4</v>
      </c>
      <c r="M16" s="346">
        <v>1.0277295272128713</v>
      </c>
      <c r="N16" s="346">
        <v>0</v>
      </c>
      <c r="O16" s="346">
        <v>8.1789248222612697E-5</v>
      </c>
      <c r="P16" s="346">
        <v>3.3136852705049829E-5</v>
      </c>
      <c r="Q16" s="346">
        <v>1.6721319166249271E-5</v>
      </c>
      <c r="R16" s="346">
        <v>2.7491667126407667E-6</v>
      </c>
      <c r="S16" s="346">
        <v>1.4148827561171306E-5</v>
      </c>
      <c r="T16" s="346">
        <v>3.3977815805052619E-6</v>
      </c>
      <c r="U16" s="346">
        <v>1.7733651765660424E-6</v>
      </c>
      <c r="V16" s="346">
        <v>3.4461493485023534E-4</v>
      </c>
      <c r="W16" s="346">
        <v>2.2538280696036024E-6</v>
      </c>
      <c r="X16" s="346">
        <v>3.9384902337603265E-7</v>
      </c>
      <c r="Y16" s="346">
        <v>1.4859482394246428E-5</v>
      </c>
      <c r="Z16" s="346">
        <v>3.0748860141541688E-6</v>
      </c>
      <c r="AA16" s="346">
        <v>3.6380069265842309E-6</v>
      </c>
      <c r="AB16" s="346">
        <v>2.5681251004775653E-5</v>
      </c>
      <c r="AC16" s="346">
        <v>2.1439121551635811E-5</v>
      </c>
      <c r="AD16" s="346">
        <v>1.6059189445876588E-7</v>
      </c>
      <c r="AE16" s="346">
        <v>1.9710322467727794E-7</v>
      </c>
      <c r="AF16" s="346">
        <v>1.6969168832484836E-6</v>
      </c>
      <c r="AG16" s="346">
        <v>4.6180204414996474E-5</v>
      </c>
      <c r="AH16" s="346">
        <v>1.5818014877545888E-3</v>
      </c>
      <c r="AI16" s="346">
        <v>1.2600944885066849E-6</v>
      </c>
      <c r="AJ16" s="346">
        <v>9.9554473309944802E-7</v>
      </c>
      <c r="AK16" s="346">
        <v>3.0959403067532945E-6</v>
      </c>
      <c r="AL16" s="346">
        <v>3.596146995031226E-6</v>
      </c>
      <c r="AM16" s="346">
        <v>3.0224032176635797E-7</v>
      </c>
      <c r="AN16" s="346">
        <v>5.722384170622309E-7</v>
      </c>
      <c r="AO16" s="346">
        <v>1.0646072581224774E-6</v>
      </c>
      <c r="AP16" s="346">
        <v>1.0197210359360385E-6</v>
      </c>
      <c r="AQ16" s="346">
        <v>8.1105574655014434E-7</v>
      </c>
      <c r="AR16" s="346">
        <v>1.069454404498026E-6</v>
      </c>
      <c r="AS16" s="346">
        <v>1.121830014938352E-6</v>
      </c>
      <c r="AT16" s="346">
        <v>9.6112996766630594E-7</v>
      </c>
      <c r="AU16" s="346">
        <v>1.3807529730927914E-6</v>
      </c>
      <c r="AV16" s="346">
        <v>1.2376635053561779E-6</v>
      </c>
      <c r="AW16" s="346">
        <v>1.7345313379139254E-6</v>
      </c>
      <c r="AX16" s="346">
        <v>1.5572330659559183E-6</v>
      </c>
      <c r="AY16" s="346">
        <v>1.4708259379683415E-6</v>
      </c>
      <c r="AZ16" s="346">
        <v>1.8636119494615197E-6</v>
      </c>
      <c r="BA16" s="346">
        <v>2.0288370390228108E-6</v>
      </c>
      <c r="BB16" s="346">
        <v>1.204335799340502E-6</v>
      </c>
      <c r="BC16" s="346">
        <v>1.7094129218965842E-6</v>
      </c>
      <c r="BD16" s="346">
        <v>1.9239414100777369E-6</v>
      </c>
      <c r="BE16" s="346">
        <v>1.2714412958871109E-6</v>
      </c>
      <c r="BF16" s="346">
        <v>1.4431246834074528E-6</v>
      </c>
      <c r="BG16" s="346">
        <v>1.2935138130447047E-6</v>
      </c>
      <c r="BH16" s="346">
        <v>1.9082908194216702E-6</v>
      </c>
      <c r="BI16" s="346">
        <v>1.8440770068372458E-6</v>
      </c>
      <c r="BJ16" s="346">
        <v>1.2175066507533746E-6</v>
      </c>
      <c r="BK16" s="346">
        <v>3.05541088382787E-5</v>
      </c>
      <c r="BL16" s="346">
        <v>5.4086792945396255E-7</v>
      </c>
      <c r="BM16" s="346">
        <v>2.6010947346488757E-6</v>
      </c>
      <c r="BN16" s="346">
        <v>1.7632104046561485E-6</v>
      </c>
      <c r="BO16" s="346">
        <v>7.586186430253896E-5</v>
      </c>
      <c r="BP16" s="346">
        <v>3.0055698555071988E-6</v>
      </c>
      <c r="BQ16" s="346">
        <v>4.556048199097373E-7</v>
      </c>
      <c r="BR16" s="346">
        <v>1.5972662133385416E-6</v>
      </c>
      <c r="BS16" s="346">
        <v>1.0279574974926532E-6</v>
      </c>
      <c r="BT16" s="346">
        <v>9.7766661484691817E-7</v>
      </c>
      <c r="BU16" s="346">
        <v>2.3879320954570785E-5</v>
      </c>
      <c r="BV16" s="346">
        <v>5.4950513857047054E-7</v>
      </c>
      <c r="BW16" s="346">
        <v>3.0275197413514977E-7</v>
      </c>
      <c r="BX16" s="346">
        <v>3.3163929171998657E-7</v>
      </c>
      <c r="BY16" s="346">
        <v>9.6143048543765034E-8</v>
      </c>
      <c r="BZ16" s="346">
        <v>1.3118810522081086E-6</v>
      </c>
      <c r="CA16" s="346">
        <v>5.067537564226916E-7</v>
      </c>
      <c r="CB16" s="346">
        <v>2.6973157062470867E-6</v>
      </c>
      <c r="CC16" s="346">
        <v>5.0598992981993573E-7</v>
      </c>
      <c r="CD16" s="346">
        <v>9.5917469533746858E-7</v>
      </c>
      <c r="CE16" s="346">
        <v>5.5433784331204544E-7</v>
      </c>
      <c r="CF16" s="346">
        <v>5.2333140892976132E-7</v>
      </c>
      <c r="CG16" s="346">
        <v>2.5895385299998147E-6</v>
      </c>
      <c r="CH16" s="346">
        <v>3.410163159758981E-7</v>
      </c>
      <c r="CI16" s="346">
        <v>1.8123020460049181E-6</v>
      </c>
      <c r="CJ16" s="346">
        <v>1.6309914402335069E-5</v>
      </c>
      <c r="CK16" s="346">
        <v>1.3275805666541672E-6</v>
      </c>
      <c r="CL16" s="346">
        <v>1.9051933565448694E-6</v>
      </c>
      <c r="CM16" s="346">
        <v>1.4590050022739849E-5</v>
      </c>
      <c r="CN16" s="346">
        <v>1.5399488372243654E-6</v>
      </c>
      <c r="CO16" s="346">
        <v>1.5460036968070997E-4</v>
      </c>
      <c r="CP16" s="346">
        <v>2.3560643192418844E-3</v>
      </c>
      <c r="CQ16" s="346">
        <v>5.0694707152975865E-5</v>
      </c>
      <c r="CR16" s="346">
        <v>1.2150174842737349E-6</v>
      </c>
      <c r="CS16" s="346">
        <v>1.0685272364838619E-4</v>
      </c>
      <c r="CT16" s="346">
        <v>1.1737016463692211E-4</v>
      </c>
      <c r="CU16" s="346">
        <v>6.096556721504305E-6</v>
      </c>
      <c r="CV16" s="346">
        <v>1.0901982224501794E-6</v>
      </c>
      <c r="CW16" s="346">
        <v>9.2294249283849738E-6</v>
      </c>
      <c r="CX16" s="346">
        <v>2.1161335928276713E-6</v>
      </c>
      <c r="CY16" s="346">
        <v>5.5653901169912092E-7</v>
      </c>
      <c r="CZ16" s="346">
        <v>3.5491891771781496E-4</v>
      </c>
      <c r="DA16" s="346">
        <v>6.3837410433252519E-4</v>
      </c>
      <c r="DB16" s="346">
        <v>1.8689399024676055E-6</v>
      </c>
      <c r="DC16" s="346">
        <v>5.2061192108482271E-4</v>
      </c>
      <c r="DD16" s="346">
        <v>4.5426851327072387E-3</v>
      </c>
      <c r="DE16" s="346">
        <v>2.9763999340873335E-5</v>
      </c>
      <c r="DF16" s="346">
        <v>7.1503014717952309E-6</v>
      </c>
      <c r="DG16" s="347">
        <v>1.2944912345737073E-6</v>
      </c>
      <c r="DI16" s="344"/>
      <c r="DK16" s="317">
        <v>190129.70976454244</v>
      </c>
      <c r="DL16" s="317">
        <v>101133.99733707677</v>
      </c>
    </row>
    <row r="17" spans="1:116" ht="15.6" customHeight="1">
      <c r="A17" s="339">
        <v>11</v>
      </c>
      <c r="B17" s="123" t="s">
        <v>157</v>
      </c>
      <c r="C17" s="340" t="s">
        <v>158</v>
      </c>
      <c r="D17" s="345">
        <v>0</v>
      </c>
      <c r="E17" s="346">
        <v>0</v>
      </c>
      <c r="F17" s="346">
        <v>0</v>
      </c>
      <c r="G17" s="346">
        <v>0</v>
      </c>
      <c r="H17" s="346">
        <v>0</v>
      </c>
      <c r="I17" s="346">
        <v>0</v>
      </c>
      <c r="J17" s="346">
        <v>0</v>
      </c>
      <c r="K17" s="346">
        <v>0</v>
      </c>
      <c r="L17" s="346">
        <v>0</v>
      </c>
      <c r="M17" s="346">
        <v>0</v>
      </c>
      <c r="N17" s="346">
        <v>1</v>
      </c>
      <c r="O17" s="346">
        <v>0</v>
      </c>
      <c r="P17" s="346">
        <v>0</v>
      </c>
      <c r="Q17" s="346">
        <v>0</v>
      </c>
      <c r="R17" s="346">
        <v>0</v>
      </c>
      <c r="S17" s="346">
        <v>0</v>
      </c>
      <c r="T17" s="346">
        <v>0</v>
      </c>
      <c r="U17" s="346">
        <v>0</v>
      </c>
      <c r="V17" s="346">
        <v>0</v>
      </c>
      <c r="W17" s="346">
        <v>0</v>
      </c>
      <c r="X17" s="346">
        <v>0</v>
      </c>
      <c r="Y17" s="346">
        <v>0</v>
      </c>
      <c r="Z17" s="346">
        <v>0</v>
      </c>
      <c r="AA17" s="346">
        <v>0</v>
      </c>
      <c r="AB17" s="346">
        <v>0</v>
      </c>
      <c r="AC17" s="346">
        <v>0</v>
      </c>
      <c r="AD17" s="346">
        <v>0</v>
      </c>
      <c r="AE17" s="346">
        <v>0</v>
      </c>
      <c r="AF17" s="346">
        <v>0</v>
      </c>
      <c r="AG17" s="346">
        <v>0</v>
      </c>
      <c r="AH17" s="346">
        <v>0</v>
      </c>
      <c r="AI17" s="346">
        <v>0</v>
      </c>
      <c r="AJ17" s="346">
        <v>0</v>
      </c>
      <c r="AK17" s="346">
        <v>0</v>
      </c>
      <c r="AL17" s="346">
        <v>0</v>
      </c>
      <c r="AM17" s="346">
        <v>0</v>
      </c>
      <c r="AN17" s="346">
        <v>0</v>
      </c>
      <c r="AO17" s="346">
        <v>0</v>
      </c>
      <c r="AP17" s="346">
        <v>0</v>
      </c>
      <c r="AQ17" s="346">
        <v>0</v>
      </c>
      <c r="AR17" s="346">
        <v>0</v>
      </c>
      <c r="AS17" s="346">
        <v>0</v>
      </c>
      <c r="AT17" s="346">
        <v>0</v>
      </c>
      <c r="AU17" s="346">
        <v>0</v>
      </c>
      <c r="AV17" s="346">
        <v>0</v>
      </c>
      <c r="AW17" s="346">
        <v>0</v>
      </c>
      <c r="AX17" s="346">
        <v>0</v>
      </c>
      <c r="AY17" s="346">
        <v>0</v>
      </c>
      <c r="AZ17" s="346">
        <v>0</v>
      </c>
      <c r="BA17" s="346">
        <v>0</v>
      </c>
      <c r="BB17" s="346">
        <v>0</v>
      </c>
      <c r="BC17" s="346">
        <v>0</v>
      </c>
      <c r="BD17" s="346">
        <v>0</v>
      </c>
      <c r="BE17" s="346">
        <v>0</v>
      </c>
      <c r="BF17" s="346">
        <v>0</v>
      </c>
      <c r="BG17" s="346">
        <v>0</v>
      </c>
      <c r="BH17" s="346">
        <v>0</v>
      </c>
      <c r="BI17" s="346">
        <v>0</v>
      </c>
      <c r="BJ17" s="346">
        <v>0</v>
      </c>
      <c r="BK17" s="346">
        <v>0</v>
      </c>
      <c r="BL17" s="346">
        <v>0</v>
      </c>
      <c r="BM17" s="346">
        <v>0</v>
      </c>
      <c r="BN17" s="346">
        <v>0</v>
      </c>
      <c r="BO17" s="346">
        <v>0</v>
      </c>
      <c r="BP17" s="346">
        <v>0</v>
      </c>
      <c r="BQ17" s="346">
        <v>0</v>
      </c>
      <c r="BR17" s="346">
        <v>0</v>
      </c>
      <c r="BS17" s="346">
        <v>0</v>
      </c>
      <c r="BT17" s="346">
        <v>0</v>
      </c>
      <c r="BU17" s="346">
        <v>0</v>
      </c>
      <c r="BV17" s="346">
        <v>0</v>
      </c>
      <c r="BW17" s="346">
        <v>0</v>
      </c>
      <c r="BX17" s="346">
        <v>0</v>
      </c>
      <c r="BY17" s="346">
        <v>0</v>
      </c>
      <c r="BZ17" s="346">
        <v>0</v>
      </c>
      <c r="CA17" s="346">
        <v>0</v>
      </c>
      <c r="CB17" s="346">
        <v>0</v>
      </c>
      <c r="CC17" s="346">
        <v>0</v>
      </c>
      <c r="CD17" s="346">
        <v>0</v>
      </c>
      <c r="CE17" s="346">
        <v>0</v>
      </c>
      <c r="CF17" s="346">
        <v>0</v>
      </c>
      <c r="CG17" s="346">
        <v>0</v>
      </c>
      <c r="CH17" s="346">
        <v>0</v>
      </c>
      <c r="CI17" s="346">
        <v>0</v>
      </c>
      <c r="CJ17" s="346">
        <v>0</v>
      </c>
      <c r="CK17" s="346">
        <v>0</v>
      </c>
      <c r="CL17" s="346">
        <v>0</v>
      </c>
      <c r="CM17" s="346">
        <v>0</v>
      </c>
      <c r="CN17" s="346">
        <v>0</v>
      </c>
      <c r="CO17" s="346">
        <v>0</v>
      </c>
      <c r="CP17" s="346">
        <v>0</v>
      </c>
      <c r="CQ17" s="346">
        <v>0</v>
      </c>
      <c r="CR17" s="346">
        <v>0</v>
      </c>
      <c r="CS17" s="346">
        <v>0</v>
      </c>
      <c r="CT17" s="346">
        <v>0</v>
      </c>
      <c r="CU17" s="346">
        <v>0</v>
      </c>
      <c r="CV17" s="346">
        <v>0</v>
      </c>
      <c r="CW17" s="346">
        <v>0</v>
      </c>
      <c r="CX17" s="346">
        <v>0</v>
      </c>
      <c r="CY17" s="346">
        <v>0</v>
      </c>
      <c r="CZ17" s="346">
        <v>0</v>
      </c>
      <c r="DA17" s="346">
        <v>0</v>
      </c>
      <c r="DB17" s="346">
        <v>0</v>
      </c>
      <c r="DC17" s="346">
        <v>0</v>
      </c>
      <c r="DD17" s="346">
        <v>0</v>
      </c>
      <c r="DE17" s="346">
        <v>0</v>
      </c>
      <c r="DF17" s="346">
        <v>0</v>
      </c>
      <c r="DG17" s="347">
        <v>0</v>
      </c>
      <c r="DI17" s="344"/>
      <c r="DK17" s="317">
        <v>0</v>
      </c>
      <c r="DL17" s="317">
        <v>0</v>
      </c>
    </row>
    <row r="18" spans="1:116" ht="15.6" customHeight="1">
      <c r="A18" s="339">
        <v>12</v>
      </c>
      <c r="B18" s="123" t="s">
        <v>159</v>
      </c>
      <c r="C18" s="340" t="s">
        <v>160</v>
      </c>
      <c r="D18" s="345">
        <v>6.3706559454954913E-5</v>
      </c>
      <c r="E18" s="346">
        <v>2.6813663545152627E-5</v>
      </c>
      <c r="F18" s="346">
        <v>6.7873525764722698E-5</v>
      </c>
      <c r="G18" s="346">
        <v>1.9196686599778201E-4</v>
      </c>
      <c r="H18" s="346">
        <v>1.8554410269585396E-3</v>
      </c>
      <c r="I18" s="346">
        <v>0</v>
      </c>
      <c r="J18" s="346">
        <v>4.6947519118449591E-5</v>
      </c>
      <c r="K18" s="346">
        <v>4.1656645187559447E-5</v>
      </c>
      <c r="L18" s="346">
        <v>4.8467907778831714E-5</v>
      </c>
      <c r="M18" s="346">
        <v>2.3431774599816296E-5</v>
      </c>
      <c r="N18" s="346">
        <v>0</v>
      </c>
      <c r="O18" s="346">
        <v>1.0383362057148902</v>
      </c>
      <c r="P18" s="346">
        <v>4.1257041413997032E-2</v>
      </c>
      <c r="Q18" s="346">
        <v>1.1518342800753231E-4</v>
      </c>
      <c r="R18" s="346">
        <v>9.9789140394676524E-4</v>
      </c>
      <c r="S18" s="346">
        <v>1.5711674022897537E-4</v>
      </c>
      <c r="T18" s="346">
        <v>7.4377851741993378E-4</v>
      </c>
      <c r="U18" s="346">
        <v>7.9416056846958157E-5</v>
      </c>
      <c r="V18" s="346">
        <v>3.2842788475360638E-4</v>
      </c>
      <c r="W18" s="346">
        <v>2.6201244628223903E-5</v>
      </c>
      <c r="X18" s="346">
        <v>9.4314609998534407E-6</v>
      </c>
      <c r="Y18" s="346">
        <v>2.0918195021447124E-5</v>
      </c>
      <c r="Z18" s="346">
        <v>2.1078190483143785E-5</v>
      </c>
      <c r="AA18" s="346">
        <v>2.1661616870120122E-3</v>
      </c>
      <c r="AB18" s="346">
        <v>4.0329389189804475E-5</v>
      </c>
      <c r="AC18" s="346">
        <v>4.521321033467357E-5</v>
      </c>
      <c r="AD18" s="346">
        <v>4.4423306714230318E-6</v>
      </c>
      <c r="AE18" s="346">
        <v>1.8634873131176119E-5</v>
      </c>
      <c r="AF18" s="346">
        <v>9.6072000567815242E-5</v>
      </c>
      <c r="AG18" s="346">
        <v>2.8907016627099063E-3</v>
      </c>
      <c r="AH18" s="346">
        <v>1.0369327132726352E-2</v>
      </c>
      <c r="AI18" s="346">
        <v>8.0207943992341359E-4</v>
      </c>
      <c r="AJ18" s="346">
        <v>3.8974229836336855E-5</v>
      </c>
      <c r="AK18" s="346">
        <v>5.1736409452155619E-5</v>
      </c>
      <c r="AL18" s="346">
        <v>4.698709195443635E-4</v>
      </c>
      <c r="AM18" s="346">
        <v>2.0634188820229244E-5</v>
      </c>
      <c r="AN18" s="346">
        <v>1.7871978037441683E-5</v>
      </c>
      <c r="AO18" s="346">
        <v>3.6499997497973514E-5</v>
      </c>
      <c r="AP18" s="346">
        <v>1.8472875848324427E-5</v>
      </c>
      <c r="AQ18" s="346">
        <v>3.5778241690840737E-5</v>
      </c>
      <c r="AR18" s="346">
        <v>8.4823287972585147E-5</v>
      </c>
      <c r="AS18" s="346">
        <v>5.9001467133406758E-5</v>
      </c>
      <c r="AT18" s="346">
        <v>9.9450873258225217E-5</v>
      </c>
      <c r="AU18" s="346">
        <v>6.0663288834224115E-5</v>
      </c>
      <c r="AV18" s="346">
        <v>7.0628433640258564E-5</v>
      </c>
      <c r="AW18" s="346">
        <v>7.4932349250865336E-5</v>
      </c>
      <c r="AX18" s="346">
        <v>4.9364936127595379E-4</v>
      </c>
      <c r="AY18" s="346">
        <v>6.532641600143636E-5</v>
      </c>
      <c r="AZ18" s="346">
        <v>4.3633818381551878E-5</v>
      </c>
      <c r="BA18" s="346">
        <v>6.8016606760457293E-4</v>
      </c>
      <c r="BB18" s="346">
        <v>3.3461808093400365E-5</v>
      </c>
      <c r="BC18" s="346">
        <v>4.9589559187638586E-5</v>
      </c>
      <c r="BD18" s="346">
        <v>7.4102269416501454E-5</v>
      </c>
      <c r="BE18" s="346">
        <v>4.1049056807014082E-5</v>
      </c>
      <c r="BF18" s="346">
        <v>2.7605959125251585E-4</v>
      </c>
      <c r="BG18" s="346">
        <v>1.1847875077577201E-4</v>
      </c>
      <c r="BH18" s="346">
        <v>2.2556806164219522E-4</v>
      </c>
      <c r="BI18" s="346">
        <v>8.6367715300627321E-4</v>
      </c>
      <c r="BJ18" s="346">
        <v>1.0788086180366731E-4</v>
      </c>
      <c r="BK18" s="346">
        <v>1.0301856058806871E-3</v>
      </c>
      <c r="BL18" s="346">
        <v>8.5454274723478177E-5</v>
      </c>
      <c r="BM18" s="346">
        <v>1.4698267469068557E-4</v>
      </c>
      <c r="BN18" s="346">
        <v>6.2753380763576501E-4</v>
      </c>
      <c r="BO18" s="346">
        <v>1.7687023607221631E-4</v>
      </c>
      <c r="BP18" s="346">
        <v>8.9729316281346254E-5</v>
      </c>
      <c r="BQ18" s="346">
        <v>2.4728431846332675E-5</v>
      </c>
      <c r="BR18" s="346">
        <v>5.517516869643183E-5</v>
      </c>
      <c r="BS18" s="346">
        <v>8.0172597522558929E-5</v>
      </c>
      <c r="BT18" s="346">
        <v>6.5393444532980537E-5</v>
      </c>
      <c r="BU18" s="346">
        <v>1.0139827244374353E-4</v>
      </c>
      <c r="BV18" s="346">
        <v>3.8408082899332942E-5</v>
      </c>
      <c r="BW18" s="346">
        <v>1.8752208562651595E-5</v>
      </c>
      <c r="BX18" s="346">
        <v>2.2023199206813604E-5</v>
      </c>
      <c r="BY18" s="346">
        <v>1.2611278666441171E-5</v>
      </c>
      <c r="BZ18" s="346">
        <v>1.9695498052509048E-4</v>
      </c>
      <c r="CA18" s="346">
        <v>4.3814004568699441E-5</v>
      </c>
      <c r="CB18" s="346">
        <v>9.010120421277936E-5</v>
      </c>
      <c r="CC18" s="346">
        <v>6.0794178224257537E-4</v>
      </c>
      <c r="CD18" s="346">
        <v>1.112869518916782E-4</v>
      </c>
      <c r="CE18" s="346">
        <v>1.5851212468279786E-4</v>
      </c>
      <c r="CF18" s="346">
        <v>1.6580824533814987E-4</v>
      </c>
      <c r="CG18" s="346">
        <v>3.0404502945017236E-4</v>
      </c>
      <c r="CH18" s="346">
        <v>3.4192111824123888E-5</v>
      </c>
      <c r="CI18" s="346">
        <v>4.3692828594010768E-5</v>
      </c>
      <c r="CJ18" s="346">
        <v>5.3432237504133953E-5</v>
      </c>
      <c r="CK18" s="346">
        <v>1.1803108177496174E-4</v>
      </c>
      <c r="CL18" s="346">
        <v>4.0022752054603926E-5</v>
      </c>
      <c r="CM18" s="346">
        <v>7.1553315649828755E-5</v>
      </c>
      <c r="CN18" s="346">
        <v>5.6089606365306468E-5</v>
      </c>
      <c r="CO18" s="346">
        <v>2.6567385265848576E-5</v>
      </c>
      <c r="CP18" s="346">
        <v>5.7987472715589009E-5</v>
      </c>
      <c r="CQ18" s="346">
        <v>5.2442574501445592E-5</v>
      </c>
      <c r="CR18" s="346">
        <v>6.0647030775529912E-4</v>
      </c>
      <c r="CS18" s="346">
        <v>7.1751616007068215E-5</v>
      </c>
      <c r="CT18" s="346">
        <v>5.5048147264156231E-5</v>
      </c>
      <c r="CU18" s="346">
        <v>1.2533612088725619E-4</v>
      </c>
      <c r="CV18" s="346">
        <v>6.3379624100673597E-5</v>
      </c>
      <c r="CW18" s="346">
        <v>3.2812784818666324E-5</v>
      </c>
      <c r="CX18" s="346">
        <v>6.8764696472795527E-5</v>
      </c>
      <c r="CY18" s="346">
        <v>9.9992228712615254E-5</v>
      </c>
      <c r="CZ18" s="346">
        <v>2.697049949412558E-4</v>
      </c>
      <c r="DA18" s="346">
        <v>3.332481354120445E-5</v>
      </c>
      <c r="DB18" s="346">
        <v>8.0977584206664457E-5</v>
      </c>
      <c r="DC18" s="346">
        <v>6.7369229455966132E-4</v>
      </c>
      <c r="DD18" s="346">
        <v>5.5112109951431989E-5</v>
      </c>
      <c r="DE18" s="346">
        <v>1.1883433824942759E-4</v>
      </c>
      <c r="DF18" s="346">
        <v>3.5177428685755205E-3</v>
      </c>
      <c r="DG18" s="347">
        <v>4.5070208414339661E-5</v>
      </c>
      <c r="DI18" s="344"/>
      <c r="DK18" s="317">
        <v>145972.42463208997</v>
      </c>
      <c r="DL18" s="317">
        <v>35727.817415437028</v>
      </c>
    </row>
    <row r="19" spans="1:116" ht="15.6" customHeight="1">
      <c r="A19" s="339">
        <v>13</v>
      </c>
      <c r="B19" s="123" t="s">
        <v>161</v>
      </c>
      <c r="C19" s="340" t="s">
        <v>162</v>
      </c>
      <c r="D19" s="345">
        <v>2.1979400694366853E-4</v>
      </c>
      <c r="E19" s="346">
        <v>7.7615774389340041E-5</v>
      </c>
      <c r="F19" s="346">
        <v>3.9979086585614321E-4</v>
      </c>
      <c r="G19" s="346">
        <v>3.7869408000529655E-5</v>
      </c>
      <c r="H19" s="346">
        <v>3.3058012993745448E-4</v>
      </c>
      <c r="I19" s="346">
        <v>0</v>
      </c>
      <c r="J19" s="346">
        <v>2.3236223945766624E-4</v>
      </c>
      <c r="K19" s="346">
        <v>1.3625486995975093E-4</v>
      </c>
      <c r="L19" s="346">
        <v>5.6974646473914298E-5</v>
      </c>
      <c r="M19" s="346">
        <v>5.5051486964937109E-5</v>
      </c>
      <c r="N19" s="346">
        <v>0</v>
      </c>
      <c r="O19" s="346">
        <v>1.9613668536097367E-4</v>
      </c>
      <c r="P19" s="346">
        <v>1.0011116155304507</v>
      </c>
      <c r="Q19" s="346">
        <v>1.1217670684679686E-4</v>
      </c>
      <c r="R19" s="346">
        <v>1.7297487860316562E-4</v>
      </c>
      <c r="S19" s="346">
        <v>1.5622953268717583E-4</v>
      </c>
      <c r="T19" s="346">
        <v>1.457201236889289E-4</v>
      </c>
      <c r="U19" s="346">
        <v>8.1844452681398129E-5</v>
      </c>
      <c r="V19" s="346">
        <v>5.0382950255305377E-4</v>
      </c>
      <c r="W19" s="346">
        <v>8.6275317096521969E-5</v>
      </c>
      <c r="X19" s="346">
        <v>1.3888176929619987E-5</v>
      </c>
      <c r="Y19" s="346">
        <v>6.3162816252516183E-5</v>
      </c>
      <c r="Z19" s="346">
        <v>7.4994016020654117E-5</v>
      </c>
      <c r="AA19" s="346">
        <v>1.172441349228608E-4</v>
      </c>
      <c r="AB19" s="346">
        <v>1.7174142369334603E-4</v>
      </c>
      <c r="AC19" s="346">
        <v>8.8678131543730817E-5</v>
      </c>
      <c r="AD19" s="346">
        <v>5.5877945047376374E-6</v>
      </c>
      <c r="AE19" s="346">
        <v>4.1266404628612945E-5</v>
      </c>
      <c r="AF19" s="346">
        <v>1.03889968641689E-4</v>
      </c>
      <c r="AG19" s="346">
        <v>1.6886924229506361E-4</v>
      </c>
      <c r="AH19" s="346">
        <v>3.6699735789022845E-4</v>
      </c>
      <c r="AI19" s="346">
        <v>5.6464547220784413E-4</v>
      </c>
      <c r="AJ19" s="346">
        <v>9.8476959124992519E-5</v>
      </c>
      <c r="AK19" s="346">
        <v>3.6291757651039285E-4</v>
      </c>
      <c r="AL19" s="346">
        <v>1.853557715510758E-4</v>
      </c>
      <c r="AM19" s="346">
        <v>2.4931777100083063E-5</v>
      </c>
      <c r="AN19" s="346">
        <v>4.267459177573515E-5</v>
      </c>
      <c r="AO19" s="346">
        <v>1.2610164163001959E-4</v>
      </c>
      <c r="AP19" s="346">
        <v>7.6208979853757499E-5</v>
      </c>
      <c r="AQ19" s="346">
        <v>9.8523518382741265E-5</v>
      </c>
      <c r="AR19" s="346">
        <v>1.5845571473438938E-4</v>
      </c>
      <c r="AS19" s="346">
        <v>1.0664279247067918E-4</v>
      </c>
      <c r="AT19" s="346">
        <v>9.7621752265954342E-5</v>
      </c>
      <c r="AU19" s="346">
        <v>1.2433770347180584E-4</v>
      </c>
      <c r="AV19" s="346">
        <v>1.0482292020946152E-4</v>
      </c>
      <c r="AW19" s="346">
        <v>1.2939842870341096E-4</v>
      </c>
      <c r="AX19" s="346">
        <v>1.4819515759348869E-4</v>
      </c>
      <c r="AY19" s="346">
        <v>3.6295220093865617E-4</v>
      </c>
      <c r="AZ19" s="346">
        <v>1.4936032690748561E-4</v>
      </c>
      <c r="BA19" s="346">
        <v>4.6422730309731168E-4</v>
      </c>
      <c r="BB19" s="346">
        <v>7.8878404225556035E-5</v>
      </c>
      <c r="BC19" s="346">
        <v>8.8116880420894265E-5</v>
      </c>
      <c r="BD19" s="346">
        <v>1.9599925971391666E-4</v>
      </c>
      <c r="BE19" s="346">
        <v>1.1526296101015254E-4</v>
      </c>
      <c r="BF19" s="346">
        <v>2.0558330820202235E-4</v>
      </c>
      <c r="BG19" s="346">
        <v>8.2989809843163885E-5</v>
      </c>
      <c r="BH19" s="346">
        <v>9.2869059951962714E-5</v>
      </c>
      <c r="BI19" s="346">
        <v>1.2305694843331807E-4</v>
      </c>
      <c r="BJ19" s="346">
        <v>6.7945751483684919E-5</v>
      </c>
      <c r="BK19" s="346">
        <v>2.7058736171506494E-4</v>
      </c>
      <c r="BL19" s="346">
        <v>1.772819126298706E-4</v>
      </c>
      <c r="BM19" s="346">
        <v>3.314028679019568E-4</v>
      </c>
      <c r="BN19" s="346">
        <v>1.6831992580157551E-4</v>
      </c>
      <c r="BO19" s="346">
        <v>1.7052532170403533E-4</v>
      </c>
      <c r="BP19" s="346">
        <v>1.7394426108784293E-4</v>
      </c>
      <c r="BQ19" s="346">
        <v>3.0306577045397184E-5</v>
      </c>
      <c r="BR19" s="346">
        <v>6.6008492189950819E-5</v>
      </c>
      <c r="BS19" s="346">
        <v>1.2743235492508468E-4</v>
      </c>
      <c r="BT19" s="346">
        <v>2.2305442384683698E-4</v>
      </c>
      <c r="BU19" s="346">
        <v>3.1143814084895249E-4</v>
      </c>
      <c r="BV19" s="346">
        <v>1.2685604399960196E-4</v>
      </c>
      <c r="BW19" s="346">
        <v>3.6554682911063558E-5</v>
      </c>
      <c r="BX19" s="346">
        <v>2.488817554995145E-5</v>
      </c>
      <c r="BY19" s="346">
        <v>1.0640188914921656E-5</v>
      </c>
      <c r="BZ19" s="346">
        <v>8.8656163985682536E-5</v>
      </c>
      <c r="CA19" s="346">
        <v>7.8110878707606497E-5</v>
      </c>
      <c r="CB19" s="346">
        <v>1.456155894597689E-4</v>
      </c>
      <c r="CC19" s="346">
        <v>1.6202885016328858E-4</v>
      </c>
      <c r="CD19" s="346">
        <v>1.7336412450450525E-4</v>
      </c>
      <c r="CE19" s="346">
        <v>5.1257591995286526E-5</v>
      </c>
      <c r="CF19" s="346">
        <v>1.5689314590048727E-4</v>
      </c>
      <c r="CG19" s="346">
        <v>2.1068308740954784E-4</v>
      </c>
      <c r="CH19" s="346">
        <v>1.2258025496174153E-4</v>
      </c>
      <c r="CI19" s="346">
        <v>6.7739014255943305E-5</v>
      </c>
      <c r="CJ19" s="346">
        <v>8.6167246173034299E-5</v>
      </c>
      <c r="CK19" s="346">
        <v>9.4176451856970353E-5</v>
      </c>
      <c r="CL19" s="346">
        <v>9.2942580140015229E-5</v>
      </c>
      <c r="CM19" s="346">
        <v>1.2126262221350275E-4</v>
      </c>
      <c r="CN19" s="346">
        <v>3.3807390557590516E-4</v>
      </c>
      <c r="CO19" s="346">
        <v>3.0493267817963791E-5</v>
      </c>
      <c r="CP19" s="346">
        <v>9.546313867666514E-5</v>
      </c>
      <c r="CQ19" s="346">
        <v>2.435778313153516E-4</v>
      </c>
      <c r="CR19" s="346">
        <v>8.1832588577132929E-4</v>
      </c>
      <c r="CS19" s="346">
        <v>4.4214636940461001E-4</v>
      </c>
      <c r="CT19" s="346">
        <v>2.2381898941838251E-4</v>
      </c>
      <c r="CU19" s="346">
        <v>1.5134267943610971E-3</v>
      </c>
      <c r="CV19" s="346">
        <v>2.4450693818810036E-4</v>
      </c>
      <c r="CW19" s="346">
        <v>4.4463478580432666E-5</v>
      </c>
      <c r="CX19" s="346">
        <v>1.1183450864678352E-4</v>
      </c>
      <c r="CY19" s="346">
        <v>1.4024760131495996E-4</v>
      </c>
      <c r="CZ19" s="346">
        <v>4.4170214125781879E-4</v>
      </c>
      <c r="DA19" s="346">
        <v>1.3305732973474887E-4</v>
      </c>
      <c r="DB19" s="346">
        <v>7.4137304379755871E-4</v>
      </c>
      <c r="DC19" s="346">
        <v>3.0410780801629344E-4</v>
      </c>
      <c r="DD19" s="346">
        <v>6.5062787032002208E-4</v>
      </c>
      <c r="DE19" s="346">
        <v>2.2738947816288043E-4</v>
      </c>
      <c r="DF19" s="346">
        <v>4.9715020186175422E-4</v>
      </c>
      <c r="DG19" s="347">
        <v>6.4924078619664209E-5</v>
      </c>
      <c r="DI19" s="344"/>
      <c r="DK19" s="317">
        <v>115536.10605007969</v>
      </c>
      <c r="DL19" s="317">
        <v>16454.40687701901</v>
      </c>
    </row>
    <row r="20" spans="1:116" ht="15.6" customHeight="1">
      <c r="A20" s="339">
        <v>14</v>
      </c>
      <c r="B20" s="123" t="s">
        <v>163</v>
      </c>
      <c r="C20" s="340" t="s">
        <v>164</v>
      </c>
      <c r="D20" s="345">
        <v>2.207138271894399E-4</v>
      </c>
      <c r="E20" s="346">
        <v>2.1126859286229125E-3</v>
      </c>
      <c r="F20" s="346">
        <v>2.0341036692865682E-4</v>
      </c>
      <c r="G20" s="346">
        <v>4.2483862710056552E-3</v>
      </c>
      <c r="H20" s="346">
        <v>3.108290102120075E-4</v>
      </c>
      <c r="I20" s="346">
        <v>0</v>
      </c>
      <c r="J20" s="346">
        <v>3.0972808727337884E-4</v>
      </c>
      <c r="K20" s="346">
        <v>2.542718288925242E-4</v>
      </c>
      <c r="L20" s="346">
        <v>1.3655158343941275E-4</v>
      </c>
      <c r="M20" s="346">
        <v>2.7678600427769783E-4</v>
      </c>
      <c r="N20" s="346">
        <v>0</v>
      </c>
      <c r="O20" s="346">
        <v>1.8106930472160533E-4</v>
      </c>
      <c r="P20" s="346">
        <v>2.1585807480713979E-4</v>
      </c>
      <c r="Q20" s="346">
        <v>1.0579078085266183</v>
      </c>
      <c r="R20" s="346">
        <v>4.0468351691671574E-2</v>
      </c>
      <c r="S20" s="346">
        <v>1.1586679381803883E-2</v>
      </c>
      <c r="T20" s="346">
        <v>1.9691119008253383E-3</v>
      </c>
      <c r="U20" s="346">
        <v>5.1518611688427976E-4</v>
      </c>
      <c r="V20" s="346">
        <v>2.2204152082893431E-4</v>
      </c>
      <c r="W20" s="346">
        <v>2.1729654260158266E-4</v>
      </c>
      <c r="X20" s="346">
        <v>4.04227478215921E-5</v>
      </c>
      <c r="Y20" s="346">
        <v>1.3695674506411789E-4</v>
      </c>
      <c r="Z20" s="346">
        <v>1.0514863342183278E-4</v>
      </c>
      <c r="AA20" s="346">
        <v>2.8659036976405903E-4</v>
      </c>
      <c r="AB20" s="346">
        <v>1.3287291335313929E-4</v>
      </c>
      <c r="AC20" s="346">
        <v>1.8512116353243811E-4</v>
      </c>
      <c r="AD20" s="346">
        <v>1.5467602627211739E-5</v>
      </c>
      <c r="AE20" s="346">
        <v>5.5505736483807084E-5</v>
      </c>
      <c r="AF20" s="346">
        <v>2.2133944855621539E-4</v>
      </c>
      <c r="AG20" s="346">
        <v>1.3282081522698292E-4</v>
      </c>
      <c r="AH20" s="346">
        <v>2.3217801342885591E-4</v>
      </c>
      <c r="AI20" s="346">
        <v>2.6560685122606997E-3</v>
      </c>
      <c r="AJ20" s="346">
        <v>1.5434345151895469E-4</v>
      </c>
      <c r="AK20" s="346">
        <v>6.691703068331346E-3</v>
      </c>
      <c r="AL20" s="346">
        <v>5.4935452825258181E-4</v>
      </c>
      <c r="AM20" s="346">
        <v>1.6958618402334089E-4</v>
      </c>
      <c r="AN20" s="346">
        <v>1.5295176057486757E-4</v>
      </c>
      <c r="AO20" s="346">
        <v>3.0288300004792238E-4</v>
      </c>
      <c r="AP20" s="346">
        <v>8.7330619158606403E-5</v>
      </c>
      <c r="AQ20" s="346">
        <v>1.4388299688841553E-4</v>
      </c>
      <c r="AR20" s="346">
        <v>4.1101494652709246E-4</v>
      </c>
      <c r="AS20" s="346">
        <v>6.8467238688297888E-4</v>
      </c>
      <c r="AT20" s="346">
        <v>2.2232101732417033E-4</v>
      </c>
      <c r="AU20" s="346">
        <v>1.3455305105326693E-4</v>
      </c>
      <c r="AV20" s="346">
        <v>1.2623810742428597E-4</v>
      </c>
      <c r="AW20" s="346">
        <v>5.5645573667660023E-4</v>
      </c>
      <c r="AX20" s="346">
        <v>1.317620058117744E-4</v>
      </c>
      <c r="AY20" s="346">
        <v>3.2306669036503001E-4</v>
      </c>
      <c r="AZ20" s="346">
        <v>1.8547946686102191E-4</v>
      </c>
      <c r="BA20" s="346">
        <v>2.2688824341345312E-4</v>
      </c>
      <c r="BB20" s="346">
        <v>6.9164468675462931E-5</v>
      </c>
      <c r="BC20" s="346">
        <v>3.4330717363770496E-4</v>
      </c>
      <c r="BD20" s="346">
        <v>1.267004354985169E-4</v>
      </c>
      <c r="BE20" s="346">
        <v>9.8492149073065217E-5</v>
      </c>
      <c r="BF20" s="346">
        <v>1.086480652576062E-4</v>
      </c>
      <c r="BG20" s="346">
        <v>1.4344139758164782E-4</v>
      </c>
      <c r="BH20" s="346">
        <v>1.4871551937822619E-4</v>
      </c>
      <c r="BI20" s="346">
        <v>1.2784962282415939E-3</v>
      </c>
      <c r="BJ20" s="346">
        <v>1.9783446874571933E-4</v>
      </c>
      <c r="BK20" s="346">
        <v>1.2259562582783216E-2</v>
      </c>
      <c r="BL20" s="346">
        <v>1.2275619700824637E-4</v>
      </c>
      <c r="BM20" s="346">
        <v>1.7916356204021062E-2</v>
      </c>
      <c r="BN20" s="346">
        <v>4.8626495993592984E-3</v>
      </c>
      <c r="BO20" s="346">
        <v>5.2487106395739797E-4</v>
      </c>
      <c r="BP20" s="346">
        <v>1.0209291812949819E-3</v>
      </c>
      <c r="BQ20" s="346">
        <v>1.5884569139590803E-3</v>
      </c>
      <c r="BR20" s="346">
        <v>3.2145869184133189E-4</v>
      </c>
      <c r="BS20" s="346">
        <v>3.7845211268820489E-4</v>
      </c>
      <c r="BT20" s="346">
        <v>1.5989010042735097E-4</v>
      </c>
      <c r="BU20" s="346">
        <v>3.2215515190511584E-4</v>
      </c>
      <c r="BV20" s="346">
        <v>1.0515176219609058E-4</v>
      </c>
      <c r="BW20" s="346">
        <v>7.0142218696490584E-5</v>
      </c>
      <c r="BX20" s="346">
        <v>1.2069626264256142E-4</v>
      </c>
      <c r="BY20" s="346">
        <v>8.6646575302626051E-5</v>
      </c>
      <c r="BZ20" s="346">
        <v>1.9172893759501048E-4</v>
      </c>
      <c r="CA20" s="346">
        <v>1.0361003644831127E-4</v>
      </c>
      <c r="CB20" s="346">
        <v>5.2870028256994152E-4</v>
      </c>
      <c r="CC20" s="346">
        <v>3.4497217151365357E-4</v>
      </c>
      <c r="CD20" s="346">
        <v>8.7994328131471913E-4</v>
      </c>
      <c r="CE20" s="346">
        <v>1.8177857223771141E-4</v>
      </c>
      <c r="CF20" s="346">
        <v>4.3633745970592883E-4</v>
      </c>
      <c r="CG20" s="346">
        <v>3.4269762827393801E-3</v>
      </c>
      <c r="CH20" s="346">
        <v>6.1662124205439397E-5</v>
      </c>
      <c r="CI20" s="346">
        <v>1.2365405445926509E-4</v>
      </c>
      <c r="CJ20" s="346">
        <v>1.3895588825495813E-4</v>
      </c>
      <c r="CK20" s="346">
        <v>1.1450507904543274E-4</v>
      </c>
      <c r="CL20" s="346">
        <v>1.167878614791503E-4</v>
      </c>
      <c r="CM20" s="346">
        <v>3.7252179363271793E-4</v>
      </c>
      <c r="CN20" s="346">
        <v>1.0030408255048432E-4</v>
      </c>
      <c r="CO20" s="346">
        <v>1.3755032824193088E-4</v>
      </c>
      <c r="CP20" s="346">
        <v>1.9950930962190939E-4</v>
      </c>
      <c r="CQ20" s="346">
        <v>7.8481081160478087E-5</v>
      </c>
      <c r="CR20" s="346">
        <v>1.8618734848017965E-4</v>
      </c>
      <c r="CS20" s="346">
        <v>1.4177081224541385E-4</v>
      </c>
      <c r="CT20" s="346">
        <v>9.9718903723601741E-5</v>
      </c>
      <c r="CU20" s="346">
        <v>1.9105458124494973E-4</v>
      </c>
      <c r="CV20" s="346">
        <v>1.0840998651513736E-4</v>
      </c>
      <c r="CW20" s="346">
        <v>7.66811931702938E-5</v>
      </c>
      <c r="CX20" s="346">
        <v>8.1519338997511692E-5</v>
      </c>
      <c r="CY20" s="346">
        <v>1.2824003923180051E-4</v>
      </c>
      <c r="CZ20" s="346">
        <v>3.0687322578368584E-4</v>
      </c>
      <c r="DA20" s="346">
        <v>3.2590202933679719E-4</v>
      </c>
      <c r="DB20" s="346">
        <v>1.6338301917844566E-4</v>
      </c>
      <c r="DC20" s="346">
        <v>3.2048231429629323E-4</v>
      </c>
      <c r="DD20" s="346">
        <v>4.7336548208107438E-5</v>
      </c>
      <c r="DE20" s="346">
        <v>3.1208434203379567E-4</v>
      </c>
      <c r="DF20" s="346">
        <v>1.1663225879425688E-3</v>
      </c>
      <c r="DG20" s="347">
        <v>1.5523120183517927E-4</v>
      </c>
      <c r="DI20" s="344"/>
      <c r="DK20" s="317">
        <v>190742.33142630765</v>
      </c>
      <c r="DL20" s="317">
        <v>88861.907397234652</v>
      </c>
    </row>
    <row r="21" spans="1:116" ht="15.6" customHeight="1">
      <c r="A21" s="339">
        <v>15</v>
      </c>
      <c r="B21" s="123" t="s">
        <v>165</v>
      </c>
      <c r="C21" s="340" t="s">
        <v>166</v>
      </c>
      <c r="D21" s="345">
        <v>5.4342336512603863E-5</v>
      </c>
      <c r="E21" s="346">
        <v>4.3478387021874258E-5</v>
      </c>
      <c r="F21" s="346">
        <v>5.5676568758384797E-5</v>
      </c>
      <c r="G21" s="346">
        <v>5.2166774427575021E-5</v>
      </c>
      <c r="H21" s="346">
        <v>9.0830720682399022E-5</v>
      </c>
      <c r="I21" s="346">
        <v>0</v>
      </c>
      <c r="J21" s="346">
        <v>1.1693539088001688E-4</v>
      </c>
      <c r="K21" s="346">
        <v>9.9070974898373426E-5</v>
      </c>
      <c r="L21" s="346">
        <v>7.6494889116512446E-5</v>
      </c>
      <c r="M21" s="346">
        <v>3.7930035860166214E-5</v>
      </c>
      <c r="N21" s="346">
        <v>0</v>
      </c>
      <c r="O21" s="346">
        <v>2.2261309303388198E-4</v>
      </c>
      <c r="P21" s="346">
        <v>1.7550099172895727E-4</v>
      </c>
      <c r="Q21" s="346">
        <v>1.0833988688673652E-4</v>
      </c>
      <c r="R21" s="346">
        <v>1.0031195218650275</v>
      </c>
      <c r="S21" s="346">
        <v>2.2126238954087626E-4</v>
      </c>
      <c r="T21" s="346">
        <v>1.9407726809158031E-4</v>
      </c>
      <c r="U21" s="346">
        <v>1.1242112440025059E-4</v>
      </c>
      <c r="V21" s="346">
        <v>1.5833517563390741E-4</v>
      </c>
      <c r="W21" s="346">
        <v>1.5275966914169643E-4</v>
      </c>
      <c r="X21" s="346">
        <v>2.7509756504212376E-5</v>
      </c>
      <c r="Y21" s="346">
        <v>9.7831441789975214E-5</v>
      </c>
      <c r="Z21" s="346">
        <v>1.3885226680919883E-4</v>
      </c>
      <c r="AA21" s="346">
        <v>1.7879430435690637E-4</v>
      </c>
      <c r="AB21" s="346">
        <v>2.6371257063255297E-4</v>
      </c>
      <c r="AC21" s="346">
        <v>1.1127116697649323E-4</v>
      </c>
      <c r="AD21" s="346">
        <v>7.7835319667701912E-6</v>
      </c>
      <c r="AE21" s="346">
        <v>6.9690343361351116E-5</v>
      </c>
      <c r="AF21" s="346">
        <v>1.4007391336989065E-4</v>
      </c>
      <c r="AG21" s="346">
        <v>1.9503531968222959E-4</v>
      </c>
      <c r="AH21" s="346">
        <v>2.3789683369387403E-4</v>
      </c>
      <c r="AI21" s="346">
        <v>1.4986153854886248E-4</v>
      </c>
      <c r="AJ21" s="346">
        <v>1.2030680137351987E-4</v>
      </c>
      <c r="AK21" s="346">
        <v>5.6555361594526571E-4</v>
      </c>
      <c r="AL21" s="346">
        <v>2.3431277982882172E-4</v>
      </c>
      <c r="AM21" s="346">
        <v>5.7994923578338334E-5</v>
      </c>
      <c r="AN21" s="346">
        <v>6.4953818284431899E-5</v>
      </c>
      <c r="AO21" s="346">
        <v>1.6525025811366806E-4</v>
      </c>
      <c r="AP21" s="346">
        <v>4.9782767654310085E-5</v>
      </c>
      <c r="AQ21" s="346">
        <v>1.5551614926728686E-4</v>
      </c>
      <c r="AR21" s="346">
        <v>2.7272452652105181E-4</v>
      </c>
      <c r="AS21" s="346">
        <v>8.7067724543997782E-5</v>
      </c>
      <c r="AT21" s="346">
        <v>1.04538831830695E-4</v>
      </c>
      <c r="AU21" s="346">
        <v>1.1809651710819234E-4</v>
      </c>
      <c r="AV21" s="346">
        <v>1.0180664069624825E-4</v>
      </c>
      <c r="AW21" s="346">
        <v>1.2278934917432671E-4</v>
      </c>
      <c r="AX21" s="346">
        <v>1.3490024418501474E-4</v>
      </c>
      <c r="AY21" s="346">
        <v>3.2437912030041738E-4</v>
      </c>
      <c r="AZ21" s="346">
        <v>1.3216884181317136E-4</v>
      </c>
      <c r="BA21" s="346">
        <v>1.5669080658884819E-4</v>
      </c>
      <c r="BB21" s="346">
        <v>9.2797548069485221E-5</v>
      </c>
      <c r="BC21" s="346">
        <v>1.2584148658011153E-4</v>
      </c>
      <c r="BD21" s="346">
        <v>2.7122826032275905E-4</v>
      </c>
      <c r="BE21" s="346">
        <v>2.1822072664907301E-4</v>
      </c>
      <c r="BF21" s="346">
        <v>1.1567450250958394E-4</v>
      </c>
      <c r="BG21" s="346">
        <v>1.4204789488377726E-4</v>
      </c>
      <c r="BH21" s="346">
        <v>1.3385949106301689E-4</v>
      </c>
      <c r="BI21" s="346">
        <v>7.2921728760369454E-4</v>
      </c>
      <c r="BJ21" s="346">
        <v>1.2669985219092647E-4</v>
      </c>
      <c r="BK21" s="346">
        <v>4.7406121119516738E-4</v>
      </c>
      <c r="BL21" s="346">
        <v>8.0746882382386819E-5</v>
      </c>
      <c r="BM21" s="346">
        <v>1.1452476114736801E-3</v>
      </c>
      <c r="BN21" s="346">
        <v>2.4069171519712309E-3</v>
      </c>
      <c r="BO21" s="346">
        <v>6.8305660536565986E-5</v>
      </c>
      <c r="BP21" s="346">
        <v>6.7601925380876058E-5</v>
      </c>
      <c r="BQ21" s="346">
        <v>1.5384139699162931E-4</v>
      </c>
      <c r="BR21" s="346">
        <v>2.2262068214286577E-4</v>
      </c>
      <c r="BS21" s="346">
        <v>7.0181391348244412E-4</v>
      </c>
      <c r="BT21" s="346">
        <v>4.2818188308110561E-4</v>
      </c>
      <c r="BU21" s="346">
        <v>1.6335301140379027E-4</v>
      </c>
      <c r="BV21" s="346">
        <v>3.5496303250162728E-4</v>
      </c>
      <c r="BW21" s="346">
        <v>1.2869493943000579E-4</v>
      </c>
      <c r="BX21" s="346">
        <v>2.8267213429009367E-4</v>
      </c>
      <c r="BY21" s="346">
        <v>7.538628816234693E-5</v>
      </c>
      <c r="BZ21" s="346">
        <v>1.3474903401773357E-4</v>
      </c>
      <c r="CA21" s="346">
        <v>7.2811947020164793E-5</v>
      </c>
      <c r="CB21" s="346">
        <v>1.8044449667160449E-4</v>
      </c>
      <c r="CC21" s="346">
        <v>1.4424222801594271E-4</v>
      </c>
      <c r="CD21" s="346">
        <v>2.1395304326024596E-4</v>
      </c>
      <c r="CE21" s="346">
        <v>9.8802918246870258E-5</v>
      </c>
      <c r="CF21" s="346">
        <v>3.3253144750721266E-4</v>
      </c>
      <c r="CG21" s="346">
        <v>4.2437316310998263E-4</v>
      </c>
      <c r="CH21" s="346">
        <v>5.5775245997790904E-5</v>
      </c>
      <c r="CI21" s="346">
        <v>4.3877335167028555E-4</v>
      </c>
      <c r="CJ21" s="346">
        <v>1.5992316659431473E-4</v>
      </c>
      <c r="CK21" s="346">
        <v>3.024385024153362E-4</v>
      </c>
      <c r="CL21" s="346">
        <v>4.1929092416713459E-4</v>
      </c>
      <c r="CM21" s="346">
        <v>2.3090300195115736E-4</v>
      </c>
      <c r="CN21" s="346">
        <v>1.5987334355303936E-4</v>
      </c>
      <c r="CO21" s="346">
        <v>3.8298173097094383E-4</v>
      </c>
      <c r="CP21" s="346">
        <v>6.1134789637478813E-4</v>
      </c>
      <c r="CQ21" s="346">
        <v>2.7371876376722942E-4</v>
      </c>
      <c r="CR21" s="346">
        <v>1.2994231916016252E-4</v>
      </c>
      <c r="CS21" s="346">
        <v>7.9761286587517013E-4</v>
      </c>
      <c r="CT21" s="346">
        <v>3.9700117767083162E-4</v>
      </c>
      <c r="CU21" s="346">
        <v>1.6845535056804947E-3</v>
      </c>
      <c r="CV21" s="346">
        <v>2.7972095717208499E-4</v>
      </c>
      <c r="CW21" s="346">
        <v>1.0695746234369507E-4</v>
      </c>
      <c r="CX21" s="346">
        <v>7.7335874745429592E-5</v>
      </c>
      <c r="CY21" s="346">
        <v>2.1138149711341504E-4</v>
      </c>
      <c r="CZ21" s="346">
        <v>2.850347836408848E-4</v>
      </c>
      <c r="DA21" s="346">
        <v>3.1178148515511732E-4</v>
      </c>
      <c r="DB21" s="346">
        <v>1.1551873555494134E-4</v>
      </c>
      <c r="DC21" s="346">
        <v>5.4908719298864207E-4</v>
      </c>
      <c r="DD21" s="346">
        <v>4.8797425857615861E-5</v>
      </c>
      <c r="DE21" s="346">
        <v>3.0628276211939212E-4</v>
      </c>
      <c r="DF21" s="346">
        <v>9.1590744159001424E-5</v>
      </c>
      <c r="DG21" s="347">
        <v>9.5449195876755354E-5</v>
      </c>
      <c r="DI21" s="344"/>
      <c r="DK21" s="317">
        <v>128859.75902993065</v>
      </c>
      <c r="DL21" s="317">
        <v>27133.054495608052</v>
      </c>
    </row>
    <row r="22" spans="1:116" ht="15.6" customHeight="1">
      <c r="A22" s="339">
        <v>16</v>
      </c>
      <c r="B22" s="123" t="s">
        <v>167</v>
      </c>
      <c r="C22" s="340" t="s">
        <v>168</v>
      </c>
      <c r="D22" s="345">
        <v>3.0972493279152712E-3</v>
      </c>
      <c r="E22" s="346">
        <v>7.1453623276820032E-4</v>
      </c>
      <c r="F22" s="346">
        <v>2.43038250598706E-3</v>
      </c>
      <c r="G22" s="346">
        <v>5.1456330073076744E-4</v>
      </c>
      <c r="H22" s="346">
        <v>3.0642935804458009E-4</v>
      </c>
      <c r="I22" s="346">
        <v>0</v>
      </c>
      <c r="J22" s="346">
        <v>4.2416067825628504E-4</v>
      </c>
      <c r="K22" s="346">
        <v>1.3011516686242135E-3</v>
      </c>
      <c r="L22" s="346">
        <v>1.4258157512613723E-3</v>
      </c>
      <c r="M22" s="346">
        <v>5.2446304790719608E-4</v>
      </c>
      <c r="N22" s="346">
        <v>0</v>
      </c>
      <c r="O22" s="346">
        <v>1.1853360863267755E-3</v>
      </c>
      <c r="P22" s="346">
        <v>1.6370508974111945E-3</v>
      </c>
      <c r="Q22" s="346">
        <v>2.7265650710767047E-3</v>
      </c>
      <c r="R22" s="346">
        <v>1.8505737750058656E-3</v>
      </c>
      <c r="S22" s="346">
        <v>1.1605849402488282</v>
      </c>
      <c r="T22" s="346">
        <v>0.12342414026507749</v>
      </c>
      <c r="U22" s="346">
        <v>4.2156173520109294E-2</v>
      </c>
      <c r="V22" s="346">
        <v>3.9092485128038008E-4</v>
      </c>
      <c r="W22" s="346">
        <v>2.9615483457181337E-4</v>
      </c>
      <c r="X22" s="346">
        <v>7.4928834921359478E-5</v>
      </c>
      <c r="Y22" s="346">
        <v>2.1882682822137466E-4</v>
      </c>
      <c r="Z22" s="346">
        <v>3.8302773456409025E-4</v>
      </c>
      <c r="AA22" s="346">
        <v>1.1283061565295077E-2</v>
      </c>
      <c r="AB22" s="346">
        <v>3.6183354444718021E-3</v>
      </c>
      <c r="AC22" s="346">
        <v>1.6231356056324515E-3</v>
      </c>
      <c r="AD22" s="346">
        <v>3.3630781882262712E-5</v>
      </c>
      <c r="AE22" s="346">
        <v>1.1895404869308044E-4</v>
      </c>
      <c r="AF22" s="346">
        <v>9.8861273580300732E-4</v>
      </c>
      <c r="AG22" s="346">
        <v>1.7194985834984948E-3</v>
      </c>
      <c r="AH22" s="346">
        <v>8.5592920781690546E-4</v>
      </c>
      <c r="AI22" s="346">
        <v>2.5587110850239748E-3</v>
      </c>
      <c r="AJ22" s="346">
        <v>3.890148767860914E-4</v>
      </c>
      <c r="AK22" s="346">
        <v>8.6407675532827483E-3</v>
      </c>
      <c r="AL22" s="346">
        <v>7.4398852332302296E-3</v>
      </c>
      <c r="AM22" s="346">
        <v>1.5509528054110077E-4</v>
      </c>
      <c r="AN22" s="346">
        <v>1.7096673228045908E-4</v>
      </c>
      <c r="AO22" s="346">
        <v>2.5661319414338972E-4</v>
      </c>
      <c r="AP22" s="346">
        <v>2.8132806775234682E-4</v>
      </c>
      <c r="AQ22" s="346">
        <v>3.7254753542138294E-4</v>
      </c>
      <c r="AR22" s="346">
        <v>3.5427677786492806E-4</v>
      </c>
      <c r="AS22" s="346">
        <v>3.2521206481567314E-4</v>
      </c>
      <c r="AT22" s="346">
        <v>6.9437237747267905E-4</v>
      </c>
      <c r="AU22" s="346">
        <v>5.1991531032849611E-4</v>
      </c>
      <c r="AV22" s="346">
        <v>5.1477075309105036E-4</v>
      </c>
      <c r="AW22" s="346">
        <v>4.0985730356618241E-4</v>
      </c>
      <c r="AX22" s="346">
        <v>8.1491431164956371E-4</v>
      </c>
      <c r="AY22" s="346">
        <v>1.7074328837150608E-3</v>
      </c>
      <c r="AZ22" s="346">
        <v>1.4200139495688701E-3</v>
      </c>
      <c r="BA22" s="346">
        <v>1.9390502132960411E-3</v>
      </c>
      <c r="BB22" s="346">
        <v>2.6449620878996348E-4</v>
      </c>
      <c r="BC22" s="346">
        <v>1.1874322555935287E-3</v>
      </c>
      <c r="BD22" s="346">
        <v>1.319119520986169E-3</v>
      </c>
      <c r="BE22" s="346">
        <v>6.0775622331340714E-4</v>
      </c>
      <c r="BF22" s="346">
        <v>3.6569565792295952E-4</v>
      </c>
      <c r="BG22" s="346">
        <v>2.9230908343871778E-4</v>
      </c>
      <c r="BH22" s="346">
        <v>5.4514081598835181E-4</v>
      </c>
      <c r="BI22" s="346">
        <v>2.5560437352228855E-4</v>
      </c>
      <c r="BJ22" s="346">
        <v>3.0952614434541839E-4</v>
      </c>
      <c r="BK22" s="346">
        <v>7.4911165459962143E-3</v>
      </c>
      <c r="BL22" s="346">
        <v>5.43026634539934E-4</v>
      </c>
      <c r="BM22" s="346">
        <v>2.3746093649564285E-3</v>
      </c>
      <c r="BN22" s="346">
        <v>2.2010932714530392E-3</v>
      </c>
      <c r="BO22" s="346">
        <v>4.7459949909409578E-4</v>
      </c>
      <c r="BP22" s="346">
        <v>2.780140893879746E-4</v>
      </c>
      <c r="BQ22" s="346">
        <v>2.0898271529872655E-4</v>
      </c>
      <c r="BR22" s="346">
        <v>3.9369612330723673E-4</v>
      </c>
      <c r="BS22" s="346">
        <v>6.2710378537353872E-4</v>
      </c>
      <c r="BT22" s="346">
        <v>6.5786436978858688E-4</v>
      </c>
      <c r="BU22" s="346">
        <v>6.2291446712533561E-4</v>
      </c>
      <c r="BV22" s="346">
        <v>1.0734034000337424E-3</v>
      </c>
      <c r="BW22" s="346">
        <v>2.9032790872101451E-4</v>
      </c>
      <c r="BX22" s="346">
        <v>2.4211014281832691E-4</v>
      </c>
      <c r="BY22" s="346">
        <v>1.2941223461453564E-4</v>
      </c>
      <c r="BZ22" s="346">
        <v>4.4653582794142025E-4</v>
      </c>
      <c r="CA22" s="346">
        <v>5.1693157230355566E-4</v>
      </c>
      <c r="CB22" s="346">
        <v>1.0405438481220855E-3</v>
      </c>
      <c r="CC22" s="346">
        <v>7.0148258166836236E-4</v>
      </c>
      <c r="CD22" s="346">
        <v>1.8610184758010423E-3</v>
      </c>
      <c r="CE22" s="346">
        <v>1.371615478605274E-3</v>
      </c>
      <c r="CF22" s="346">
        <v>2.5199225227552158E-3</v>
      </c>
      <c r="CG22" s="346">
        <v>6.4238997093848922E-3</v>
      </c>
      <c r="CH22" s="346">
        <v>4.7039012125555107E-4</v>
      </c>
      <c r="CI22" s="346">
        <v>7.6515666474048858E-4</v>
      </c>
      <c r="CJ22" s="346">
        <v>8.8817125753905789E-4</v>
      </c>
      <c r="CK22" s="346">
        <v>2.5665959390581646E-3</v>
      </c>
      <c r="CL22" s="346">
        <v>7.8461939754515236E-4</v>
      </c>
      <c r="CM22" s="346">
        <v>2.5713330216357747E-2</v>
      </c>
      <c r="CN22" s="346">
        <v>5.6500018304531021E-4</v>
      </c>
      <c r="CO22" s="346">
        <v>1.3826632984394295E-3</v>
      </c>
      <c r="CP22" s="346">
        <v>3.6350603412472187E-3</v>
      </c>
      <c r="CQ22" s="346">
        <v>5.9228769900776491E-4</v>
      </c>
      <c r="CR22" s="346">
        <v>2.9471486479127401E-3</v>
      </c>
      <c r="CS22" s="346">
        <v>1.4140694249777758E-3</v>
      </c>
      <c r="CT22" s="346">
        <v>1.1162535319787998E-3</v>
      </c>
      <c r="CU22" s="346">
        <v>2.0868024983676974E-3</v>
      </c>
      <c r="CV22" s="346">
        <v>4.1038795517757659E-4</v>
      </c>
      <c r="CW22" s="346">
        <v>1.3567367288496331E-3</v>
      </c>
      <c r="CX22" s="346">
        <v>4.9055618859006258E-4</v>
      </c>
      <c r="CY22" s="346">
        <v>1.469028919950859E-3</v>
      </c>
      <c r="CZ22" s="346">
        <v>8.5666832160673342E-4</v>
      </c>
      <c r="DA22" s="346">
        <v>4.871481716289152E-4</v>
      </c>
      <c r="DB22" s="346">
        <v>8.1020008813308759E-4</v>
      </c>
      <c r="DC22" s="346">
        <v>7.4067308026927155E-4</v>
      </c>
      <c r="DD22" s="346">
        <v>4.3899016211833579E-4</v>
      </c>
      <c r="DE22" s="346">
        <v>4.9461096867373891E-4</v>
      </c>
      <c r="DF22" s="346">
        <v>6.7856025842568932E-2</v>
      </c>
      <c r="DG22" s="347">
        <v>4.1970840083637752E-4</v>
      </c>
      <c r="DI22" s="344"/>
      <c r="DK22" s="317">
        <v>311375.71919541573</v>
      </c>
      <c r="DL22" s="317">
        <v>141543.29717259345</v>
      </c>
    </row>
    <row r="23" spans="1:116" ht="15.6" customHeight="1">
      <c r="A23" s="339">
        <v>17</v>
      </c>
      <c r="B23" s="123" t="s">
        <v>169</v>
      </c>
      <c r="C23" s="340" t="s">
        <v>170</v>
      </c>
      <c r="D23" s="345">
        <v>2.3538009479938626E-2</v>
      </c>
      <c r="E23" s="346">
        <v>4.5353443842433092E-3</v>
      </c>
      <c r="F23" s="346">
        <v>1.7653942778920899E-2</v>
      </c>
      <c r="G23" s="346">
        <v>1.8641475168636251E-3</v>
      </c>
      <c r="H23" s="346">
        <v>7.7904742213312972E-4</v>
      </c>
      <c r="I23" s="346">
        <v>0</v>
      </c>
      <c r="J23" s="346">
        <v>6.036091788218555E-4</v>
      </c>
      <c r="K23" s="346">
        <v>7.2115743255164342E-3</v>
      </c>
      <c r="L23" s="346">
        <v>9.2605392975094406E-3</v>
      </c>
      <c r="M23" s="346">
        <v>2.6565902811099174E-3</v>
      </c>
      <c r="N23" s="346">
        <v>0</v>
      </c>
      <c r="O23" s="346">
        <v>1.4344845597247262E-3</v>
      </c>
      <c r="P23" s="346">
        <v>1.8904884758335434E-3</v>
      </c>
      <c r="Q23" s="346">
        <v>1.2910337179362393E-3</v>
      </c>
      <c r="R23" s="346">
        <v>3.6082464147900242E-3</v>
      </c>
      <c r="S23" s="346">
        <v>1.197219366716574E-3</v>
      </c>
      <c r="T23" s="346">
        <v>1.0072592056230714</v>
      </c>
      <c r="U23" s="346">
        <v>9.3585453033335987E-4</v>
      </c>
      <c r="V23" s="346">
        <v>1.4506848453714472E-3</v>
      </c>
      <c r="W23" s="346">
        <v>7.5487739746097487E-4</v>
      </c>
      <c r="X23" s="346">
        <v>1.1783481107711501E-4</v>
      </c>
      <c r="Y23" s="346">
        <v>8.7529293858729204E-4</v>
      </c>
      <c r="Z23" s="346">
        <v>1.9180299481811472E-3</v>
      </c>
      <c r="AA23" s="346">
        <v>2.7797266140451057E-3</v>
      </c>
      <c r="AB23" s="346">
        <v>1.2196303800307506E-2</v>
      </c>
      <c r="AC23" s="346">
        <v>7.8036892116580218E-3</v>
      </c>
      <c r="AD23" s="346">
        <v>4.3036956999748211E-5</v>
      </c>
      <c r="AE23" s="346">
        <v>1.5017677582835099E-4</v>
      </c>
      <c r="AF23" s="346">
        <v>1.6990946553350026E-3</v>
      </c>
      <c r="AG23" s="346">
        <v>1.3110155791054665E-3</v>
      </c>
      <c r="AH23" s="346">
        <v>2.8083017137794028E-3</v>
      </c>
      <c r="AI23" s="346">
        <v>2.4584131541649421E-3</v>
      </c>
      <c r="AJ23" s="346">
        <v>5.3304285616875802E-4</v>
      </c>
      <c r="AK23" s="346">
        <v>1.0558979701556261E-2</v>
      </c>
      <c r="AL23" s="346">
        <v>1.1241118307659681E-3</v>
      </c>
      <c r="AM23" s="346">
        <v>1.5630450849131485E-4</v>
      </c>
      <c r="AN23" s="346">
        <v>1.6861563758143543E-4</v>
      </c>
      <c r="AO23" s="346">
        <v>3.2588424617010874E-4</v>
      </c>
      <c r="AP23" s="346">
        <v>4.852638428082984E-4</v>
      </c>
      <c r="AQ23" s="346">
        <v>3.3022168735725657E-4</v>
      </c>
      <c r="AR23" s="346">
        <v>4.6386875530155056E-4</v>
      </c>
      <c r="AS23" s="346">
        <v>4.9855378061380363E-4</v>
      </c>
      <c r="AT23" s="346">
        <v>2.2933330546940091E-3</v>
      </c>
      <c r="AU23" s="346">
        <v>6.0559798449616941E-4</v>
      </c>
      <c r="AV23" s="346">
        <v>7.0992611189096735E-4</v>
      </c>
      <c r="AW23" s="346">
        <v>9.3702915381970679E-4</v>
      </c>
      <c r="AX23" s="346">
        <v>7.5420217888489359E-4</v>
      </c>
      <c r="AY23" s="346">
        <v>1.4669916571746653E-3</v>
      </c>
      <c r="AZ23" s="346">
        <v>1.4360906066195893E-3</v>
      </c>
      <c r="BA23" s="346">
        <v>3.8539866152152366E-3</v>
      </c>
      <c r="BB23" s="346">
        <v>3.6057026810820404E-4</v>
      </c>
      <c r="BC23" s="346">
        <v>3.8473877669767584E-3</v>
      </c>
      <c r="BD23" s="346">
        <v>1.0024836420721495E-3</v>
      </c>
      <c r="BE23" s="346">
        <v>8.5549968611254375E-4</v>
      </c>
      <c r="BF23" s="346">
        <v>4.4469524949887409E-4</v>
      </c>
      <c r="BG23" s="346">
        <v>3.5689604515606036E-4</v>
      </c>
      <c r="BH23" s="346">
        <v>6.3127011157346668E-4</v>
      </c>
      <c r="BI23" s="346">
        <v>4.8086451240943927E-4</v>
      </c>
      <c r="BJ23" s="346">
        <v>4.7581119606773689E-4</v>
      </c>
      <c r="BK23" s="346">
        <v>2.9858111779854104E-3</v>
      </c>
      <c r="BL23" s="346">
        <v>1.0589805645980334E-3</v>
      </c>
      <c r="BM23" s="346">
        <v>4.7938886019995838E-4</v>
      </c>
      <c r="BN23" s="346">
        <v>8.7654711929276239E-4</v>
      </c>
      <c r="BO23" s="346">
        <v>6.1952803255366142E-4</v>
      </c>
      <c r="BP23" s="346">
        <v>3.3956481858001057E-4</v>
      </c>
      <c r="BQ23" s="346">
        <v>1.4119145064510534E-4</v>
      </c>
      <c r="BR23" s="346">
        <v>2.1066298658754926E-4</v>
      </c>
      <c r="BS23" s="346">
        <v>5.1777880517175348E-4</v>
      </c>
      <c r="BT23" s="346">
        <v>1.0795851782535761E-3</v>
      </c>
      <c r="BU23" s="346">
        <v>3.2341143573523619E-3</v>
      </c>
      <c r="BV23" s="346">
        <v>1.3371856437310603E-3</v>
      </c>
      <c r="BW23" s="346">
        <v>3.6145452133587615E-4</v>
      </c>
      <c r="BX23" s="346">
        <v>2.5305127999252245E-4</v>
      </c>
      <c r="BY23" s="346">
        <v>9.6610698877114897E-5</v>
      </c>
      <c r="BZ23" s="346">
        <v>7.021919819633532E-4</v>
      </c>
      <c r="CA23" s="346">
        <v>7.1082894121051951E-4</v>
      </c>
      <c r="CB23" s="346">
        <v>1.4114686174328819E-3</v>
      </c>
      <c r="CC23" s="346">
        <v>1.0277414679493084E-3</v>
      </c>
      <c r="CD23" s="346">
        <v>2.3878116215650521E-3</v>
      </c>
      <c r="CE23" s="346">
        <v>1.1873796302959076E-3</v>
      </c>
      <c r="CF23" s="346">
        <v>1.4881795760397268E-3</v>
      </c>
      <c r="CG23" s="346">
        <v>7.4500577728860862E-3</v>
      </c>
      <c r="CH23" s="346">
        <v>7.3355747298384059E-4</v>
      </c>
      <c r="CI23" s="346">
        <v>7.7627677034549335E-4</v>
      </c>
      <c r="CJ23" s="346">
        <v>6.0754388182412641E-4</v>
      </c>
      <c r="CK23" s="346">
        <v>6.8421429338782742E-4</v>
      </c>
      <c r="CL23" s="346">
        <v>6.438605917099831E-4</v>
      </c>
      <c r="CM23" s="346">
        <v>7.2107714373446225E-4</v>
      </c>
      <c r="CN23" s="346">
        <v>6.1464718167299984E-4</v>
      </c>
      <c r="CO23" s="346">
        <v>7.5735144711857846E-4</v>
      </c>
      <c r="CP23" s="346">
        <v>1.9196953169816828E-3</v>
      </c>
      <c r="CQ23" s="346">
        <v>1.820137203434322E-3</v>
      </c>
      <c r="CR23" s="346">
        <v>3.0352550951022418E-3</v>
      </c>
      <c r="CS23" s="346">
        <v>3.0727637278689891E-3</v>
      </c>
      <c r="CT23" s="346">
        <v>3.4747862510671351E-3</v>
      </c>
      <c r="CU23" s="346">
        <v>1.6926473395796841E-3</v>
      </c>
      <c r="CV23" s="346">
        <v>4.9458937211283591E-4</v>
      </c>
      <c r="CW23" s="346">
        <v>6.1051135466021742E-4</v>
      </c>
      <c r="CX23" s="346">
        <v>5.6430398828510051E-4</v>
      </c>
      <c r="CY23" s="346">
        <v>6.2988534427446002E-4</v>
      </c>
      <c r="CZ23" s="346">
        <v>1.8289769802636508E-3</v>
      </c>
      <c r="DA23" s="346">
        <v>2.4079943611159593E-3</v>
      </c>
      <c r="DB23" s="346">
        <v>1.3077256740722199E-3</v>
      </c>
      <c r="DC23" s="346">
        <v>7.8331522467828014E-4</v>
      </c>
      <c r="DD23" s="346">
        <v>1.0312531423504754E-3</v>
      </c>
      <c r="DE23" s="346">
        <v>1.2050876917305046E-3</v>
      </c>
      <c r="DF23" s="346">
        <v>0.13672109217978951</v>
      </c>
      <c r="DG23" s="347">
        <v>4.3124618128951697E-4</v>
      </c>
      <c r="DI23" s="344"/>
      <c r="DK23" s="317">
        <v>362010.77091291337</v>
      </c>
      <c r="DL23" s="317">
        <v>187730.69744742298</v>
      </c>
    </row>
    <row r="24" spans="1:116" ht="15.6" customHeight="1">
      <c r="A24" s="339">
        <v>18</v>
      </c>
      <c r="B24" s="123" t="s">
        <v>171</v>
      </c>
      <c r="C24" s="340" t="s">
        <v>172</v>
      </c>
      <c r="D24" s="345">
        <v>7.1331654995719434E-4</v>
      </c>
      <c r="E24" s="346">
        <v>4.2753136938508706E-4</v>
      </c>
      <c r="F24" s="346">
        <v>4.5616755114096023E-4</v>
      </c>
      <c r="G24" s="346">
        <v>2.7953358156120701E-4</v>
      </c>
      <c r="H24" s="346">
        <v>5.2897171395240657E-4</v>
      </c>
      <c r="I24" s="346">
        <v>0</v>
      </c>
      <c r="J24" s="346">
        <v>9.1730059796878182E-4</v>
      </c>
      <c r="K24" s="346">
        <v>4.1987256710023235E-3</v>
      </c>
      <c r="L24" s="346">
        <v>1.2533530953452328E-3</v>
      </c>
      <c r="M24" s="346">
        <v>6.5388236668421484E-4</v>
      </c>
      <c r="N24" s="346">
        <v>0</v>
      </c>
      <c r="O24" s="346">
        <v>5.6336454764515027E-4</v>
      </c>
      <c r="P24" s="346">
        <v>7.119655662827638E-4</v>
      </c>
      <c r="Q24" s="346">
        <v>5.4812115788300533E-4</v>
      </c>
      <c r="R24" s="346">
        <v>7.7144017960423554E-4</v>
      </c>
      <c r="S24" s="346">
        <v>8.1964019833944681E-4</v>
      </c>
      <c r="T24" s="346">
        <v>1.58442136993477E-3</v>
      </c>
      <c r="U24" s="346">
        <v>1.0192900151272819</v>
      </c>
      <c r="V24" s="346">
        <v>4.754091985640409E-4</v>
      </c>
      <c r="W24" s="346">
        <v>4.7987253395070857E-4</v>
      </c>
      <c r="X24" s="346">
        <v>1.4941628704875508E-4</v>
      </c>
      <c r="Y24" s="346">
        <v>3.6252962017082029E-4</v>
      </c>
      <c r="Z24" s="346">
        <v>2.9316505976543237E-4</v>
      </c>
      <c r="AA24" s="346">
        <v>1.2563232066687146E-3</v>
      </c>
      <c r="AB24" s="346">
        <v>2.8953309834099127E-3</v>
      </c>
      <c r="AC24" s="346">
        <v>2.8191412030329926E-3</v>
      </c>
      <c r="AD24" s="346">
        <v>7.3038975805528395E-5</v>
      </c>
      <c r="AE24" s="346">
        <v>2.3898637909352521E-4</v>
      </c>
      <c r="AF24" s="346">
        <v>7.0584198268756394E-4</v>
      </c>
      <c r="AG24" s="346">
        <v>4.5751150305974254E-4</v>
      </c>
      <c r="AH24" s="346">
        <v>6.7244970341091446E-4</v>
      </c>
      <c r="AI24" s="346">
        <v>2.2904441542912777E-3</v>
      </c>
      <c r="AJ24" s="346">
        <v>4.510635613331266E-4</v>
      </c>
      <c r="AK24" s="346">
        <v>1.1207811567686132E-3</v>
      </c>
      <c r="AL24" s="346">
        <v>4.9626781291826861E-4</v>
      </c>
      <c r="AM24" s="346">
        <v>2.6543807986154766E-4</v>
      </c>
      <c r="AN24" s="346">
        <v>2.6758131421038956E-4</v>
      </c>
      <c r="AO24" s="346">
        <v>1.1200790223645013E-3</v>
      </c>
      <c r="AP24" s="346">
        <v>2.8989285705005314E-4</v>
      </c>
      <c r="AQ24" s="346">
        <v>5.7455153010236974E-4</v>
      </c>
      <c r="AR24" s="346">
        <v>9.3489361890170724E-4</v>
      </c>
      <c r="AS24" s="346">
        <v>4.9941267327798661E-4</v>
      </c>
      <c r="AT24" s="346">
        <v>2.7743554714701343E-3</v>
      </c>
      <c r="AU24" s="346">
        <v>9.6552370897787015E-4</v>
      </c>
      <c r="AV24" s="346">
        <v>8.040026028138886E-4</v>
      </c>
      <c r="AW24" s="346">
        <v>1.5008441099610584E-3</v>
      </c>
      <c r="AX24" s="346">
        <v>1.3597494918989369E-3</v>
      </c>
      <c r="AY24" s="346">
        <v>8.0888098032038422E-4</v>
      </c>
      <c r="AZ24" s="346">
        <v>6.3825340986356841E-4</v>
      </c>
      <c r="BA24" s="346">
        <v>5.0500347686975632E-3</v>
      </c>
      <c r="BB24" s="346">
        <v>7.701809863035644E-4</v>
      </c>
      <c r="BC24" s="346">
        <v>5.4663015358928429E-4</v>
      </c>
      <c r="BD24" s="346">
        <v>2.779702673383083E-3</v>
      </c>
      <c r="BE24" s="346">
        <v>8.7129797856756253E-4</v>
      </c>
      <c r="BF24" s="346">
        <v>8.4566555197598131E-4</v>
      </c>
      <c r="BG24" s="346">
        <v>6.2097998339851737E-4</v>
      </c>
      <c r="BH24" s="346">
        <v>5.7032024519699598E-4</v>
      </c>
      <c r="BI24" s="346">
        <v>8.4762993922614838E-4</v>
      </c>
      <c r="BJ24" s="346">
        <v>1.307587423894389E-3</v>
      </c>
      <c r="BK24" s="346">
        <v>4.0177016565025314E-3</v>
      </c>
      <c r="BL24" s="346">
        <v>1.8808694032001704E-3</v>
      </c>
      <c r="BM24" s="346">
        <v>7.5419055929266412E-4</v>
      </c>
      <c r="BN24" s="346">
        <v>8.9821616763738484E-4</v>
      </c>
      <c r="BO24" s="346">
        <v>7.1349552628292465E-4</v>
      </c>
      <c r="BP24" s="346">
        <v>5.5817961839887628E-4</v>
      </c>
      <c r="BQ24" s="346">
        <v>1.0051148676521648E-3</v>
      </c>
      <c r="BR24" s="346">
        <v>2.9275374020636168E-3</v>
      </c>
      <c r="BS24" s="346">
        <v>2.2768326001520517E-3</v>
      </c>
      <c r="BT24" s="346">
        <v>2.7874162798495303E-3</v>
      </c>
      <c r="BU24" s="346">
        <v>2.6698117415232376E-3</v>
      </c>
      <c r="BV24" s="346">
        <v>7.9852118506666351E-3</v>
      </c>
      <c r="BW24" s="346">
        <v>1.0777303414736376E-3</v>
      </c>
      <c r="BX24" s="346">
        <v>8.2810883144317975E-4</v>
      </c>
      <c r="BY24" s="346">
        <v>4.7074498322940831E-4</v>
      </c>
      <c r="BZ24" s="346">
        <v>1.1286803931286223E-3</v>
      </c>
      <c r="CA24" s="346">
        <v>9.1416163070107939E-4</v>
      </c>
      <c r="CB24" s="346">
        <v>1.1544613344635038E-3</v>
      </c>
      <c r="CC24" s="346">
        <v>8.4914610675596871E-4</v>
      </c>
      <c r="CD24" s="346">
        <v>1.3638540554964467E-3</v>
      </c>
      <c r="CE24" s="346">
        <v>1.0377130621987063E-3</v>
      </c>
      <c r="CF24" s="346">
        <v>9.4356673306016147E-4</v>
      </c>
      <c r="CG24" s="346">
        <v>2.7611537251176132E-3</v>
      </c>
      <c r="CH24" s="346">
        <v>2.860893729532544E-3</v>
      </c>
      <c r="CI24" s="346">
        <v>4.3388820169202409E-3</v>
      </c>
      <c r="CJ24" s="346">
        <v>2.2776899899277069E-3</v>
      </c>
      <c r="CK24" s="346">
        <v>2.9025633662195342E-3</v>
      </c>
      <c r="CL24" s="346">
        <v>4.2839166175802001E-3</v>
      </c>
      <c r="CM24" s="346">
        <v>3.9993626592675337E-2</v>
      </c>
      <c r="CN24" s="346">
        <v>2.9199345521888002E-3</v>
      </c>
      <c r="CO24" s="346">
        <v>1.662551536189973E-3</v>
      </c>
      <c r="CP24" s="346">
        <v>1.2870410383145976E-2</v>
      </c>
      <c r="CQ24" s="346">
        <v>1.421575610506276E-3</v>
      </c>
      <c r="CR24" s="346">
        <v>4.262772877362527E-3</v>
      </c>
      <c r="CS24" s="346">
        <v>2.8985073825692725E-3</v>
      </c>
      <c r="CT24" s="346">
        <v>8.848083816953645E-4</v>
      </c>
      <c r="CU24" s="346">
        <v>1.6719231987048062E-2</v>
      </c>
      <c r="CV24" s="346">
        <v>9.0895118470252386E-4</v>
      </c>
      <c r="CW24" s="346">
        <v>1.4323934313776369E-2</v>
      </c>
      <c r="CX24" s="346">
        <v>1.0873311264181203E-3</v>
      </c>
      <c r="CY24" s="346">
        <v>1.6489655141252706E-3</v>
      </c>
      <c r="CZ24" s="346">
        <v>1.0940001651086504E-3</v>
      </c>
      <c r="DA24" s="346">
        <v>9.33867132676509E-4</v>
      </c>
      <c r="DB24" s="346">
        <v>1.2583937243906265E-3</v>
      </c>
      <c r="DC24" s="346">
        <v>2.717723582016501E-3</v>
      </c>
      <c r="DD24" s="346">
        <v>4.9434296119373945E-4</v>
      </c>
      <c r="DE24" s="346">
        <v>1.205946411777323E-3</v>
      </c>
      <c r="DF24" s="346">
        <v>9.5733815206407538E-4</v>
      </c>
      <c r="DG24" s="347">
        <v>7.7352280665757213E-4</v>
      </c>
      <c r="DI24" s="344"/>
      <c r="DK24" s="317">
        <v>376624.82554602291</v>
      </c>
      <c r="DL24" s="317">
        <v>214886.29895173467</v>
      </c>
    </row>
    <row r="25" spans="1:116" ht="15.6" customHeight="1">
      <c r="A25" s="339">
        <v>19</v>
      </c>
      <c r="B25" s="123" t="s">
        <v>173</v>
      </c>
      <c r="C25" s="340" t="s">
        <v>174</v>
      </c>
      <c r="D25" s="345">
        <v>1.6631250741674739E-2</v>
      </c>
      <c r="E25" s="346">
        <v>5.9043079463774414E-4</v>
      </c>
      <c r="F25" s="346">
        <v>8.2917408890871938E-4</v>
      </c>
      <c r="G25" s="346">
        <v>7.5874759553077171E-5</v>
      </c>
      <c r="H25" s="346">
        <v>7.6348984550351099E-5</v>
      </c>
      <c r="I25" s="346">
        <v>0</v>
      </c>
      <c r="J25" s="346">
        <v>5.6595795094685736E-6</v>
      </c>
      <c r="K25" s="346">
        <v>6.9675756565486778E-4</v>
      </c>
      <c r="L25" s="346">
        <v>1.8659392441371488E-4</v>
      </c>
      <c r="M25" s="346">
        <v>1.298615467390473E-3</v>
      </c>
      <c r="N25" s="346">
        <v>0</v>
      </c>
      <c r="O25" s="346">
        <v>9.7757409101283848E-5</v>
      </c>
      <c r="P25" s="346">
        <v>2.8630581000368295E-5</v>
      </c>
      <c r="Q25" s="346">
        <v>1.6320160203826082E-5</v>
      </c>
      <c r="R25" s="346">
        <v>6.7758250503957046E-6</v>
      </c>
      <c r="S25" s="346">
        <v>5.1607355824809405E-5</v>
      </c>
      <c r="T25" s="346">
        <v>1.5505130505144849E-5</v>
      </c>
      <c r="U25" s="346">
        <v>9.3651633305333744E-6</v>
      </c>
      <c r="V25" s="346">
        <v>1.1049031499758442</v>
      </c>
      <c r="W25" s="346">
        <v>3.5213882049678646E-3</v>
      </c>
      <c r="X25" s="346">
        <v>1.2565618845405063E-5</v>
      </c>
      <c r="Y25" s="346">
        <v>4.2100614661812813E-3</v>
      </c>
      <c r="Z25" s="346">
        <v>2.8657978575032431E-3</v>
      </c>
      <c r="AA25" s="346">
        <v>3.7332188282197196E-4</v>
      </c>
      <c r="AB25" s="346">
        <v>7.4371112359379631E-4</v>
      </c>
      <c r="AC25" s="346">
        <v>8.3754215830732822E-4</v>
      </c>
      <c r="AD25" s="346">
        <v>3.279659844267037E-6</v>
      </c>
      <c r="AE25" s="346">
        <v>-9.7897179128228961E-4</v>
      </c>
      <c r="AF25" s="346">
        <v>6.3867241510384747E-5</v>
      </c>
      <c r="AG25" s="346">
        <v>2.9026983140918158E-4</v>
      </c>
      <c r="AH25" s="346">
        <v>3.1613751343283458E-5</v>
      </c>
      <c r="AI25" s="346">
        <v>3.6073918557711615E-5</v>
      </c>
      <c r="AJ25" s="346">
        <v>6.3378342469109031E-6</v>
      </c>
      <c r="AK25" s="346">
        <v>1.7498401616141742E-5</v>
      </c>
      <c r="AL25" s="346">
        <v>7.1835668956253041E-5</v>
      </c>
      <c r="AM25" s="346">
        <v>-8.7815071478015679E-4</v>
      </c>
      <c r="AN25" s="346">
        <v>-8.2327106442922862E-5</v>
      </c>
      <c r="AO25" s="346">
        <v>-8.1130541372467164E-5</v>
      </c>
      <c r="AP25" s="346">
        <v>-1.5767400803130804E-5</v>
      </c>
      <c r="AQ25" s="346">
        <v>1.4519466356678367E-5</v>
      </c>
      <c r="AR25" s="346">
        <v>5.5160811892785949E-6</v>
      </c>
      <c r="AS25" s="346">
        <v>-9.129786260944796E-7</v>
      </c>
      <c r="AT25" s="346">
        <v>-1.0570059570488491E-6</v>
      </c>
      <c r="AU25" s="346">
        <v>4.0384619626957463E-6</v>
      </c>
      <c r="AV25" s="346">
        <v>1.0554109295464569E-5</v>
      </c>
      <c r="AW25" s="346">
        <v>5.8318477065479971E-6</v>
      </c>
      <c r="AX25" s="346">
        <v>1.4219701215609824E-5</v>
      </c>
      <c r="AY25" s="346">
        <v>7.7036894837493918E-6</v>
      </c>
      <c r="AZ25" s="346">
        <v>4.851377803742708E-6</v>
      </c>
      <c r="BA25" s="346">
        <v>7.6460764190871949E-6</v>
      </c>
      <c r="BB25" s="346">
        <v>3.3784474784984232E-6</v>
      </c>
      <c r="BC25" s="346">
        <v>2.6791001033233657E-5</v>
      </c>
      <c r="BD25" s="346">
        <v>6.9586540464612818E-6</v>
      </c>
      <c r="BE25" s="346">
        <v>4.6530040808951137E-6</v>
      </c>
      <c r="BF25" s="346">
        <v>4.0273119204804062E-6</v>
      </c>
      <c r="BG25" s="346">
        <v>3.260952100102309E-6</v>
      </c>
      <c r="BH25" s="346">
        <v>5.442169797106554E-6</v>
      </c>
      <c r="BI25" s="346">
        <v>1.1985500039913393E-6</v>
      </c>
      <c r="BJ25" s="346">
        <v>2.901382461620849E-6</v>
      </c>
      <c r="BK25" s="346">
        <v>3.0808235959174943E-5</v>
      </c>
      <c r="BL25" s="346">
        <v>3.9713689054242042E-6</v>
      </c>
      <c r="BM25" s="346">
        <v>7.343411224125415E-6</v>
      </c>
      <c r="BN25" s="346">
        <v>5.5139721952157894E-6</v>
      </c>
      <c r="BO25" s="346">
        <v>1.2422665760372076E-4</v>
      </c>
      <c r="BP25" s="346">
        <v>1.2599673615772014E-4</v>
      </c>
      <c r="BQ25" s="346">
        <v>6.4055111368418959E-5</v>
      </c>
      <c r="BR25" s="346">
        <v>7.7899802310823918E-5</v>
      </c>
      <c r="BS25" s="346">
        <v>1.2419750700574282E-5</v>
      </c>
      <c r="BT25" s="346">
        <v>1.2120604910292153E-5</v>
      </c>
      <c r="BU25" s="346">
        <v>3.391522442604787E-6</v>
      </c>
      <c r="BV25" s="346">
        <v>3.0268040096207172E-6</v>
      </c>
      <c r="BW25" s="346">
        <v>5.9837838845836944E-6</v>
      </c>
      <c r="BX25" s="346">
        <v>2.8095450333988057E-6</v>
      </c>
      <c r="BY25" s="346">
        <v>4.7196155252372838E-7</v>
      </c>
      <c r="BZ25" s="346">
        <v>3.7491642676280539E-6</v>
      </c>
      <c r="CA25" s="346">
        <v>1.4934932068251015E-6</v>
      </c>
      <c r="CB25" s="346">
        <v>3.5384593665687634E-6</v>
      </c>
      <c r="CC25" s="346">
        <v>4.0309966525014454E-6</v>
      </c>
      <c r="CD25" s="346">
        <v>2.7529130109527078E-6</v>
      </c>
      <c r="CE25" s="346">
        <v>2.9608424664471349E-6</v>
      </c>
      <c r="CF25" s="346">
        <v>9.4419525164094935E-6</v>
      </c>
      <c r="CG25" s="346">
        <v>4.7561270614796001E-6</v>
      </c>
      <c r="CH25" s="346">
        <v>1.1530703361711729E-6</v>
      </c>
      <c r="CI25" s="346">
        <v>2.8415830396748528E-6</v>
      </c>
      <c r="CJ25" s="346">
        <v>4.0727352749735753E-6</v>
      </c>
      <c r="CK25" s="346">
        <v>1.6619725106880025E-6</v>
      </c>
      <c r="CL25" s="346">
        <v>3.3623875992607157E-6</v>
      </c>
      <c r="CM25" s="346">
        <v>5.7950763942797016E-6</v>
      </c>
      <c r="CN25" s="346">
        <v>3.4076026442303011E-6</v>
      </c>
      <c r="CO25" s="346">
        <v>1.2542255127899816E-5</v>
      </c>
      <c r="CP25" s="346">
        <v>1.8796740031788877E-5</v>
      </c>
      <c r="CQ25" s="346">
        <v>5.6017167046353464E-5</v>
      </c>
      <c r="CR25" s="346">
        <v>2.2787282225842472E-5</v>
      </c>
      <c r="CS25" s="346">
        <v>2.1353859424262391E-5</v>
      </c>
      <c r="CT25" s="346">
        <v>2.7274817458664558E-5</v>
      </c>
      <c r="CU25" s="346">
        <v>1.5136564529726152E-5</v>
      </c>
      <c r="CV25" s="346">
        <v>2.7525176872392129E-6</v>
      </c>
      <c r="CW25" s="346">
        <v>2.9643173816550025E-6</v>
      </c>
      <c r="CX25" s="346">
        <v>5.8540876882873032E-6</v>
      </c>
      <c r="CY25" s="346">
        <v>1.8900521353467205E-6</v>
      </c>
      <c r="CZ25" s="346">
        <v>1.0316006050303946E-4</v>
      </c>
      <c r="DA25" s="346">
        <v>1.1802244672208859E-4</v>
      </c>
      <c r="DB25" s="346">
        <v>8.8455472633426285E-6</v>
      </c>
      <c r="DC25" s="346">
        <v>6.495279258062858E-5</v>
      </c>
      <c r="DD25" s="346">
        <v>4.6084858833865903E-5</v>
      </c>
      <c r="DE25" s="346">
        <v>2.509347797702717E-4</v>
      </c>
      <c r="DF25" s="346">
        <v>8.9701231689276214E-6</v>
      </c>
      <c r="DG25" s="347">
        <v>2.7089426963912856E-4</v>
      </c>
      <c r="DI25" s="344"/>
      <c r="DK25" s="317">
        <v>20870.580144633066</v>
      </c>
      <c r="DL25" s="317">
        <v>9082.2608226355405</v>
      </c>
    </row>
    <row r="26" spans="1:116" ht="15.6" customHeight="1">
      <c r="A26" s="339">
        <v>20</v>
      </c>
      <c r="B26" s="123" t="s">
        <v>175</v>
      </c>
      <c r="C26" s="340" t="s">
        <v>176</v>
      </c>
      <c r="D26" s="345">
        <v>3.3064557662351002E-4</v>
      </c>
      <c r="E26" s="346">
        <v>2.7092400149218411E-4</v>
      </c>
      <c r="F26" s="346">
        <v>6.7790244950528895E-5</v>
      </c>
      <c r="G26" s="346">
        <v>2.6655160445932796E-5</v>
      </c>
      <c r="H26" s="346">
        <v>3.1053838931316213E-4</v>
      </c>
      <c r="I26" s="346">
        <v>0</v>
      </c>
      <c r="J26" s="346">
        <v>7.4820783706543257E-5</v>
      </c>
      <c r="K26" s="346">
        <v>1.016816490919735E-3</v>
      </c>
      <c r="L26" s="346">
        <v>6.746042825613841E-4</v>
      </c>
      <c r="M26" s="346">
        <v>5.6903198327181749E-4</v>
      </c>
      <c r="N26" s="346">
        <v>0</v>
      </c>
      <c r="O26" s="346">
        <v>2.6585404464148287E-3</v>
      </c>
      <c r="P26" s="346">
        <v>3.7719052772006297E-4</v>
      </c>
      <c r="Q26" s="346">
        <v>1.2172766478697729E-4</v>
      </c>
      <c r="R26" s="346">
        <v>1.4965147330789382E-4</v>
      </c>
      <c r="S26" s="346">
        <v>1.5708215398119593E-3</v>
      </c>
      <c r="T26" s="346">
        <v>3.2777652403645258E-4</v>
      </c>
      <c r="U26" s="346">
        <v>1.1054871788542461E-4</v>
      </c>
      <c r="V26" s="346">
        <v>8.5630474444984266E-3</v>
      </c>
      <c r="W26" s="346">
        <v>1.0235257317586754</v>
      </c>
      <c r="X26" s="346">
        <v>2.6703843108546866E-3</v>
      </c>
      <c r="Y26" s="346">
        <v>6.4519132639455157E-3</v>
      </c>
      <c r="Z26" s="346">
        <v>4.1260562281160255E-3</v>
      </c>
      <c r="AA26" s="346">
        <v>7.2196956141922855E-3</v>
      </c>
      <c r="AB26" s="346">
        <v>5.905507147094864E-3</v>
      </c>
      <c r="AC26" s="346">
        <v>1.0095200856900884E-2</v>
      </c>
      <c r="AD26" s="346">
        <v>1.361747068637801E-5</v>
      </c>
      <c r="AE26" s="346">
        <v>6.8125639749201642E-5</v>
      </c>
      <c r="AF26" s="346">
        <v>8.022471298511567E-4</v>
      </c>
      <c r="AG26" s="346">
        <v>4.6914538552506125E-3</v>
      </c>
      <c r="AH26" s="346">
        <v>4.074740433814632E-4</v>
      </c>
      <c r="AI26" s="346">
        <v>3.5353025875108288E-3</v>
      </c>
      <c r="AJ26" s="346">
        <v>2.361354797445488E-4</v>
      </c>
      <c r="AK26" s="346">
        <v>3.4005371293632332E-3</v>
      </c>
      <c r="AL26" s="346">
        <v>5.3653961351985639E-4</v>
      </c>
      <c r="AM26" s="346">
        <v>1.2322976538482243E-3</v>
      </c>
      <c r="AN26" s="346">
        <v>1.1716412587434737E-3</v>
      </c>
      <c r="AO26" s="346">
        <v>4.5090888557031117E-4</v>
      </c>
      <c r="AP26" s="346">
        <v>2.956139228048787E-4</v>
      </c>
      <c r="AQ26" s="346">
        <v>2.282210608647358E-3</v>
      </c>
      <c r="AR26" s="346">
        <v>2.6712305670724049E-4</v>
      </c>
      <c r="AS26" s="346">
        <v>9.7898769418646153E-4</v>
      </c>
      <c r="AT26" s="346">
        <v>2.5581409567943929E-4</v>
      </c>
      <c r="AU26" s="346">
        <v>3.9249722177479526E-4</v>
      </c>
      <c r="AV26" s="346">
        <v>2.1523427040924818E-4</v>
      </c>
      <c r="AW26" s="346">
        <v>2.02453384352828E-4</v>
      </c>
      <c r="AX26" s="346">
        <v>1.7048191153489281E-3</v>
      </c>
      <c r="AY26" s="346">
        <v>5.7801751449353155E-4</v>
      </c>
      <c r="AZ26" s="346">
        <v>2.669201462356471E-4</v>
      </c>
      <c r="BA26" s="346">
        <v>2.8357308874097579E-4</v>
      </c>
      <c r="BB26" s="346">
        <v>5.2540437916554601E-4</v>
      </c>
      <c r="BC26" s="346">
        <v>5.9863206927483921E-4</v>
      </c>
      <c r="BD26" s="346">
        <v>6.150982664779723E-4</v>
      </c>
      <c r="BE26" s="346">
        <v>3.5760459619390336E-4</v>
      </c>
      <c r="BF26" s="346">
        <v>1.4736546079533602E-4</v>
      </c>
      <c r="BG26" s="346">
        <v>1.2131808413003903E-4</v>
      </c>
      <c r="BH26" s="346">
        <v>1.4757643232297187E-4</v>
      </c>
      <c r="BI26" s="346">
        <v>5.6675756113791986E-4</v>
      </c>
      <c r="BJ26" s="346">
        <v>1.790192637265729E-4</v>
      </c>
      <c r="BK26" s="346">
        <v>7.5544382469427268E-4</v>
      </c>
      <c r="BL26" s="346">
        <v>1.6471857634791504E-4</v>
      </c>
      <c r="BM26" s="346">
        <v>1.1398761945218474E-4</v>
      </c>
      <c r="BN26" s="346">
        <v>1.6431758128452692E-4</v>
      </c>
      <c r="BO26" s="346">
        <v>1.835468979830646E-4</v>
      </c>
      <c r="BP26" s="346">
        <v>2.3104516764394859E-4</v>
      </c>
      <c r="BQ26" s="346">
        <v>2.1002230688699788E-5</v>
      </c>
      <c r="BR26" s="346">
        <v>3.2253301105243702E-5</v>
      </c>
      <c r="BS26" s="346">
        <v>1.493572672146928E-3</v>
      </c>
      <c r="BT26" s="346">
        <v>1.2881529688607903E-3</v>
      </c>
      <c r="BU26" s="346">
        <v>1.505916996651304E-5</v>
      </c>
      <c r="BV26" s="346">
        <v>1.3479285732729602E-5</v>
      </c>
      <c r="BW26" s="346">
        <v>8.7296387993757778E-6</v>
      </c>
      <c r="BX26" s="346">
        <v>8.103302953962586E-6</v>
      </c>
      <c r="BY26" s="346">
        <v>3.8369060170997752E-6</v>
      </c>
      <c r="BZ26" s="346">
        <v>5.7061938099135219E-5</v>
      </c>
      <c r="CA26" s="346">
        <v>2.4214392581969688E-5</v>
      </c>
      <c r="CB26" s="346">
        <v>6.9033087164963088E-5</v>
      </c>
      <c r="CC26" s="346">
        <v>2.1581099734390355E-5</v>
      </c>
      <c r="CD26" s="346">
        <v>4.9312786016915277E-5</v>
      </c>
      <c r="CE26" s="346">
        <v>1.5921954368834434E-5</v>
      </c>
      <c r="CF26" s="346">
        <v>1.6969427222457745E-4</v>
      </c>
      <c r="CG26" s="346">
        <v>1.2490644546489927E-4</v>
      </c>
      <c r="CH26" s="346">
        <v>8.5925367033808872E-6</v>
      </c>
      <c r="CI26" s="346">
        <v>2.5423086365815829E-5</v>
      </c>
      <c r="CJ26" s="346">
        <v>1.822323083833892E-5</v>
      </c>
      <c r="CK26" s="346">
        <v>1.6625300566910307E-5</v>
      </c>
      <c r="CL26" s="346">
        <v>1.4620709137588156E-5</v>
      </c>
      <c r="CM26" s="346">
        <v>8.4622372796814405E-5</v>
      </c>
      <c r="CN26" s="346">
        <v>5.6446142590318657E-5</v>
      </c>
      <c r="CO26" s="346">
        <v>3.0399888242674679E-5</v>
      </c>
      <c r="CP26" s="346">
        <v>1.505963626749435E-3</v>
      </c>
      <c r="CQ26" s="346">
        <v>5.0235277323738056E-4</v>
      </c>
      <c r="CR26" s="346">
        <v>2.9751891211040895E-3</v>
      </c>
      <c r="CS26" s="346">
        <v>1.2402849653721985E-4</v>
      </c>
      <c r="CT26" s="346">
        <v>1.0304610282490606E-4</v>
      </c>
      <c r="CU26" s="346">
        <v>2.428770798436903E-5</v>
      </c>
      <c r="CV26" s="346">
        <v>2.3933919081663314E-5</v>
      </c>
      <c r="CW26" s="346">
        <v>4.99725566261199E-5</v>
      </c>
      <c r="CX26" s="346">
        <v>1.5592418807864423E-4</v>
      </c>
      <c r="CY26" s="346">
        <v>1.2977655142179088E-5</v>
      </c>
      <c r="CZ26" s="346">
        <v>1.1274183043135124E-4</v>
      </c>
      <c r="DA26" s="346">
        <v>1.5300378250416167E-4</v>
      </c>
      <c r="DB26" s="346">
        <v>3.3467693178490027E-4</v>
      </c>
      <c r="DC26" s="346">
        <v>1.5283151404181603E-4</v>
      </c>
      <c r="DD26" s="346">
        <v>9.2614498489812958E-4</v>
      </c>
      <c r="DE26" s="346">
        <v>5.1856477734252643E-5</v>
      </c>
      <c r="DF26" s="346">
        <v>1.8327916857283506E-4</v>
      </c>
      <c r="DG26" s="347">
        <v>1.4123524579735784E-4</v>
      </c>
      <c r="DI26" s="344"/>
      <c r="DK26" s="317">
        <v>124686.85016738503</v>
      </c>
      <c r="DL26" s="317">
        <v>30503.741871235376</v>
      </c>
    </row>
    <row r="27" spans="1:116" ht="15.6" customHeight="1">
      <c r="A27" s="339">
        <v>21</v>
      </c>
      <c r="B27" s="123" t="s">
        <v>177</v>
      </c>
      <c r="C27" s="340" t="s">
        <v>178</v>
      </c>
      <c r="D27" s="345">
        <v>1.3383948515209956E-4</v>
      </c>
      <c r="E27" s="346">
        <v>1.5042016602395603E-5</v>
      </c>
      <c r="F27" s="346">
        <v>1.7741113929023965E-5</v>
      </c>
      <c r="G27" s="346">
        <v>4.4735233052995648E-6</v>
      </c>
      <c r="H27" s="346">
        <v>9.3147197956582436E-6</v>
      </c>
      <c r="I27" s="346">
        <v>0</v>
      </c>
      <c r="J27" s="346">
        <v>2.4155645419638821E-5</v>
      </c>
      <c r="K27" s="346">
        <v>4.0882229223001744E-5</v>
      </c>
      <c r="L27" s="346">
        <v>4.2546749590678742E-5</v>
      </c>
      <c r="M27" s="346">
        <v>2.5186967666518874E-5</v>
      </c>
      <c r="N27" s="346">
        <v>0</v>
      </c>
      <c r="O27" s="346">
        <v>2.1327089206851291E-4</v>
      </c>
      <c r="P27" s="346">
        <v>5.9369344885204502E-5</v>
      </c>
      <c r="Q27" s="346">
        <v>7.1953876500878801E-5</v>
      </c>
      <c r="R27" s="346">
        <v>6.3036163792173059E-5</v>
      </c>
      <c r="S27" s="346">
        <v>9.196962786902557E-5</v>
      </c>
      <c r="T27" s="346">
        <v>7.9626386851269293E-5</v>
      </c>
      <c r="U27" s="346">
        <v>6.0932824381211934E-5</v>
      </c>
      <c r="V27" s="346">
        <v>5.8329032871968101E-3</v>
      </c>
      <c r="W27" s="346">
        <v>2.4420975688266449E-3</v>
      </c>
      <c r="X27" s="346">
        <v>1.104807647839138</v>
      </c>
      <c r="Y27" s="346">
        <v>4.2597682385384805E-2</v>
      </c>
      <c r="Z27" s="346">
        <v>9.8961802923763966E-3</v>
      </c>
      <c r="AA27" s="346">
        <v>1.3994209955364237E-3</v>
      </c>
      <c r="AB27" s="346">
        <v>7.1848704830006032E-4</v>
      </c>
      <c r="AC27" s="346">
        <v>1.2819271297761562E-2</v>
      </c>
      <c r="AD27" s="346">
        <v>5.2454000452302708E-5</v>
      </c>
      <c r="AE27" s="346">
        <v>2.7936196783660142E-5</v>
      </c>
      <c r="AF27" s="346">
        <v>4.1500209060143627E-4</v>
      </c>
      <c r="AG27" s="346">
        <v>8.6130016065076294E-4</v>
      </c>
      <c r="AH27" s="346">
        <v>5.9153916683983828E-5</v>
      </c>
      <c r="AI27" s="346">
        <v>2.3989218739455572E-4</v>
      </c>
      <c r="AJ27" s="346">
        <v>1.7702161415685798E-5</v>
      </c>
      <c r="AK27" s="346">
        <v>2.2164432221929217E-5</v>
      </c>
      <c r="AL27" s="346">
        <v>1.8586475379314544E-4</v>
      </c>
      <c r="AM27" s="346">
        <v>2.4614864897582525E-6</v>
      </c>
      <c r="AN27" s="346">
        <v>6.3944698645023417E-6</v>
      </c>
      <c r="AO27" s="346">
        <v>1.2897404121872617E-5</v>
      </c>
      <c r="AP27" s="346">
        <v>2.4136142487662185E-6</v>
      </c>
      <c r="AQ27" s="346">
        <v>1.2347401487065101E-5</v>
      </c>
      <c r="AR27" s="346">
        <v>1.2559669746359457E-5</v>
      </c>
      <c r="AS27" s="346">
        <v>1.5016437873944163E-5</v>
      </c>
      <c r="AT27" s="346">
        <v>1.4220734336688023E-5</v>
      </c>
      <c r="AU27" s="346">
        <v>2.5996835072064839E-5</v>
      </c>
      <c r="AV27" s="346">
        <v>1.034596942595771E-5</v>
      </c>
      <c r="AW27" s="346">
        <v>4.8271099352020459E-5</v>
      </c>
      <c r="AX27" s="346">
        <v>6.2295576787645029E-5</v>
      </c>
      <c r="AY27" s="346">
        <v>6.7064944422947812E-5</v>
      </c>
      <c r="AZ27" s="346">
        <v>2.6977124298145039E-5</v>
      </c>
      <c r="BA27" s="346">
        <v>5.9084766106751956E-5</v>
      </c>
      <c r="BB27" s="346">
        <v>1.1698155183750782E-5</v>
      </c>
      <c r="BC27" s="346">
        <v>3.7271614027599006E-5</v>
      </c>
      <c r="BD27" s="346">
        <v>2.5174929120960955E-5</v>
      </c>
      <c r="BE27" s="346">
        <v>2.5093564798378028E-5</v>
      </c>
      <c r="BF27" s="346">
        <v>3.3228817985578097E-5</v>
      </c>
      <c r="BG27" s="346">
        <v>3.0164728211289217E-5</v>
      </c>
      <c r="BH27" s="346">
        <v>4.378463056564769E-5</v>
      </c>
      <c r="BI27" s="346">
        <v>4.0149887933157663E-5</v>
      </c>
      <c r="BJ27" s="346">
        <v>1.5311222099684347E-5</v>
      </c>
      <c r="BK27" s="346">
        <v>1.4427864635001416E-4</v>
      </c>
      <c r="BL27" s="346">
        <v>5.0253812958351997E-6</v>
      </c>
      <c r="BM27" s="346">
        <v>1.4611329718113882E-5</v>
      </c>
      <c r="BN27" s="346">
        <v>1.7450723137354366E-5</v>
      </c>
      <c r="BO27" s="346">
        <v>1.0249207900152039E-5</v>
      </c>
      <c r="BP27" s="346">
        <v>9.4521265163658993E-6</v>
      </c>
      <c r="BQ27" s="346">
        <v>4.6590514791561284E-6</v>
      </c>
      <c r="BR27" s="346">
        <v>1.1234245123407722E-4</v>
      </c>
      <c r="BS27" s="346">
        <v>1.8495978176745642E-5</v>
      </c>
      <c r="BT27" s="346">
        <v>1.4656151547359119E-5</v>
      </c>
      <c r="BU27" s="346">
        <v>3.0278365581744086E-6</v>
      </c>
      <c r="BV27" s="346">
        <v>2.5717363890636059E-6</v>
      </c>
      <c r="BW27" s="346">
        <v>1.3636717785069656E-6</v>
      </c>
      <c r="BX27" s="346">
        <v>1.4778154433105869E-6</v>
      </c>
      <c r="BY27" s="346">
        <v>5.9318766398439557E-7</v>
      </c>
      <c r="BZ27" s="346">
        <v>2.6247086985250851E-6</v>
      </c>
      <c r="CA27" s="346">
        <v>3.6131882611095968E-6</v>
      </c>
      <c r="CB27" s="346">
        <v>1.5438954489902965E-5</v>
      </c>
      <c r="CC27" s="346">
        <v>4.2641870255150837E-6</v>
      </c>
      <c r="CD27" s="346">
        <v>9.5515281092828626E-6</v>
      </c>
      <c r="CE27" s="346">
        <v>2.7367453326211095E-6</v>
      </c>
      <c r="CF27" s="346">
        <v>4.3280758802886475E-6</v>
      </c>
      <c r="CG27" s="346">
        <v>1.163464373821434E-5</v>
      </c>
      <c r="CH27" s="346">
        <v>1.4764659333731298E-6</v>
      </c>
      <c r="CI27" s="346">
        <v>2.4974180371727499E-6</v>
      </c>
      <c r="CJ27" s="346">
        <v>2.996419230867177E-6</v>
      </c>
      <c r="CK27" s="346">
        <v>5.0250230080319219E-6</v>
      </c>
      <c r="CL27" s="346">
        <v>2.4794486885870852E-6</v>
      </c>
      <c r="CM27" s="346">
        <v>1.6114402905841023E-5</v>
      </c>
      <c r="CN27" s="346">
        <v>3.2756772612935344E-6</v>
      </c>
      <c r="CO27" s="346">
        <v>8.5083437689639234E-6</v>
      </c>
      <c r="CP27" s="346">
        <v>4.8371290989575474E-4</v>
      </c>
      <c r="CQ27" s="346">
        <v>7.8815082534908253E-5</v>
      </c>
      <c r="CR27" s="346">
        <v>6.1304156654123438E-5</v>
      </c>
      <c r="CS27" s="346">
        <v>1.0912467899720344E-5</v>
      </c>
      <c r="CT27" s="346">
        <v>8.3228524004916854E-6</v>
      </c>
      <c r="CU27" s="346">
        <v>7.1860261298048673E-6</v>
      </c>
      <c r="CV27" s="346">
        <v>6.4211438412117747E-6</v>
      </c>
      <c r="CW27" s="346">
        <v>7.5874995429585779E-6</v>
      </c>
      <c r="CX27" s="346">
        <v>2.1993259998116408E-5</v>
      </c>
      <c r="CY27" s="346">
        <v>6.4265406957866041E-6</v>
      </c>
      <c r="CZ27" s="346">
        <v>1.2198425394599463E-5</v>
      </c>
      <c r="DA27" s="346">
        <v>9.4493923375731628E-6</v>
      </c>
      <c r="DB27" s="346">
        <v>5.1305380420741794E-5</v>
      </c>
      <c r="DC27" s="346">
        <v>7.4208435295974132E-6</v>
      </c>
      <c r="DD27" s="346">
        <v>3.4434520104986947E-5</v>
      </c>
      <c r="DE27" s="346">
        <v>1.4259104593538547E-5</v>
      </c>
      <c r="DF27" s="346">
        <v>4.1026939578174083E-5</v>
      </c>
      <c r="DG27" s="347">
        <v>6.2690077262211881E-6</v>
      </c>
      <c r="DI27" s="344"/>
      <c r="DK27" s="317">
        <v>64796.099314026826</v>
      </c>
      <c r="DL27" s="317">
        <v>17910.220778173101</v>
      </c>
    </row>
    <row r="28" spans="1:116" ht="15.6" customHeight="1">
      <c r="A28" s="339">
        <v>22</v>
      </c>
      <c r="B28" s="123" t="s">
        <v>179</v>
      </c>
      <c r="C28" s="340" t="s">
        <v>180</v>
      </c>
      <c r="D28" s="345">
        <v>2.4883970910722096E-4</v>
      </c>
      <c r="E28" s="346">
        <v>1.6029847178890608E-4</v>
      </c>
      <c r="F28" s="346">
        <v>1.0203002005595258E-4</v>
      </c>
      <c r="G28" s="346">
        <v>4.5871994952816589E-5</v>
      </c>
      <c r="H28" s="346">
        <v>9.2618436269168876E-5</v>
      </c>
      <c r="I28" s="346">
        <v>0</v>
      </c>
      <c r="J28" s="346">
        <v>2.9162465294796375E-4</v>
      </c>
      <c r="K28" s="346">
        <v>6.9468481024482403E-4</v>
      </c>
      <c r="L28" s="346">
        <v>8.298009995320292E-4</v>
      </c>
      <c r="M28" s="346">
        <v>3.3295417215596824E-4</v>
      </c>
      <c r="N28" s="346">
        <v>0</v>
      </c>
      <c r="O28" s="346">
        <v>4.0869660266975114E-3</v>
      </c>
      <c r="P28" s="346">
        <v>8.0090294877509358E-4</v>
      </c>
      <c r="Q28" s="346">
        <v>6.9296023418946335E-4</v>
      </c>
      <c r="R28" s="346">
        <v>6.1388533553192906E-4</v>
      </c>
      <c r="S28" s="346">
        <v>1.6385792617370153E-3</v>
      </c>
      <c r="T28" s="346">
        <v>1.1419099596072574E-3</v>
      </c>
      <c r="U28" s="346">
        <v>3.8236041653411969E-4</v>
      </c>
      <c r="V28" s="346">
        <v>1.4985416894809512E-3</v>
      </c>
      <c r="W28" s="346">
        <v>5.4940214340301243E-3</v>
      </c>
      <c r="X28" s="346">
        <v>5.2559286034891024E-4</v>
      </c>
      <c r="Y28" s="346">
        <v>1.0459635859624015</v>
      </c>
      <c r="Z28" s="346">
        <v>9.0449082759735011E-2</v>
      </c>
      <c r="AA28" s="346">
        <v>3.2737273247923498E-2</v>
      </c>
      <c r="AB28" s="346">
        <v>1.4256606693049201E-2</v>
      </c>
      <c r="AC28" s="346">
        <v>3.007765041120276E-2</v>
      </c>
      <c r="AD28" s="346">
        <v>5.7524897057969926E-5</v>
      </c>
      <c r="AE28" s="346">
        <v>3.4425575455798144E-4</v>
      </c>
      <c r="AF28" s="346">
        <v>8.3231231873477033E-3</v>
      </c>
      <c r="AG28" s="346">
        <v>1.8283823448874709E-2</v>
      </c>
      <c r="AH28" s="346">
        <v>1.0931396356594339E-3</v>
      </c>
      <c r="AI28" s="346">
        <v>3.9789072639198472E-3</v>
      </c>
      <c r="AJ28" s="346">
        <v>1.1901502669177986E-4</v>
      </c>
      <c r="AK28" s="346">
        <v>2.3120497586869048E-4</v>
      </c>
      <c r="AL28" s="346">
        <v>2.9417175463405097E-3</v>
      </c>
      <c r="AM28" s="346">
        <v>5.7476250482359521E-5</v>
      </c>
      <c r="AN28" s="346">
        <v>3.697373455220121E-5</v>
      </c>
      <c r="AO28" s="346">
        <v>6.2668979061828603E-5</v>
      </c>
      <c r="AP28" s="346">
        <v>1.4455688688007453E-5</v>
      </c>
      <c r="AQ28" s="346">
        <v>1.1567211349163902E-4</v>
      </c>
      <c r="AR28" s="346">
        <v>1.878818423392602E-4</v>
      </c>
      <c r="AS28" s="346">
        <v>8.6919448476945358E-5</v>
      </c>
      <c r="AT28" s="346">
        <v>1.6064854554292821E-4</v>
      </c>
      <c r="AU28" s="346">
        <v>3.7285178518646386E-4</v>
      </c>
      <c r="AV28" s="346">
        <v>9.0842531790786342E-5</v>
      </c>
      <c r="AW28" s="346">
        <v>5.8630020930454071E-4</v>
      </c>
      <c r="AX28" s="346">
        <v>1.167243150145005E-3</v>
      </c>
      <c r="AY28" s="346">
        <v>3.0860898542554302E-4</v>
      </c>
      <c r="AZ28" s="346">
        <v>4.1147714210837297E-4</v>
      </c>
      <c r="BA28" s="346">
        <v>1.1979788788354187E-3</v>
      </c>
      <c r="BB28" s="346">
        <v>1.1884082507331419E-4</v>
      </c>
      <c r="BC28" s="346">
        <v>6.0014363416510544E-4</v>
      </c>
      <c r="BD28" s="346">
        <v>3.3242330945177403E-4</v>
      </c>
      <c r="BE28" s="346">
        <v>2.5726366621450889E-4</v>
      </c>
      <c r="BF28" s="346">
        <v>3.902078610860421E-4</v>
      </c>
      <c r="BG28" s="346">
        <v>3.0121798367606774E-4</v>
      </c>
      <c r="BH28" s="346">
        <v>4.54073222618017E-4</v>
      </c>
      <c r="BI28" s="346">
        <v>1.8302301959815945E-4</v>
      </c>
      <c r="BJ28" s="346">
        <v>1.6025628725358968E-4</v>
      </c>
      <c r="BK28" s="346">
        <v>6.9934850990844297E-4</v>
      </c>
      <c r="BL28" s="346">
        <v>5.1541370342967332E-5</v>
      </c>
      <c r="BM28" s="346">
        <v>1.2132687779495333E-4</v>
      </c>
      <c r="BN28" s="346">
        <v>1.6681302322021265E-4</v>
      </c>
      <c r="BO28" s="346">
        <v>1.0358811582893618E-4</v>
      </c>
      <c r="BP28" s="346">
        <v>9.4132904114608361E-5</v>
      </c>
      <c r="BQ28" s="346">
        <v>2.0739463855492884E-5</v>
      </c>
      <c r="BR28" s="346">
        <v>3.6103028719209028E-5</v>
      </c>
      <c r="BS28" s="346">
        <v>2.2136299579503298E-4</v>
      </c>
      <c r="BT28" s="346">
        <v>1.4522399489127433E-4</v>
      </c>
      <c r="BU28" s="346">
        <v>3.3270359533363305E-5</v>
      </c>
      <c r="BV28" s="346">
        <v>2.4825851481777509E-5</v>
      </c>
      <c r="BW28" s="346">
        <v>1.0488265745584165E-5</v>
      </c>
      <c r="BX28" s="346">
        <v>1.558035718845201E-5</v>
      </c>
      <c r="BY28" s="346">
        <v>5.9963660445134307E-6</v>
      </c>
      <c r="BZ28" s="346">
        <v>2.2678672781809737E-5</v>
      </c>
      <c r="CA28" s="346">
        <v>2.7824846738352719E-5</v>
      </c>
      <c r="CB28" s="346">
        <v>1.1890671384466536E-4</v>
      </c>
      <c r="CC28" s="346">
        <v>3.308834475213454E-5</v>
      </c>
      <c r="CD28" s="346">
        <v>7.6686762924900166E-5</v>
      </c>
      <c r="CE28" s="346">
        <v>2.8574931154342913E-5</v>
      </c>
      <c r="CF28" s="346">
        <v>4.1868340961360206E-5</v>
      </c>
      <c r="CG28" s="346">
        <v>2.0676533881792467E-4</v>
      </c>
      <c r="CH28" s="346">
        <v>1.3998687516907573E-5</v>
      </c>
      <c r="CI28" s="346">
        <v>1.8898276950003425E-5</v>
      </c>
      <c r="CJ28" s="346">
        <v>2.0239192118564571E-5</v>
      </c>
      <c r="CK28" s="346">
        <v>5.1757492607304427E-5</v>
      </c>
      <c r="CL28" s="346">
        <v>1.7984848890102725E-5</v>
      </c>
      <c r="CM28" s="346">
        <v>1.2165629956574203E-4</v>
      </c>
      <c r="CN28" s="346">
        <v>2.5951716047320547E-5</v>
      </c>
      <c r="CO28" s="346">
        <v>1.7293219580405831E-4</v>
      </c>
      <c r="CP28" s="346">
        <v>1.2368626033808199E-3</v>
      </c>
      <c r="CQ28" s="346">
        <v>1.072561779768613E-3</v>
      </c>
      <c r="CR28" s="346">
        <v>4.3633028837016896E-4</v>
      </c>
      <c r="CS28" s="346">
        <v>8.6001177539652798E-5</v>
      </c>
      <c r="CT28" s="346">
        <v>6.596611549943006E-5</v>
      </c>
      <c r="CU28" s="346">
        <v>5.7964235506309796E-5</v>
      </c>
      <c r="CV28" s="346">
        <v>4.4784306755437407E-5</v>
      </c>
      <c r="CW28" s="346">
        <v>3.9477573938979555E-5</v>
      </c>
      <c r="CX28" s="346">
        <v>2.9595914009245932E-4</v>
      </c>
      <c r="CY28" s="346">
        <v>2.6585709536250413E-5</v>
      </c>
      <c r="CZ28" s="346">
        <v>6.7547535376671173E-5</v>
      </c>
      <c r="DA28" s="346">
        <v>7.1651474115627965E-5</v>
      </c>
      <c r="DB28" s="346">
        <v>2.0829297230885239E-4</v>
      </c>
      <c r="DC28" s="346">
        <v>5.9157920205942454E-5</v>
      </c>
      <c r="DD28" s="346">
        <v>6.6750361238918652E-4</v>
      </c>
      <c r="DE28" s="346">
        <v>5.4851713817764514E-5</v>
      </c>
      <c r="DF28" s="346">
        <v>4.7571516224076388E-4</v>
      </c>
      <c r="DG28" s="347">
        <v>6.0571877891883402E-5</v>
      </c>
      <c r="DI28" s="344"/>
      <c r="DK28" s="317">
        <v>238191.31123073524</v>
      </c>
      <c r="DL28" s="317">
        <v>52817.61816963202</v>
      </c>
    </row>
    <row r="29" spans="1:116" ht="15.6" customHeight="1">
      <c r="A29" s="339">
        <v>23</v>
      </c>
      <c r="B29" s="123" t="s">
        <v>181</v>
      </c>
      <c r="C29" s="340" t="s">
        <v>182</v>
      </c>
      <c r="D29" s="345">
        <v>1.2521422765179006E-4</v>
      </c>
      <c r="E29" s="346">
        <v>1.877990805676715E-5</v>
      </c>
      <c r="F29" s="346">
        <v>3.5360029790053583E-5</v>
      </c>
      <c r="G29" s="346">
        <v>3.1391870869971119E-5</v>
      </c>
      <c r="H29" s="346">
        <v>4.4609046931008849E-5</v>
      </c>
      <c r="I29" s="346">
        <v>0</v>
      </c>
      <c r="J29" s="346">
        <v>1.3975238357160916E-5</v>
      </c>
      <c r="K29" s="346">
        <v>9.3384925450194355E-5</v>
      </c>
      <c r="L29" s="346">
        <v>1.4914182736445097E-4</v>
      </c>
      <c r="M29" s="346">
        <v>2.0857966751709411E-5</v>
      </c>
      <c r="N29" s="346">
        <v>0</v>
      </c>
      <c r="O29" s="346">
        <v>4.7031867481201828E-4</v>
      </c>
      <c r="P29" s="346">
        <v>1.4128384979233613E-4</v>
      </c>
      <c r="Q29" s="346">
        <v>2.8227566510293591E-4</v>
      </c>
      <c r="R29" s="346">
        <v>2.7967453778904441E-4</v>
      </c>
      <c r="S29" s="346">
        <v>1.0970618506120452E-4</v>
      </c>
      <c r="T29" s="346">
        <v>1.9483468318938439E-4</v>
      </c>
      <c r="U29" s="346">
        <v>2.0926514960839608E-4</v>
      </c>
      <c r="V29" s="346">
        <v>6.5268114258587738E-5</v>
      </c>
      <c r="W29" s="346">
        <v>4.0804671902217713E-5</v>
      </c>
      <c r="X29" s="346">
        <v>4.4454577086037426E-6</v>
      </c>
      <c r="Y29" s="346">
        <v>2.0252234744685657E-5</v>
      </c>
      <c r="Z29" s="346">
        <v>1.0000831084375974</v>
      </c>
      <c r="AA29" s="346">
        <v>4.5734077979545842E-3</v>
      </c>
      <c r="AB29" s="346">
        <v>3.0642815552014014E-4</v>
      </c>
      <c r="AC29" s="346">
        <v>2.741009089220705E-3</v>
      </c>
      <c r="AD29" s="346">
        <v>1.4849886171526276E-6</v>
      </c>
      <c r="AE29" s="346">
        <v>7.3620725691594033E-6</v>
      </c>
      <c r="AF29" s="346">
        <v>1.013421652470865E-2</v>
      </c>
      <c r="AG29" s="346">
        <v>1.6520829936363855E-4</v>
      </c>
      <c r="AH29" s="346">
        <v>6.0412851634347319E-4</v>
      </c>
      <c r="AI29" s="346">
        <v>1.757414404761397E-4</v>
      </c>
      <c r="AJ29" s="346">
        <v>1.6257463734442048E-5</v>
      </c>
      <c r="AK29" s="346">
        <v>3.5936714103697937E-5</v>
      </c>
      <c r="AL29" s="346">
        <v>1.8720158521474706E-4</v>
      </c>
      <c r="AM29" s="346">
        <v>4.7668371708276848E-6</v>
      </c>
      <c r="AN29" s="346">
        <v>5.6879022092115643E-6</v>
      </c>
      <c r="AO29" s="346">
        <v>1.0739740751102642E-5</v>
      </c>
      <c r="AP29" s="346">
        <v>3.9792164027377292E-6</v>
      </c>
      <c r="AQ29" s="346">
        <v>1.1546930572495744E-5</v>
      </c>
      <c r="AR29" s="346">
        <v>1.106162742680183E-4</v>
      </c>
      <c r="AS29" s="346">
        <v>2.1057875909416811E-5</v>
      </c>
      <c r="AT29" s="346">
        <v>4.1219852552716608E-5</v>
      </c>
      <c r="AU29" s="346">
        <v>5.3279203361850731E-5</v>
      </c>
      <c r="AV29" s="346">
        <v>4.1756623675431874E-5</v>
      </c>
      <c r="AW29" s="346">
        <v>1.5714347022752976E-4</v>
      </c>
      <c r="AX29" s="346">
        <v>3.052730634524796E-4</v>
      </c>
      <c r="AY29" s="346">
        <v>2.2087806550702703E-4</v>
      </c>
      <c r="AZ29" s="346">
        <v>3.9432205817797688E-4</v>
      </c>
      <c r="BA29" s="346">
        <v>5.6738121419284211E-4</v>
      </c>
      <c r="BB29" s="346">
        <v>3.2737193474554454E-5</v>
      </c>
      <c r="BC29" s="346">
        <v>6.8527420238064332E-4</v>
      </c>
      <c r="BD29" s="346">
        <v>3.4891091361140221E-4</v>
      </c>
      <c r="BE29" s="346">
        <v>2.8603860261522022E-4</v>
      </c>
      <c r="BF29" s="346">
        <v>3.4606704692354364E-4</v>
      </c>
      <c r="BG29" s="346">
        <v>1.9177448998945702E-4</v>
      </c>
      <c r="BH29" s="346">
        <v>4.9751487349547691E-4</v>
      </c>
      <c r="BI29" s="346">
        <v>7.1647428755530903E-5</v>
      </c>
      <c r="BJ29" s="346">
        <v>1.0150981797473E-4</v>
      </c>
      <c r="BK29" s="346">
        <v>6.7946602961430828E-4</v>
      </c>
      <c r="BL29" s="346">
        <v>1.6558027013188916E-5</v>
      </c>
      <c r="BM29" s="346">
        <v>7.1546013810351743E-5</v>
      </c>
      <c r="BN29" s="346">
        <v>8.46178823979556E-5</v>
      </c>
      <c r="BO29" s="346">
        <v>6.2951893892131038E-5</v>
      </c>
      <c r="BP29" s="346">
        <v>5.6258037635672989E-5</v>
      </c>
      <c r="BQ29" s="346">
        <v>5.986479972399559E-6</v>
      </c>
      <c r="BR29" s="346">
        <v>1.0129184052717143E-5</v>
      </c>
      <c r="BS29" s="346">
        <v>2.0635928190007594E-4</v>
      </c>
      <c r="BT29" s="346">
        <v>2.1107506539683889E-5</v>
      </c>
      <c r="BU29" s="346">
        <v>2.6065916512144934E-5</v>
      </c>
      <c r="BV29" s="346">
        <v>1.9382689701058796E-5</v>
      </c>
      <c r="BW29" s="346">
        <v>7.716122322820747E-6</v>
      </c>
      <c r="BX29" s="346">
        <v>1.3472764681691019E-5</v>
      </c>
      <c r="BY29" s="346">
        <v>4.4026873763938544E-6</v>
      </c>
      <c r="BZ29" s="346">
        <v>1.0646400869850811E-5</v>
      </c>
      <c r="CA29" s="346">
        <v>6.9644457523222466E-6</v>
      </c>
      <c r="CB29" s="346">
        <v>2.4529383662370704E-5</v>
      </c>
      <c r="CC29" s="346">
        <v>6.9833830257115336E-6</v>
      </c>
      <c r="CD29" s="346">
        <v>2.2587885614437056E-5</v>
      </c>
      <c r="CE29" s="346">
        <v>1.3123767489603542E-5</v>
      </c>
      <c r="CF29" s="346">
        <v>2.2662841590796527E-5</v>
      </c>
      <c r="CG29" s="346">
        <v>4.0129935114072379E-5</v>
      </c>
      <c r="CH29" s="346">
        <v>3.3603048169826174E-6</v>
      </c>
      <c r="CI29" s="346">
        <v>7.8929580285755126E-6</v>
      </c>
      <c r="CJ29" s="346">
        <v>1.0333868875915795E-5</v>
      </c>
      <c r="CK29" s="346">
        <v>4.4394180965094007E-5</v>
      </c>
      <c r="CL29" s="346">
        <v>7.8603218486528358E-6</v>
      </c>
      <c r="CM29" s="346">
        <v>3.1773807975963284E-5</v>
      </c>
      <c r="CN29" s="346">
        <v>9.9409084424825834E-6</v>
      </c>
      <c r="CO29" s="346">
        <v>7.535069930954934E-6</v>
      </c>
      <c r="CP29" s="346">
        <v>6.9188516055021296E-5</v>
      </c>
      <c r="CQ29" s="346">
        <v>4.6698149589097022E-5</v>
      </c>
      <c r="CR29" s="346">
        <v>4.7895354255208503E-5</v>
      </c>
      <c r="CS29" s="346">
        <v>1.0507519988583304E-5</v>
      </c>
      <c r="CT29" s="346">
        <v>1.0214677316777625E-5</v>
      </c>
      <c r="CU29" s="346">
        <v>2.3444149826378366E-5</v>
      </c>
      <c r="CV29" s="346">
        <v>1.3941353522263954E-5</v>
      </c>
      <c r="CW29" s="346">
        <v>2.368977526708983E-5</v>
      </c>
      <c r="CX29" s="346">
        <v>7.6384857877906536E-5</v>
      </c>
      <c r="CY29" s="346">
        <v>1.1102684173881332E-5</v>
      </c>
      <c r="CZ29" s="346">
        <v>2.0245300699995476E-5</v>
      </c>
      <c r="DA29" s="346">
        <v>1.8349288661740774E-5</v>
      </c>
      <c r="DB29" s="346">
        <v>2.963399806894245E-5</v>
      </c>
      <c r="DC29" s="346">
        <v>3.7018808483115413E-5</v>
      </c>
      <c r="DD29" s="346">
        <v>1.3881364117340356E-5</v>
      </c>
      <c r="DE29" s="346">
        <v>1.1015222933611303E-5</v>
      </c>
      <c r="DF29" s="346">
        <v>2.2158380962493355E-4</v>
      </c>
      <c r="DG29" s="347">
        <v>5.8533702146894931E-5</v>
      </c>
      <c r="DI29" s="344"/>
      <c r="DK29" s="317">
        <v>125666.19446216749</v>
      </c>
      <c r="DL29" s="317">
        <v>19769.497139453913</v>
      </c>
    </row>
    <row r="30" spans="1:116" ht="15.6" customHeight="1">
      <c r="A30" s="339">
        <v>24</v>
      </c>
      <c r="B30" s="123" t="s">
        <v>183</v>
      </c>
      <c r="C30" s="340" t="s">
        <v>184</v>
      </c>
      <c r="D30" s="345">
        <v>7.3906725539150024E-6</v>
      </c>
      <c r="E30" s="346">
        <v>2.4259765192867861E-6</v>
      </c>
      <c r="F30" s="346">
        <v>1.0371172688781446E-5</v>
      </c>
      <c r="G30" s="346">
        <v>5.6126691130083227E-6</v>
      </c>
      <c r="H30" s="346">
        <v>4.8175870131821073E-5</v>
      </c>
      <c r="I30" s="346">
        <v>0</v>
      </c>
      <c r="J30" s="346">
        <v>5.2628182735149532E-6</v>
      </c>
      <c r="K30" s="346">
        <v>4.0962980757426818E-6</v>
      </c>
      <c r="L30" s="346">
        <v>3.9403114740813204E-6</v>
      </c>
      <c r="M30" s="346">
        <v>1.8125082692279915E-6</v>
      </c>
      <c r="N30" s="346">
        <v>0</v>
      </c>
      <c r="O30" s="346">
        <v>2.3452778029734996E-2</v>
      </c>
      <c r="P30" s="346">
        <v>1.4961163959263947E-2</v>
      </c>
      <c r="Q30" s="346">
        <v>3.3247198620468023E-5</v>
      </c>
      <c r="R30" s="346">
        <v>1.5080050284766713E-4</v>
      </c>
      <c r="S30" s="346">
        <v>1.9239166339590988E-4</v>
      </c>
      <c r="T30" s="346">
        <v>4.2169533628995107E-5</v>
      </c>
      <c r="U30" s="346">
        <v>1.1059449223280043E-5</v>
      </c>
      <c r="V30" s="346">
        <v>1.7332458835411637E-5</v>
      </c>
      <c r="W30" s="346">
        <v>6.8177802883960834E-6</v>
      </c>
      <c r="X30" s="346">
        <v>5.6013847299611271E-7</v>
      </c>
      <c r="Y30" s="346">
        <v>2.4424958849145955E-6</v>
      </c>
      <c r="Z30" s="346">
        <v>2.1901988231382077E-6</v>
      </c>
      <c r="AA30" s="346">
        <v>1.0000744565221282</v>
      </c>
      <c r="AB30" s="346">
        <v>6.993530681464223E-6</v>
      </c>
      <c r="AC30" s="346">
        <v>3.9298179289653116E-6</v>
      </c>
      <c r="AD30" s="346">
        <v>2.2234197255201568E-7</v>
      </c>
      <c r="AE30" s="346">
        <v>5.692655146816229E-5</v>
      </c>
      <c r="AF30" s="346">
        <v>7.1386000719719217E-5</v>
      </c>
      <c r="AG30" s="346">
        <v>8.3458248092720859E-5</v>
      </c>
      <c r="AH30" s="346">
        <v>2.6737778642887283E-4</v>
      </c>
      <c r="AI30" s="346">
        <v>8.6835857158703517E-5</v>
      </c>
      <c r="AJ30" s="346">
        <v>1.4331765880680707E-5</v>
      </c>
      <c r="AK30" s="346">
        <v>1.595158749188944E-5</v>
      </c>
      <c r="AL30" s="346">
        <v>7.9205130433028287E-4</v>
      </c>
      <c r="AM30" s="346">
        <v>7.9248417799873651E-6</v>
      </c>
      <c r="AN30" s="346">
        <v>4.269736218319333E-6</v>
      </c>
      <c r="AO30" s="346">
        <v>9.2412545765793912E-6</v>
      </c>
      <c r="AP30" s="346">
        <v>2.4179155295826126E-6</v>
      </c>
      <c r="AQ30" s="346">
        <v>2.2092271022184114E-5</v>
      </c>
      <c r="AR30" s="346">
        <v>7.797496893040345E-6</v>
      </c>
      <c r="AS30" s="346">
        <v>5.4205762618296861E-6</v>
      </c>
      <c r="AT30" s="346">
        <v>5.3828861860991421E-6</v>
      </c>
      <c r="AU30" s="346">
        <v>6.0281267198938535E-6</v>
      </c>
      <c r="AV30" s="346">
        <v>7.4387642561318421E-6</v>
      </c>
      <c r="AW30" s="346">
        <v>3.7347215869806541E-5</v>
      </c>
      <c r="AX30" s="346">
        <v>1.8109087411302574E-5</v>
      </c>
      <c r="AY30" s="346">
        <v>9.1512573342516768E-6</v>
      </c>
      <c r="AZ30" s="346">
        <v>6.6621925078667489E-6</v>
      </c>
      <c r="BA30" s="346">
        <v>2.456358597936737E-5</v>
      </c>
      <c r="BB30" s="346">
        <v>2.7962795304899585E-6</v>
      </c>
      <c r="BC30" s="346">
        <v>7.3430574612365117E-6</v>
      </c>
      <c r="BD30" s="346">
        <v>7.3241868728766841E-6</v>
      </c>
      <c r="BE30" s="346">
        <v>5.1276991437354262E-6</v>
      </c>
      <c r="BF30" s="346">
        <v>1.2735039102792829E-5</v>
      </c>
      <c r="BG30" s="346">
        <v>5.7392724792353126E-6</v>
      </c>
      <c r="BH30" s="346">
        <v>9.6297254284587317E-6</v>
      </c>
      <c r="BI30" s="346">
        <v>2.3019563178672419E-5</v>
      </c>
      <c r="BJ30" s="346">
        <v>4.8567871366864344E-6</v>
      </c>
      <c r="BK30" s="346">
        <v>1.489615656098929E-3</v>
      </c>
      <c r="BL30" s="346">
        <v>4.9781526532289235E-6</v>
      </c>
      <c r="BM30" s="346">
        <v>1.2685747486570753E-5</v>
      </c>
      <c r="BN30" s="346">
        <v>2.3798231763811672E-5</v>
      </c>
      <c r="BO30" s="346">
        <v>1.2850178540489878E-5</v>
      </c>
      <c r="BP30" s="346">
        <v>1.0548415365053826E-5</v>
      </c>
      <c r="BQ30" s="346">
        <v>1.9132862167532079E-6</v>
      </c>
      <c r="BR30" s="346">
        <v>2.8464167467733016E-6</v>
      </c>
      <c r="BS30" s="346">
        <v>8.0663871064602514E-6</v>
      </c>
      <c r="BT30" s="346">
        <v>5.5768697144598812E-6</v>
      </c>
      <c r="BU30" s="346">
        <v>7.3824153852675922E-6</v>
      </c>
      <c r="BV30" s="346">
        <v>3.4889599004084687E-6</v>
      </c>
      <c r="BW30" s="346">
        <v>1.3270143399264762E-6</v>
      </c>
      <c r="BX30" s="346">
        <v>1.2945535701765142E-6</v>
      </c>
      <c r="BY30" s="346">
        <v>6.2396401519049971E-7</v>
      </c>
      <c r="BZ30" s="346">
        <v>6.292107325025414E-6</v>
      </c>
      <c r="CA30" s="346">
        <v>2.4794585713509159E-6</v>
      </c>
      <c r="CB30" s="346">
        <v>5.3274140470996041E-6</v>
      </c>
      <c r="CC30" s="346">
        <v>1.6521219132539645E-5</v>
      </c>
      <c r="CD30" s="346">
        <v>5.8961338024763618E-6</v>
      </c>
      <c r="CE30" s="346">
        <v>5.0592745671731121E-6</v>
      </c>
      <c r="CF30" s="346">
        <v>7.0072083730918287E-6</v>
      </c>
      <c r="CG30" s="346">
        <v>1.1808432628128864E-5</v>
      </c>
      <c r="CH30" s="346">
        <v>2.8279329397387307E-6</v>
      </c>
      <c r="CI30" s="346">
        <v>3.1177306740844893E-6</v>
      </c>
      <c r="CJ30" s="346">
        <v>3.6583908610560441E-6</v>
      </c>
      <c r="CK30" s="346">
        <v>8.8918758930011461E-6</v>
      </c>
      <c r="CL30" s="346">
        <v>3.2230194248564427E-6</v>
      </c>
      <c r="CM30" s="346">
        <v>9.4698155751066582E-6</v>
      </c>
      <c r="CN30" s="346">
        <v>7.0191284346507143E-6</v>
      </c>
      <c r="CO30" s="346">
        <v>2.7302241361800005E-6</v>
      </c>
      <c r="CP30" s="346">
        <v>7.5768537536760277E-6</v>
      </c>
      <c r="CQ30" s="346">
        <v>5.4379973195784189E-6</v>
      </c>
      <c r="CR30" s="346">
        <v>2.6513221497003968E-5</v>
      </c>
      <c r="CS30" s="346">
        <v>9.5673020863092551E-6</v>
      </c>
      <c r="CT30" s="346">
        <v>5.5410236551217821E-6</v>
      </c>
      <c r="CU30" s="346">
        <v>2.6550221665080427E-5</v>
      </c>
      <c r="CV30" s="346">
        <v>7.863073112905164E-6</v>
      </c>
      <c r="CW30" s="346">
        <v>2.6972207861621848E-6</v>
      </c>
      <c r="CX30" s="346">
        <v>4.724310010217183E-6</v>
      </c>
      <c r="CY30" s="346">
        <v>5.4655067838282103E-6</v>
      </c>
      <c r="CZ30" s="346">
        <v>1.3831585346066278E-5</v>
      </c>
      <c r="DA30" s="346">
        <v>3.6848853298358925E-6</v>
      </c>
      <c r="DB30" s="346">
        <v>1.4344802274430568E-5</v>
      </c>
      <c r="DC30" s="346">
        <v>2.2376160024302099E-5</v>
      </c>
      <c r="DD30" s="346">
        <v>1.0883561503329446E-5</v>
      </c>
      <c r="DE30" s="346">
        <v>8.6383104996926866E-6</v>
      </c>
      <c r="DF30" s="346">
        <v>1.3798500211874556E-4</v>
      </c>
      <c r="DG30" s="347">
        <v>1.1832049600025829E-5</v>
      </c>
      <c r="DI30" s="344"/>
      <c r="DK30" s="317">
        <v>53874.750693891365</v>
      </c>
      <c r="DL30" s="317">
        <v>10088.842417425974</v>
      </c>
    </row>
    <row r="31" spans="1:116" ht="15.6" customHeight="1">
      <c r="A31" s="339">
        <v>25</v>
      </c>
      <c r="B31" s="123" t="s">
        <v>185</v>
      </c>
      <c r="C31" s="340" t="s">
        <v>186</v>
      </c>
      <c r="D31" s="345">
        <v>1.7887581165192068E-5</v>
      </c>
      <c r="E31" s="346">
        <v>4.5775752067407543E-3</v>
      </c>
      <c r="F31" s="346">
        <v>2.267785770202463E-4</v>
      </c>
      <c r="G31" s="346">
        <v>1.8972140896996537E-6</v>
      </c>
      <c r="H31" s="346">
        <v>9.1467175371125024E-4</v>
      </c>
      <c r="I31" s="346">
        <v>0</v>
      </c>
      <c r="J31" s="346">
        <v>5.4836154974701432E-6</v>
      </c>
      <c r="K31" s="346">
        <v>9.9347659261515289E-5</v>
      </c>
      <c r="L31" s="346">
        <v>5.762270461794728E-6</v>
      </c>
      <c r="M31" s="346">
        <v>1.4806340997332092E-5</v>
      </c>
      <c r="N31" s="346">
        <v>0</v>
      </c>
      <c r="O31" s="346">
        <v>4.7087377970646279E-6</v>
      </c>
      <c r="P31" s="346">
        <v>3.1667927945995767E-5</v>
      </c>
      <c r="Q31" s="346">
        <v>4.6603629703022658E-6</v>
      </c>
      <c r="R31" s="346">
        <v>3.5381332237836579E-6</v>
      </c>
      <c r="S31" s="346">
        <v>5.2030149660621395E-6</v>
      </c>
      <c r="T31" s="346">
        <v>3.6257594283236562E-6</v>
      </c>
      <c r="U31" s="346">
        <v>3.8259556823765674E-6</v>
      </c>
      <c r="V31" s="346">
        <v>9.7646010440966986E-6</v>
      </c>
      <c r="W31" s="346">
        <v>6.9182648664119008E-6</v>
      </c>
      <c r="X31" s="346">
        <v>3.4908420491401658E-6</v>
      </c>
      <c r="Y31" s="346">
        <v>2.9834453909733355E-6</v>
      </c>
      <c r="Z31" s="346">
        <v>2.6364460620922752E-6</v>
      </c>
      <c r="AA31" s="346">
        <v>8.478569921259038E-6</v>
      </c>
      <c r="AB31" s="346">
        <v>1.0177276910661703</v>
      </c>
      <c r="AC31" s="346">
        <v>3.9469788451919661E-4</v>
      </c>
      <c r="AD31" s="346">
        <v>7.754602548324112E-7</v>
      </c>
      <c r="AE31" s="346">
        <v>4.0331727731440964E-6</v>
      </c>
      <c r="AF31" s="346">
        <v>2.0242532600075493E-6</v>
      </c>
      <c r="AG31" s="346">
        <v>3.4385699084598467E-6</v>
      </c>
      <c r="AH31" s="346">
        <v>4.1825809815976389E-5</v>
      </c>
      <c r="AI31" s="346">
        <v>8.5243123780658853E-6</v>
      </c>
      <c r="AJ31" s="346">
        <v>7.4034167939014933E-6</v>
      </c>
      <c r="AK31" s="346">
        <v>2.853584556119986E-6</v>
      </c>
      <c r="AL31" s="346">
        <v>8.0932944812583991E-6</v>
      </c>
      <c r="AM31" s="346">
        <v>4.3120634515345789E-6</v>
      </c>
      <c r="AN31" s="346">
        <v>3.7431377330543733E-6</v>
      </c>
      <c r="AO31" s="346">
        <v>7.3373676109927669E-6</v>
      </c>
      <c r="AP31" s="346">
        <v>3.7824466603541981E-6</v>
      </c>
      <c r="AQ31" s="346">
        <v>4.4875225356540042E-6</v>
      </c>
      <c r="AR31" s="346">
        <v>2.9102464720792176E-6</v>
      </c>
      <c r="AS31" s="346">
        <v>2.7522602769315802E-6</v>
      </c>
      <c r="AT31" s="346">
        <v>3.5887143444766487E-6</v>
      </c>
      <c r="AU31" s="346">
        <v>3.9205057373933011E-6</v>
      </c>
      <c r="AV31" s="346">
        <v>2.8623672968722269E-6</v>
      </c>
      <c r="AW31" s="346">
        <v>3.3426582714082484E-6</v>
      </c>
      <c r="AX31" s="346">
        <v>2.2287163960302485E-6</v>
      </c>
      <c r="AY31" s="346">
        <v>2.0708414718869696E-6</v>
      </c>
      <c r="AZ31" s="346">
        <v>3.2728215551202941E-6</v>
      </c>
      <c r="BA31" s="346">
        <v>1.5396401548315515E-6</v>
      </c>
      <c r="BB31" s="346">
        <v>1.5147152836911267E-6</v>
      </c>
      <c r="BC31" s="346">
        <v>4.0949920352089196E-6</v>
      </c>
      <c r="BD31" s="346">
        <v>3.0032459195418539E-6</v>
      </c>
      <c r="BE31" s="346">
        <v>2.1644840395391987E-6</v>
      </c>
      <c r="BF31" s="346">
        <v>1.9186026734986165E-6</v>
      </c>
      <c r="BG31" s="346">
        <v>1.9732571644722178E-6</v>
      </c>
      <c r="BH31" s="346">
        <v>2.226193238290311E-6</v>
      </c>
      <c r="BI31" s="346">
        <v>4.3313351856696918E-6</v>
      </c>
      <c r="BJ31" s="346">
        <v>4.398281220770484E-6</v>
      </c>
      <c r="BK31" s="346">
        <v>3.9858550104166152E-6</v>
      </c>
      <c r="BL31" s="346">
        <v>1.9794476211667956E-5</v>
      </c>
      <c r="BM31" s="346">
        <v>6.1785426116284831E-6</v>
      </c>
      <c r="BN31" s="346">
        <v>7.0736182460261486E-6</v>
      </c>
      <c r="BO31" s="346">
        <v>7.9092765419655864E-6</v>
      </c>
      <c r="BP31" s="346">
        <v>9.1227565962812656E-6</v>
      </c>
      <c r="BQ31" s="346">
        <v>1.338872828325377E-5</v>
      </c>
      <c r="BR31" s="346">
        <v>6.0653262112064114E-6</v>
      </c>
      <c r="BS31" s="346">
        <v>1.4972889885519631E-5</v>
      </c>
      <c r="BT31" s="346">
        <v>1.9250248718470052E-3</v>
      </c>
      <c r="BU31" s="346">
        <v>3.9289150857970836E-6</v>
      </c>
      <c r="BV31" s="346">
        <v>9.4998357404549716E-6</v>
      </c>
      <c r="BW31" s="346">
        <v>4.5653916803026295E-6</v>
      </c>
      <c r="BX31" s="346">
        <v>3.6989060343101271E-6</v>
      </c>
      <c r="BY31" s="346">
        <v>7.2976150002862599E-7</v>
      </c>
      <c r="BZ31" s="346">
        <v>2.8419597672876133E-5</v>
      </c>
      <c r="CA31" s="346">
        <v>1.1100174333579594E-5</v>
      </c>
      <c r="CB31" s="346">
        <v>4.0086112735546361E-6</v>
      </c>
      <c r="CC31" s="346">
        <v>1.2368872395117535E-5</v>
      </c>
      <c r="CD31" s="346">
        <v>6.7938662890690462E-6</v>
      </c>
      <c r="CE31" s="346">
        <v>6.825303729717115E-6</v>
      </c>
      <c r="CF31" s="346">
        <v>8.0555288399845702E-5</v>
      </c>
      <c r="CG31" s="346">
        <v>1.4465166136740912E-5</v>
      </c>
      <c r="CH31" s="346">
        <v>2.6872647385615684E-4</v>
      </c>
      <c r="CI31" s="346">
        <v>1.7855508502468276E-5</v>
      </c>
      <c r="CJ31" s="346">
        <v>9.1525674059770462E-6</v>
      </c>
      <c r="CK31" s="346">
        <v>2.5834507065444986E-6</v>
      </c>
      <c r="CL31" s="346">
        <v>9.0539875472043203E-6</v>
      </c>
      <c r="CM31" s="346">
        <v>7.0345937247437924E-6</v>
      </c>
      <c r="CN31" s="346">
        <v>1.13762905419319E-4</v>
      </c>
      <c r="CO31" s="346">
        <v>1.8822451509683432E-5</v>
      </c>
      <c r="CP31" s="346">
        <v>2.1168095880996202E-4</v>
      </c>
      <c r="CQ31" s="346">
        <v>6.7240981110388509E-2</v>
      </c>
      <c r="CR31" s="346">
        <v>6.9998169461703936E-3</v>
      </c>
      <c r="CS31" s="346">
        <v>2.957800359121208E-3</v>
      </c>
      <c r="CT31" s="346">
        <v>1.4074352380147566E-3</v>
      </c>
      <c r="CU31" s="346">
        <v>6.3910932961260274E-6</v>
      </c>
      <c r="CV31" s="346">
        <v>3.5774352694877268E-6</v>
      </c>
      <c r="CW31" s="346">
        <v>3.5011174870733597E-6</v>
      </c>
      <c r="CX31" s="346">
        <v>4.4689002019984722E-6</v>
      </c>
      <c r="CY31" s="346">
        <v>3.2539702448059088E-6</v>
      </c>
      <c r="CZ31" s="346">
        <v>5.3572934170853928E-5</v>
      </c>
      <c r="DA31" s="346">
        <v>3.0404841949622054E-5</v>
      </c>
      <c r="DB31" s="346">
        <v>1.0317970593136087E-5</v>
      </c>
      <c r="DC31" s="346">
        <v>3.4330639519912766E-5</v>
      </c>
      <c r="DD31" s="346">
        <v>3.0022954434395715E-2</v>
      </c>
      <c r="DE31" s="346">
        <v>1.4144064629065768E-5</v>
      </c>
      <c r="DF31" s="346">
        <v>2.9385569529478788E-6</v>
      </c>
      <c r="DG31" s="347">
        <v>4.2010172604159174E-4</v>
      </c>
      <c r="DI31" s="344"/>
      <c r="DK31" s="317">
        <v>697629.36157283664</v>
      </c>
      <c r="DL31" s="317">
        <v>326336.13955618627</v>
      </c>
    </row>
    <row r="32" spans="1:116" ht="15.6" customHeight="1">
      <c r="A32" s="339">
        <v>26</v>
      </c>
      <c r="B32" s="123" t="s">
        <v>187</v>
      </c>
      <c r="C32" s="340" t="s">
        <v>188</v>
      </c>
      <c r="D32" s="345">
        <v>3.0117074297820925E-3</v>
      </c>
      <c r="E32" s="346">
        <v>3.4069083656064757E-4</v>
      </c>
      <c r="F32" s="346">
        <v>7.1431736980790935E-4</v>
      </c>
      <c r="G32" s="346">
        <v>1.2099376965409082E-4</v>
      </c>
      <c r="H32" s="346">
        <v>2.4739706523385857E-4</v>
      </c>
      <c r="I32" s="346">
        <v>0</v>
      </c>
      <c r="J32" s="346">
        <v>8.4760053548064583E-4</v>
      </c>
      <c r="K32" s="346">
        <v>4.7135721444839567E-4</v>
      </c>
      <c r="L32" s="346">
        <v>4.0341341167796178E-4</v>
      </c>
      <c r="M32" s="346">
        <v>2.7811683113365291E-4</v>
      </c>
      <c r="N32" s="346">
        <v>0</v>
      </c>
      <c r="O32" s="346">
        <v>1.8423931833706241E-3</v>
      </c>
      <c r="P32" s="346">
        <v>2.0563684036085058E-3</v>
      </c>
      <c r="Q32" s="346">
        <v>3.5962744416102332E-3</v>
      </c>
      <c r="R32" s="346">
        <v>3.0810662530456308E-3</v>
      </c>
      <c r="S32" s="346">
        <v>8.6078278801731897E-4</v>
      </c>
      <c r="T32" s="346">
        <v>2.3493112532244221E-3</v>
      </c>
      <c r="U32" s="346">
        <v>3.3756590712387142E-3</v>
      </c>
      <c r="V32" s="346">
        <v>5.9675590099294402E-4</v>
      </c>
      <c r="W32" s="346">
        <v>1.0089438470300728E-3</v>
      </c>
      <c r="X32" s="346">
        <v>8.3424095280054753E-4</v>
      </c>
      <c r="Y32" s="346">
        <v>1.5530279727603467E-3</v>
      </c>
      <c r="Z32" s="346">
        <v>1.3731239349323878E-3</v>
      </c>
      <c r="AA32" s="346">
        <v>1.8738198381517066E-3</v>
      </c>
      <c r="AB32" s="346">
        <v>2.1038261406665796E-3</v>
      </c>
      <c r="AC32" s="346">
        <v>1.0080619623762375</v>
      </c>
      <c r="AD32" s="346">
        <v>1.1760134268985008E-4</v>
      </c>
      <c r="AE32" s="346">
        <v>1.3933819112700136E-3</v>
      </c>
      <c r="AF32" s="346">
        <v>5.8577826788160385E-4</v>
      </c>
      <c r="AG32" s="346">
        <v>1.1487541040166858E-3</v>
      </c>
      <c r="AH32" s="346">
        <v>7.7492322076036524E-4</v>
      </c>
      <c r="AI32" s="346">
        <v>2.765206745962417E-4</v>
      </c>
      <c r="AJ32" s="346">
        <v>9.5419276859847249E-4</v>
      </c>
      <c r="AK32" s="346">
        <v>1.9099708960120554E-4</v>
      </c>
      <c r="AL32" s="346">
        <v>1.7498255647626975E-3</v>
      </c>
      <c r="AM32" s="346">
        <v>1.028113280525336E-4</v>
      </c>
      <c r="AN32" s="346">
        <v>1.5416022117864406E-4</v>
      </c>
      <c r="AO32" s="346">
        <v>6.1654094331930369E-4</v>
      </c>
      <c r="AP32" s="346">
        <v>6.986491050628836E-5</v>
      </c>
      <c r="AQ32" s="346">
        <v>8.6414213316213139E-5</v>
      </c>
      <c r="AR32" s="346">
        <v>2.4682089811497895E-4</v>
      </c>
      <c r="AS32" s="346">
        <v>7.4485330425378402E-4</v>
      </c>
      <c r="AT32" s="346">
        <v>5.2800106977726876E-4</v>
      </c>
      <c r="AU32" s="346">
        <v>3.3970751724989365E-4</v>
      </c>
      <c r="AV32" s="346">
        <v>4.0486084229409384E-4</v>
      </c>
      <c r="AW32" s="346">
        <v>1.9012624459187626E-3</v>
      </c>
      <c r="AX32" s="346">
        <v>2.9711046528099478E-4</v>
      </c>
      <c r="AY32" s="346">
        <v>5.047445643337631E-4</v>
      </c>
      <c r="AZ32" s="346">
        <v>5.4194426371378447E-4</v>
      </c>
      <c r="BA32" s="346">
        <v>4.5676174076497272E-4</v>
      </c>
      <c r="BB32" s="346">
        <v>3.1918126034663637E-4</v>
      </c>
      <c r="BC32" s="346">
        <v>5.2237498214609463E-4</v>
      </c>
      <c r="BD32" s="346">
        <v>5.4769840891793424E-4</v>
      </c>
      <c r="BE32" s="346">
        <v>9.1783101961822591E-4</v>
      </c>
      <c r="BF32" s="346">
        <v>1.1836733471004251E-3</v>
      </c>
      <c r="BG32" s="346">
        <v>1.3081501447478694E-3</v>
      </c>
      <c r="BH32" s="346">
        <v>1.7957419340969296E-3</v>
      </c>
      <c r="BI32" s="346">
        <v>1.9570093396279751E-3</v>
      </c>
      <c r="BJ32" s="346">
        <v>5.8428435620925504E-4</v>
      </c>
      <c r="BK32" s="346">
        <v>3.7279315174073191E-3</v>
      </c>
      <c r="BL32" s="346">
        <v>1.0266043072388249E-4</v>
      </c>
      <c r="BM32" s="346">
        <v>7.1994907729156952E-4</v>
      </c>
      <c r="BN32" s="346">
        <v>7.7729951502403477E-4</v>
      </c>
      <c r="BO32" s="346">
        <v>3.1615349902324255E-4</v>
      </c>
      <c r="BP32" s="346">
        <v>2.9219615536903989E-4</v>
      </c>
      <c r="BQ32" s="346">
        <v>1.1560446880173563E-4</v>
      </c>
      <c r="BR32" s="346">
        <v>6.4314471261536267E-4</v>
      </c>
      <c r="BS32" s="346">
        <v>3.3342312377232844E-4</v>
      </c>
      <c r="BT32" s="346">
        <v>3.7252702641072847E-4</v>
      </c>
      <c r="BU32" s="346">
        <v>6.9993677087499612E-5</v>
      </c>
      <c r="BV32" s="346">
        <v>9.4864160573052879E-5</v>
      </c>
      <c r="BW32" s="346">
        <v>4.7278640667054202E-5</v>
      </c>
      <c r="BX32" s="346">
        <v>4.95671986298218E-5</v>
      </c>
      <c r="BY32" s="346">
        <v>2.3480335968307457E-5</v>
      </c>
      <c r="BZ32" s="346">
        <v>9.9911048270120918E-5</v>
      </c>
      <c r="CA32" s="346">
        <v>8.4895134369099593E-5</v>
      </c>
      <c r="CB32" s="346">
        <v>2.1936892798929042E-4</v>
      </c>
      <c r="CC32" s="346">
        <v>6.8083650094027755E-5</v>
      </c>
      <c r="CD32" s="346">
        <v>1.5235437809966562E-4</v>
      </c>
      <c r="CE32" s="346">
        <v>6.5270408044301815E-5</v>
      </c>
      <c r="CF32" s="346">
        <v>1.3138332696488821E-4</v>
      </c>
      <c r="CG32" s="346">
        <v>1.969932185020687E-4</v>
      </c>
      <c r="CH32" s="346">
        <v>3.6903392154415029E-5</v>
      </c>
      <c r="CI32" s="346">
        <v>1.0775281730940393E-4</v>
      </c>
      <c r="CJ32" s="346">
        <v>1.4537068163820413E-4</v>
      </c>
      <c r="CK32" s="346">
        <v>1.8530951072500025E-4</v>
      </c>
      <c r="CL32" s="346">
        <v>1.1960901268736907E-4</v>
      </c>
      <c r="CM32" s="346">
        <v>6.4530312587703911E-4</v>
      </c>
      <c r="CN32" s="346">
        <v>1.1645357515924185E-4</v>
      </c>
      <c r="CO32" s="346">
        <v>6.6305742857407623E-5</v>
      </c>
      <c r="CP32" s="346">
        <v>1.3307259620602811E-3</v>
      </c>
      <c r="CQ32" s="346">
        <v>4.0893751977193448E-4</v>
      </c>
      <c r="CR32" s="346">
        <v>1.4287956561086234E-3</v>
      </c>
      <c r="CS32" s="346">
        <v>5.1230478959873405E-4</v>
      </c>
      <c r="CT32" s="346">
        <v>3.8232660061537102E-4</v>
      </c>
      <c r="CU32" s="346">
        <v>3.4126401126348443E-4</v>
      </c>
      <c r="CV32" s="346">
        <v>3.4057961790441739E-4</v>
      </c>
      <c r="CW32" s="346">
        <v>4.6512400534145376E-4</v>
      </c>
      <c r="CX32" s="346">
        <v>6.2186578964541881E-4</v>
      </c>
      <c r="CY32" s="346">
        <v>4.2938607141523416E-4</v>
      </c>
      <c r="CZ32" s="346">
        <v>5.6118140289406469E-4</v>
      </c>
      <c r="DA32" s="346">
        <v>3.4975835343206723E-4</v>
      </c>
      <c r="DB32" s="346">
        <v>3.5682371208962203E-3</v>
      </c>
      <c r="DC32" s="346">
        <v>2.8436474696686656E-4</v>
      </c>
      <c r="DD32" s="346">
        <v>1.3135165450824237E-4</v>
      </c>
      <c r="DE32" s="346">
        <v>8.5299564019384992E-4</v>
      </c>
      <c r="DF32" s="346">
        <v>1.4163015288640838E-3</v>
      </c>
      <c r="DG32" s="347">
        <v>1.0507348535370359E-4</v>
      </c>
      <c r="DI32" s="344"/>
      <c r="DK32" s="317">
        <v>401758.06051478582</v>
      </c>
      <c r="DL32" s="317">
        <v>64306.509556411736</v>
      </c>
    </row>
    <row r="33" spans="1:116" ht="15.6" customHeight="1">
      <c r="A33" s="339">
        <v>27</v>
      </c>
      <c r="B33" s="123" t="s">
        <v>189</v>
      </c>
      <c r="C33" s="340" t="s">
        <v>190</v>
      </c>
      <c r="D33" s="345">
        <v>1.8999881984610691E-2</v>
      </c>
      <c r="E33" s="346">
        <v>5.8168349624346857E-3</v>
      </c>
      <c r="F33" s="346">
        <v>6.1409880399418094E-3</v>
      </c>
      <c r="G33" s="346">
        <v>9.5175124139656071E-3</v>
      </c>
      <c r="H33" s="346">
        <v>2.2363150249224858E-2</v>
      </c>
      <c r="I33" s="346">
        <v>0</v>
      </c>
      <c r="J33" s="346">
        <v>4.2534528818784154E-2</v>
      </c>
      <c r="K33" s="346">
        <v>5.8330693955259312E-3</v>
      </c>
      <c r="L33" s="346">
        <v>3.69379217171888E-3</v>
      </c>
      <c r="M33" s="346">
        <v>4.3118538347430594E-3</v>
      </c>
      <c r="N33" s="346">
        <v>0</v>
      </c>
      <c r="O33" s="346">
        <v>7.3531481361053591E-3</v>
      </c>
      <c r="P33" s="346">
        <v>3.3620691409301804E-3</v>
      </c>
      <c r="Q33" s="346">
        <v>5.0290427307271629E-3</v>
      </c>
      <c r="R33" s="346">
        <v>3.365045033441429E-3</v>
      </c>
      <c r="S33" s="346">
        <v>6.6120418716837182E-3</v>
      </c>
      <c r="T33" s="346">
        <v>3.5529554330748568E-3</v>
      </c>
      <c r="U33" s="346">
        <v>3.5187802860924063E-3</v>
      </c>
      <c r="V33" s="346">
        <v>3.1721504956097046E-2</v>
      </c>
      <c r="W33" s="346">
        <v>9.6799273343428326E-3</v>
      </c>
      <c r="X33" s="346">
        <v>0.24080656601953293</v>
      </c>
      <c r="Y33" s="346">
        <v>1.4688913086006004E-2</v>
      </c>
      <c r="Z33" s="346">
        <v>4.4516050789852159E-3</v>
      </c>
      <c r="AA33" s="346">
        <v>7.8761887647971849E-3</v>
      </c>
      <c r="AB33" s="346">
        <v>3.0744102394928124E-3</v>
      </c>
      <c r="AC33" s="346">
        <v>6.5434099304595662E-3</v>
      </c>
      <c r="AD33" s="346">
        <v>1.031684808047703</v>
      </c>
      <c r="AE33" s="346">
        <v>5.4321716137726322E-2</v>
      </c>
      <c r="AF33" s="346">
        <v>1.908519297558309E-3</v>
      </c>
      <c r="AG33" s="346">
        <v>3.5267855474760924E-3</v>
      </c>
      <c r="AH33" s="346">
        <v>4.4364863318177242E-3</v>
      </c>
      <c r="AI33" s="346">
        <v>1.4831170033774724E-2</v>
      </c>
      <c r="AJ33" s="346">
        <v>9.9152578699498711E-3</v>
      </c>
      <c r="AK33" s="346">
        <v>2.0485320287106697E-2</v>
      </c>
      <c r="AL33" s="346">
        <v>1.6830356458393744E-2</v>
      </c>
      <c r="AM33" s="346">
        <v>4.7252588027777639E-3</v>
      </c>
      <c r="AN33" s="346">
        <v>4.621323127365286E-3</v>
      </c>
      <c r="AO33" s="346">
        <v>5.1916509491085477E-3</v>
      </c>
      <c r="AP33" s="346">
        <v>2.6517994619419485E-3</v>
      </c>
      <c r="AQ33" s="346">
        <v>7.6483888972738757E-3</v>
      </c>
      <c r="AR33" s="346">
        <v>4.9052764243791552E-3</v>
      </c>
      <c r="AS33" s="346">
        <v>4.6642091007421367E-3</v>
      </c>
      <c r="AT33" s="346">
        <v>4.4244900598005218E-3</v>
      </c>
      <c r="AU33" s="346">
        <v>2.4567073736818808E-3</v>
      </c>
      <c r="AV33" s="346">
        <v>2.6260056616917954E-3</v>
      </c>
      <c r="AW33" s="346">
        <v>3.097428812000686E-3</v>
      </c>
      <c r="AX33" s="346">
        <v>2.6024342906767416E-3</v>
      </c>
      <c r="AY33" s="346">
        <v>2.2634510064713856E-3</v>
      </c>
      <c r="AZ33" s="346">
        <v>2.3667007893233456E-3</v>
      </c>
      <c r="BA33" s="346">
        <v>1.8999537490842244E-3</v>
      </c>
      <c r="BB33" s="346">
        <v>1.3983330121712112E-3</v>
      </c>
      <c r="BC33" s="346">
        <v>1.8820735130473765E-3</v>
      </c>
      <c r="BD33" s="346">
        <v>1.3706620429673004E-3</v>
      </c>
      <c r="BE33" s="346">
        <v>1.7876992115324673E-3</v>
      </c>
      <c r="BF33" s="346">
        <v>2.2476367734815374E-3</v>
      </c>
      <c r="BG33" s="346">
        <v>2.0088812439253926E-3</v>
      </c>
      <c r="BH33" s="346">
        <v>2.786220832109772E-3</v>
      </c>
      <c r="BI33" s="346">
        <v>3.0188500086878018E-3</v>
      </c>
      <c r="BJ33" s="346">
        <v>3.8928010831989429E-3</v>
      </c>
      <c r="BK33" s="346">
        <v>7.4041800635235439E-3</v>
      </c>
      <c r="BL33" s="346">
        <v>1.707403410194876E-2</v>
      </c>
      <c r="BM33" s="346">
        <v>5.4281249354367969E-3</v>
      </c>
      <c r="BN33" s="346">
        <v>5.7685922851658817E-3</v>
      </c>
      <c r="BO33" s="346">
        <v>9.8940428616208862E-3</v>
      </c>
      <c r="BP33" s="346">
        <v>5.309105968272501E-3</v>
      </c>
      <c r="BQ33" s="346">
        <v>1.2887115943570631E-2</v>
      </c>
      <c r="BR33" s="346">
        <v>1.6426818732873116E-2</v>
      </c>
      <c r="BS33" s="346">
        <v>1.1606053006863806E-2</v>
      </c>
      <c r="BT33" s="346">
        <v>1.1418024713715884E-2</v>
      </c>
      <c r="BU33" s="346">
        <v>6.3880631839112884E-3</v>
      </c>
      <c r="BV33" s="346">
        <v>2.3457668241132451E-3</v>
      </c>
      <c r="BW33" s="346">
        <v>1.8209291493732796E-3</v>
      </c>
      <c r="BX33" s="346">
        <v>1.47970710151852E-3</v>
      </c>
      <c r="BY33" s="346">
        <v>3.6360747875330876E-4</v>
      </c>
      <c r="BZ33" s="346">
        <v>3.0147248872652329E-3</v>
      </c>
      <c r="CA33" s="346">
        <v>2.6138313309629835E-2</v>
      </c>
      <c r="CB33" s="346">
        <v>0.15259435234670693</v>
      </c>
      <c r="CC33" s="346">
        <v>3.9553066079131553E-2</v>
      </c>
      <c r="CD33" s="346">
        <v>8.9297430201940725E-2</v>
      </c>
      <c r="CE33" s="346">
        <v>1.1805887280589114E-2</v>
      </c>
      <c r="CF33" s="346">
        <v>3.0672803178783711E-3</v>
      </c>
      <c r="CG33" s="346">
        <v>2.8887348948133124E-3</v>
      </c>
      <c r="CH33" s="346">
        <v>5.8466590097905283E-3</v>
      </c>
      <c r="CI33" s="346">
        <v>2.5910023387314303E-3</v>
      </c>
      <c r="CJ33" s="346">
        <v>2.5477913439436485E-3</v>
      </c>
      <c r="CK33" s="346">
        <v>2.9385934910079051E-3</v>
      </c>
      <c r="CL33" s="346">
        <v>1.3920976462027306E-3</v>
      </c>
      <c r="CM33" s="346">
        <v>4.3877428251107228E-3</v>
      </c>
      <c r="CN33" s="346">
        <v>6.6351258312964878E-3</v>
      </c>
      <c r="CO33" s="346">
        <v>3.4267800853034322E-3</v>
      </c>
      <c r="CP33" s="346">
        <v>4.6482083732087157E-3</v>
      </c>
      <c r="CQ33" s="346">
        <v>2.7645788342932419E-3</v>
      </c>
      <c r="CR33" s="346">
        <v>5.8404178497703735E-3</v>
      </c>
      <c r="CS33" s="346">
        <v>2.6300565245132882E-3</v>
      </c>
      <c r="CT33" s="346">
        <v>3.0060029131003191E-3</v>
      </c>
      <c r="CU33" s="346">
        <v>4.3884980370087296E-3</v>
      </c>
      <c r="CV33" s="346">
        <v>4.0428427223159731E-3</v>
      </c>
      <c r="CW33" s="346">
        <v>2.7626962929149798E-3</v>
      </c>
      <c r="CX33" s="346">
        <v>4.2171862754604612E-3</v>
      </c>
      <c r="CY33" s="346">
        <v>2.1431060940506571E-3</v>
      </c>
      <c r="CZ33" s="346">
        <v>1.055450100928388E-2</v>
      </c>
      <c r="DA33" s="346">
        <v>3.9542503243473939E-3</v>
      </c>
      <c r="DB33" s="346">
        <v>6.6382818731245399E-3</v>
      </c>
      <c r="DC33" s="346">
        <v>9.542120299003521E-3</v>
      </c>
      <c r="DD33" s="346">
        <v>2.4610569039274733E-3</v>
      </c>
      <c r="DE33" s="346">
        <v>6.5580631016660292E-3</v>
      </c>
      <c r="DF33" s="346">
        <v>3.2344681219424274E-3</v>
      </c>
      <c r="DG33" s="347">
        <v>7.4229961863414738E-3</v>
      </c>
      <c r="DI33" s="344"/>
      <c r="DK33" s="317">
        <v>1157943.0894105807</v>
      </c>
      <c r="DL33" s="317">
        <v>693025.3732679286</v>
      </c>
    </row>
    <row r="34" spans="1:116" ht="15.6" customHeight="1">
      <c r="A34" s="339">
        <v>28</v>
      </c>
      <c r="B34" s="123" t="s">
        <v>191</v>
      </c>
      <c r="C34" s="340" t="s">
        <v>192</v>
      </c>
      <c r="D34" s="345">
        <v>2.1565119777237137E-4</v>
      </c>
      <c r="E34" s="346">
        <v>1.5806154373367563E-4</v>
      </c>
      <c r="F34" s="346">
        <v>4.2551249795702329E-4</v>
      </c>
      <c r="G34" s="346">
        <v>5.4629105174562041E-5</v>
      </c>
      <c r="H34" s="346">
        <v>2.5332185989427187E-4</v>
      </c>
      <c r="I34" s="346">
        <v>0</v>
      </c>
      <c r="J34" s="346">
        <v>2.6178336416414488E-4</v>
      </c>
      <c r="K34" s="346">
        <v>1.4492270589055255E-4</v>
      </c>
      <c r="L34" s="346">
        <v>1.3184182872485545E-4</v>
      </c>
      <c r="M34" s="346">
        <v>7.7333417359992188E-5</v>
      </c>
      <c r="N34" s="346">
        <v>0</v>
      </c>
      <c r="O34" s="346">
        <v>2.8604099968177534E-4</v>
      </c>
      <c r="P34" s="346">
        <v>1.3798777788368626E-4</v>
      </c>
      <c r="Q34" s="346">
        <v>2.0053353790479666E-4</v>
      </c>
      <c r="R34" s="346">
        <v>2.8929916764243528E-4</v>
      </c>
      <c r="S34" s="346">
        <v>6.8381261592974113E-4</v>
      </c>
      <c r="T34" s="346">
        <v>1.9976880922366934E-4</v>
      </c>
      <c r="U34" s="346">
        <v>2.1666743767470949E-4</v>
      </c>
      <c r="V34" s="346">
        <v>2.2971136669693165E-3</v>
      </c>
      <c r="W34" s="346">
        <v>1.2583969274801313E-3</v>
      </c>
      <c r="X34" s="346">
        <v>4.7905667721886877E-4</v>
      </c>
      <c r="Y34" s="346">
        <v>3.7598731268411643E-3</v>
      </c>
      <c r="Z34" s="346">
        <v>4.4834488711733721E-4</v>
      </c>
      <c r="AA34" s="346">
        <v>5.7131668568479864E-4</v>
      </c>
      <c r="AB34" s="346">
        <v>1.8487922322708373E-4</v>
      </c>
      <c r="AC34" s="346">
        <v>2.9311064972400557E-4</v>
      </c>
      <c r="AD34" s="346">
        <v>4.8567836871535108E-5</v>
      </c>
      <c r="AE34" s="346">
        <v>1.0144110393653032</v>
      </c>
      <c r="AF34" s="346">
        <v>3.0694907300501728E-4</v>
      </c>
      <c r="AG34" s="346">
        <v>3.2324559146336478E-4</v>
      </c>
      <c r="AH34" s="346">
        <v>2.0714172198517722E-4</v>
      </c>
      <c r="AI34" s="346">
        <v>2.6997190930216913E-4</v>
      </c>
      <c r="AJ34" s="346">
        <v>4.5309474444408897E-4</v>
      </c>
      <c r="AK34" s="346">
        <v>3.3841376614857706E-4</v>
      </c>
      <c r="AL34" s="346">
        <v>3.4473707085443429E-3</v>
      </c>
      <c r="AM34" s="346">
        <v>2.9623066181366828E-2</v>
      </c>
      <c r="AN34" s="346">
        <v>1.2819512915955547E-2</v>
      </c>
      <c r="AO34" s="346">
        <v>1.3022883021816638E-2</v>
      </c>
      <c r="AP34" s="346">
        <v>2.9464458916284497E-3</v>
      </c>
      <c r="AQ34" s="346">
        <v>1.4791573563026257E-3</v>
      </c>
      <c r="AR34" s="346">
        <v>5.6436912882611818E-4</v>
      </c>
      <c r="AS34" s="346">
        <v>1.1842878468611392E-3</v>
      </c>
      <c r="AT34" s="346">
        <v>1.1474463087830548E-3</v>
      </c>
      <c r="AU34" s="346">
        <v>5.313870071145465E-4</v>
      </c>
      <c r="AV34" s="346">
        <v>5.7951426013258371E-4</v>
      </c>
      <c r="AW34" s="346">
        <v>2.5077338029978356E-4</v>
      </c>
      <c r="AX34" s="346">
        <v>3.0496850833929153E-4</v>
      </c>
      <c r="AY34" s="346">
        <v>3.1890663928181931E-4</v>
      </c>
      <c r="AZ34" s="346">
        <v>4.2659737809238479E-4</v>
      </c>
      <c r="BA34" s="346">
        <v>3.3756149547536858E-4</v>
      </c>
      <c r="BB34" s="346">
        <v>1.0542574106930319E-4</v>
      </c>
      <c r="BC34" s="346">
        <v>3.6520303504703242E-4</v>
      </c>
      <c r="BD34" s="346">
        <v>1.5850498901405632E-4</v>
      </c>
      <c r="BE34" s="346">
        <v>1.3788712035398302E-4</v>
      </c>
      <c r="BF34" s="346">
        <v>4.4394638524065797E-4</v>
      </c>
      <c r="BG34" s="346">
        <v>5.0685454667871049E-4</v>
      </c>
      <c r="BH34" s="346">
        <v>4.9442385428596653E-4</v>
      </c>
      <c r="BI34" s="346">
        <v>1.2428725810549753E-3</v>
      </c>
      <c r="BJ34" s="346">
        <v>6.1833561987305948E-4</v>
      </c>
      <c r="BK34" s="346">
        <v>2.0622537408795713E-4</v>
      </c>
      <c r="BL34" s="346">
        <v>3.4898000939231455E-4</v>
      </c>
      <c r="BM34" s="346">
        <v>5.6631421719401185E-4</v>
      </c>
      <c r="BN34" s="346">
        <v>2.4417145920652269E-4</v>
      </c>
      <c r="BO34" s="346">
        <v>1.236387958880299E-2</v>
      </c>
      <c r="BP34" s="346">
        <v>4.6937519179350096E-3</v>
      </c>
      <c r="BQ34" s="346">
        <v>9.7323463371667921E-3</v>
      </c>
      <c r="BR34" s="346">
        <v>2.0222510948314653E-4</v>
      </c>
      <c r="BS34" s="346">
        <v>5.0945047511349536E-4</v>
      </c>
      <c r="BT34" s="346">
        <v>5.9264535187916246E-4</v>
      </c>
      <c r="BU34" s="346">
        <v>1.5177507904437642E-4</v>
      </c>
      <c r="BV34" s="346">
        <v>5.6713200454996952E-5</v>
      </c>
      <c r="BW34" s="346">
        <v>1.1580557486006169E-4</v>
      </c>
      <c r="BX34" s="346">
        <v>6.4522702223108265E-5</v>
      </c>
      <c r="BY34" s="346">
        <v>9.0074305927599651E-6</v>
      </c>
      <c r="BZ34" s="346">
        <v>3.5619026311742411E-4</v>
      </c>
      <c r="CA34" s="346">
        <v>4.8735061931234941E-5</v>
      </c>
      <c r="CB34" s="346">
        <v>9.0347756747979704E-5</v>
      </c>
      <c r="CC34" s="346">
        <v>3.4250013302516158E-5</v>
      </c>
      <c r="CD34" s="346">
        <v>1.0328692720134264E-4</v>
      </c>
      <c r="CE34" s="346">
        <v>4.4951650891376635E-5</v>
      </c>
      <c r="CF34" s="346">
        <v>3.768414974440593E-4</v>
      </c>
      <c r="CG34" s="346">
        <v>1.366303763767211E-4</v>
      </c>
      <c r="CH34" s="346">
        <v>5.011408401159079E-5</v>
      </c>
      <c r="CI34" s="346">
        <v>1.1087411559770867E-4</v>
      </c>
      <c r="CJ34" s="346">
        <v>6.0154570699540943E-5</v>
      </c>
      <c r="CK34" s="346">
        <v>3.8511603130046663E-5</v>
      </c>
      <c r="CL34" s="346">
        <v>5.5311906926958927E-5</v>
      </c>
      <c r="CM34" s="346">
        <v>8.3397311840028397E-5</v>
      </c>
      <c r="CN34" s="346">
        <v>8.7628387676516833E-5</v>
      </c>
      <c r="CO34" s="346">
        <v>1.2179448476796901E-4</v>
      </c>
      <c r="CP34" s="346">
        <v>8.6283156759651145E-5</v>
      </c>
      <c r="CQ34" s="346">
        <v>8.8368498802684153E-5</v>
      </c>
      <c r="CR34" s="346">
        <v>1.7682329350427351E-4</v>
      </c>
      <c r="CS34" s="346">
        <v>1.4720937488271599E-4</v>
      </c>
      <c r="CT34" s="346">
        <v>1.2077332401917696E-4</v>
      </c>
      <c r="CU34" s="346">
        <v>1.4938565677602496E-4</v>
      </c>
      <c r="CV34" s="346">
        <v>7.3528010107143263E-5</v>
      </c>
      <c r="CW34" s="346">
        <v>5.3523716648712211E-5</v>
      </c>
      <c r="CX34" s="346">
        <v>1.2935623387465235E-4</v>
      </c>
      <c r="CY34" s="346">
        <v>4.2140011092022252E-5</v>
      </c>
      <c r="CZ34" s="346">
        <v>3.6262666022387016E-4</v>
      </c>
      <c r="DA34" s="346">
        <v>3.9733644040533208E-4</v>
      </c>
      <c r="DB34" s="346">
        <v>1.6881790222540117E-4</v>
      </c>
      <c r="DC34" s="346">
        <v>2.5451667911123707E-4</v>
      </c>
      <c r="DD34" s="346">
        <v>6.7280412573755697E-5</v>
      </c>
      <c r="DE34" s="346">
        <v>1.8022567578873514E-4</v>
      </c>
      <c r="DF34" s="346">
        <v>1.1376631863157938E-4</v>
      </c>
      <c r="DG34" s="347">
        <v>6.7237159517491047E-5</v>
      </c>
      <c r="DI34" s="344"/>
      <c r="DK34" s="317">
        <v>161435.80313444664</v>
      </c>
      <c r="DL34" s="317">
        <v>87958.587994265836</v>
      </c>
    </row>
    <row r="35" spans="1:116" ht="15.6" customHeight="1">
      <c r="A35" s="339">
        <v>29</v>
      </c>
      <c r="B35" s="123" t="s">
        <v>193</v>
      </c>
      <c r="C35" s="340" t="s">
        <v>96</v>
      </c>
      <c r="D35" s="345">
        <v>1.2451673235323327E-2</v>
      </c>
      <c r="E35" s="346">
        <v>1.7836265317394027E-3</v>
      </c>
      <c r="F35" s="346">
        <v>3.2505850019789451E-3</v>
      </c>
      <c r="G35" s="346">
        <v>3.2360249185926088E-3</v>
      </c>
      <c r="H35" s="346">
        <v>4.5871078634051468E-3</v>
      </c>
      <c r="I35" s="346">
        <v>0</v>
      </c>
      <c r="J35" s="346">
        <v>1.0748329475130328E-3</v>
      </c>
      <c r="K35" s="346">
        <v>9.3143701161389515E-3</v>
      </c>
      <c r="L35" s="346">
        <v>1.6017544458422992E-2</v>
      </c>
      <c r="M35" s="346">
        <v>1.9906056272510661E-3</v>
      </c>
      <c r="N35" s="346">
        <v>0</v>
      </c>
      <c r="O35" s="346">
        <v>2.4119564505990648E-3</v>
      </c>
      <c r="P35" s="346">
        <v>5.8403524323321649E-3</v>
      </c>
      <c r="Q35" s="346">
        <v>8.43404031382332E-3</v>
      </c>
      <c r="R35" s="346">
        <v>2.6363276724421777E-2</v>
      </c>
      <c r="S35" s="346">
        <v>2.5344284809603749E-3</v>
      </c>
      <c r="T35" s="346">
        <v>9.9564412964200499E-3</v>
      </c>
      <c r="U35" s="346">
        <v>1.8621852878186407E-2</v>
      </c>
      <c r="V35" s="346">
        <v>6.8401305846103018E-3</v>
      </c>
      <c r="W35" s="346">
        <v>3.9894402069728637E-3</v>
      </c>
      <c r="X35" s="346">
        <v>2.1982698747155191E-4</v>
      </c>
      <c r="Y35" s="346">
        <v>1.69959749513765E-3</v>
      </c>
      <c r="Z35" s="346">
        <v>1.4213385331219273E-3</v>
      </c>
      <c r="AA35" s="346">
        <v>4.1215247895127639E-3</v>
      </c>
      <c r="AB35" s="346">
        <v>3.2735213377576781E-2</v>
      </c>
      <c r="AC35" s="346">
        <v>1.2988286909088037E-2</v>
      </c>
      <c r="AD35" s="346">
        <v>1.1960507186358923E-4</v>
      </c>
      <c r="AE35" s="346">
        <v>2.446976209698446E-4</v>
      </c>
      <c r="AF35" s="346">
        <v>1.1099290693098498</v>
      </c>
      <c r="AG35" s="346">
        <v>1.3710405631804284E-2</v>
      </c>
      <c r="AH35" s="346">
        <v>3.8452188988391624E-2</v>
      </c>
      <c r="AI35" s="346">
        <v>1.5798484088925563E-2</v>
      </c>
      <c r="AJ35" s="346">
        <v>1.1342414065751828E-3</v>
      </c>
      <c r="AK35" s="346">
        <v>3.3326962436825442E-3</v>
      </c>
      <c r="AL35" s="346">
        <v>2.1956920131946992E-3</v>
      </c>
      <c r="AM35" s="346">
        <v>3.0306709483216579E-4</v>
      </c>
      <c r="AN35" s="346">
        <v>3.6916229331212369E-4</v>
      </c>
      <c r="AO35" s="346">
        <v>7.4951785772269593E-4</v>
      </c>
      <c r="AP35" s="346">
        <v>3.2199437015958889E-4</v>
      </c>
      <c r="AQ35" s="346">
        <v>7.0841163221362579E-4</v>
      </c>
      <c r="AR35" s="346">
        <v>2.7068250164962652E-3</v>
      </c>
      <c r="AS35" s="346">
        <v>1.6463740663125081E-3</v>
      </c>
      <c r="AT35" s="346">
        <v>3.8339956088217584E-3</v>
      </c>
      <c r="AU35" s="346">
        <v>4.8295355736079296E-3</v>
      </c>
      <c r="AV35" s="346">
        <v>2.7066458576430127E-3</v>
      </c>
      <c r="AW35" s="346">
        <v>9.5744862519610355E-3</v>
      </c>
      <c r="AX35" s="346">
        <v>1.0417573484927702E-2</v>
      </c>
      <c r="AY35" s="346">
        <v>6.9946880761670265E-3</v>
      </c>
      <c r="AZ35" s="346">
        <v>1.1425288739359173E-2</v>
      </c>
      <c r="BA35" s="346">
        <v>2.1392402881152982E-2</v>
      </c>
      <c r="BB35" s="346">
        <v>1.7962992861660573E-3</v>
      </c>
      <c r="BC35" s="346">
        <v>6.0220603370773305E-2</v>
      </c>
      <c r="BD35" s="346">
        <v>1.8711658622030735E-2</v>
      </c>
      <c r="BE35" s="346">
        <v>2.1708194306177771E-2</v>
      </c>
      <c r="BF35" s="346">
        <v>2.6257488985322288E-2</v>
      </c>
      <c r="BG35" s="346">
        <v>1.1090947143394732E-2</v>
      </c>
      <c r="BH35" s="346">
        <v>2.5554035663539879E-2</v>
      </c>
      <c r="BI35" s="346">
        <v>3.3448308222556373E-3</v>
      </c>
      <c r="BJ35" s="346">
        <v>8.5535885236515761E-3</v>
      </c>
      <c r="BK35" s="346">
        <v>4.1484718463464527E-2</v>
      </c>
      <c r="BL35" s="346">
        <v>1.6799749220459239E-3</v>
      </c>
      <c r="BM35" s="346">
        <v>6.972487355079415E-3</v>
      </c>
      <c r="BN35" s="346">
        <v>8.5155663238369282E-3</v>
      </c>
      <c r="BO35" s="346">
        <v>6.5112345043821952E-3</v>
      </c>
      <c r="BP35" s="346">
        <v>5.6372758403084242E-3</v>
      </c>
      <c r="BQ35" s="346">
        <v>4.8888136178711463E-4</v>
      </c>
      <c r="BR35" s="346">
        <v>8.3677662748370943E-4</v>
      </c>
      <c r="BS35" s="346">
        <v>2.2284653256925316E-2</v>
      </c>
      <c r="BT35" s="346">
        <v>2.0664913590124146E-3</v>
      </c>
      <c r="BU35" s="346">
        <v>2.724571881417657E-3</v>
      </c>
      <c r="BV35" s="346">
        <v>1.9798429862242536E-3</v>
      </c>
      <c r="BW35" s="346">
        <v>7.6521882942109476E-4</v>
      </c>
      <c r="BX35" s="346">
        <v>1.40394096411031E-3</v>
      </c>
      <c r="BY35" s="346">
        <v>4.5868600100404204E-4</v>
      </c>
      <c r="BZ35" s="346">
        <v>9.8042472434004902E-4</v>
      </c>
      <c r="CA35" s="346">
        <v>6.363228211223905E-4</v>
      </c>
      <c r="CB35" s="346">
        <v>2.1077532915311455E-3</v>
      </c>
      <c r="CC35" s="346">
        <v>6.0299202405472404E-4</v>
      </c>
      <c r="CD35" s="346">
        <v>2.1364838264928566E-3</v>
      </c>
      <c r="CE35" s="346">
        <v>1.3085623425077401E-3</v>
      </c>
      <c r="CF35" s="346">
        <v>2.2908860250410328E-3</v>
      </c>
      <c r="CG35" s="346">
        <v>4.0558738777454256E-3</v>
      </c>
      <c r="CH35" s="346">
        <v>3.0527102741393394E-4</v>
      </c>
      <c r="CI35" s="346">
        <v>7.1609943864956035E-4</v>
      </c>
      <c r="CJ35" s="346">
        <v>9.8178311067122605E-4</v>
      </c>
      <c r="CK35" s="346">
        <v>4.6208532131474158E-3</v>
      </c>
      <c r="CL35" s="346">
        <v>7.095997208273158E-4</v>
      </c>
      <c r="CM35" s="346">
        <v>2.705543626260225E-3</v>
      </c>
      <c r="CN35" s="346">
        <v>9.5016067837835362E-4</v>
      </c>
      <c r="CO35" s="346">
        <v>6.9961650224617783E-4</v>
      </c>
      <c r="CP35" s="346">
        <v>6.9587373903481891E-3</v>
      </c>
      <c r="CQ35" s="346">
        <v>3.3809888601039123E-3</v>
      </c>
      <c r="CR35" s="346">
        <v>9.983854541458061E-4</v>
      </c>
      <c r="CS35" s="346">
        <v>8.5365429468001793E-4</v>
      </c>
      <c r="CT35" s="346">
        <v>8.1070198721088708E-4</v>
      </c>
      <c r="CU35" s="346">
        <v>2.2488438019819808E-3</v>
      </c>
      <c r="CV35" s="346">
        <v>1.0868286903161571E-3</v>
      </c>
      <c r="CW35" s="346">
        <v>2.3498339641111446E-3</v>
      </c>
      <c r="CX35" s="346">
        <v>5.3739474371109564E-3</v>
      </c>
      <c r="CY35" s="346">
        <v>1.0129767440437852E-3</v>
      </c>
      <c r="CZ35" s="346">
        <v>1.8604437604408436E-3</v>
      </c>
      <c r="DA35" s="346">
        <v>1.7960084144472881E-3</v>
      </c>
      <c r="DB35" s="346">
        <v>2.0928726025976202E-3</v>
      </c>
      <c r="DC35" s="346">
        <v>3.8064707248152388E-3</v>
      </c>
      <c r="DD35" s="346">
        <v>1.394937159929779E-3</v>
      </c>
      <c r="DE35" s="346">
        <v>8.2569800025275597E-4</v>
      </c>
      <c r="DF35" s="346">
        <v>2.0840559234153219E-2</v>
      </c>
      <c r="DG35" s="347">
        <v>1.4418927300273714E-3</v>
      </c>
      <c r="DI35" s="344"/>
      <c r="DK35" s="317">
        <v>2230847.6086968197</v>
      </c>
      <c r="DL35" s="317">
        <v>1055636.1507972837</v>
      </c>
    </row>
    <row r="36" spans="1:116" ht="15.6" customHeight="1">
      <c r="A36" s="339">
        <v>30</v>
      </c>
      <c r="B36" s="123" t="s">
        <v>194</v>
      </c>
      <c r="C36" s="340" t="s">
        <v>97</v>
      </c>
      <c r="D36" s="345">
        <v>4.7434932912435428E-4</v>
      </c>
      <c r="E36" s="346">
        <v>2.8508870618841657E-4</v>
      </c>
      <c r="F36" s="346">
        <v>6.7457692017033324E-4</v>
      </c>
      <c r="G36" s="346">
        <v>2.9964775984260772E-4</v>
      </c>
      <c r="H36" s="346">
        <v>2.7656693435510556E-4</v>
      </c>
      <c r="I36" s="346">
        <v>0</v>
      </c>
      <c r="J36" s="346">
        <v>1.4813845534935104E-3</v>
      </c>
      <c r="K36" s="346">
        <v>1.8141368282359723E-4</v>
      </c>
      <c r="L36" s="346">
        <v>1.4184363605749701E-4</v>
      </c>
      <c r="M36" s="346">
        <v>1.0117839979466761E-4</v>
      </c>
      <c r="N36" s="346">
        <v>0</v>
      </c>
      <c r="O36" s="346">
        <v>2.3146078248352463E-4</v>
      </c>
      <c r="P36" s="346">
        <v>1.283637483154127E-3</v>
      </c>
      <c r="Q36" s="346">
        <v>2.8823590036144704E-4</v>
      </c>
      <c r="R36" s="346">
        <v>3.700774909716498E-4</v>
      </c>
      <c r="S36" s="346">
        <v>1.3690785383892035E-4</v>
      </c>
      <c r="T36" s="346">
        <v>2.2525008793351594E-4</v>
      </c>
      <c r="U36" s="346">
        <v>1.4745808201229902E-4</v>
      </c>
      <c r="V36" s="346">
        <v>5.1416340165688927E-4</v>
      </c>
      <c r="W36" s="346">
        <v>2.1453331628223165E-4</v>
      </c>
      <c r="X36" s="346">
        <v>7.8943716210115404E-5</v>
      </c>
      <c r="Y36" s="346">
        <v>2.4911193489559258E-4</v>
      </c>
      <c r="Z36" s="346">
        <v>2.8457691567125695E-4</v>
      </c>
      <c r="AA36" s="346">
        <v>1.0774497539749822E-4</v>
      </c>
      <c r="AB36" s="346">
        <v>7.5657267244129737E-4</v>
      </c>
      <c r="AC36" s="346">
        <v>1.6637848106760658E-4</v>
      </c>
      <c r="AD36" s="346">
        <v>2.06512515127221E-5</v>
      </c>
      <c r="AE36" s="346">
        <v>1.5826290585988756E-4</v>
      </c>
      <c r="AF36" s="346">
        <v>3.058214018429579E-4</v>
      </c>
      <c r="AG36" s="346">
        <v>1.0098894883461336</v>
      </c>
      <c r="AH36" s="346">
        <v>3.8255138718343903E-3</v>
      </c>
      <c r="AI36" s="346">
        <v>2.3093562259515564E-4</v>
      </c>
      <c r="AJ36" s="346">
        <v>3.4691272524627395E-4</v>
      </c>
      <c r="AK36" s="346">
        <v>2.7157386225806209E-4</v>
      </c>
      <c r="AL36" s="346">
        <v>5.2167370550189427E-4</v>
      </c>
      <c r="AM36" s="346">
        <v>2.8583968920477092E-4</v>
      </c>
      <c r="AN36" s="346">
        <v>3.5749306696497866E-4</v>
      </c>
      <c r="AO36" s="346">
        <v>3.1286845587530853E-4</v>
      </c>
      <c r="AP36" s="346">
        <v>1.4927908176158366E-4</v>
      </c>
      <c r="AQ36" s="346">
        <v>2.2896728108454161E-4</v>
      </c>
      <c r="AR36" s="346">
        <v>2.0785098835551764E-4</v>
      </c>
      <c r="AS36" s="346">
        <v>7.5870856658596952E-4</v>
      </c>
      <c r="AT36" s="346">
        <v>4.2336977473664153E-4</v>
      </c>
      <c r="AU36" s="346">
        <v>2.4968223879143804E-3</v>
      </c>
      <c r="AV36" s="346">
        <v>1.4802510551930358E-3</v>
      </c>
      <c r="AW36" s="346">
        <v>3.4043129547260968E-3</v>
      </c>
      <c r="AX36" s="346">
        <v>8.2637854630642047E-4</v>
      </c>
      <c r="AY36" s="346">
        <v>1.4950500912769719E-4</v>
      </c>
      <c r="AZ36" s="346">
        <v>3.0288928012412765E-3</v>
      </c>
      <c r="BA36" s="346">
        <v>2.1402477026591718E-3</v>
      </c>
      <c r="BB36" s="346">
        <v>1.6607845141743691E-4</v>
      </c>
      <c r="BC36" s="346">
        <v>1.4631740925461901E-3</v>
      </c>
      <c r="BD36" s="346">
        <v>2.5954525020555359E-3</v>
      </c>
      <c r="BE36" s="346">
        <v>4.9226523465848565E-4</v>
      </c>
      <c r="BF36" s="346">
        <v>4.5873886246221799E-3</v>
      </c>
      <c r="BG36" s="346">
        <v>6.5423682634862326E-3</v>
      </c>
      <c r="BH36" s="346">
        <v>4.709239295367716E-3</v>
      </c>
      <c r="BI36" s="346">
        <v>2.8227984647439951E-3</v>
      </c>
      <c r="BJ36" s="346">
        <v>3.103908363366869E-3</v>
      </c>
      <c r="BK36" s="346">
        <v>1.6280303857019497E-3</v>
      </c>
      <c r="BL36" s="346">
        <v>1.5223867008759377E-3</v>
      </c>
      <c r="BM36" s="346">
        <v>2.4086198489608242E-4</v>
      </c>
      <c r="BN36" s="346">
        <v>2.6522618585778828E-4</v>
      </c>
      <c r="BO36" s="346">
        <v>9.9486121114386594E-4</v>
      </c>
      <c r="BP36" s="346">
        <v>9.3681322541392428E-4</v>
      </c>
      <c r="BQ36" s="346">
        <v>2.3663687023975044E-4</v>
      </c>
      <c r="BR36" s="346">
        <v>9.8046768723809396E-5</v>
      </c>
      <c r="BS36" s="346">
        <v>7.0884191446035183E-4</v>
      </c>
      <c r="BT36" s="346">
        <v>4.3983137178364301E-3</v>
      </c>
      <c r="BU36" s="346">
        <v>1.5553129267404192E-4</v>
      </c>
      <c r="BV36" s="346">
        <v>9.2037829971065277E-5</v>
      </c>
      <c r="BW36" s="346">
        <v>4.8619707788811945E-5</v>
      </c>
      <c r="BX36" s="346">
        <v>4.0767681636680244E-5</v>
      </c>
      <c r="BY36" s="346">
        <v>1.2376168546741364E-5</v>
      </c>
      <c r="BZ36" s="346">
        <v>2.5678580723264937E-4</v>
      </c>
      <c r="CA36" s="346">
        <v>6.2515049666730851E-4</v>
      </c>
      <c r="CB36" s="346">
        <v>2.9020153138131365E-3</v>
      </c>
      <c r="CC36" s="346">
        <v>4.5798899411235184E-4</v>
      </c>
      <c r="CD36" s="346">
        <v>3.5719681726785766E-4</v>
      </c>
      <c r="CE36" s="346">
        <v>2.8296530081728041E-4</v>
      </c>
      <c r="CF36" s="346">
        <v>2.4919033502250907E-4</v>
      </c>
      <c r="CG36" s="346">
        <v>1.7418695896654973E-4</v>
      </c>
      <c r="CH36" s="346">
        <v>1.4778104640062278E-4</v>
      </c>
      <c r="CI36" s="346">
        <v>1.9021117750539837E-4</v>
      </c>
      <c r="CJ36" s="346">
        <v>1.4059217020075465E-4</v>
      </c>
      <c r="CK36" s="346">
        <v>1.6444698917339299E-4</v>
      </c>
      <c r="CL36" s="346">
        <v>1.6097972697596088E-4</v>
      </c>
      <c r="CM36" s="346">
        <v>1.2990544260397564E-4</v>
      </c>
      <c r="CN36" s="346">
        <v>3.9523702582833746E-4</v>
      </c>
      <c r="CO36" s="346">
        <v>1.1110454900428635E-4</v>
      </c>
      <c r="CP36" s="346">
        <v>2.2895259885567716E-4</v>
      </c>
      <c r="CQ36" s="346">
        <v>3.9084814965423194E-4</v>
      </c>
      <c r="CR36" s="346">
        <v>3.2655307611945095E-4</v>
      </c>
      <c r="CS36" s="346">
        <v>4.9707239589976576E-4</v>
      </c>
      <c r="CT36" s="346">
        <v>3.7192081679692049E-4</v>
      </c>
      <c r="CU36" s="346">
        <v>1.1295141051170469E-3</v>
      </c>
      <c r="CV36" s="346">
        <v>7.8687110863662256E-4</v>
      </c>
      <c r="CW36" s="346">
        <v>9.1892453661438135E-5</v>
      </c>
      <c r="CX36" s="346">
        <v>7.7015570824096741E-3</v>
      </c>
      <c r="CY36" s="346">
        <v>7.6409413807115804E-5</v>
      </c>
      <c r="CZ36" s="346">
        <v>3.6686999960235692E-4</v>
      </c>
      <c r="DA36" s="346">
        <v>1.262150805792921E-4</v>
      </c>
      <c r="DB36" s="346">
        <v>2.4865797326325287E-4</v>
      </c>
      <c r="DC36" s="346">
        <v>5.7375170650076875E-4</v>
      </c>
      <c r="DD36" s="346">
        <v>2.4733267308355697E-3</v>
      </c>
      <c r="DE36" s="346">
        <v>3.065480896722641E-4</v>
      </c>
      <c r="DF36" s="346">
        <v>2.400816505430301E-3</v>
      </c>
      <c r="DG36" s="347">
        <v>1.4034344233461275E-4</v>
      </c>
      <c r="DI36" s="344"/>
      <c r="DK36" s="317">
        <v>492703.09638036735</v>
      </c>
      <c r="DL36" s="317">
        <v>146612.84616263901</v>
      </c>
    </row>
    <row r="37" spans="1:116" ht="15.6" customHeight="1">
      <c r="A37" s="339">
        <v>31</v>
      </c>
      <c r="B37" s="123" t="s">
        <v>195</v>
      </c>
      <c r="C37" s="340" t="s">
        <v>196</v>
      </c>
      <c r="D37" s="345">
        <v>8.0944774630568413E-6</v>
      </c>
      <c r="E37" s="346">
        <v>3.6347507050478833E-6</v>
      </c>
      <c r="F37" s="346">
        <v>4.01437849193748E-6</v>
      </c>
      <c r="G37" s="346">
        <v>1.9873071551473586E-5</v>
      </c>
      <c r="H37" s="346">
        <v>1.6016406234699109E-5</v>
      </c>
      <c r="I37" s="346">
        <v>0</v>
      </c>
      <c r="J37" s="346">
        <v>1.8182463991278059E-4</v>
      </c>
      <c r="K37" s="346">
        <v>9.9200719063557069E-6</v>
      </c>
      <c r="L37" s="346">
        <v>6.5715238988166064E-6</v>
      </c>
      <c r="M37" s="346">
        <v>3.4310354504607778E-6</v>
      </c>
      <c r="N37" s="346">
        <v>0</v>
      </c>
      <c r="O37" s="346">
        <v>1.5154035092608365E-5</v>
      </c>
      <c r="P37" s="346">
        <v>6.244230885467611E-4</v>
      </c>
      <c r="Q37" s="346">
        <v>1.4021674076450553E-5</v>
      </c>
      <c r="R37" s="346">
        <v>1.0640927237955006E-4</v>
      </c>
      <c r="S37" s="346">
        <v>1.0748080278021216E-5</v>
      </c>
      <c r="T37" s="346">
        <v>1.8542351811932468E-5</v>
      </c>
      <c r="U37" s="346">
        <v>1.1505266282371867E-5</v>
      </c>
      <c r="V37" s="346">
        <v>2.664764955937205E-5</v>
      </c>
      <c r="W37" s="346">
        <v>8.0245331585353903E-6</v>
      </c>
      <c r="X37" s="346">
        <v>1.0237973240625145E-5</v>
      </c>
      <c r="Y37" s="346">
        <v>5.6046409494238577E-6</v>
      </c>
      <c r="Z37" s="346">
        <v>4.530395326332557E-6</v>
      </c>
      <c r="AA37" s="346">
        <v>1.4394613535767165E-5</v>
      </c>
      <c r="AB37" s="346">
        <v>7.423384100390884E-6</v>
      </c>
      <c r="AC37" s="346">
        <v>3.0148089424710157E-5</v>
      </c>
      <c r="AD37" s="346">
        <v>5.015048428847405E-7</v>
      </c>
      <c r="AE37" s="346">
        <v>2.4626079890686864E-5</v>
      </c>
      <c r="AF37" s="346">
        <v>1.0749857047626116E-5</v>
      </c>
      <c r="AG37" s="346">
        <v>1.7211517154957301E-5</v>
      </c>
      <c r="AH37" s="346">
        <v>1.0185363087372215</v>
      </c>
      <c r="AI37" s="346">
        <v>1.1456750835601751E-5</v>
      </c>
      <c r="AJ37" s="346">
        <v>1.6398007173222158E-5</v>
      </c>
      <c r="AK37" s="346">
        <v>1.0902255802548003E-4</v>
      </c>
      <c r="AL37" s="346">
        <v>4.8268694866966442E-5</v>
      </c>
      <c r="AM37" s="346">
        <v>8.2291695671305212E-6</v>
      </c>
      <c r="AN37" s="346">
        <v>1.2110336059273927E-5</v>
      </c>
      <c r="AO37" s="346">
        <v>3.606316846704447E-5</v>
      </c>
      <c r="AP37" s="346">
        <v>6.9109319308302106E-6</v>
      </c>
      <c r="AQ37" s="346">
        <v>1.0293044456113852E-5</v>
      </c>
      <c r="AR37" s="346">
        <v>1.6855028091536632E-5</v>
      </c>
      <c r="AS37" s="346">
        <v>4.6328589666675284E-5</v>
      </c>
      <c r="AT37" s="346">
        <v>1.1119272881576791E-5</v>
      </c>
      <c r="AU37" s="346">
        <v>7.8714414241031856E-6</v>
      </c>
      <c r="AV37" s="346">
        <v>2.9248573601443367E-5</v>
      </c>
      <c r="AW37" s="346">
        <v>6.7459343611048691E-5</v>
      </c>
      <c r="AX37" s="346">
        <v>3.8570792554784522E-5</v>
      </c>
      <c r="AY37" s="346">
        <v>3.0464105620399232E-5</v>
      </c>
      <c r="AZ37" s="346">
        <v>1.1049483472728597E-5</v>
      </c>
      <c r="BA37" s="346">
        <v>6.5047289132792243E-6</v>
      </c>
      <c r="BB37" s="346">
        <v>1.6914684934744451E-5</v>
      </c>
      <c r="BC37" s="346">
        <v>1.1577745603968407E-5</v>
      </c>
      <c r="BD37" s="346">
        <v>6.635000975016537E-5</v>
      </c>
      <c r="BE37" s="346">
        <v>7.4971101764998666E-6</v>
      </c>
      <c r="BF37" s="346">
        <v>1.7455645947749751E-5</v>
      </c>
      <c r="BG37" s="346">
        <v>1.6629601184378158E-5</v>
      </c>
      <c r="BH37" s="346">
        <v>1.7595301972411699E-5</v>
      </c>
      <c r="BI37" s="346">
        <v>1.0525476284426507E-5</v>
      </c>
      <c r="BJ37" s="346">
        <v>1.1118751054755417E-5</v>
      </c>
      <c r="BK37" s="346">
        <v>1.4461055148248705E-4</v>
      </c>
      <c r="BL37" s="346">
        <v>1.7548991511917988E-5</v>
      </c>
      <c r="BM37" s="346">
        <v>8.2429384155212543E-6</v>
      </c>
      <c r="BN37" s="346">
        <v>9.6370165579667636E-6</v>
      </c>
      <c r="BO37" s="346">
        <v>9.1383215609916601E-6</v>
      </c>
      <c r="BP37" s="346">
        <v>1.2631001888741037E-5</v>
      </c>
      <c r="BQ37" s="346">
        <v>1.8327389040124083E-5</v>
      </c>
      <c r="BR37" s="346">
        <v>6.3401754517084126E-4</v>
      </c>
      <c r="BS37" s="346">
        <v>3.0327236887684327E-5</v>
      </c>
      <c r="BT37" s="346">
        <v>3.8029742494808222E-5</v>
      </c>
      <c r="BU37" s="346">
        <v>1.5714459539404812E-5</v>
      </c>
      <c r="BV37" s="346">
        <v>1.7772405375423959E-5</v>
      </c>
      <c r="BW37" s="346">
        <v>4.7099010212673327E-6</v>
      </c>
      <c r="BX37" s="346">
        <v>3.2809070088587231E-6</v>
      </c>
      <c r="BY37" s="346">
        <v>1.2621280357859895E-6</v>
      </c>
      <c r="BZ37" s="346">
        <v>2.0624418853248104E-5</v>
      </c>
      <c r="CA37" s="346">
        <v>6.9161760994649302E-6</v>
      </c>
      <c r="CB37" s="346">
        <v>1.4401307856063087E-5</v>
      </c>
      <c r="CC37" s="346">
        <v>4.5588719781322425E-6</v>
      </c>
      <c r="CD37" s="346">
        <v>8.3282931845384489E-6</v>
      </c>
      <c r="CE37" s="346">
        <v>4.0581907413892435E-6</v>
      </c>
      <c r="CF37" s="346">
        <v>6.7352396107683756E-6</v>
      </c>
      <c r="CG37" s="346">
        <v>1.0650817538444212E-5</v>
      </c>
      <c r="CH37" s="346">
        <v>4.8507685542393687E-5</v>
      </c>
      <c r="CI37" s="346">
        <v>6.1681250300145418E-5</v>
      </c>
      <c r="CJ37" s="346">
        <v>3.0968215553186397E-5</v>
      </c>
      <c r="CK37" s="346">
        <v>5.0481747517407267E-6</v>
      </c>
      <c r="CL37" s="346">
        <v>2.5916659974429393E-5</v>
      </c>
      <c r="CM37" s="346">
        <v>9.972117261061052E-6</v>
      </c>
      <c r="CN37" s="346">
        <v>3.4405027575343593E-5</v>
      </c>
      <c r="CO37" s="346">
        <v>1.4190757150417216E-5</v>
      </c>
      <c r="CP37" s="346">
        <v>3.824490398356246E-5</v>
      </c>
      <c r="CQ37" s="346">
        <v>9.2615474847169093E-6</v>
      </c>
      <c r="CR37" s="346">
        <v>2.6820476178038661E-5</v>
      </c>
      <c r="CS37" s="346">
        <v>1.4517557130425678E-5</v>
      </c>
      <c r="CT37" s="346">
        <v>1.0215128449008265E-5</v>
      </c>
      <c r="CU37" s="346">
        <v>1.5850209432211884E-4</v>
      </c>
      <c r="CV37" s="346">
        <v>6.2864411083154686E-5</v>
      </c>
      <c r="CW37" s="346">
        <v>1.2091136208919655E-5</v>
      </c>
      <c r="CX37" s="346">
        <v>8.4572252931808079E-6</v>
      </c>
      <c r="CY37" s="346">
        <v>1.6200907476737023E-5</v>
      </c>
      <c r="CZ37" s="346">
        <v>2.8591226826840715E-5</v>
      </c>
      <c r="DA37" s="346">
        <v>1.2178001694582867E-5</v>
      </c>
      <c r="DB37" s="346">
        <v>3.0362080518999286E-5</v>
      </c>
      <c r="DC37" s="346">
        <v>2.776608980953727E-5</v>
      </c>
      <c r="DD37" s="346">
        <v>7.4156253535294157E-6</v>
      </c>
      <c r="DE37" s="346">
        <v>9.8883445769832663E-5</v>
      </c>
      <c r="DF37" s="346">
        <v>1.1266431956264574E-5</v>
      </c>
      <c r="DG37" s="347">
        <v>5.575275932242585E-5</v>
      </c>
      <c r="DI37" s="344"/>
      <c r="DK37" s="317">
        <v>24483.277900365061</v>
      </c>
      <c r="DL37" s="317">
        <v>3667.2507681464058</v>
      </c>
    </row>
    <row r="38" spans="1:116" ht="15.6" customHeight="1">
      <c r="A38" s="339">
        <v>32</v>
      </c>
      <c r="B38" s="123" t="s">
        <v>197</v>
      </c>
      <c r="C38" s="340" t="s">
        <v>198</v>
      </c>
      <c r="D38" s="345">
        <v>4.3042390586192532E-5</v>
      </c>
      <c r="E38" s="346">
        <v>3.3122603477024448E-5</v>
      </c>
      <c r="F38" s="346">
        <v>5.9443433181888126E-5</v>
      </c>
      <c r="G38" s="346">
        <v>4.2218868502756137E-5</v>
      </c>
      <c r="H38" s="346">
        <v>2.1444896108007588E-5</v>
      </c>
      <c r="I38" s="346">
        <v>0</v>
      </c>
      <c r="J38" s="346">
        <v>4.9272722022962006E-5</v>
      </c>
      <c r="K38" s="346">
        <v>1.6552984783654089E-4</v>
      </c>
      <c r="L38" s="346">
        <v>1.533131983852815E-3</v>
      </c>
      <c r="M38" s="346">
        <v>2.2114498258452633E-5</v>
      </c>
      <c r="N38" s="346">
        <v>0</v>
      </c>
      <c r="O38" s="346">
        <v>7.390364677541987E-5</v>
      </c>
      <c r="P38" s="346">
        <v>2.495680959215238E-4</v>
      </c>
      <c r="Q38" s="346">
        <v>4.6894713252547168E-5</v>
      </c>
      <c r="R38" s="346">
        <v>1.2762742693206083E-3</v>
      </c>
      <c r="S38" s="346">
        <v>2.1596353806801302E-5</v>
      </c>
      <c r="T38" s="346">
        <v>1.9071365451340021E-5</v>
      </c>
      <c r="U38" s="346">
        <v>2.4580120814317523E-5</v>
      </c>
      <c r="V38" s="346">
        <v>3.933858285889868E-5</v>
      </c>
      <c r="W38" s="346">
        <v>2.3114339085073565E-4</v>
      </c>
      <c r="X38" s="346">
        <v>1.0412743140698566E-5</v>
      </c>
      <c r="Y38" s="346">
        <v>2.1132363472097174E-4</v>
      </c>
      <c r="Z38" s="346">
        <v>5.2352980365028398E-5</v>
      </c>
      <c r="AA38" s="346">
        <v>2.8071735615947767E-5</v>
      </c>
      <c r="AB38" s="346">
        <v>2.8862371321106838E-3</v>
      </c>
      <c r="AC38" s="346">
        <v>8.4453589447383722E-4</v>
      </c>
      <c r="AD38" s="346">
        <v>2.5540935258608865E-6</v>
      </c>
      <c r="AE38" s="346">
        <v>1.9361942468036905E-5</v>
      </c>
      <c r="AF38" s="346">
        <v>7.0314583840954737E-4</v>
      </c>
      <c r="AG38" s="346">
        <v>1.5189004195614942E-4</v>
      </c>
      <c r="AH38" s="346">
        <v>4.4608043611984619E-5</v>
      </c>
      <c r="AI38" s="346">
        <v>1.0080030259888921</v>
      </c>
      <c r="AJ38" s="346">
        <v>8.412342612309267E-5</v>
      </c>
      <c r="AK38" s="346">
        <v>4.1522825867905035E-5</v>
      </c>
      <c r="AL38" s="346">
        <v>1.7986037151938525E-3</v>
      </c>
      <c r="AM38" s="346">
        <v>2.7221931508474599E-5</v>
      </c>
      <c r="AN38" s="346">
        <v>1.8742688608114406E-5</v>
      </c>
      <c r="AO38" s="346">
        <v>3.6264931676671024E-5</v>
      </c>
      <c r="AP38" s="346">
        <v>1.0138188210530033E-5</v>
      </c>
      <c r="AQ38" s="346">
        <v>6.2690624386626818E-5</v>
      </c>
      <c r="AR38" s="346">
        <v>5.4914471416128664E-5</v>
      </c>
      <c r="AS38" s="346">
        <v>1.0661159741156684E-4</v>
      </c>
      <c r="AT38" s="346">
        <v>6.657538731999899E-4</v>
      </c>
      <c r="AU38" s="346">
        <v>3.1924718570850851E-4</v>
      </c>
      <c r="AV38" s="346">
        <v>5.5079162370875594E-5</v>
      </c>
      <c r="AW38" s="346">
        <v>1.2302153718637017E-3</v>
      </c>
      <c r="AX38" s="346">
        <v>5.7219718481041153E-4</v>
      </c>
      <c r="AY38" s="346">
        <v>1.4009016692794905E-3</v>
      </c>
      <c r="AZ38" s="346">
        <v>7.7751876299464085E-5</v>
      </c>
      <c r="BA38" s="346">
        <v>5.0186981554206341E-4</v>
      </c>
      <c r="BB38" s="346">
        <v>1.6865745374143243E-4</v>
      </c>
      <c r="BC38" s="346">
        <v>7.1867798380720208E-4</v>
      </c>
      <c r="BD38" s="346">
        <v>1.5698797805130491E-4</v>
      </c>
      <c r="BE38" s="346">
        <v>2.457574180769455E-4</v>
      </c>
      <c r="BF38" s="346">
        <v>3.4276819121803366E-3</v>
      </c>
      <c r="BG38" s="346">
        <v>1.1448133142830143E-3</v>
      </c>
      <c r="BH38" s="346">
        <v>5.0269943956371926E-5</v>
      </c>
      <c r="BI38" s="346">
        <v>2.3402805452392238E-4</v>
      </c>
      <c r="BJ38" s="346">
        <v>1.546089140039987E-3</v>
      </c>
      <c r="BK38" s="346">
        <v>1.9497976323865521E-3</v>
      </c>
      <c r="BL38" s="346">
        <v>2.5377248157268261E-5</v>
      </c>
      <c r="BM38" s="346">
        <v>6.8067133678828366E-4</v>
      </c>
      <c r="BN38" s="346">
        <v>4.9179090637850337E-4</v>
      </c>
      <c r="BO38" s="346">
        <v>4.1109701808998891E-5</v>
      </c>
      <c r="BP38" s="346">
        <v>4.2768407523348781E-5</v>
      </c>
      <c r="BQ38" s="346">
        <v>3.1605829961990532E-5</v>
      </c>
      <c r="BR38" s="346">
        <v>3.4620325125351145E-5</v>
      </c>
      <c r="BS38" s="346">
        <v>7.3331123981346639E-5</v>
      </c>
      <c r="BT38" s="346">
        <v>5.1414288855174507E-5</v>
      </c>
      <c r="BU38" s="346">
        <v>2.5356100887076114E-5</v>
      </c>
      <c r="BV38" s="346">
        <v>1.3352843746528529E-5</v>
      </c>
      <c r="BW38" s="346">
        <v>9.0119847020042361E-6</v>
      </c>
      <c r="BX38" s="346">
        <v>1.4025698447326549E-5</v>
      </c>
      <c r="BY38" s="346">
        <v>9.0610225529246498E-6</v>
      </c>
      <c r="BZ38" s="346">
        <v>7.2151278386347727E-5</v>
      </c>
      <c r="CA38" s="346">
        <v>3.1332801846959379E-5</v>
      </c>
      <c r="CB38" s="346">
        <v>1.4437188908091649E-4</v>
      </c>
      <c r="CC38" s="346">
        <v>1.8977760043111623E-5</v>
      </c>
      <c r="CD38" s="346">
        <v>1.313513621283076E-4</v>
      </c>
      <c r="CE38" s="346">
        <v>1.7212062707665985E-5</v>
      </c>
      <c r="CF38" s="346">
        <v>3.396256313349237E-5</v>
      </c>
      <c r="CG38" s="346">
        <v>2.7280112019693854E-5</v>
      </c>
      <c r="CH38" s="346">
        <v>9.4216435978339812E-6</v>
      </c>
      <c r="CI38" s="346">
        <v>1.9748277670718139E-5</v>
      </c>
      <c r="CJ38" s="346">
        <v>2.3382288789511192E-5</v>
      </c>
      <c r="CK38" s="346">
        <v>2.5295895462533907E-5</v>
      </c>
      <c r="CL38" s="346">
        <v>1.7566303258039686E-5</v>
      </c>
      <c r="CM38" s="346">
        <v>2.3229876122739547E-5</v>
      </c>
      <c r="CN38" s="346">
        <v>4.4400062335156827E-5</v>
      </c>
      <c r="CO38" s="346">
        <v>1.0032335867681E-4</v>
      </c>
      <c r="CP38" s="346">
        <v>3.3048062380408165E-4</v>
      </c>
      <c r="CQ38" s="346">
        <v>2.7129867637604193E-4</v>
      </c>
      <c r="CR38" s="346">
        <v>1.3589211343358323E-3</v>
      </c>
      <c r="CS38" s="346">
        <v>6.8674267330174544E-5</v>
      </c>
      <c r="CT38" s="346">
        <v>5.6281122209600328E-5</v>
      </c>
      <c r="CU38" s="346">
        <v>7.1544902175816371E-5</v>
      </c>
      <c r="CV38" s="346">
        <v>8.0531386864122394E-5</v>
      </c>
      <c r="CW38" s="346">
        <v>1.8889379984094098E-5</v>
      </c>
      <c r="CX38" s="346">
        <v>8.3025611822395366E-4</v>
      </c>
      <c r="CY38" s="346">
        <v>1.1216085713183727E-5</v>
      </c>
      <c r="CZ38" s="346">
        <v>1.3624377938104292E-4</v>
      </c>
      <c r="DA38" s="346">
        <v>7.3353655179803545E-5</v>
      </c>
      <c r="DB38" s="346">
        <v>5.4549805225353771E-5</v>
      </c>
      <c r="DC38" s="346">
        <v>1.7571446011358253E-4</v>
      </c>
      <c r="DD38" s="346">
        <v>9.9432567581840976E-5</v>
      </c>
      <c r="DE38" s="346">
        <v>4.0499655612526134E-5</v>
      </c>
      <c r="DF38" s="346">
        <v>9.0183123257342226E-5</v>
      </c>
      <c r="DG38" s="347">
        <v>1.5176679197485146E-4</v>
      </c>
      <c r="DI38" s="344"/>
      <c r="DK38" s="317">
        <v>150441.96038242901</v>
      </c>
      <c r="DL38" s="317">
        <v>40675.211982416367</v>
      </c>
    </row>
    <row r="39" spans="1:116" ht="15.6" customHeight="1">
      <c r="A39" s="339">
        <v>33</v>
      </c>
      <c r="B39" s="123" t="s">
        <v>199</v>
      </c>
      <c r="C39" s="340" t="s">
        <v>200</v>
      </c>
      <c r="D39" s="345">
        <v>1.4003657146489069E-4</v>
      </c>
      <c r="E39" s="346">
        <v>1.1994357348048738E-4</v>
      </c>
      <c r="F39" s="346">
        <v>1.9807519774037489E-4</v>
      </c>
      <c r="G39" s="346">
        <v>7.5691072698912744E-5</v>
      </c>
      <c r="H39" s="346">
        <v>4.669982629069086E-5</v>
      </c>
      <c r="I39" s="346">
        <v>0</v>
      </c>
      <c r="J39" s="346">
        <v>2.4180622273419609E-4</v>
      </c>
      <c r="K39" s="346">
        <v>5.5184892804136325E-5</v>
      </c>
      <c r="L39" s="346">
        <v>4.6798129272426431E-5</v>
      </c>
      <c r="M39" s="346">
        <v>4.292790665872932E-5</v>
      </c>
      <c r="N39" s="346">
        <v>0</v>
      </c>
      <c r="O39" s="346">
        <v>1.3749627779045386E-4</v>
      </c>
      <c r="P39" s="346">
        <v>7.4414651472417648E-5</v>
      </c>
      <c r="Q39" s="346">
        <v>8.4151739168874073E-5</v>
      </c>
      <c r="R39" s="346">
        <v>9.7019257023957362E-5</v>
      </c>
      <c r="S39" s="346">
        <v>2.6105372952377225E-4</v>
      </c>
      <c r="T39" s="346">
        <v>1.4079800781919568E-4</v>
      </c>
      <c r="U39" s="346">
        <v>7.9281743919830606E-5</v>
      </c>
      <c r="V39" s="346">
        <v>1.2086608872556928E-4</v>
      </c>
      <c r="W39" s="346">
        <v>1.5889583818131558E-4</v>
      </c>
      <c r="X39" s="346">
        <v>8.278171688691995E-5</v>
      </c>
      <c r="Y39" s="346">
        <v>1.7448963927402884E-4</v>
      </c>
      <c r="Z39" s="346">
        <v>1.9492085512688872E-4</v>
      </c>
      <c r="AA39" s="346">
        <v>2.8602219350319408E-4</v>
      </c>
      <c r="AB39" s="346">
        <v>7.2243977830562932E-5</v>
      </c>
      <c r="AC39" s="346">
        <v>1.1762269431794605E-4</v>
      </c>
      <c r="AD39" s="346">
        <v>1.2297819084309937E-5</v>
      </c>
      <c r="AE39" s="346">
        <v>1.4035325011127933E-4</v>
      </c>
      <c r="AF39" s="346">
        <v>1.4094457616897077E-4</v>
      </c>
      <c r="AG39" s="346">
        <v>1.1217608546635205E-4</v>
      </c>
      <c r="AH39" s="346">
        <v>6.9662664844800603E-5</v>
      </c>
      <c r="AI39" s="346">
        <v>1.4272589301544955E-4</v>
      </c>
      <c r="AJ39" s="346">
        <v>1.0592713504901061</v>
      </c>
      <c r="AK39" s="346">
        <v>1.6143669813263345E-4</v>
      </c>
      <c r="AL39" s="346">
        <v>4.2578896064881334E-4</v>
      </c>
      <c r="AM39" s="346">
        <v>2.2846899156174957E-4</v>
      </c>
      <c r="AN39" s="346">
        <v>1.8608215228592553E-4</v>
      </c>
      <c r="AO39" s="346">
        <v>2.2795475854180144E-4</v>
      </c>
      <c r="AP39" s="346">
        <v>1.0840257062579931E-4</v>
      </c>
      <c r="AQ39" s="346">
        <v>1.6134880090906765E-4</v>
      </c>
      <c r="AR39" s="346">
        <v>1.2817191533971177E-4</v>
      </c>
      <c r="AS39" s="346">
        <v>1.5843965312174342E-4</v>
      </c>
      <c r="AT39" s="346">
        <v>1.5514257014579607E-4</v>
      </c>
      <c r="AU39" s="346">
        <v>8.5854946397669754E-5</v>
      </c>
      <c r="AV39" s="346">
        <v>7.5275236534973154E-5</v>
      </c>
      <c r="AW39" s="346">
        <v>6.6174903963277218E-5</v>
      </c>
      <c r="AX39" s="346">
        <v>7.2584461954692281E-5</v>
      </c>
      <c r="AY39" s="346">
        <v>1.3721981072834446E-4</v>
      </c>
      <c r="AZ39" s="346">
        <v>1.0370158720926193E-4</v>
      </c>
      <c r="BA39" s="346">
        <v>6.6367658557049588E-5</v>
      </c>
      <c r="BB39" s="346">
        <v>6.1735597469025728E-5</v>
      </c>
      <c r="BC39" s="346">
        <v>1.0149653058942803E-4</v>
      </c>
      <c r="BD39" s="346">
        <v>7.8322957123190748E-5</v>
      </c>
      <c r="BE39" s="346">
        <v>7.791052247958468E-5</v>
      </c>
      <c r="BF39" s="346">
        <v>4.580172622409329E-5</v>
      </c>
      <c r="BG39" s="346">
        <v>5.8089404692832508E-5</v>
      </c>
      <c r="BH39" s="346">
        <v>5.763406108484846E-5</v>
      </c>
      <c r="BI39" s="346">
        <v>7.990355737608223E-5</v>
      </c>
      <c r="BJ39" s="346">
        <v>8.2507570357268496E-5</v>
      </c>
      <c r="BK39" s="346">
        <v>4.3800510081643251E-4</v>
      </c>
      <c r="BL39" s="346">
        <v>5.4828595614163924E-5</v>
      </c>
      <c r="BM39" s="346">
        <v>1.6526789885463921E-2</v>
      </c>
      <c r="BN39" s="346">
        <v>1.9538262212803727E-2</v>
      </c>
      <c r="BO39" s="346">
        <v>3.1800965376084796E-2</v>
      </c>
      <c r="BP39" s="346">
        <v>1.7182259440218155E-2</v>
      </c>
      <c r="BQ39" s="346">
        <v>3.9386895339653665E-4</v>
      </c>
      <c r="BR39" s="346">
        <v>1.0802557864586623E-3</v>
      </c>
      <c r="BS39" s="346">
        <v>9.8052136686163226E-4</v>
      </c>
      <c r="BT39" s="346">
        <v>2.036431095692325E-4</v>
      </c>
      <c r="BU39" s="346">
        <v>1.1599810985647871E-4</v>
      </c>
      <c r="BV39" s="346">
        <v>1.0604037550573541E-4</v>
      </c>
      <c r="BW39" s="346">
        <v>1.3821653016497719E-4</v>
      </c>
      <c r="BX39" s="346">
        <v>3.8897836057008405E-4</v>
      </c>
      <c r="BY39" s="346">
        <v>3.7082907023867125E-4</v>
      </c>
      <c r="BZ39" s="346">
        <v>4.4509798412389607E-4</v>
      </c>
      <c r="CA39" s="346">
        <v>3.6815320572144058E-5</v>
      </c>
      <c r="CB39" s="346">
        <v>4.5297578924456753E-4</v>
      </c>
      <c r="CC39" s="346">
        <v>9.7668590167352055E-5</v>
      </c>
      <c r="CD39" s="346">
        <v>1.1554510390131648E-4</v>
      </c>
      <c r="CE39" s="346">
        <v>1.0088873866868489E-4</v>
      </c>
      <c r="CF39" s="346">
        <v>2.9263294862393567E-4</v>
      </c>
      <c r="CG39" s="346">
        <v>3.8648544042005768E-4</v>
      </c>
      <c r="CH39" s="346">
        <v>5.4236824677191662E-5</v>
      </c>
      <c r="CI39" s="346">
        <v>1.7383307759775765E-4</v>
      </c>
      <c r="CJ39" s="346">
        <v>2.2001332305125472E-4</v>
      </c>
      <c r="CK39" s="346">
        <v>4.5410968858835926E-5</v>
      </c>
      <c r="CL39" s="346">
        <v>2.1066469916723263E-4</v>
      </c>
      <c r="CM39" s="346">
        <v>6.7285311826872229E-5</v>
      </c>
      <c r="CN39" s="346">
        <v>2.0214992656927825E-4</v>
      </c>
      <c r="CO39" s="346">
        <v>2.4212934351727661E-4</v>
      </c>
      <c r="CP39" s="346">
        <v>1.4514120150650435E-4</v>
      </c>
      <c r="CQ39" s="346">
        <v>8.1284249017434497E-5</v>
      </c>
      <c r="CR39" s="346">
        <v>1.1282250024297761E-4</v>
      </c>
      <c r="CS39" s="346">
        <v>1.2154074669383376E-4</v>
      </c>
      <c r="CT39" s="346">
        <v>8.1901982860180532E-5</v>
      </c>
      <c r="CU39" s="346">
        <v>6.1564270667313793E-5</v>
      </c>
      <c r="CV39" s="346">
        <v>8.4391040990933222E-5</v>
      </c>
      <c r="CW39" s="346">
        <v>7.1703179352696012E-5</v>
      </c>
      <c r="CX39" s="346">
        <v>4.9579021478427795E-5</v>
      </c>
      <c r="CY39" s="346">
        <v>5.1229591691285689E-5</v>
      </c>
      <c r="CZ39" s="346">
        <v>1.5168901276852353E-4</v>
      </c>
      <c r="DA39" s="346">
        <v>8.9419697507290836E-5</v>
      </c>
      <c r="DB39" s="346">
        <v>1.1599301284702245E-4</v>
      </c>
      <c r="DC39" s="346">
        <v>1.5344744530422594E-4</v>
      </c>
      <c r="DD39" s="346">
        <v>4.1605862865492916E-5</v>
      </c>
      <c r="DE39" s="346">
        <v>1.0657642021896389E-4</v>
      </c>
      <c r="DF39" s="346">
        <v>7.3301565548904808E-5</v>
      </c>
      <c r="DG39" s="347">
        <v>5.5776913112214814E-4</v>
      </c>
      <c r="DI39" s="344"/>
      <c r="DK39" s="317">
        <v>219994.48438632366</v>
      </c>
      <c r="DL39" s="317">
        <v>152884.92063504478</v>
      </c>
    </row>
    <row r="40" spans="1:116" ht="15.6" customHeight="1">
      <c r="A40" s="339">
        <v>34</v>
      </c>
      <c r="B40" s="123" t="s">
        <v>201</v>
      </c>
      <c r="C40" s="340" t="s">
        <v>98</v>
      </c>
      <c r="D40" s="345">
        <v>1.3554579033791107E-4</v>
      </c>
      <c r="E40" s="346">
        <v>1.2910810714310661E-5</v>
      </c>
      <c r="F40" s="346">
        <v>2.1644544837932764E-5</v>
      </c>
      <c r="G40" s="346">
        <v>6.2301503961501147E-6</v>
      </c>
      <c r="H40" s="346">
        <v>8.7762400585806176E-6</v>
      </c>
      <c r="I40" s="346">
        <v>0</v>
      </c>
      <c r="J40" s="346">
        <v>2.0855574316991086E-5</v>
      </c>
      <c r="K40" s="346">
        <v>1.3044243665114249E-5</v>
      </c>
      <c r="L40" s="346">
        <v>5.092231946350737E-5</v>
      </c>
      <c r="M40" s="346">
        <v>1.565587642524613E-5</v>
      </c>
      <c r="N40" s="346">
        <v>0</v>
      </c>
      <c r="O40" s="346">
        <v>8.9899446829297196E-6</v>
      </c>
      <c r="P40" s="346">
        <v>7.7191292772010489E-6</v>
      </c>
      <c r="Q40" s="346">
        <v>1.5977085202507657E-5</v>
      </c>
      <c r="R40" s="346">
        <v>2.867584154254187E-4</v>
      </c>
      <c r="S40" s="346">
        <v>1.2150463086018531E-5</v>
      </c>
      <c r="T40" s="346">
        <v>7.8459864753892787E-6</v>
      </c>
      <c r="U40" s="346">
        <v>7.0172754372168009E-6</v>
      </c>
      <c r="V40" s="346">
        <v>9.6492102129169285E-6</v>
      </c>
      <c r="W40" s="346">
        <v>9.2524016104821182E-5</v>
      </c>
      <c r="X40" s="346">
        <v>4.8513241527389752E-6</v>
      </c>
      <c r="Y40" s="346">
        <v>1.3871213220806908E-5</v>
      </c>
      <c r="Z40" s="346">
        <v>8.0639313898606857E-6</v>
      </c>
      <c r="AA40" s="346">
        <v>1.188523157336127E-5</v>
      </c>
      <c r="AB40" s="346">
        <v>1.0837113393800878E-5</v>
      </c>
      <c r="AC40" s="346">
        <v>2.1760410125097876E-5</v>
      </c>
      <c r="AD40" s="346">
        <v>1.2852493676486191E-6</v>
      </c>
      <c r="AE40" s="346">
        <v>6.9645045584791629E-6</v>
      </c>
      <c r="AF40" s="346">
        <v>4.2077110331729393E-5</v>
      </c>
      <c r="AG40" s="346">
        <v>1.4289253192079465E-5</v>
      </c>
      <c r="AH40" s="346">
        <v>1.0782343214846681E-5</v>
      </c>
      <c r="AI40" s="346">
        <v>1.3318875452125456E-5</v>
      </c>
      <c r="AJ40" s="346">
        <v>1.6674218845866976E-5</v>
      </c>
      <c r="AK40" s="346">
        <v>1.0021619422085235</v>
      </c>
      <c r="AL40" s="346">
        <v>1.5629166990979844E-5</v>
      </c>
      <c r="AM40" s="346">
        <v>9.7536606620073956E-6</v>
      </c>
      <c r="AN40" s="346">
        <v>8.459312966956353E-6</v>
      </c>
      <c r="AO40" s="346">
        <v>1.7353474631050467E-5</v>
      </c>
      <c r="AP40" s="346">
        <v>6.8267884412480531E-6</v>
      </c>
      <c r="AQ40" s="346">
        <v>1.2638353141767988E-5</v>
      </c>
      <c r="AR40" s="346">
        <v>9.8482552849984013E-6</v>
      </c>
      <c r="AS40" s="346">
        <v>1.4433694845281094E-5</v>
      </c>
      <c r="AT40" s="346">
        <v>2.3987458503378303E-4</v>
      </c>
      <c r="AU40" s="346">
        <v>9.6807072709423236E-5</v>
      </c>
      <c r="AV40" s="346">
        <v>8.7036627368056104E-5</v>
      </c>
      <c r="AW40" s="346">
        <v>3.3666187795713129E-4</v>
      </c>
      <c r="AX40" s="346">
        <v>2.6802644370711522E-3</v>
      </c>
      <c r="AY40" s="346">
        <v>1.9785351866678538E-2</v>
      </c>
      <c r="AZ40" s="346">
        <v>1.038464394702906E-3</v>
      </c>
      <c r="BA40" s="346">
        <v>1.8431307252354638E-4</v>
      </c>
      <c r="BB40" s="346">
        <v>8.3742886352838224E-4</v>
      </c>
      <c r="BC40" s="346">
        <v>2.788511985952186E-4</v>
      </c>
      <c r="BD40" s="346">
        <v>1.294947104933741E-3</v>
      </c>
      <c r="BE40" s="346">
        <v>5.268383998672364E-4</v>
      </c>
      <c r="BF40" s="346">
        <v>9.2102136684933981E-5</v>
      </c>
      <c r="BG40" s="346">
        <v>6.4676632059776549E-5</v>
      </c>
      <c r="BH40" s="346">
        <v>1.5913827776359884E-4</v>
      </c>
      <c r="BI40" s="346">
        <v>5.1235280709614854E-5</v>
      </c>
      <c r="BJ40" s="346">
        <v>3.75726738373806E-5</v>
      </c>
      <c r="BK40" s="346">
        <v>2.2494907526815253E-4</v>
      </c>
      <c r="BL40" s="346">
        <v>5.6221971987501983E-5</v>
      </c>
      <c r="BM40" s="346">
        <v>2.2709987321904812E-3</v>
      </c>
      <c r="BN40" s="346">
        <v>3.1921947336728849E-4</v>
      </c>
      <c r="BO40" s="346">
        <v>1.0688260712488574E-4</v>
      </c>
      <c r="BP40" s="346">
        <v>4.3109684854981842E-4</v>
      </c>
      <c r="BQ40" s="346">
        <v>1.5869442779003295E-5</v>
      </c>
      <c r="BR40" s="346">
        <v>2.1442641536830206E-5</v>
      </c>
      <c r="BS40" s="346">
        <v>2.9964278811770695E-5</v>
      </c>
      <c r="BT40" s="346">
        <v>1.3633489662908302E-4</v>
      </c>
      <c r="BU40" s="346">
        <v>3.5447952823656402E-5</v>
      </c>
      <c r="BV40" s="346">
        <v>8.6913487097199319E-6</v>
      </c>
      <c r="BW40" s="346">
        <v>6.1646319258605108E-6</v>
      </c>
      <c r="BX40" s="346">
        <v>9.0485574957029617E-6</v>
      </c>
      <c r="BY40" s="346">
        <v>5.7728911528237229E-6</v>
      </c>
      <c r="BZ40" s="346">
        <v>1.3758346772151334E-5</v>
      </c>
      <c r="CA40" s="346">
        <v>2.2056598176750761E-5</v>
      </c>
      <c r="CB40" s="346">
        <v>5.6950005451497186E-5</v>
      </c>
      <c r="CC40" s="346">
        <v>4.6296542024879595E-5</v>
      </c>
      <c r="CD40" s="346">
        <v>1.1830009512524169E-5</v>
      </c>
      <c r="CE40" s="346">
        <v>5.9902412911946927E-5</v>
      </c>
      <c r="CF40" s="346">
        <v>1.1816517908284379E-5</v>
      </c>
      <c r="CG40" s="346">
        <v>1.7283449353632835E-5</v>
      </c>
      <c r="CH40" s="346">
        <v>4.5980763021356624E-6</v>
      </c>
      <c r="CI40" s="346">
        <v>1.1272988950004377E-5</v>
      </c>
      <c r="CJ40" s="346">
        <v>1.506630900826385E-5</v>
      </c>
      <c r="CK40" s="346">
        <v>1.0169043863636001E-5</v>
      </c>
      <c r="CL40" s="346">
        <v>1.122600024505734E-5</v>
      </c>
      <c r="CM40" s="346">
        <v>1.5723863365942867E-5</v>
      </c>
      <c r="CN40" s="346">
        <v>3.8618822007480721E-5</v>
      </c>
      <c r="CO40" s="346">
        <v>6.3635697982351966E-5</v>
      </c>
      <c r="CP40" s="346">
        <v>2.2899557726689981E-5</v>
      </c>
      <c r="CQ40" s="346">
        <v>8.2256222841670389E-5</v>
      </c>
      <c r="CR40" s="346">
        <v>9.6879487745566475E-5</v>
      </c>
      <c r="CS40" s="346">
        <v>3.3742515781187048E-4</v>
      </c>
      <c r="CT40" s="346">
        <v>2.0786234599532089E-4</v>
      </c>
      <c r="CU40" s="346">
        <v>8.2799328778364361E-5</v>
      </c>
      <c r="CV40" s="346">
        <v>2.969492022807586E-5</v>
      </c>
      <c r="CW40" s="346">
        <v>6.1777488405656379E-6</v>
      </c>
      <c r="CX40" s="346">
        <v>2.9182854900750428E-4</v>
      </c>
      <c r="CY40" s="346">
        <v>6.7420661485176149E-6</v>
      </c>
      <c r="CZ40" s="346">
        <v>4.1840093251241915E-4</v>
      </c>
      <c r="DA40" s="346">
        <v>3.4321372257129727E-4</v>
      </c>
      <c r="DB40" s="346">
        <v>9.7962863332598697E-6</v>
      </c>
      <c r="DC40" s="346">
        <v>1.5460318093148976E-5</v>
      </c>
      <c r="DD40" s="346">
        <v>5.6681001271518139E-6</v>
      </c>
      <c r="DE40" s="346">
        <v>8.2247067382704058E-5</v>
      </c>
      <c r="DF40" s="346">
        <v>1.257220277181384E-4</v>
      </c>
      <c r="DG40" s="347">
        <v>2.6411149709055316E-4</v>
      </c>
      <c r="DI40" s="344"/>
      <c r="DK40" s="317">
        <v>187610.60823141976</v>
      </c>
      <c r="DL40" s="317">
        <v>81917.69780206868</v>
      </c>
    </row>
    <row r="41" spans="1:116" ht="15.6" customHeight="1">
      <c r="A41" s="339">
        <v>35</v>
      </c>
      <c r="B41" s="123" t="s">
        <v>202</v>
      </c>
      <c r="C41" s="340" t="s">
        <v>99</v>
      </c>
      <c r="D41" s="345">
        <v>1.7499832562306028E-3</v>
      </c>
      <c r="E41" s="346">
        <v>4.1080041716993711E-4</v>
      </c>
      <c r="F41" s="346">
        <v>3.0916339205309842E-3</v>
      </c>
      <c r="G41" s="346">
        <v>6.3620607060311488E-5</v>
      </c>
      <c r="H41" s="346">
        <v>5.762368421110545E-5</v>
      </c>
      <c r="I41" s="346">
        <v>0</v>
      </c>
      <c r="J41" s="346">
        <v>1.0709392125898694E-4</v>
      </c>
      <c r="K41" s="346">
        <v>2.0165988825723526E-4</v>
      </c>
      <c r="L41" s="346">
        <v>1.0681813611536527E-4</v>
      </c>
      <c r="M41" s="346">
        <v>2.3108050968718709E-4</v>
      </c>
      <c r="N41" s="346">
        <v>0</v>
      </c>
      <c r="O41" s="346">
        <v>8.633737858270926E-5</v>
      </c>
      <c r="P41" s="346">
        <v>4.8268433548182895E-5</v>
      </c>
      <c r="Q41" s="346">
        <v>1.4361935319557852E-4</v>
      </c>
      <c r="R41" s="346">
        <v>3.270709179891297E-4</v>
      </c>
      <c r="S41" s="346">
        <v>4.4450237624614795E-4</v>
      </c>
      <c r="T41" s="346">
        <v>1.0159209494310646E-4</v>
      </c>
      <c r="U41" s="346">
        <v>5.8968687454775345E-5</v>
      </c>
      <c r="V41" s="346">
        <v>2.7522191474468253E-3</v>
      </c>
      <c r="W41" s="346">
        <v>5.8975678227028479E-3</v>
      </c>
      <c r="X41" s="346">
        <v>5.3248335120948389E-5</v>
      </c>
      <c r="Y41" s="346">
        <v>3.4055167411678672E-4</v>
      </c>
      <c r="Z41" s="346">
        <v>4.1969219011808425E-4</v>
      </c>
      <c r="AA41" s="346">
        <v>2.2403208295151392E-4</v>
      </c>
      <c r="AB41" s="346">
        <v>8.7470261936352942E-4</v>
      </c>
      <c r="AC41" s="346">
        <v>2.9238013856889661E-4</v>
      </c>
      <c r="AD41" s="346">
        <v>1.533426027166859E-5</v>
      </c>
      <c r="AE41" s="346">
        <v>4.2732099446807885E-3</v>
      </c>
      <c r="AF41" s="346">
        <v>1.1797025239741E-4</v>
      </c>
      <c r="AG41" s="346">
        <v>2.3602794074554541E-4</v>
      </c>
      <c r="AH41" s="346">
        <v>1.0404891837627091E-4</v>
      </c>
      <c r="AI41" s="346">
        <v>3.2521702196617627E-3</v>
      </c>
      <c r="AJ41" s="346">
        <v>1.5327079022023845E-2</v>
      </c>
      <c r="AK41" s="346">
        <v>8.4507160820602983E-3</v>
      </c>
      <c r="AL41" s="346">
        <v>1.0241221799289446</v>
      </c>
      <c r="AM41" s="346">
        <v>7.1117903765591699E-3</v>
      </c>
      <c r="AN41" s="346">
        <v>2.5644670728899618E-3</v>
      </c>
      <c r="AO41" s="346">
        <v>6.2207481635382844E-3</v>
      </c>
      <c r="AP41" s="346">
        <v>5.8914029191019766E-4</v>
      </c>
      <c r="AQ41" s="346">
        <v>2.577320701953887E-2</v>
      </c>
      <c r="AR41" s="346">
        <v>3.5539813791440025E-3</v>
      </c>
      <c r="AS41" s="346">
        <v>2.7913616513251761E-3</v>
      </c>
      <c r="AT41" s="346">
        <v>1.4338802956702784E-3</v>
      </c>
      <c r="AU41" s="346">
        <v>2.8399855155611638E-3</v>
      </c>
      <c r="AV41" s="346">
        <v>3.5917464180598938E-3</v>
      </c>
      <c r="AW41" s="346">
        <v>7.586710123841776E-4</v>
      </c>
      <c r="AX41" s="346">
        <v>5.0351716614683573E-3</v>
      </c>
      <c r="AY41" s="346">
        <v>1.5232938531180343E-3</v>
      </c>
      <c r="AZ41" s="346">
        <v>2.3868350314945187E-3</v>
      </c>
      <c r="BA41" s="346">
        <v>1.0212838525611335E-3</v>
      </c>
      <c r="BB41" s="346">
        <v>4.8451333129165405E-4</v>
      </c>
      <c r="BC41" s="346">
        <v>8.005710622699941E-4</v>
      </c>
      <c r="BD41" s="346">
        <v>1.0498703080685035E-3</v>
      </c>
      <c r="BE41" s="346">
        <v>8.7156092605501518E-4</v>
      </c>
      <c r="BF41" s="346">
        <v>1.7676777632305331E-3</v>
      </c>
      <c r="BG41" s="346">
        <v>8.6353966397732448E-4</v>
      </c>
      <c r="BH41" s="346">
        <v>1.5427167675238884E-3</v>
      </c>
      <c r="BI41" s="346">
        <v>1.0868003818731745E-3</v>
      </c>
      <c r="BJ41" s="346">
        <v>4.9131514856589828E-4</v>
      </c>
      <c r="BK41" s="346">
        <v>1.0894553344375816E-3</v>
      </c>
      <c r="BL41" s="346">
        <v>3.9010148392006088E-5</v>
      </c>
      <c r="BM41" s="346">
        <v>3.3418446385972285E-3</v>
      </c>
      <c r="BN41" s="346">
        <v>5.8037766983035184E-3</v>
      </c>
      <c r="BO41" s="346">
        <v>5.4576414083843785E-3</v>
      </c>
      <c r="BP41" s="346">
        <v>5.5187637958515195E-3</v>
      </c>
      <c r="BQ41" s="346">
        <v>1.8843320597118675E-4</v>
      </c>
      <c r="BR41" s="346">
        <v>3.8417745713207864E-4</v>
      </c>
      <c r="BS41" s="346">
        <v>2.8363132294701942E-3</v>
      </c>
      <c r="BT41" s="346">
        <v>9.6615349393828088E-5</v>
      </c>
      <c r="BU41" s="346">
        <v>8.5474768652805957E-5</v>
      </c>
      <c r="BV41" s="346">
        <v>5.3156365722758695E-5</v>
      </c>
      <c r="BW41" s="346">
        <v>5.6601114839166038E-5</v>
      </c>
      <c r="BX41" s="346">
        <v>1.1664188194221424E-4</v>
      </c>
      <c r="BY41" s="346">
        <v>9.6987791984876089E-5</v>
      </c>
      <c r="BZ41" s="346">
        <v>1.889387579171367E-4</v>
      </c>
      <c r="CA41" s="346">
        <v>3.346070759628931E-5</v>
      </c>
      <c r="CB41" s="346">
        <v>2.4516373145586724E-4</v>
      </c>
      <c r="CC41" s="346">
        <v>5.0792268881527026E-5</v>
      </c>
      <c r="CD41" s="346">
        <v>8.8434168746615057E-5</v>
      </c>
      <c r="CE41" s="346">
        <v>5.5306987488519431E-5</v>
      </c>
      <c r="CF41" s="346">
        <v>1.1388057610870397E-4</v>
      </c>
      <c r="CG41" s="346">
        <v>1.5592551177030401E-4</v>
      </c>
      <c r="CH41" s="346">
        <v>3.0690441192085184E-5</v>
      </c>
      <c r="CI41" s="346">
        <v>8.8423922220245838E-5</v>
      </c>
      <c r="CJ41" s="346">
        <v>9.1765291033809221E-5</v>
      </c>
      <c r="CK41" s="346">
        <v>3.2958868981226412E-5</v>
      </c>
      <c r="CL41" s="346">
        <v>8.6495039754656819E-5</v>
      </c>
      <c r="CM41" s="346">
        <v>7.9178233036501032E-5</v>
      </c>
      <c r="CN41" s="346">
        <v>1.1470862431537931E-4</v>
      </c>
      <c r="CO41" s="346">
        <v>5.3961901536037343E-4</v>
      </c>
      <c r="CP41" s="346">
        <v>1.2162507710852608E-4</v>
      </c>
      <c r="CQ41" s="346">
        <v>1.2142423510762562E-4</v>
      </c>
      <c r="CR41" s="346">
        <v>1.0246675951676234E-4</v>
      </c>
      <c r="CS41" s="346">
        <v>7.726928461815311E-5</v>
      </c>
      <c r="CT41" s="346">
        <v>7.3460861177310213E-5</v>
      </c>
      <c r="CU41" s="346">
        <v>5.2587244647430742E-5</v>
      </c>
      <c r="CV41" s="346">
        <v>7.8283450461891064E-5</v>
      </c>
      <c r="CW41" s="346">
        <v>3.8876348237571807E-5</v>
      </c>
      <c r="CX41" s="346">
        <v>4.6647952941927616E-4</v>
      </c>
      <c r="CY41" s="346">
        <v>3.0036161032260069E-5</v>
      </c>
      <c r="CZ41" s="346">
        <v>1.5057147547791684E-4</v>
      </c>
      <c r="DA41" s="346">
        <v>1.0624885431143589E-4</v>
      </c>
      <c r="DB41" s="346">
        <v>1.1931568144248514E-4</v>
      </c>
      <c r="DC41" s="346">
        <v>3.4185132869715874E-4</v>
      </c>
      <c r="DD41" s="346">
        <v>6.2775426912498213E-5</v>
      </c>
      <c r="DE41" s="346">
        <v>4.0341015621245621E-4</v>
      </c>
      <c r="DF41" s="346">
        <v>2.2011012900334361E-3</v>
      </c>
      <c r="DG41" s="347">
        <v>5.6263012614719051E-4</v>
      </c>
      <c r="DI41" s="344"/>
      <c r="DK41" s="317">
        <v>254429.08822496395</v>
      </c>
      <c r="DL41" s="317">
        <v>116957.76030926606</v>
      </c>
    </row>
    <row r="42" spans="1:116" ht="15.6" customHeight="1">
      <c r="A42" s="339">
        <v>36</v>
      </c>
      <c r="B42" s="123" t="s">
        <v>203</v>
      </c>
      <c r="C42" s="340" t="s">
        <v>204</v>
      </c>
      <c r="D42" s="345">
        <v>1.4759258256550231E-4</v>
      </c>
      <c r="E42" s="346">
        <v>6.909940979099901E-5</v>
      </c>
      <c r="F42" s="346">
        <v>1.3003703248817212E-4</v>
      </c>
      <c r="G42" s="346">
        <v>5.3945016721514025E-5</v>
      </c>
      <c r="H42" s="346">
        <v>1.5199981203145943E-4</v>
      </c>
      <c r="I42" s="346">
        <v>0</v>
      </c>
      <c r="J42" s="346">
        <v>5.2946799714149962E-4</v>
      </c>
      <c r="K42" s="346">
        <v>9.1569726138740083E-5</v>
      </c>
      <c r="L42" s="346">
        <v>8.254116711175223E-4</v>
      </c>
      <c r="M42" s="346">
        <v>3.8343949243443332E-5</v>
      </c>
      <c r="N42" s="346">
        <v>0</v>
      </c>
      <c r="O42" s="346">
        <v>6.9268098509797516E-5</v>
      </c>
      <c r="P42" s="346">
        <v>1.4825305995284167E-4</v>
      </c>
      <c r="Q42" s="346">
        <v>3.5271239014046196E-4</v>
      </c>
      <c r="R42" s="346">
        <v>4.8433581662647631E-3</v>
      </c>
      <c r="S42" s="346">
        <v>9.6322452556909553E-5</v>
      </c>
      <c r="T42" s="346">
        <v>7.0144950205211794E-5</v>
      </c>
      <c r="U42" s="346">
        <v>4.7981304588588401E-5</v>
      </c>
      <c r="V42" s="346">
        <v>5.7918620776470989E-5</v>
      </c>
      <c r="W42" s="346">
        <v>3.7099786026706985E-4</v>
      </c>
      <c r="X42" s="346">
        <v>4.2558659694797028E-5</v>
      </c>
      <c r="Y42" s="346">
        <v>1.9843192890299369E-4</v>
      </c>
      <c r="Z42" s="346">
        <v>1.1356695543125302E-4</v>
      </c>
      <c r="AA42" s="346">
        <v>9.8159356411812966E-5</v>
      </c>
      <c r="AB42" s="346">
        <v>3.5918252921713278E-4</v>
      </c>
      <c r="AC42" s="346">
        <v>3.3535507646284437E-4</v>
      </c>
      <c r="AD42" s="346">
        <v>1.2546024270998199E-5</v>
      </c>
      <c r="AE42" s="346">
        <v>5.2454741230050818E-5</v>
      </c>
      <c r="AF42" s="346">
        <v>3.7409587027033346E-4</v>
      </c>
      <c r="AG42" s="346">
        <v>1.0474705199767778E-3</v>
      </c>
      <c r="AH42" s="346">
        <v>2.8573458606106876E-4</v>
      </c>
      <c r="AI42" s="346">
        <v>2.8058720229119405E-4</v>
      </c>
      <c r="AJ42" s="346">
        <v>2.8572585475791262E-3</v>
      </c>
      <c r="AK42" s="346">
        <v>5.1733051485916451E-4</v>
      </c>
      <c r="AL42" s="346">
        <v>5.4793099356879437E-4</v>
      </c>
      <c r="AM42" s="346">
        <v>1.310214407526779</v>
      </c>
      <c r="AN42" s="346">
        <v>0.37235773691201968</v>
      </c>
      <c r="AO42" s="346">
        <v>0.13531697007416885</v>
      </c>
      <c r="AP42" s="346">
        <v>8.1503585222119798E-2</v>
      </c>
      <c r="AQ42" s="346">
        <v>1.3074260430697679E-4</v>
      </c>
      <c r="AR42" s="346">
        <v>2.3575940117322459E-4</v>
      </c>
      <c r="AS42" s="346">
        <v>2.9755310132696083E-2</v>
      </c>
      <c r="AT42" s="346">
        <v>2.706964650104237E-2</v>
      </c>
      <c r="AU42" s="346">
        <v>9.4258767537785098E-3</v>
      </c>
      <c r="AV42" s="346">
        <v>1.0497343711582679E-2</v>
      </c>
      <c r="AW42" s="346">
        <v>3.970535779491597E-3</v>
      </c>
      <c r="AX42" s="346">
        <v>3.1079248744292619E-4</v>
      </c>
      <c r="AY42" s="346">
        <v>1.3224666651853881E-3</v>
      </c>
      <c r="AZ42" s="346">
        <v>8.1568783660735875E-3</v>
      </c>
      <c r="BA42" s="346">
        <v>6.8573118709209062E-3</v>
      </c>
      <c r="BB42" s="346">
        <v>1.0389961935792491E-3</v>
      </c>
      <c r="BC42" s="346">
        <v>6.5879855298603043E-3</v>
      </c>
      <c r="BD42" s="346">
        <v>1.5843215791089102E-3</v>
      </c>
      <c r="BE42" s="346">
        <v>1.284882947313989E-3</v>
      </c>
      <c r="BF42" s="346">
        <v>8.1927004211609904E-3</v>
      </c>
      <c r="BG42" s="346">
        <v>1.0686230878271084E-2</v>
      </c>
      <c r="BH42" s="346">
        <v>6.5715844922511011E-3</v>
      </c>
      <c r="BI42" s="346">
        <v>2.7879195352329793E-2</v>
      </c>
      <c r="BJ42" s="346">
        <v>7.6391832992952517E-3</v>
      </c>
      <c r="BK42" s="346">
        <v>1.5384190766503376E-3</v>
      </c>
      <c r="BL42" s="346">
        <v>6.8811763888232863E-5</v>
      </c>
      <c r="BM42" s="346">
        <v>4.6283535720155183E-3</v>
      </c>
      <c r="BN42" s="346">
        <v>4.4440755035769098E-3</v>
      </c>
      <c r="BO42" s="346">
        <v>3.8057630951205826E-3</v>
      </c>
      <c r="BP42" s="346">
        <v>6.0068587607470768E-3</v>
      </c>
      <c r="BQ42" s="346">
        <v>1.3282466531668055E-4</v>
      </c>
      <c r="BR42" s="346">
        <v>2.8275358272009837E-4</v>
      </c>
      <c r="BS42" s="346">
        <v>3.5249443682135314E-4</v>
      </c>
      <c r="BT42" s="346">
        <v>7.6951111425032045E-5</v>
      </c>
      <c r="BU42" s="346">
        <v>9.1339368341683788E-5</v>
      </c>
      <c r="BV42" s="346">
        <v>4.4787614724649463E-5</v>
      </c>
      <c r="BW42" s="346">
        <v>4.3081161343102943E-5</v>
      </c>
      <c r="BX42" s="346">
        <v>9.6099090340421344E-5</v>
      </c>
      <c r="BY42" s="346">
        <v>7.9263344592597692E-5</v>
      </c>
      <c r="BZ42" s="346">
        <v>3.8980886047352447E-4</v>
      </c>
      <c r="CA42" s="346">
        <v>7.7656136451675957E-5</v>
      </c>
      <c r="CB42" s="346">
        <v>3.9223550329683374E-4</v>
      </c>
      <c r="CC42" s="346">
        <v>1.9810450445886959E-4</v>
      </c>
      <c r="CD42" s="346">
        <v>6.9883214768033772E-4</v>
      </c>
      <c r="CE42" s="346">
        <v>7.8586694501173878E-5</v>
      </c>
      <c r="CF42" s="346">
        <v>1.2940930989583651E-4</v>
      </c>
      <c r="CG42" s="346">
        <v>6.1989507593644244E-4</v>
      </c>
      <c r="CH42" s="346">
        <v>3.360533620308529E-5</v>
      </c>
      <c r="CI42" s="346">
        <v>7.5741461090729514E-5</v>
      </c>
      <c r="CJ42" s="346">
        <v>7.3871514090778165E-5</v>
      </c>
      <c r="CK42" s="346">
        <v>4.8103278208195105E-5</v>
      </c>
      <c r="CL42" s="346">
        <v>7.5518138951221668E-5</v>
      </c>
      <c r="CM42" s="346">
        <v>4.7076757724166114E-5</v>
      </c>
      <c r="CN42" s="346">
        <v>1.4123349895639369E-4</v>
      </c>
      <c r="CO42" s="346">
        <v>7.6550663784427805E-5</v>
      </c>
      <c r="CP42" s="346">
        <v>7.2528624012003752E-5</v>
      </c>
      <c r="CQ42" s="346">
        <v>7.5927071774731727E-5</v>
      </c>
      <c r="CR42" s="346">
        <v>7.2562919522095498E-5</v>
      </c>
      <c r="CS42" s="346">
        <v>6.4900173799655622E-5</v>
      </c>
      <c r="CT42" s="346">
        <v>4.49577477901548E-5</v>
      </c>
      <c r="CU42" s="346">
        <v>7.9282259103539355E-5</v>
      </c>
      <c r="CV42" s="346">
        <v>1.7649256020537698E-4</v>
      </c>
      <c r="CW42" s="346">
        <v>3.1861633209540756E-5</v>
      </c>
      <c r="CX42" s="346">
        <v>1.4160225514019081E-3</v>
      </c>
      <c r="CY42" s="346">
        <v>2.9163901648878259E-5</v>
      </c>
      <c r="CZ42" s="346">
        <v>1.0519826332527004E-4</v>
      </c>
      <c r="DA42" s="346">
        <v>9.3049201836727815E-5</v>
      </c>
      <c r="DB42" s="346">
        <v>1.1681649913560748E-4</v>
      </c>
      <c r="DC42" s="346">
        <v>7.1384477055693783E-5</v>
      </c>
      <c r="DD42" s="346">
        <v>4.1810290256589801E-5</v>
      </c>
      <c r="DE42" s="346">
        <v>1.4855720433216819E-4</v>
      </c>
      <c r="DF42" s="346">
        <v>1.2056176189469325E-4</v>
      </c>
      <c r="DG42" s="347">
        <v>5.0791388082692857E-4</v>
      </c>
      <c r="DI42" s="344"/>
      <c r="DK42" s="317">
        <v>1865617.0799313565</v>
      </c>
      <c r="DL42" s="317">
        <v>1080360.7704549145</v>
      </c>
    </row>
    <row r="43" spans="1:116" ht="15.6" customHeight="1">
      <c r="A43" s="339">
        <v>37</v>
      </c>
      <c r="B43" s="123" t="s">
        <v>205</v>
      </c>
      <c r="C43" s="340" t="s">
        <v>206</v>
      </c>
      <c r="D43" s="345">
        <v>4.4373301910001901E-4</v>
      </c>
      <c r="E43" s="346">
        <v>2.0909261279698359E-4</v>
      </c>
      <c r="F43" s="346">
        <v>3.8006092894422123E-4</v>
      </c>
      <c r="G43" s="346">
        <v>1.6044811368042951E-4</v>
      </c>
      <c r="H43" s="346">
        <v>4.6905060268147129E-4</v>
      </c>
      <c r="I43" s="346">
        <v>0</v>
      </c>
      <c r="J43" s="346">
        <v>1.5085823121485245E-3</v>
      </c>
      <c r="K43" s="346">
        <v>2.7896261535810942E-4</v>
      </c>
      <c r="L43" s="346">
        <v>2.5480943875742942E-3</v>
      </c>
      <c r="M43" s="346">
        <v>1.1575839682889628E-4</v>
      </c>
      <c r="N43" s="346">
        <v>0</v>
      </c>
      <c r="O43" s="346">
        <v>2.0918947461363152E-4</v>
      </c>
      <c r="P43" s="346">
        <v>4.4720863858494961E-4</v>
      </c>
      <c r="Q43" s="346">
        <v>1.0734623128571903E-3</v>
      </c>
      <c r="R43" s="346">
        <v>1.4515171017297074E-2</v>
      </c>
      <c r="S43" s="346">
        <v>2.9636693784020491E-4</v>
      </c>
      <c r="T43" s="346">
        <v>2.1558318440705011E-4</v>
      </c>
      <c r="U43" s="346">
        <v>1.4542696964853886E-4</v>
      </c>
      <c r="V43" s="346">
        <v>1.8109467469322064E-4</v>
      </c>
      <c r="W43" s="346">
        <v>9.0395313224133256E-4</v>
      </c>
      <c r="X43" s="346">
        <v>1.2864939470927134E-4</v>
      </c>
      <c r="Y43" s="346">
        <v>6.0871237380828573E-4</v>
      </c>
      <c r="Z43" s="346">
        <v>3.4945740529512809E-4</v>
      </c>
      <c r="AA43" s="346">
        <v>3.0160991994065072E-4</v>
      </c>
      <c r="AB43" s="346">
        <v>1.1046564129149517E-3</v>
      </c>
      <c r="AC43" s="346">
        <v>1.0298690869555546E-3</v>
      </c>
      <c r="AD43" s="346">
        <v>3.8007431918323234E-5</v>
      </c>
      <c r="AE43" s="346">
        <v>1.6797586230663818E-4</v>
      </c>
      <c r="AF43" s="346">
        <v>1.1246660040496559E-3</v>
      </c>
      <c r="AG43" s="346">
        <v>3.1745407424268149E-3</v>
      </c>
      <c r="AH43" s="346">
        <v>8.5521142833014309E-4</v>
      </c>
      <c r="AI43" s="346">
        <v>8.5848440872782162E-4</v>
      </c>
      <c r="AJ43" s="346">
        <v>8.5775941377859172E-3</v>
      </c>
      <c r="AK43" s="346">
        <v>1.2949943483344815E-3</v>
      </c>
      <c r="AL43" s="346">
        <v>1.657212460284661E-3</v>
      </c>
      <c r="AM43" s="346">
        <v>2.4112880366843853E-4</v>
      </c>
      <c r="AN43" s="346">
        <v>1.1178596200033124</v>
      </c>
      <c r="AO43" s="346">
        <v>4.5882697650632319E-2</v>
      </c>
      <c r="AP43" s="346">
        <v>0.24303285338163583</v>
      </c>
      <c r="AQ43" s="346">
        <v>3.9745395114044264E-4</v>
      </c>
      <c r="AR43" s="346">
        <v>6.846772552403992E-4</v>
      </c>
      <c r="AS43" s="346">
        <v>8.8132938455202717E-2</v>
      </c>
      <c r="AT43" s="346">
        <v>8.3712177732560483E-2</v>
      </c>
      <c r="AU43" s="346">
        <v>2.6443687124701437E-2</v>
      </c>
      <c r="AV43" s="346">
        <v>2.9353789026912096E-2</v>
      </c>
      <c r="AW43" s="346">
        <v>1.1585553549509898E-2</v>
      </c>
      <c r="AX43" s="346">
        <v>9.3924981923465003E-4</v>
      </c>
      <c r="AY43" s="346">
        <v>3.9633137638470182E-3</v>
      </c>
      <c r="AZ43" s="346">
        <v>2.3957912347830072E-2</v>
      </c>
      <c r="BA43" s="346">
        <v>2.1590981195869642E-2</v>
      </c>
      <c r="BB43" s="346">
        <v>3.0206370474898988E-3</v>
      </c>
      <c r="BC43" s="346">
        <v>1.9956034611379861E-2</v>
      </c>
      <c r="BD43" s="346">
        <v>5.5102786458647978E-3</v>
      </c>
      <c r="BE43" s="346">
        <v>3.7420007228577161E-3</v>
      </c>
      <c r="BF43" s="346">
        <v>2.3725775022021656E-2</v>
      </c>
      <c r="BG43" s="346">
        <v>3.2465809983635532E-2</v>
      </c>
      <c r="BH43" s="346">
        <v>1.6709475033662696E-2</v>
      </c>
      <c r="BI43" s="346">
        <v>8.8793780375241188E-2</v>
      </c>
      <c r="BJ43" s="346">
        <v>2.0185265940074981E-2</v>
      </c>
      <c r="BK43" s="346">
        <v>4.5566154782428411E-3</v>
      </c>
      <c r="BL43" s="346">
        <v>2.0516721887070441E-4</v>
      </c>
      <c r="BM43" s="346">
        <v>1.3830706156769706E-2</v>
      </c>
      <c r="BN43" s="346">
        <v>1.4030869044223482E-2</v>
      </c>
      <c r="BO43" s="346">
        <v>1.1478718164520264E-2</v>
      </c>
      <c r="BP43" s="346">
        <v>1.7439337583155082E-2</v>
      </c>
      <c r="BQ43" s="346">
        <v>4.0530490970246683E-4</v>
      </c>
      <c r="BR43" s="346">
        <v>8.8716242130450239E-4</v>
      </c>
      <c r="BS43" s="346">
        <v>1.0672652686146815E-3</v>
      </c>
      <c r="BT43" s="346">
        <v>2.2730868474763816E-4</v>
      </c>
      <c r="BU43" s="346">
        <v>2.7878866352240279E-4</v>
      </c>
      <c r="BV43" s="346">
        <v>1.3525741919094041E-4</v>
      </c>
      <c r="BW43" s="346">
        <v>1.3262872790172292E-4</v>
      </c>
      <c r="BX43" s="346">
        <v>3.0029591017519716E-4</v>
      </c>
      <c r="BY43" s="346">
        <v>2.4938617402568491E-4</v>
      </c>
      <c r="BZ43" s="346">
        <v>1.0881502228697563E-3</v>
      </c>
      <c r="CA43" s="346">
        <v>2.2842258556377752E-4</v>
      </c>
      <c r="CB43" s="346">
        <v>1.1438913504680996E-3</v>
      </c>
      <c r="CC43" s="346">
        <v>6.1803977882878567E-4</v>
      </c>
      <c r="CD43" s="346">
        <v>1.9113429136422258E-3</v>
      </c>
      <c r="CE43" s="346">
        <v>2.3707495597035698E-4</v>
      </c>
      <c r="CF43" s="346">
        <v>3.9883732826256918E-4</v>
      </c>
      <c r="CG43" s="346">
        <v>1.8770795136535633E-3</v>
      </c>
      <c r="CH43" s="346">
        <v>9.859759455523464E-5</v>
      </c>
      <c r="CI43" s="346">
        <v>2.3024368617156324E-4</v>
      </c>
      <c r="CJ43" s="346">
        <v>2.2566750023863888E-4</v>
      </c>
      <c r="CK43" s="346">
        <v>1.4048088488992531E-4</v>
      </c>
      <c r="CL43" s="346">
        <v>2.312769569171925E-4</v>
      </c>
      <c r="CM43" s="346">
        <v>1.4083626204888078E-4</v>
      </c>
      <c r="CN43" s="346">
        <v>4.2427452075181606E-4</v>
      </c>
      <c r="CO43" s="346">
        <v>2.3616617490793075E-4</v>
      </c>
      <c r="CP43" s="346">
        <v>2.1627984926920555E-4</v>
      </c>
      <c r="CQ43" s="346">
        <v>2.2984315056495756E-4</v>
      </c>
      <c r="CR43" s="346">
        <v>2.1531981574338818E-4</v>
      </c>
      <c r="CS43" s="346">
        <v>1.9562480846242969E-4</v>
      </c>
      <c r="CT43" s="346">
        <v>1.3556573126768457E-4</v>
      </c>
      <c r="CU43" s="346">
        <v>2.3830090483367697E-4</v>
      </c>
      <c r="CV43" s="346">
        <v>5.0601535955529262E-4</v>
      </c>
      <c r="CW43" s="346">
        <v>9.5857783196482454E-5</v>
      </c>
      <c r="CX43" s="346">
        <v>3.9286288314076476E-3</v>
      </c>
      <c r="CY43" s="346">
        <v>8.7540996459180921E-5</v>
      </c>
      <c r="CZ43" s="346">
        <v>3.1508138354298577E-4</v>
      </c>
      <c r="DA43" s="346">
        <v>2.8240398725330626E-4</v>
      </c>
      <c r="DB43" s="346">
        <v>3.5709769624933847E-4</v>
      </c>
      <c r="DC43" s="346">
        <v>2.152688559018367E-4</v>
      </c>
      <c r="DD43" s="346">
        <v>1.2545509098610169E-4</v>
      </c>
      <c r="DE43" s="346">
        <v>4.3786811152512817E-4</v>
      </c>
      <c r="DF43" s="346">
        <v>3.5772086857699907E-4</v>
      </c>
      <c r="DG43" s="347">
        <v>1.5070273279400679E-3</v>
      </c>
      <c r="DI43" s="344"/>
      <c r="DK43" s="317">
        <v>2267393.2019154583</v>
      </c>
      <c r="DL43" s="317">
        <v>1131741.2242097887</v>
      </c>
    </row>
    <row r="44" spans="1:116" ht="15.6" customHeight="1">
      <c r="A44" s="339">
        <v>38</v>
      </c>
      <c r="B44" s="123" t="s">
        <v>207</v>
      </c>
      <c r="C44" s="340" t="s">
        <v>208</v>
      </c>
      <c r="D44" s="345">
        <v>4.3580422345256241E-5</v>
      </c>
      <c r="E44" s="346">
        <v>2.1419888264922943E-5</v>
      </c>
      <c r="F44" s="346">
        <v>7.7569279568098396E-5</v>
      </c>
      <c r="G44" s="346">
        <v>1.9807133288167682E-5</v>
      </c>
      <c r="H44" s="346">
        <v>6.7232164523116887E-5</v>
      </c>
      <c r="I44" s="346">
        <v>0</v>
      </c>
      <c r="J44" s="346">
        <v>3.0346169211516058E-4</v>
      </c>
      <c r="K44" s="346">
        <v>1.6958091519644225E-5</v>
      </c>
      <c r="L44" s="346">
        <v>5.1899566939001827E-5</v>
      </c>
      <c r="M44" s="346">
        <v>1.0663225993579312E-5</v>
      </c>
      <c r="N44" s="346">
        <v>0</v>
      </c>
      <c r="O44" s="346">
        <v>1.8558303442036693E-5</v>
      </c>
      <c r="P44" s="346">
        <v>1.3778743510944021E-5</v>
      </c>
      <c r="Q44" s="346">
        <v>3.6253797183892276E-5</v>
      </c>
      <c r="R44" s="346">
        <v>2.2271562093195143E-4</v>
      </c>
      <c r="S44" s="346">
        <v>1.9824286994039673E-5</v>
      </c>
      <c r="T44" s="346">
        <v>1.2692356588015266E-5</v>
      </c>
      <c r="U44" s="346">
        <v>1.2235972471128061E-5</v>
      </c>
      <c r="V44" s="346">
        <v>2.2310689513353269E-5</v>
      </c>
      <c r="W44" s="346">
        <v>3.9200135612108935E-5</v>
      </c>
      <c r="X44" s="346">
        <v>1.2866257864046932E-5</v>
      </c>
      <c r="Y44" s="346">
        <v>2.7875798686675837E-5</v>
      </c>
      <c r="Z44" s="346">
        <v>1.7252704429486558E-5</v>
      </c>
      <c r="AA44" s="346">
        <v>1.8913061721384067E-5</v>
      </c>
      <c r="AB44" s="346">
        <v>3.0899477446950604E-5</v>
      </c>
      <c r="AC44" s="346">
        <v>2.5264486319814061E-5</v>
      </c>
      <c r="AD44" s="346">
        <v>3.5052122173468152E-6</v>
      </c>
      <c r="AE44" s="346">
        <v>1.5266911439984496E-5</v>
      </c>
      <c r="AF44" s="346">
        <v>3.5675643219826997E-5</v>
      </c>
      <c r="AG44" s="346">
        <v>4.1501862668259738E-5</v>
      </c>
      <c r="AH44" s="346">
        <v>8.8196612003301221E-5</v>
      </c>
      <c r="AI44" s="346">
        <v>3.9054191980892693E-5</v>
      </c>
      <c r="AJ44" s="346">
        <v>8.6198596004655558E-5</v>
      </c>
      <c r="AK44" s="346">
        <v>8.5964625298183398E-4</v>
      </c>
      <c r="AL44" s="346">
        <v>1.0424019620683724E-4</v>
      </c>
      <c r="AM44" s="346">
        <v>2.0280501312353119E-5</v>
      </c>
      <c r="AN44" s="346">
        <v>1.7895823240114652E-5</v>
      </c>
      <c r="AO44" s="346">
        <v>1.0025321451890421</v>
      </c>
      <c r="AP44" s="346">
        <v>1.2382292316775851E-5</v>
      </c>
      <c r="AQ44" s="346">
        <v>2.7388324649910602E-5</v>
      </c>
      <c r="AR44" s="346">
        <v>2.4836431364825147E-5</v>
      </c>
      <c r="AS44" s="346">
        <v>5.977087798204302E-3</v>
      </c>
      <c r="AT44" s="346">
        <v>1.3045393492330929E-3</v>
      </c>
      <c r="AU44" s="346">
        <v>8.7732913321204847E-3</v>
      </c>
      <c r="AV44" s="346">
        <v>1.0190336166031008E-2</v>
      </c>
      <c r="AW44" s="346">
        <v>2.9254764082797158E-3</v>
      </c>
      <c r="AX44" s="346">
        <v>5.3554924072493373E-5</v>
      </c>
      <c r="AY44" s="346">
        <v>1.7838001912532528E-4</v>
      </c>
      <c r="AZ44" s="346">
        <v>3.4101799402143015E-3</v>
      </c>
      <c r="BA44" s="346">
        <v>6.1302437446244965E-4</v>
      </c>
      <c r="BB44" s="346">
        <v>3.8729855225551774E-4</v>
      </c>
      <c r="BC44" s="346">
        <v>1.7738660245101285E-4</v>
      </c>
      <c r="BD44" s="346">
        <v>2.5291516903318316E-4</v>
      </c>
      <c r="BE44" s="346">
        <v>5.7207222473852929E-4</v>
      </c>
      <c r="BF44" s="346">
        <v>4.017937812588938E-3</v>
      </c>
      <c r="BG44" s="346">
        <v>3.5679623570240592E-3</v>
      </c>
      <c r="BH44" s="346">
        <v>1.0309231234060502E-2</v>
      </c>
      <c r="BI44" s="346">
        <v>1.0648165607935651E-2</v>
      </c>
      <c r="BJ44" s="346">
        <v>9.3104205010982374E-3</v>
      </c>
      <c r="BK44" s="346">
        <v>4.6274162195221555E-4</v>
      </c>
      <c r="BL44" s="346">
        <v>2.9463968732905676E-5</v>
      </c>
      <c r="BM44" s="346">
        <v>3.6423849385430643E-4</v>
      </c>
      <c r="BN44" s="346">
        <v>4.2854055861394729E-4</v>
      </c>
      <c r="BO44" s="346">
        <v>5.0664967452502716E-4</v>
      </c>
      <c r="BP44" s="346">
        <v>2.2825226248172699E-3</v>
      </c>
      <c r="BQ44" s="346">
        <v>4.1961802918389246E-5</v>
      </c>
      <c r="BR44" s="346">
        <v>3.350088551491335E-5</v>
      </c>
      <c r="BS44" s="346">
        <v>1.3108574756413757E-4</v>
      </c>
      <c r="BT44" s="346">
        <v>3.6136303251874595E-5</v>
      </c>
      <c r="BU44" s="346">
        <v>1.8800256259990356E-5</v>
      </c>
      <c r="BV44" s="346">
        <v>1.474521711883598E-5</v>
      </c>
      <c r="BW44" s="346">
        <v>9.627834566667167E-6</v>
      </c>
      <c r="BX44" s="346">
        <v>1.3151113910106762E-5</v>
      </c>
      <c r="BY44" s="346">
        <v>8.1876032488203693E-6</v>
      </c>
      <c r="BZ44" s="346">
        <v>3.4503454232483394E-4</v>
      </c>
      <c r="CA44" s="346">
        <v>3.5605518622408672E-5</v>
      </c>
      <c r="CB44" s="346">
        <v>2.2239835279922645E-4</v>
      </c>
      <c r="CC44" s="346">
        <v>5.3755780322894628E-5</v>
      </c>
      <c r="CD44" s="346">
        <v>6.6067344715694078E-4</v>
      </c>
      <c r="CE44" s="346">
        <v>1.985395173239238E-5</v>
      </c>
      <c r="CF44" s="346">
        <v>2.2585130684146618E-5</v>
      </c>
      <c r="CG44" s="346">
        <v>3.6449641873627684E-5</v>
      </c>
      <c r="CH44" s="346">
        <v>1.7852450989577776E-5</v>
      </c>
      <c r="CI44" s="346">
        <v>2.2281342149738448E-5</v>
      </c>
      <c r="CJ44" s="346">
        <v>2.1561436638853121E-5</v>
      </c>
      <c r="CK44" s="346">
        <v>2.6137889396297279E-5</v>
      </c>
      <c r="CL44" s="346">
        <v>1.9119102201524744E-5</v>
      </c>
      <c r="CM44" s="346">
        <v>1.7092306633487907E-5</v>
      </c>
      <c r="CN44" s="346">
        <v>5.2337792916535792E-5</v>
      </c>
      <c r="CO44" s="346">
        <v>1.637056217315253E-5</v>
      </c>
      <c r="CP44" s="346">
        <v>2.9073256544022223E-5</v>
      </c>
      <c r="CQ44" s="346">
        <v>2.3367699957336692E-5</v>
      </c>
      <c r="CR44" s="346">
        <v>3.2338086694554091E-5</v>
      </c>
      <c r="CS44" s="346">
        <v>2.2041682369941745E-5</v>
      </c>
      <c r="CT44" s="346">
        <v>1.5303829826836168E-5</v>
      </c>
      <c r="CU44" s="346">
        <v>2.1749078746861169E-5</v>
      </c>
      <c r="CV44" s="346">
        <v>1.2308033139630061E-4</v>
      </c>
      <c r="CW44" s="346">
        <v>1.1792479840511092E-5</v>
      </c>
      <c r="CX44" s="346">
        <v>1.3359625640164627E-3</v>
      </c>
      <c r="CY44" s="346">
        <v>1.0573613006628772E-5</v>
      </c>
      <c r="CZ44" s="346">
        <v>3.5762488726685872E-5</v>
      </c>
      <c r="DA44" s="346">
        <v>2.234148566454748E-5</v>
      </c>
      <c r="DB44" s="346">
        <v>2.1431057594573843E-5</v>
      </c>
      <c r="DC44" s="346">
        <v>2.5378003381231659E-5</v>
      </c>
      <c r="DD44" s="346">
        <v>1.4966198383514094E-5</v>
      </c>
      <c r="DE44" s="346">
        <v>2.9989912889664839E-5</v>
      </c>
      <c r="DF44" s="346">
        <v>4.6803963345711876E-5</v>
      </c>
      <c r="DG44" s="347">
        <v>1.0519977111570905E-4</v>
      </c>
      <c r="DI44" s="344"/>
      <c r="DK44" s="317">
        <v>493103.53210531856</v>
      </c>
      <c r="DL44" s="317">
        <v>212264.92447467888</v>
      </c>
    </row>
    <row r="45" spans="1:116" ht="15.6" customHeight="1">
      <c r="A45" s="339">
        <v>39</v>
      </c>
      <c r="B45" s="123" t="s">
        <v>209</v>
      </c>
      <c r="C45" s="340" t="s">
        <v>210</v>
      </c>
      <c r="D45" s="345">
        <v>1.6404395514420117E-4</v>
      </c>
      <c r="E45" s="346">
        <v>8.1827893676509925E-5</v>
      </c>
      <c r="F45" s="346">
        <v>1.7623680190322603E-4</v>
      </c>
      <c r="G45" s="346">
        <v>6.3348405900922469E-5</v>
      </c>
      <c r="H45" s="346">
        <v>2.0641196776986914E-4</v>
      </c>
      <c r="I45" s="346">
        <v>0</v>
      </c>
      <c r="J45" s="346">
        <v>3.0114069567025516E-4</v>
      </c>
      <c r="K45" s="346">
        <v>1.0970258716606296E-4</v>
      </c>
      <c r="L45" s="346">
        <v>9.8290815037747133E-4</v>
      </c>
      <c r="M45" s="346">
        <v>4.5095942152052298E-5</v>
      </c>
      <c r="N45" s="346">
        <v>0</v>
      </c>
      <c r="O45" s="346">
        <v>7.266276732563866E-5</v>
      </c>
      <c r="P45" s="346">
        <v>7.4955002138828899E-5</v>
      </c>
      <c r="Q45" s="346">
        <v>3.602552749689522E-4</v>
      </c>
      <c r="R45" s="346">
        <v>2.0784223754423483E-2</v>
      </c>
      <c r="S45" s="346">
        <v>1.0952307237821616E-4</v>
      </c>
      <c r="T45" s="346">
        <v>8.0720589766532932E-5</v>
      </c>
      <c r="U45" s="346">
        <v>5.4008145046169915E-5</v>
      </c>
      <c r="V45" s="346">
        <v>7.6669815180186924E-5</v>
      </c>
      <c r="W45" s="346">
        <v>6.1974525763142097E-4</v>
      </c>
      <c r="X45" s="346">
        <v>5.202811747710401E-5</v>
      </c>
      <c r="Y45" s="346">
        <v>2.3902756511945752E-4</v>
      </c>
      <c r="Z45" s="346">
        <v>1.3359316851354412E-4</v>
      </c>
      <c r="AA45" s="346">
        <v>1.1036405834717319E-4</v>
      </c>
      <c r="AB45" s="346">
        <v>4.2866950371407692E-4</v>
      </c>
      <c r="AC45" s="346">
        <v>4.0961314173001186E-4</v>
      </c>
      <c r="AD45" s="346">
        <v>1.5595399155921093E-5</v>
      </c>
      <c r="AE45" s="346">
        <v>6.9070584528522645E-5</v>
      </c>
      <c r="AF45" s="346">
        <v>1.7261959240984264E-4</v>
      </c>
      <c r="AG45" s="346">
        <v>4.9659021867768673E-4</v>
      </c>
      <c r="AH45" s="346">
        <v>3.199728031939531E-4</v>
      </c>
      <c r="AI45" s="346">
        <v>3.8473354620542969E-4</v>
      </c>
      <c r="AJ45" s="346">
        <v>2.3143228808302531E-3</v>
      </c>
      <c r="AK45" s="346">
        <v>1.2782219683701219E-3</v>
      </c>
      <c r="AL45" s="346">
        <v>1.4564964836178212E-3</v>
      </c>
      <c r="AM45" s="346">
        <v>1.081695856133586E-4</v>
      </c>
      <c r="AN45" s="346">
        <v>8.556802003769735E-5</v>
      </c>
      <c r="AO45" s="346">
        <v>8.6987995732057616E-4</v>
      </c>
      <c r="AP45" s="346">
        <v>1.0000524493463385</v>
      </c>
      <c r="AQ45" s="346">
        <v>1.6607330979317596E-4</v>
      </c>
      <c r="AR45" s="346">
        <v>1.0281478767114717E-3</v>
      </c>
      <c r="AS45" s="346">
        <v>6.2652364648777159E-2</v>
      </c>
      <c r="AT45" s="346">
        <v>3.2247667785865158E-2</v>
      </c>
      <c r="AU45" s="346">
        <v>1.7460115920365112E-2</v>
      </c>
      <c r="AV45" s="346">
        <v>1.1956402603745406E-2</v>
      </c>
      <c r="AW45" s="346">
        <v>6.0874093094668309E-3</v>
      </c>
      <c r="AX45" s="346">
        <v>5.1775139491006374E-4</v>
      </c>
      <c r="AY45" s="346">
        <v>3.8988809978388063E-3</v>
      </c>
      <c r="AZ45" s="346">
        <v>6.7644326785861117E-3</v>
      </c>
      <c r="BA45" s="346">
        <v>1.8067425104375322E-2</v>
      </c>
      <c r="BB45" s="346">
        <v>6.1199957200216363E-4</v>
      </c>
      <c r="BC45" s="346">
        <v>5.4592249397872571E-3</v>
      </c>
      <c r="BD45" s="346">
        <v>2.7463790862465275E-3</v>
      </c>
      <c r="BE45" s="346">
        <v>1.6251111453730988E-3</v>
      </c>
      <c r="BF45" s="346">
        <v>6.8243898806008441E-3</v>
      </c>
      <c r="BG45" s="346">
        <v>6.2168500903731147E-3</v>
      </c>
      <c r="BH45" s="346">
        <v>8.8136777565924352E-3</v>
      </c>
      <c r="BI45" s="346">
        <v>4.1667381612334221E-2</v>
      </c>
      <c r="BJ45" s="346">
        <v>2.3004695087880573E-2</v>
      </c>
      <c r="BK45" s="346">
        <v>3.1327295947860953E-3</v>
      </c>
      <c r="BL45" s="346">
        <v>8.5832827552575146E-5</v>
      </c>
      <c r="BM45" s="346">
        <v>2.7240816452651804E-3</v>
      </c>
      <c r="BN45" s="346">
        <v>4.4649052805195667E-3</v>
      </c>
      <c r="BO45" s="346">
        <v>1.4233261795931183E-3</v>
      </c>
      <c r="BP45" s="346">
        <v>2.0798224269709818E-3</v>
      </c>
      <c r="BQ45" s="346">
        <v>1.5601183720935778E-4</v>
      </c>
      <c r="BR45" s="346">
        <v>2.9553122605177569E-4</v>
      </c>
      <c r="BS45" s="346">
        <v>4.3325293260402815E-4</v>
      </c>
      <c r="BT45" s="346">
        <v>1.0665108493662035E-4</v>
      </c>
      <c r="BU45" s="346">
        <v>1.0934757847670596E-4</v>
      </c>
      <c r="BV45" s="346">
        <v>6.0503510097665299E-5</v>
      </c>
      <c r="BW45" s="346">
        <v>4.8592263704990548E-5</v>
      </c>
      <c r="BX45" s="346">
        <v>1.045229397881988E-4</v>
      </c>
      <c r="BY45" s="346">
        <v>8.1864469510490925E-5</v>
      </c>
      <c r="BZ45" s="346">
        <v>9.3669653196792229E-4</v>
      </c>
      <c r="CA45" s="346">
        <v>9.4941204818840895E-5</v>
      </c>
      <c r="CB45" s="346">
        <v>4.8035704885814674E-4</v>
      </c>
      <c r="CC45" s="346">
        <v>2.3679611529765296E-4</v>
      </c>
      <c r="CD45" s="346">
        <v>1.6676446008119657E-3</v>
      </c>
      <c r="CE45" s="346">
        <v>7.9847122658145816E-5</v>
      </c>
      <c r="CF45" s="346">
        <v>1.4516140733401809E-4</v>
      </c>
      <c r="CG45" s="346">
        <v>2.4679366955553957E-4</v>
      </c>
      <c r="CH45" s="346">
        <v>5.2044975766878489E-5</v>
      </c>
      <c r="CI45" s="346">
        <v>9.6457539283728E-5</v>
      </c>
      <c r="CJ45" s="346">
        <v>8.8730801943472497E-5</v>
      </c>
      <c r="CK45" s="346">
        <v>7.2342319005870066E-5</v>
      </c>
      <c r="CL45" s="346">
        <v>9.2301827513777631E-5</v>
      </c>
      <c r="CM45" s="346">
        <v>6.5706064550127664E-5</v>
      </c>
      <c r="CN45" s="346">
        <v>2.1513794903963142E-4</v>
      </c>
      <c r="CO45" s="346">
        <v>9.0989196410713613E-5</v>
      </c>
      <c r="CP45" s="346">
        <v>1.0469002080063526E-4</v>
      </c>
      <c r="CQ45" s="346">
        <v>9.9665984091293469E-5</v>
      </c>
      <c r="CR45" s="346">
        <v>9.5088058152075069E-5</v>
      </c>
      <c r="CS45" s="346">
        <v>8.9558265082488429E-5</v>
      </c>
      <c r="CT45" s="346">
        <v>5.9435079256410208E-5</v>
      </c>
      <c r="CU45" s="346">
        <v>1.236739308948097E-4</v>
      </c>
      <c r="CV45" s="346">
        <v>2.5958706789020749E-4</v>
      </c>
      <c r="CW45" s="346">
        <v>4.108730955891692E-5</v>
      </c>
      <c r="CX45" s="346">
        <v>2.2230109361637109E-3</v>
      </c>
      <c r="CY45" s="346">
        <v>3.993223912452908E-5</v>
      </c>
      <c r="CZ45" s="346">
        <v>1.1679682389070021E-4</v>
      </c>
      <c r="DA45" s="346">
        <v>1.1256735760298529E-4</v>
      </c>
      <c r="DB45" s="346">
        <v>1.4155838225171218E-4</v>
      </c>
      <c r="DC45" s="346">
        <v>9.3720492098954105E-5</v>
      </c>
      <c r="DD45" s="346">
        <v>5.2044003124089852E-5</v>
      </c>
      <c r="DE45" s="346">
        <v>1.5461361548179685E-4</v>
      </c>
      <c r="DF45" s="346">
        <v>1.9088004065147718E-4</v>
      </c>
      <c r="DG45" s="347">
        <v>4.1820336994404168E-4</v>
      </c>
      <c r="DI45" s="344"/>
      <c r="DK45" s="317">
        <v>617887.64801139024</v>
      </c>
      <c r="DL45" s="317">
        <v>381751.92584555323</v>
      </c>
    </row>
    <row r="46" spans="1:116" ht="15.6" customHeight="1">
      <c r="A46" s="339">
        <v>40</v>
      </c>
      <c r="B46" s="123" t="s">
        <v>211</v>
      </c>
      <c r="C46" s="340" t="s">
        <v>212</v>
      </c>
      <c r="D46" s="345">
        <v>3.0121381828260845E-5</v>
      </c>
      <c r="E46" s="346">
        <v>1.433107921762705E-5</v>
      </c>
      <c r="F46" s="346">
        <v>3.4129473450605541E-5</v>
      </c>
      <c r="G46" s="346">
        <v>1.0261843445989252E-5</v>
      </c>
      <c r="H46" s="346">
        <v>1.7711663982282825E-5</v>
      </c>
      <c r="I46" s="346">
        <v>0</v>
      </c>
      <c r="J46" s="346">
        <v>5.1648228660491167E-5</v>
      </c>
      <c r="K46" s="346">
        <v>5.9635403889027103E-5</v>
      </c>
      <c r="L46" s="346">
        <v>1.4382860593001074E-4</v>
      </c>
      <c r="M46" s="346">
        <v>1.2933928119589536E-5</v>
      </c>
      <c r="N46" s="346">
        <v>0</v>
      </c>
      <c r="O46" s="346">
        <v>2.5871397269399184E-5</v>
      </c>
      <c r="P46" s="346">
        <v>1.8543427140360962E-5</v>
      </c>
      <c r="Q46" s="346">
        <v>6.8177818240305963E-5</v>
      </c>
      <c r="R46" s="346">
        <v>4.1224715345709461E-4</v>
      </c>
      <c r="S46" s="346">
        <v>2.3452265841399091E-5</v>
      </c>
      <c r="T46" s="346">
        <v>1.5954780730089865E-5</v>
      </c>
      <c r="U46" s="346">
        <v>-6.7121033620320473E-5</v>
      </c>
      <c r="V46" s="346">
        <v>5.947352761436314E-5</v>
      </c>
      <c r="W46" s="346">
        <v>5.2931220136872778E-3</v>
      </c>
      <c r="X46" s="346">
        <v>2.0775249834148558E-5</v>
      </c>
      <c r="Y46" s="346">
        <v>2.3435813446104551E-4</v>
      </c>
      <c r="Z46" s="346">
        <v>5.1651576415027224E-5</v>
      </c>
      <c r="AA46" s="346">
        <v>5.7503822707642905E-5</v>
      </c>
      <c r="AB46" s="346">
        <v>1.3467186315844064E-4</v>
      </c>
      <c r="AC46" s="346">
        <v>4.3506093941179642E-4</v>
      </c>
      <c r="AD46" s="346">
        <v>2.6442454856396642E-6</v>
      </c>
      <c r="AE46" s="346">
        <v>1.5753934158659854E-5</v>
      </c>
      <c r="AF46" s="346">
        <v>1.7766028982457526E-4</v>
      </c>
      <c r="AG46" s="346">
        <v>1.2537993467599728E-4</v>
      </c>
      <c r="AH46" s="346">
        <v>8.7561450268273185E-5</v>
      </c>
      <c r="AI46" s="346">
        <v>3.6761606181719164E-4</v>
      </c>
      <c r="AJ46" s="346">
        <v>7.4923534413520788E-5</v>
      </c>
      <c r="AK46" s="346">
        <v>4.3490807870841842E-3</v>
      </c>
      <c r="AL46" s="346">
        <v>1.5062016203377273E-3</v>
      </c>
      <c r="AM46" s="346">
        <v>1.543200624763788E-3</v>
      </c>
      <c r="AN46" s="346">
        <v>2.40024895049421E-3</v>
      </c>
      <c r="AO46" s="346">
        <v>6.1804277956097932E-4</v>
      </c>
      <c r="AP46" s="346">
        <v>4.8298096610427122E-4</v>
      </c>
      <c r="AQ46" s="346">
        <v>1.0556479219087425</v>
      </c>
      <c r="AR46" s="346">
        <v>7.7704801298997844E-2</v>
      </c>
      <c r="AS46" s="346">
        <v>1.3817096097548504E-3</v>
      </c>
      <c r="AT46" s="346">
        <v>3.1361574758100559E-3</v>
      </c>
      <c r="AU46" s="346">
        <v>1.149322784437141E-3</v>
      </c>
      <c r="AV46" s="346">
        <v>8.7145289282225243E-4</v>
      </c>
      <c r="AW46" s="346">
        <v>1.8534587860445338E-3</v>
      </c>
      <c r="AX46" s="346">
        <v>2.2074311203691037E-3</v>
      </c>
      <c r="AY46" s="346">
        <v>4.3365885429333213E-3</v>
      </c>
      <c r="AZ46" s="346">
        <v>4.1203013371321701E-3</v>
      </c>
      <c r="BA46" s="346">
        <v>1.3212546944479473E-3</v>
      </c>
      <c r="BB46" s="346">
        <v>9.0605077306824683E-4</v>
      </c>
      <c r="BC46" s="346">
        <v>2.2354640622392844E-3</v>
      </c>
      <c r="BD46" s="346">
        <v>1.5651248571981022E-3</v>
      </c>
      <c r="BE46" s="346">
        <v>6.774499733871131E-4</v>
      </c>
      <c r="BF46" s="346">
        <v>1.2113161040729098E-3</v>
      </c>
      <c r="BG46" s="346">
        <v>1.0791221786909193E-3</v>
      </c>
      <c r="BH46" s="346">
        <v>2.453907398831323E-3</v>
      </c>
      <c r="BI46" s="346">
        <v>1.1137624417785787E-3</v>
      </c>
      <c r="BJ46" s="346">
        <v>6.1211174832573453E-4</v>
      </c>
      <c r="BK46" s="346">
        <v>2.5982203793278318E-3</v>
      </c>
      <c r="BL46" s="346">
        <v>1.3384456310130131E-5</v>
      </c>
      <c r="BM46" s="346">
        <v>2.9343062556191104E-4</v>
      </c>
      <c r="BN46" s="346">
        <v>4.2816142600158393E-4</v>
      </c>
      <c r="BO46" s="346">
        <v>1.6604099571631935E-4</v>
      </c>
      <c r="BP46" s="346">
        <v>8.9304573817196797E-4</v>
      </c>
      <c r="BQ46" s="346">
        <v>3.2920946793266275E-5</v>
      </c>
      <c r="BR46" s="346">
        <v>3.030024491324643E-5</v>
      </c>
      <c r="BS46" s="346">
        <v>6.5501302270580943E-5</v>
      </c>
      <c r="BT46" s="346">
        <v>2.266116668289252E-5</v>
      </c>
      <c r="BU46" s="346">
        <v>1.4046576315476928E-5</v>
      </c>
      <c r="BV46" s="346">
        <v>7.7729512516369978E-6</v>
      </c>
      <c r="BW46" s="346">
        <v>6.9296588901758217E-6</v>
      </c>
      <c r="BX46" s="346">
        <v>1.1385754971424983E-5</v>
      </c>
      <c r="BY46" s="346">
        <v>8.0252723907520781E-6</v>
      </c>
      <c r="BZ46" s="346">
        <v>3.6580923677382789E-5</v>
      </c>
      <c r="CA46" s="346">
        <v>1.4946617608455415E-5</v>
      </c>
      <c r="CB46" s="346">
        <v>8.0359439352521697E-5</v>
      </c>
      <c r="CC46" s="346">
        <v>1.6632536243532573E-5</v>
      </c>
      <c r="CD46" s="346">
        <v>5.5811454659060161E-5</v>
      </c>
      <c r="CE46" s="346">
        <v>1.1715539680820538E-5</v>
      </c>
      <c r="CF46" s="346">
        <v>1.8433299706402404E-5</v>
      </c>
      <c r="CG46" s="346">
        <v>3.0416605807960832E-5</v>
      </c>
      <c r="CH46" s="346">
        <v>5.0989051747661878E-6</v>
      </c>
      <c r="CI46" s="346">
        <v>1.3560565219303962E-5</v>
      </c>
      <c r="CJ46" s="346">
        <v>1.4695888733902818E-5</v>
      </c>
      <c r="CK46" s="346">
        <v>1.7582953843668003E-5</v>
      </c>
      <c r="CL46" s="346">
        <v>1.2599394108687002E-5</v>
      </c>
      <c r="CM46" s="346">
        <v>6.1824925231395171E-5</v>
      </c>
      <c r="CN46" s="346">
        <v>2.5670557986118871E-5</v>
      </c>
      <c r="CO46" s="346">
        <v>1.2937447925158488E-5</v>
      </c>
      <c r="CP46" s="346">
        <v>4.9671096393921802E-5</v>
      </c>
      <c r="CQ46" s="346">
        <v>8.7058255846685152E-5</v>
      </c>
      <c r="CR46" s="346">
        <v>3.4379404058102587E-5</v>
      </c>
      <c r="CS46" s="346">
        <v>1.9954908796706142E-5</v>
      </c>
      <c r="CT46" s="346">
        <v>2.094814186402771E-5</v>
      </c>
      <c r="CU46" s="346">
        <v>2.0086102141250448E-5</v>
      </c>
      <c r="CV46" s="346">
        <v>4.7854118706752313E-5</v>
      </c>
      <c r="CW46" s="346">
        <v>7.7152437466799713E-6</v>
      </c>
      <c r="CX46" s="346">
        <v>4.2002621765144412E-4</v>
      </c>
      <c r="CY46" s="346">
        <v>7.7597766416961375E-6</v>
      </c>
      <c r="CZ46" s="346">
        <v>4.0522941121425422E-5</v>
      </c>
      <c r="DA46" s="346">
        <v>2.6328891882925714E-5</v>
      </c>
      <c r="DB46" s="346">
        <v>4.5832548542505483E-5</v>
      </c>
      <c r="DC46" s="346">
        <v>1.7635678308999084E-5</v>
      </c>
      <c r="DD46" s="346">
        <v>1.6185169035311012E-5</v>
      </c>
      <c r="DE46" s="346">
        <v>3.3410447665603175E-5</v>
      </c>
      <c r="DF46" s="346">
        <v>1.3871766054546927E-4</v>
      </c>
      <c r="DG46" s="347">
        <v>1.9088369644093282E-4</v>
      </c>
      <c r="DI46" s="344"/>
      <c r="DK46" s="317">
        <v>221135.03370113522</v>
      </c>
      <c r="DL46" s="317">
        <v>62232.635549050618</v>
      </c>
    </row>
    <row r="47" spans="1:116" ht="15.6" customHeight="1">
      <c r="A47" s="339">
        <v>41</v>
      </c>
      <c r="B47" s="123" t="s">
        <v>213</v>
      </c>
      <c r="C47" s="340" t="s">
        <v>214</v>
      </c>
      <c r="D47" s="345">
        <v>1.6603457016436731E-4</v>
      </c>
      <c r="E47" s="346">
        <v>9.6294620524057766E-5</v>
      </c>
      <c r="F47" s="346">
        <v>2.2109573504490156E-4</v>
      </c>
      <c r="G47" s="346">
        <v>6.746040815372388E-5</v>
      </c>
      <c r="H47" s="346">
        <v>1.0574833164682301E-4</v>
      </c>
      <c r="I47" s="346">
        <v>0</v>
      </c>
      <c r="J47" s="346">
        <v>3.9189431654052236E-4</v>
      </c>
      <c r="K47" s="346">
        <v>6.0802501528557033E-4</v>
      </c>
      <c r="L47" s="346">
        <v>1.0644946635420842E-3</v>
      </c>
      <c r="M47" s="346">
        <v>8.4150351815962484E-5</v>
      </c>
      <c r="N47" s="346">
        <v>0</v>
      </c>
      <c r="O47" s="346">
        <v>8.5128524602178377E-5</v>
      </c>
      <c r="P47" s="346">
        <v>7.7937661832266396E-5</v>
      </c>
      <c r="Q47" s="346">
        <v>5.9955865176774962E-4</v>
      </c>
      <c r="R47" s="346">
        <v>4.255576257286166E-3</v>
      </c>
      <c r="S47" s="346">
        <v>1.1705622059554237E-4</v>
      </c>
      <c r="T47" s="346">
        <v>1.1151337430194935E-4</v>
      </c>
      <c r="U47" s="346">
        <v>7.7760269747671285E-4</v>
      </c>
      <c r="V47" s="346">
        <v>9.241850626144651E-5</v>
      </c>
      <c r="W47" s="346">
        <v>7.2062894200510441E-4</v>
      </c>
      <c r="X47" s="346">
        <v>5.2534031016474134E-5</v>
      </c>
      <c r="Y47" s="346">
        <v>1.7774860986637686E-4</v>
      </c>
      <c r="Z47" s="346">
        <v>1.0641214488140029E-4</v>
      </c>
      <c r="AA47" s="346">
        <v>1.1518329920497155E-4</v>
      </c>
      <c r="AB47" s="346">
        <v>9.5549236653046045E-4</v>
      </c>
      <c r="AC47" s="346">
        <v>7.7792375085212605E-4</v>
      </c>
      <c r="AD47" s="346">
        <v>2.0591795401357795E-5</v>
      </c>
      <c r="AE47" s="346">
        <v>6.5042233208345584E-5</v>
      </c>
      <c r="AF47" s="346">
        <v>8.6659304308456719E-4</v>
      </c>
      <c r="AG47" s="346">
        <v>8.834475896425983E-4</v>
      </c>
      <c r="AH47" s="346">
        <v>8.1771986829918728E-4</v>
      </c>
      <c r="AI47" s="346">
        <v>8.6774898942380049E-4</v>
      </c>
      <c r="AJ47" s="346">
        <v>2.7145601268914834E-4</v>
      </c>
      <c r="AK47" s="346">
        <v>9.2885084567995667E-4</v>
      </c>
      <c r="AL47" s="346">
        <v>1.0409907799983874E-3</v>
      </c>
      <c r="AM47" s="346">
        <v>1.0116262997065282E-4</v>
      </c>
      <c r="AN47" s="346">
        <v>6.2178047403892796E-4</v>
      </c>
      <c r="AO47" s="346">
        <v>3.2103978694424584E-4</v>
      </c>
      <c r="AP47" s="346">
        <v>1.6880857282472469E-4</v>
      </c>
      <c r="AQ47" s="346">
        <v>1.548687541837869E-3</v>
      </c>
      <c r="AR47" s="346">
        <v>1.0089456547512468</v>
      </c>
      <c r="AS47" s="346">
        <v>1.5603269794627488E-2</v>
      </c>
      <c r="AT47" s="346">
        <v>1.7336230301809044E-2</v>
      </c>
      <c r="AU47" s="346">
        <v>1.2951347641666446E-2</v>
      </c>
      <c r="AV47" s="346">
        <v>7.2718011846302976E-3</v>
      </c>
      <c r="AW47" s="346">
        <v>1.1522863077094046E-2</v>
      </c>
      <c r="AX47" s="346">
        <v>5.8643910467408101E-3</v>
      </c>
      <c r="AY47" s="346">
        <v>1.7424426238299248E-2</v>
      </c>
      <c r="AZ47" s="346">
        <v>2.2979375766954791E-2</v>
      </c>
      <c r="BA47" s="346">
        <v>1.335444792779699E-2</v>
      </c>
      <c r="BB47" s="346">
        <v>8.1316954686320823E-3</v>
      </c>
      <c r="BC47" s="346">
        <v>9.2238485633823995E-3</v>
      </c>
      <c r="BD47" s="346">
        <v>1.5492112854956828E-2</v>
      </c>
      <c r="BE47" s="346">
        <v>6.5882386719827418E-3</v>
      </c>
      <c r="BF47" s="346">
        <v>8.0054321890119465E-3</v>
      </c>
      <c r="BG47" s="346">
        <v>8.1418552360364178E-3</v>
      </c>
      <c r="BH47" s="346">
        <v>1.4567403422391285E-2</v>
      </c>
      <c r="BI47" s="346">
        <v>9.931051949101476E-3</v>
      </c>
      <c r="BJ47" s="346">
        <v>5.8061466738313734E-3</v>
      </c>
      <c r="BK47" s="346">
        <v>5.5027132277822187E-3</v>
      </c>
      <c r="BL47" s="346">
        <v>8.9292527660588846E-5</v>
      </c>
      <c r="BM47" s="346">
        <v>2.8008513808261983E-3</v>
      </c>
      <c r="BN47" s="346">
        <v>4.1345238969092172E-3</v>
      </c>
      <c r="BO47" s="346">
        <v>1.543205105558721E-3</v>
      </c>
      <c r="BP47" s="346">
        <v>1.0758884045955527E-2</v>
      </c>
      <c r="BQ47" s="346">
        <v>3.250605302631916E-4</v>
      </c>
      <c r="BR47" s="346">
        <v>2.7100312294373453E-4</v>
      </c>
      <c r="BS47" s="346">
        <v>4.7415093342154135E-4</v>
      </c>
      <c r="BT47" s="346">
        <v>1.1869106256101517E-4</v>
      </c>
      <c r="BU47" s="346">
        <v>9.6727166863734321E-5</v>
      </c>
      <c r="BV47" s="346">
        <v>6.1196791473482892E-5</v>
      </c>
      <c r="BW47" s="346">
        <v>5.0963745501891176E-5</v>
      </c>
      <c r="BX47" s="346">
        <v>9.5818605904503663E-5</v>
      </c>
      <c r="BY47" s="346">
        <v>7.3635048630524746E-5</v>
      </c>
      <c r="BZ47" s="346">
        <v>3.3183191826936966E-4</v>
      </c>
      <c r="CA47" s="346">
        <v>1.0087842609167779E-4</v>
      </c>
      <c r="CB47" s="346">
        <v>5.8317457976225827E-4</v>
      </c>
      <c r="CC47" s="346">
        <v>1.3270651091182032E-4</v>
      </c>
      <c r="CD47" s="346">
        <v>4.9012294152740612E-4</v>
      </c>
      <c r="CE47" s="346">
        <v>7.5876708069070177E-5</v>
      </c>
      <c r="CF47" s="346">
        <v>1.3237525037119796E-4</v>
      </c>
      <c r="CG47" s="346">
        <v>2.0460084633953932E-4</v>
      </c>
      <c r="CH47" s="346">
        <v>4.1442235942335562E-5</v>
      </c>
      <c r="CI47" s="346">
        <v>9.7843050870741394E-5</v>
      </c>
      <c r="CJ47" s="346">
        <v>1.0106311442095297E-4</v>
      </c>
      <c r="CK47" s="346">
        <v>8.9939492129965991E-5</v>
      </c>
      <c r="CL47" s="346">
        <v>9.2810327250030772E-5</v>
      </c>
      <c r="CM47" s="346">
        <v>2.8026401917923991E-4</v>
      </c>
      <c r="CN47" s="346">
        <v>2.0257796544090762E-4</v>
      </c>
      <c r="CO47" s="346">
        <v>8.9250632853678967E-5</v>
      </c>
      <c r="CP47" s="346">
        <v>1.9388368802097174E-4</v>
      </c>
      <c r="CQ47" s="346">
        <v>9.8363362403328753E-4</v>
      </c>
      <c r="CR47" s="346">
        <v>1.2648945410507548E-4</v>
      </c>
      <c r="CS47" s="346">
        <v>1.4893095554038564E-4</v>
      </c>
      <c r="CT47" s="346">
        <v>1.9643119839143805E-4</v>
      </c>
      <c r="CU47" s="346">
        <v>1.6917986065731336E-4</v>
      </c>
      <c r="CV47" s="346">
        <v>3.1353889337170098E-4</v>
      </c>
      <c r="CW47" s="346">
        <v>6.0264935931905698E-5</v>
      </c>
      <c r="CX47" s="346">
        <v>2.9647219628228137E-3</v>
      </c>
      <c r="CY47" s="346">
        <v>5.4631958480531657E-5</v>
      </c>
      <c r="CZ47" s="346">
        <v>3.7442368844488419E-4</v>
      </c>
      <c r="DA47" s="346">
        <v>2.2263426861930015E-4</v>
      </c>
      <c r="DB47" s="346">
        <v>4.1925289727195254E-4</v>
      </c>
      <c r="DC47" s="346">
        <v>1.0744545204928299E-4</v>
      </c>
      <c r="DD47" s="346">
        <v>8.456953745634833E-5</v>
      </c>
      <c r="DE47" s="346">
        <v>2.5558018972654235E-4</v>
      </c>
      <c r="DF47" s="346">
        <v>6.8834572820268374E-4</v>
      </c>
      <c r="DG47" s="347">
        <v>5.2252185243427255E-4</v>
      </c>
      <c r="DI47" s="344"/>
      <c r="DK47" s="317">
        <v>851022.98580662615</v>
      </c>
      <c r="DL47" s="317">
        <v>363735.55704994942</v>
      </c>
    </row>
    <row r="48" spans="1:116" ht="15.6" customHeight="1">
      <c r="A48" s="339">
        <v>42</v>
      </c>
      <c r="B48" s="123" t="s">
        <v>215</v>
      </c>
      <c r="C48" s="340" t="s">
        <v>216</v>
      </c>
      <c r="D48" s="345">
        <v>3.1703672421784257E-4</v>
      </c>
      <c r="E48" s="346">
        <v>2.732362348228008E-4</v>
      </c>
      <c r="F48" s="346">
        <v>4.5064367880312951E-4</v>
      </c>
      <c r="G48" s="346">
        <v>7.4020893328857434E-5</v>
      </c>
      <c r="H48" s="346">
        <v>1.9797631692884167E-4</v>
      </c>
      <c r="I48" s="346">
        <v>0</v>
      </c>
      <c r="J48" s="346">
        <v>4.0119458724219639E-4</v>
      </c>
      <c r="K48" s="346">
        <v>1.2647165200103068E-4</v>
      </c>
      <c r="L48" s="346">
        <v>1.2179469908165866E-4</v>
      </c>
      <c r="M48" s="346">
        <v>9.7398501211232584E-5</v>
      </c>
      <c r="N48" s="346">
        <v>0</v>
      </c>
      <c r="O48" s="346">
        <v>3.1247472738108178E-4</v>
      </c>
      <c r="P48" s="346">
        <v>1.7752075892763918E-4</v>
      </c>
      <c r="Q48" s="346">
        <v>3.6181282014361148E-4</v>
      </c>
      <c r="R48" s="346">
        <v>7.4574859758950454E-4</v>
      </c>
      <c r="S48" s="346">
        <v>5.939448977236039E-4</v>
      </c>
      <c r="T48" s="346">
        <v>3.1970680229987877E-4</v>
      </c>
      <c r="U48" s="346">
        <v>1.7991825311003865E-4</v>
      </c>
      <c r="V48" s="346">
        <v>2.7255838033720916E-4</v>
      </c>
      <c r="W48" s="346">
        <v>3.6137357380406932E-4</v>
      </c>
      <c r="X48" s="346">
        <v>1.8780359326866575E-4</v>
      </c>
      <c r="Y48" s="346">
        <v>3.9896428728585762E-4</v>
      </c>
      <c r="Z48" s="346">
        <v>4.4258863573641783E-4</v>
      </c>
      <c r="AA48" s="346">
        <v>6.4686144881155637E-4</v>
      </c>
      <c r="AB48" s="346">
        <v>1.7005215249795547E-4</v>
      </c>
      <c r="AC48" s="346">
        <v>2.205724098547889E-4</v>
      </c>
      <c r="AD48" s="346">
        <v>2.6723452948251017E-5</v>
      </c>
      <c r="AE48" s="346">
        <v>2.0902793743054527E-4</v>
      </c>
      <c r="AF48" s="346">
        <v>3.2047156241931133E-4</v>
      </c>
      <c r="AG48" s="346">
        <v>2.6082043141883592E-4</v>
      </c>
      <c r="AH48" s="346">
        <v>1.6287538818938644E-4</v>
      </c>
      <c r="AI48" s="346">
        <v>3.2450319806980434E-4</v>
      </c>
      <c r="AJ48" s="346">
        <v>5.1387643145003718E-4</v>
      </c>
      <c r="AK48" s="346">
        <v>3.7154851179526066E-4</v>
      </c>
      <c r="AL48" s="346">
        <v>4.9964659596018601E-4</v>
      </c>
      <c r="AM48" s="346">
        <v>5.0915317834026664E-4</v>
      </c>
      <c r="AN48" s="346">
        <v>4.1876060281464034E-4</v>
      </c>
      <c r="AO48" s="346">
        <v>5.2803812173670155E-4</v>
      </c>
      <c r="AP48" s="346">
        <v>2.4362589130613618E-4</v>
      </c>
      <c r="AQ48" s="346">
        <v>3.5451789277649238E-4</v>
      </c>
      <c r="AR48" s="346">
        <v>2.9167094654990264E-4</v>
      </c>
      <c r="AS48" s="346">
        <v>1.0108918841765258</v>
      </c>
      <c r="AT48" s="346">
        <v>8.7367427954122411E-4</v>
      </c>
      <c r="AU48" s="346">
        <v>3.5355293101422652E-4</v>
      </c>
      <c r="AV48" s="346">
        <v>2.7432328418897019E-4</v>
      </c>
      <c r="AW48" s="346">
        <v>1.6702493721273035E-4</v>
      </c>
      <c r="AX48" s="346">
        <v>1.6694592604906498E-4</v>
      </c>
      <c r="AY48" s="346">
        <v>3.3394706651122179E-4</v>
      </c>
      <c r="AZ48" s="346">
        <v>2.4779451003127152E-4</v>
      </c>
      <c r="BA48" s="346">
        <v>1.6032967442206262E-4</v>
      </c>
      <c r="BB48" s="346">
        <v>1.462206187574954E-4</v>
      </c>
      <c r="BC48" s="346">
        <v>2.3645619965579538E-4</v>
      </c>
      <c r="BD48" s="346">
        <v>2.3321371774054771E-4</v>
      </c>
      <c r="BE48" s="346">
        <v>1.9026254405784607E-4</v>
      </c>
      <c r="BF48" s="346">
        <v>1.0745547669889608E-4</v>
      </c>
      <c r="BG48" s="346">
        <v>1.360524807494614E-4</v>
      </c>
      <c r="BH48" s="346">
        <v>1.3602904374973078E-4</v>
      </c>
      <c r="BI48" s="346">
        <v>6.4859668801064991E-3</v>
      </c>
      <c r="BJ48" s="346">
        <v>9.5729930066641418E-4</v>
      </c>
      <c r="BK48" s="346">
        <v>4.7906916457328488E-3</v>
      </c>
      <c r="BL48" s="346">
        <v>1.3586358480306178E-4</v>
      </c>
      <c r="BM48" s="346">
        <v>3.4072881882016258E-2</v>
      </c>
      <c r="BN48" s="346">
        <v>4.422830913518825E-2</v>
      </c>
      <c r="BO48" s="346">
        <v>1.4842695961450025E-2</v>
      </c>
      <c r="BP48" s="346">
        <v>2.8491199811321141E-2</v>
      </c>
      <c r="BQ48" s="346">
        <v>8.9093735132555107E-4</v>
      </c>
      <c r="BR48" s="346">
        <v>2.429797869269861E-3</v>
      </c>
      <c r="BS48" s="346">
        <v>2.2209584954987235E-3</v>
      </c>
      <c r="BT48" s="346">
        <v>2.7450616164104987E-4</v>
      </c>
      <c r="BU48" s="346">
        <v>2.6388876834459345E-4</v>
      </c>
      <c r="BV48" s="346">
        <v>2.3905224764398866E-4</v>
      </c>
      <c r="BW48" s="346">
        <v>3.1028144717800267E-4</v>
      </c>
      <c r="BX48" s="346">
        <v>8.5458979841629055E-4</v>
      </c>
      <c r="BY48" s="346">
        <v>7.2141275897648263E-4</v>
      </c>
      <c r="BZ48" s="346">
        <v>1.0614645622523671E-3</v>
      </c>
      <c r="CA48" s="346">
        <v>8.58182560895697E-5</v>
      </c>
      <c r="CB48" s="346">
        <v>1.0428462739001598E-3</v>
      </c>
      <c r="CC48" s="346">
        <v>3.4626739404129453E-4</v>
      </c>
      <c r="CD48" s="346">
        <v>3.1821146772037132E-4</v>
      </c>
      <c r="CE48" s="346">
        <v>2.278773251632429E-4</v>
      </c>
      <c r="CF48" s="346">
        <v>6.6316681548216896E-4</v>
      </c>
      <c r="CG48" s="346">
        <v>8.8259438450528156E-4</v>
      </c>
      <c r="CH48" s="346">
        <v>1.2413326956174704E-4</v>
      </c>
      <c r="CI48" s="346">
        <v>3.9432142673519248E-4</v>
      </c>
      <c r="CJ48" s="346">
        <v>4.9986296055666492E-4</v>
      </c>
      <c r="CK48" s="346">
        <v>1.146571239363339E-4</v>
      </c>
      <c r="CL48" s="346">
        <v>4.7697089849732077E-4</v>
      </c>
      <c r="CM48" s="346">
        <v>1.5681540097093764E-4</v>
      </c>
      <c r="CN48" s="346">
        <v>4.5987718074881601E-4</v>
      </c>
      <c r="CO48" s="346">
        <v>5.4858578209781347E-4</v>
      </c>
      <c r="CP48" s="346">
        <v>2.9240038661623269E-4</v>
      </c>
      <c r="CQ48" s="346">
        <v>1.8519020563912195E-4</v>
      </c>
      <c r="CR48" s="346">
        <v>2.5232659355596743E-4</v>
      </c>
      <c r="CS48" s="346">
        <v>2.7762244853544977E-4</v>
      </c>
      <c r="CT48" s="346">
        <v>1.8748659496811124E-4</v>
      </c>
      <c r="CU48" s="346">
        <v>1.4286956879278498E-4</v>
      </c>
      <c r="CV48" s="346">
        <v>2.3812592431049902E-4</v>
      </c>
      <c r="CW48" s="346">
        <v>1.6480756810506136E-4</v>
      </c>
      <c r="CX48" s="346">
        <v>1.775209784458111E-4</v>
      </c>
      <c r="CY48" s="346">
        <v>1.1786714132622877E-4</v>
      </c>
      <c r="CZ48" s="346">
        <v>3.4007735761390278E-4</v>
      </c>
      <c r="DA48" s="346">
        <v>2.043592444768208E-4</v>
      </c>
      <c r="DB48" s="346">
        <v>2.6609005475587965E-4</v>
      </c>
      <c r="DC48" s="346">
        <v>3.5279965425041583E-4</v>
      </c>
      <c r="DD48" s="346">
        <v>9.4735690739614425E-5</v>
      </c>
      <c r="DE48" s="346">
        <v>2.4709439632771755E-4</v>
      </c>
      <c r="DF48" s="346">
        <v>2.6260317824460964E-4</v>
      </c>
      <c r="DG48" s="347">
        <v>8.6638811822341841E-4</v>
      </c>
      <c r="DI48" s="344"/>
      <c r="DK48" s="317">
        <v>360362.22160941118</v>
      </c>
      <c r="DL48" s="317">
        <v>240385.10804914369</v>
      </c>
    </row>
    <row r="49" spans="1:116" ht="15.6" customHeight="1">
      <c r="A49" s="339">
        <v>43</v>
      </c>
      <c r="B49" s="123" t="s">
        <v>217</v>
      </c>
      <c r="C49" s="340" t="s">
        <v>218</v>
      </c>
      <c r="D49" s="345">
        <v>2.5643156703226856E-3</v>
      </c>
      <c r="E49" s="346">
        <v>1.0562127410896987E-3</v>
      </c>
      <c r="F49" s="346">
        <v>8.8773258245942012E-4</v>
      </c>
      <c r="G49" s="346">
        <v>9.2757371895570173E-4</v>
      </c>
      <c r="H49" s="346">
        <v>9.0742601541641253E-4</v>
      </c>
      <c r="I49" s="346">
        <v>0</v>
      </c>
      <c r="J49" s="346">
        <v>4.6372037448102641E-3</v>
      </c>
      <c r="K49" s="346">
        <v>2.4868942858061386E-3</v>
      </c>
      <c r="L49" s="346">
        <v>3.1130444765036812E-2</v>
      </c>
      <c r="M49" s="346">
        <v>7.1475221354021842E-4</v>
      </c>
      <c r="N49" s="346">
        <v>0</v>
      </c>
      <c r="O49" s="346">
        <v>6.506905413543189E-4</v>
      </c>
      <c r="P49" s="346">
        <v>1.1986914969890608E-3</v>
      </c>
      <c r="Q49" s="346">
        <v>8.0710814681524985E-3</v>
      </c>
      <c r="R49" s="346">
        <v>2.8960398195428085E-2</v>
      </c>
      <c r="S49" s="346">
        <v>1.2433678729202842E-3</v>
      </c>
      <c r="T49" s="346">
        <v>1.2615029572025402E-3</v>
      </c>
      <c r="U49" s="346">
        <v>6.6956013978724778E-4</v>
      </c>
      <c r="V49" s="346">
        <v>5.7431015817805992E-4</v>
      </c>
      <c r="W49" s="346">
        <v>8.3729493682920143E-3</v>
      </c>
      <c r="X49" s="346">
        <v>6.647421606385249E-4</v>
      </c>
      <c r="Y49" s="346">
        <v>5.7914054849587887E-3</v>
      </c>
      <c r="Z49" s="346">
        <v>2.6118145508446499E-3</v>
      </c>
      <c r="AA49" s="346">
        <v>1.2156755459878472E-3</v>
      </c>
      <c r="AB49" s="346">
        <v>1.2547524729359943E-2</v>
      </c>
      <c r="AC49" s="346">
        <v>1.177437413309473E-2</v>
      </c>
      <c r="AD49" s="346">
        <v>2.8107772737864708E-4</v>
      </c>
      <c r="AE49" s="346">
        <v>8.8237385572581127E-4</v>
      </c>
      <c r="AF49" s="346">
        <v>1.8202444737889999E-3</v>
      </c>
      <c r="AG49" s="346">
        <v>1.4302864230770849E-2</v>
      </c>
      <c r="AH49" s="346">
        <v>9.1665071065218529E-3</v>
      </c>
      <c r="AI49" s="346">
        <v>8.222308036878543E-3</v>
      </c>
      <c r="AJ49" s="346">
        <v>5.9190384597680012E-3</v>
      </c>
      <c r="AK49" s="346">
        <v>1.0050016257729858E-2</v>
      </c>
      <c r="AL49" s="346">
        <v>5.4870463268506088E-3</v>
      </c>
      <c r="AM49" s="346">
        <v>6.9925072402796627E-4</v>
      </c>
      <c r="AN49" s="346">
        <v>7.5790854536718572E-4</v>
      </c>
      <c r="AO49" s="346">
        <v>7.7253909741940973E-3</v>
      </c>
      <c r="AP49" s="346">
        <v>5.2672721352343152E-4</v>
      </c>
      <c r="AQ49" s="346">
        <v>2.4253675686039156E-3</v>
      </c>
      <c r="AR49" s="346">
        <v>3.0255871142449604E-3</v>
      </c>
      <c r="AS49" s="346">
        <v>2.5370349861391518E-2</v>
      </c>
      <c r="AT49" s="346">
        <v>1.0542683278376639</v>
      </c>
      <c r="AU49" s="346">
        <v>1.5593990493812172E-2</v>
      </c>
      <c r="AV49" s="346">
        <v>1.828408546934612E-2</v>
      </c>
      <c r="AW49" s="346">
        <v>2.9583789921438494E-2</v>
      </c>
      <c r="AX49" s="346">
        <v>6.651893561411569E-3</v>
      </c>
      <c r="AY49" s="346">
        <v>1.7539000534207753E-2</v>
      </c>
      <c r="AZ49" s="346">
        <v>2.3900609711466403E-2</v>
      </c>
      <c r="BA49" s="346">
        <v>1.7081724371792388E-2</v>
      </c>
      <c r="BB49" s="346">
        <v>1.0293627886913124E-2</v>
      </c>
      <c r="BC49" s="346">
        <v>1.5711834379088654E-2</v>
      </c>
      <c r="BD49" s="346">
        <v>1.6746097028439755E-2</v>
      </c>
      <c r="BE49" s="346">
        <v>2.5793304233600319E-2</v>
      </c>
      <c r="BF49" s="346">
        <v>6.1122643064226668E-3</v>
      </c>
      <c r="BG49" s="346">
        <v>7.2915950114333895E-3</v>
      </c>
      <c r="BH49" s="346">
        <v>8.8534148929476277E-3</v>
      </c>
      <c r="BI49" s="346">
        <v>2.9638979850641956E-2</v>
      </c>
      <c r="BJ49" s="346">
        <v>6.3534430156653859E-3</v>
      </c>
      <c r="BK49" s="346">
        <v>1.6356124326365563E-2</v>
      </c>
      <c r="BL49" s="346">
        <v>7.8705086083818358E-4</v>
      </c>
      <c r="BM49" s="346">
        <v>1.0050869565880071E-2</v>
      </c>
      <c r="BN49" s="346">
        <v>3.8719281620776841E-2</v>
      </c>
      <c r="BO49" s="346">
        <v>4.5761467332029607E-3</v>
      </c>
      <c r="BP49" s="346">
        <v>4.5187700387679464E-3</v>
      </c>
      <c r="BQ49" s="346">
        <v>1.1824953323869868E-3</v>
      </c>
      <c r="BR49" s="346">
        <v>3.2494975747871593E-3</v>
      </c>
      <c r="BS49" s="346">
        <v>2.8311075295262157E-3</v>
      </c>
      <c r="BT49" s="346">
        <v>6.8111134894082424E-4</v>
      </c>
      <c r="BU49" s="346">
        <v>2.0169719237464212E-3</v>
      </c>
      <c r="BV49" s="346">
        <v>4.0605519459463278E-4</v>
      </c>
      <c r="BW49" s="346">
        <v>3.7701970790879021E-4</v>
      </c>
      <c r="BX49" s="346">
        <v>9.2428082838943971E-4</v>
      </c>
      <c r="BY49" s="346">
        <v>8.4456658210722792E-4</v>
      </c>
      <c r="BZ49" s="346">
        <v>1.4724287471096298E-3</v>
      </c>
      <c r="CA49" s="346">
        <v>1.1283302868226753E-3</v>
      </c>
      <c r="CB49" s="346">
        <v>2.52470867662927E-3</v>
      </c>
      <c r="CC49" s="346">
        <v>1.2081723349453119E-3</v>
      </c>
      <c r="CD49" s="346">
        <v>1.6961880527560469E-3</v>
      </c>
      <c r="CE49" s="346">
        <v>1.0460578637312161E-3</v>
      </c>
      <c r="CF49" s="346">
        <v>2.1829098277542105E-3</v>
      </c>
      <c r="CG49" s="346">
        <v>4.1932056572703451E-3</v>
      </c>
      <c r="CH49" s="346">
        <v>2.5743363448440572E-4</v>
      </c>
      <c r="CI49" s="346">
        <v>9.483271788747026E-4</v>
      </c>
      <c r="CJ49" s="346">
        <v>6.3743052959981152E-4</v>
      </c>
      <c r="CK49" s="346">
        <v>4.5011007575582499E-4</v>
      </c>
      <c r="CL49" s="346">
        <v>8.0229441512860071E-4</v>
      </c>
      <c r="CM49" s="346">
        <v>5.8369702166416221E-4</v>
      </c>
      <c r="CN49" s="346">
        <v>2.2906220318169809E-3</v>
      </c>
      <c r="CO49" s="346">
        <v>7.4079178090862734E-4</v>
      </c>
      <c r="CP49" s="346">
        <v>7.487596397045441E-4</v>
      </c>
      <c r="CQ49" s="346">
        <v>1.4821437289511586E-3</v>
      </c>
      <c r="CR49" s="346">
        <v>7.4235209448358496E-4</v>
      </c>
      <c r="CS49" s="346">
        <v>8.8756830026913273E-4</v>
      </c>
      <c r="CT49" s="346">
        <v>6.7512162547973353E-4</v>
      </c>
      <c r="CU49" s="346">
        <v>1.5925968799748143E-3</v>
      </c>
      <c r="CV49" s="346">
        <v>1.6481452311794356E-3</v>
      </c>
      <c r="CW49" s="346">
        <v>2.8186871513359384E-4</v>
      </c>
      <c r="CX49" s="346">
        <v>5.951594573183173E-3</v>
      </c>
      <c r="CY49" s="346">
        <v>3.4456581325879832E-4</v>
      </c>
      <c r="CZ49" s="346">
        <v>1.5627864087419772E-3</v>
      </c>
      <c r="DA49" s="346">
        <v>2.4655888962811863E-3</v>
      </c>
      <c r="DB49" s="346">
        <v>3.0228364876041139E-3</v>
      </c>
      <c r="DC49" s="346">
        <v>6.5978186407327779E-4</v>
      </c>
      <c r="DD49" s="346">
        <v>6.8068819755391543E-4</v>
      </c>
      <c r="DE49" s="346">
        <v>3.3581163423444496E-3</v>
      </c>
      <c r="DF49" s="346">
        <v>1.650963559601585E-3</v>
      </c>
      <c r="DG49" s="347">
        <v>2.5147338352563301E-3</v>
      </c>
      <c r="DI49" s="344"/>
      <c r="DK49" s="317">
        <v>1536036.9462661331</v>
      </c>
      <c r="DL49" s="317">
        <v>825037.63164015964</v>
      </c>
    </row>
    <row r="50" spans="1:116" ht="15.6" customHeight="1">
      <c r="A50" s="316">
        <v>44</v>
      </c>
      <c r="B50" s="123" t="s">
        <v>219</v>
      </c>
      <c r="C50" s="340" t="s">
        <v>0</v>
      </c>
      <c r="D50" s="345">
        <v>6.6959484005956773E-4</v>
      </c>
      <c r="E50" s="346">
        <v>3.2149942294106812E-4</v>
      </c>
      <c r="F50" s="346">
        <v>1.3105537126082627E-3</v>
      </c>
      <c r="G50" s="346">
        <v>3.1457143505370328E-4</v>
      </c>
      <c r="H50" s="346">
        <v>2.1258380532423096E-4</v>
      </c>
      <c r="I50" s="346">
        <v>0</v>
      </c>
      <c r="J50" s="346">
        <v>2.4109771314556744E-3</v>
      </c>
      <c r="K50" s="346">
        <v>2.2396219052759367E-4</v>
      </c>
      <c r="L50" s="346">
        <v>2.4702645299220989E-4</v>
      </c>
      <c r="M50" s="346">
        <v>1.5133775888519921E-4</v>
      </c>
      <c r="N50" s="346">
        <v>0</v>
      </c>
      <c r="O50" s="346">
        <v>2.7075395876661351E-4</v>
      </c>
      <c r="P50" s="346">
        <v>1.6859361381289057E-4</v>
      </c>
      <c r="Q50" s="346">
        <v>3.8788036354368702E-4</v>
      </c>
      <c r="R50" s="346">
        <v>4.3851203334129577E-4</v>
      </c>
      <c r="S50" s="346">
        <v>2.4217857488740657E-4</v>
      </c>
      <c r="T50" s="346">
        <v>1.4378344658405351E-4</v>
      </c>
      <c r="U50" s="346">
        <v>1.6125147070190733E-4</v>
      </c>
      <c r="V50" s="346">
        <v>3.5794488449813734E-4</v>
      </c>
      <c r="W50" s="346">
        <v>4.6908221708623371E-4</v>
      </c>
      <c r="X50" s="346">
        <v>1.8954961552676599E-4</v>
      </c>
      <c r="Y50" s="346">
        <v>3.2566965256346822E-4</v>
      </c>
      <c r="Z50" s="346">
        <v>1.857648456901947E-4</v>
      </c>
      <c r="AA50" s="346">
        <v>2.2408131397802332E-4</v>
      </c>
      <c r="AB50" s="346">
        <v>2.5038075658499319E-4</v>
      </c>
      <c r="AC50" s="346">
        <v>1.7096017000519653E-4</v>
      </c>
      <c r="AD50" s="346">
        <v>5.1315781714229378E-5</v>
      </c>
      <c r="AE50" s="346">
        <v>2.0655499927330715E-4</v>
      </c>
      <c r="AF50" s="346">
        <v>4.4265985283388834E-4</v>
      </c>
      <c r="AG50" s="346">
        <v>3.8926868369085666E-4</v>
      </c>
      <c r="AH50" s="346">
        <v>2.1567751440255273E-4</v>
      </c>
      <c r="AI50" s="346">
        <v>1.3121131251409349E-3</v>
      </c>
      <c r="AJ50" s="346">
        <v>4.5801418111867705E-4</v>
      </c>
      <c r="AK50" s="346">
        <v>2.0730920149753902E-3</v>
      </c>
      <c r="AL50" s="346">
        <v>9.4074767954274198E-4</v>
      </c>
      <c r="AM50" s="346">
        <v>2.3736399997829235E-4</v>
      </c>
      <c r="AN50" s="346">
        <v>2.3430412993792369E-4</v>
      </c>
      <c r="AO50" s="346">
        <v>1.0418210960768024E-3</v>
      </c>
      <c r="AP50" s="346">
        <v>1.3258356575554563E-4</v>
      </c>
      <c r="AQ50" s="346">
        <v>3.2393047820795647E-4</v>
      </c>
      <c r="AR50" s="346">
        <v>3.1010313319575027E-4</v>
      </c>
      <c r="AS50" s="346">
        <v>7.2812014488877856E-4</v>
      </c>
      <c r="AT50" s="346">
        <v>8.0550279554739948E-4</v>
      </c>
      <c r="AU50" s="346">
        <v>1.0712855424711334</v>
      </c>
      <c r="AV50" s="346">
        <v>1.5549655505332575E-2</v>
      </c>
      <c r="AW50" s="346">
        <v>1.0099519269733397E-2</v>
      </c>
      <c r="AX50" s="346">
        <v>9.6846046403811033E-4</v>
      </c>
      <c r="AY50" s="346">
        <v>1.1493106241246274E-3</v>
      </c>
      <c r="AZ50" s="346">
        <v>9.023445126397734E-3</v>
      </c>
      <c r="BA50" s="346">
        <v>9.3354192436722709E-3</v>
      </c>
      <c r="BB50" s="346">
        <v>1.2060187602324947E-3</v>
      </c>
      <c r="BC50" s="346">
        <v>2.9216731907069258E-4</v>
      </c>
      <c r="BD50" s="346">
        <v>2.0807929200379427E-3</v>
      </c>
      <c r="BE50" s="346">
        <v>6.9661084974289211E-4</v>
      </c>
      <c r="BF50" s="346">
        <v>2.6972572423068094E-3</v>
      </c>
      <c r="BG50" s="346">
        <v>2.5928859948000467E-3</v>
      </c>
      <c r="BH50" s="346">
        <v>6.0314008823121835E-3</v>
      </c>
      <c r="BI50" s="346">
        <v>1.6890781287664088E-2</v>
      </c>
      <c r="BJ50" s="346">
        <v>6.5957036504344655E-3</v>
      </c>
      <c r="BK50" s="346">
        <v>3.7670504658266944E-4</v>
      </c>
      <c r="BL50" s="346">
        <v>4.299219355403604E-4</v>
      </c>
      <c r="BM50" s="346">
        <v>4.1461589522307765E-3</v>
      </c>
      <c r="BN50" s="346">
        <v>6.6542968970320583E-4</v>
      </c>
      <c r="BO50" s="346">
        <v>2.5421556101542695E-3</v>
      </c>
      <c r="BP50" s="346">
        <v>2.8311623824323071E-3</v>
      </c>
      <c r="BQ50" s="346">
        <v>5.9454214503927095E-4</v>
      </c>
      <c r="BR50" s="346">
        <v>1.9245281145976418E-4</v>
      </c>
      <c r="BS50" s="346">
        <v>6.9519420979120205E-3</v>
      </c>
      <c r="BT50" s="346">
        <v>5.3853735311959298E-4</v>
      </c>
      <c r="BU50" s="346">
        <v>2.118897844402468E-4</v>
      </c>
      <c r="BV50" s="346">
        <v>1.5520831322883054E-4</v>
      </c>
      <c r="BW50" s="346">
        <v>1.082005009212729E-4</v>
      </c>
      <c r="BX50" s="346">
        <v>8.4617202179550818E-5</v>
      </c>
      <c r="BY50" s="346">
        <v>2.3826521032178403E-5</v>
      </c>
      <c r="BZ50" s="346">
        <v>4.8729514159919114E-4</v>
      </c>
      <c r="CA50" s="346">
        <v>5.9559436975350501E-4</v>
      </c>
      <c r="CB50" s="346">
        <v>3.8293371614564783E-3</v>
      </c>
      <c r="CC50" s="346">
        <v>1.6603290993684496E-4</v>
      </c>
      <c r="CD50" s="346">
        <v>8.5352778346401087E-4</v>
      </c>
      <c r="CE50" s="346">
        <v>2.7360493060384495E-4</v>
      </c>
      <c r="CF50" s="346">
        <v>2.7936339180354623E-4</v>
      </c>
      <c r="CG50" s="346">
        <v>4.6452008707726825E-4</v>
      </c>
      <c r="CH50" s="346">
        <v>1.5429371889772621E-4</v>
      </c>
      <c r="CI50" s="346">
        <v>3.241303939912757E-4</v>
      </c>
      <c r="CJ50" s="346">
        <v>2.6923643072753291E-4</v>
      </c>
      <c r="CK50" s="346">
        <v>4.067959764919743E-4</v>
      </c>
      <c r="CL50" s="346">
        <v>2.3205916766809884E-4</v>
      </c>
      <c r="CM50" s="346">
        <v>2.0284428673428731E-4</v>
      </c>
      <c r="CN50" s="346">
        <v>4.7368385259187077E-4</v>
      </c>
      <c r="CO50" s="346">
        <v>1.8970027865432057E-4</v>
      </c>
      <c r="CP50" s="346">
        <v>4.4224376692444478E-4</v>
      </c>
      <c r="CQ50" s="346">
        <v>1.9233426364458344E-4</v>
      </c>
      <c r="CR50" s="346">
        <v>4.0971624977315135E-4</v>
      </c>
      <c r="CS50" s="346">
        <v>2.4036195380308959E-4</v>
      </c>
      <c r="CT50" s="346">
        <v>1.8356660345705592E-4</v>
      </c>
      <c r="CU50" s="346">
        <v>2.3824206248132063E-4</v>
      </c>
      <c r="CV50" s="346">
        <v>2.0863636947790823E-3</v>
      </c>
      <c r="CW50" s="346">
        <v>1.5584512822662796E-4</v>
      </c>
      <c r="CX50" s="346">
        <v>2.3976774426239716E-2</v>
      </c>
      <c r="CY50" s="346">
        <v>1.8576664954570579E-4</v>
      </c>
      <c r="CZ50" s="346">
        <v>4.369651270156739E-4</v>
      </c>
      <c r="DA50" s="346">
        <v>1.9027799975217965E-4</v>
      </c>
      <c r="DB50" s="346">
        <v>3.2092567609035271E-4</v>
      </c>
      <c r="DC50" s="346">
        <v>3.243262995822505E-4</v>
      </c>
      <c r="DD50" s="346">
        <v>1.4515344557380834E-4</v>
      </c>
      <c r="DE50" s="346">
        <v>2.5790654380567515E-4</v>
      </c>
      <c r="DF50" s="346">
        <v>1.7434698422725585E-4</v>
      </c>
      <c r="DG50" s="347">
        <v>1.4577004035427586E-4</v>
      </c>
      <c r="DI50" s="344"/>
      <c r="DK50" s="317">
        <v>1168983.9834482444</v>
      </c>
      <c r="DL50" s="317">
        <v>488307.46215552563</v>
      </c>
    </row>
    <row r="51" spans="1:116" ht="15.6" customHeight="1">
      <c r="A51" s="316">
        <v>45</v>
      </c>
      <c r="B51" s="123" t="s">
        <v>220</v>
      </c>
      <c r="C51" s="340" t="s">
        <v>1</v>
      </c>
      <c r="D51" s="345">
        <v>1.1050078097532329E-3</v>
      </c>
      <c r="E51" s="346">
        <v>5.1115940155415556E-4</v>
      </c>
      <c r="F51" s="346">
        <v>2.1559312218959134E-3</v>
      </c>
      <c r="G51" s="346">
        <v>5.8068503781267362E-4</v>
      </c>
      <c r="H51" s="346">
        <v>2.3870349341710819E-4</v>
      </c>
      <c r="I51" s="346">
        <v>0</v>
      </c>
      <c r="J51" s="346">
        <v>2.094377480637807E-3</v>
      </c>
      <c r="K51" s="346">
        <v>3.4958967675338031E-4</v>
      </c>
      <c r="L51" s="346">
        <v>3.8151496997682006E-4</v>
      </c>
      <c r="M51" s="346">
        <v>2.4204098691536305E-4</v>
      </c>
      <c r="N51" s="346">
        <v>0</v>
      </c>
      <c r="O51" s="346">
        <v>4.130617584392045E-4</v>
      </c>
      <c r="P51" s="346">
        <v>2.6131729856280735E-4</v>
      </c>
      <c r="Q51" s="346">
        <v>7.468004076378093E-4</v>
      </c>
      <c r="R51" s="346">
        <v>4.6838069820818301E-4</v>
      </c>
      <c r="S51" s="346">
        <v>3.4213091918554962E-4</v>
      </c>
      <c r="T51" s="346">
        <v>2.2148442309756041E-4</v>
      </c>
      <c r="U51" s="346">
        <v>2.730756090079354E-4</v>
      </c>
      <c r="V51" s="346">
        <v>5.4574171341584298E-4</v>
      </c>
      <c r="W51" s="346">
        <v>7.3363763190740095E-4</v>
      </c>
      <c r="X51" s="346">
        <v>2.9612672780694033E-4</v>
      </c>
      <c r="Y51" s="346">
        <v>4.9565248826410164E-4</v>
      </c>
      <c r="Z51" s="346">
        <v>2.692709412201796E-4</v>
      </c>
      <c r="AA51" s="346">
        <v>3.1868387649730025E-4</v>
      </c>
      <c r="AB51" s="346">
        <v>3.9503296431476988E-4</v>
      </c>
      <c r="AC51" s="346">
        <v>2.4653602085309551E-4</v>
      </c>
      <c r="AD51" s="346">
        <v>8.4756222726169227E-5</v>
      </c>
      <c r="AE51" s="346">
        <v>3.3578852967462448E-4</v>
      </c>
      <c r="AF51" s="346">
        <v>2.0403553111283741E-3</v>
      </c>
      <c r="AG51" s="346">
        <v>6.4066348601445955E-4</v>
      </c>
      <c r="AH51" s="346">
        <v>3.8280261627123149E-4</v>
      </c>
      <c r="AI51" s="346">
        <v>6.883729785566575E-4</v>
      </c>
      <c r="AJ51" s="346">
        <v>7.3835918051783122E-4</v>
      </c>
      <c r="AK51" s="346">
        <v>2.4186457742638671E-3</v>
      </c>
      <c r="AL51" s="346">
        <v>1.6915741294975981E-3</v>
      </c>
      <c r="AM51" s="346">
        <v>3.6835915315493943E-4</v>
      </c>
      <c r="AN51" s="346">
        <v>3.4462341062453997E-4</v>
      </c>
      <c r="AO51" s="346">
        <v>1.3127988768711078E-3</v>
      </c>
      <c r="AP51" s="346">
        <v>3.791464338204595E-4</v>
      </c>
      <c r="AQ51" s="346">
        <v>6.2928957895321588E-4</v>
      </c>
      <c r="AR51" s="346">
        <v>6.3882638405187938E-4</v>
      </c>
      <c r="AS51" s="346">
        <v>5.416651520591078E-4</v>
      </c>
      <c r="AT51" s="346">
        <v>8.3433339862019939E-4</v>
      </c>
      <c r="AU51" s="346">
        <v>3.301376962147203E-3</v>
      </c>
      <c r="AV51" s="346">
        <v>1.0557025564331719</v>
      </c>
      <c r="AW51" s="346">
        <v>1.7892864271344842E-3</v>
      </c>
      <c r="AX51" s="346">
        <v>2.3362947744882097E-3</v>
      </c>
      <c r="AY51" s="346">
        <v>1.5038148302604546E-3</v>
      </c>
      <c r="AZ51" s="346">
        <v>1.3897034541489612E-3</v>
      </c>
      <c r="BA51" s="346">
        <v>9.2991262553563097E-4</v>
      </c>
      <c r="BB51" s="346">
        <v>1.0456787350265305E-3</v>
      </c>
      <c r="BC51" s="346">
        <v>4.3714624838851512E-4</v>
      </c>
      <c r="BD51" s="346">
        <v>1.1680779983549072E-3</v>
      </c>
      <c r="BE51" s="346">
        <v>8.2406929814831753E-4</v>
      </c>
      <c r="BF51" s="346">
        <v>6.707076640906182E-4</v>
      </c>
      <c r="BG51" s="346">
        <v>6.3535552872602964E-4</v>
      </c>
      <c r="BH51" s="346">
        <v>9.559368371222372E-4</v>
      </c>
      <c r="BI51" s="346">
        <v>2.6007214596155907E-3</v>
      </c>
      <c r="BJ51" s="346">
        <v>1.3996772470261374E-3</v>
      </c>
      <c r="BK51" s="346">
        <v>5.3161150301864516E-4</v>
      </c>
      <c r="BL51" s="346">
        <v>6.8554893301692762E-4</v>
      </c>
      <c r="BM51" s="346">
        <v>4.178948325335506E-4</v>
      </c>
      <c r="BN51" s="346">
        <v>5.7780057415328194E-4</v>
      </c>
      <c r="BO51" s="346">
        <v>6.3182786827822087E-4</v>
      </c>
      <c r="BP51" s="346">
        <v>5.0603830020053869E-4</v>
      </c>
      <c r="BQ51" s="346">
        <v>9.6665486823772234E-4</v>
      </c>
      <c r="BR51" s="346">
        <v>2.6970131854137276E-4</v>
      </c>
      <c r="BS51" s="346">
        <v>1.4008612950512514E-3</v>
      </c>
      <c r="BT51" s="346">
        <v>7.7611448544067903E-4</v>
      </c>
      <c r="BU51" s="346">
        <v>3.0321306262561274E-4</v>
      </c>
      <c r="BV51" s="346">
        <v>2.2552588933708739E-4</v>
      </c>
      <c r="BW51" s="346">
        <v>1.4899619526109858E-4</v>
      </c>
      <c r="BX51" s="346">
        <v>1.2009993210208305E-4</v>
      </c>
      <c r="BY51" s="346">
        <v>2.8927013909387682E-5</v>
      </c>
      <c r="BZ51" s="346">
        <v>2.4062643476818E-4</v>
      </c>
      <c r="CA51" s="346">
        <v>9.7126126879513411E-4</v>
      </c>
      <c r="CB51" s="346">
        <v>6.2222135271790312E-3</v>
      </c>
      <c r="CC51" s="346">
        <v>1.7024292012203564E-4</v>
      </c>
      <c r="CD51" s="346">
        <v>6.7138517752148377E-4</v>
      </c>
      <c r="CE51" s="346">
        <v>4.0001672357598564E-4</v>
      </c>
      <c r="CF51" s="346">
        <v>4.05378698468306E-4</v>
      </c>
      <c r="CG51" s="346">
        <v>5.0624386577748678E-4</v>
      </c>
      <c r="CH51" s="346">
        <v>2.2139625702567332E-4</v>
      </c>
      <c r="CI51" s="346">
        <v>4.6286324458800322E-4</v>
      </c>
      <c r="CJ51" s="346">
        <v>4.1661287996281097E-4</v>
      </c>
      <c r="CK51" s="346">
        <v>6.6005500128486175E-4</v>
      </c>
      <c r="CL51" s="346">
        <v>3.5569304632640075E-4</v>
      </c>
      <c r="CM51" s="346">
        <v>2.8898701823684979E-4</v>
      </c>
      <c r="CN51" s="346">
        <v>5.4457761864436303E-4</v>
      </c>
      <c r="CO51" s="346">
        <v>2.3178402291105247E-4</v>
      </c>
      <c r="CP51" s="346">
        <v>6.4564524002910274E-4</v>
      </c>
      <c r="CQ51" s="346">
        <v>2.1219394119701709E-4</v>
      </c>
      <c r="CR51" s="346">
        <v>5.8665609685940869E-4</v>
      </c>
      <c r="CS51" s="346">
        <v>3.2814823599795707E-4</v>
      </c>
      <c r="CT51" s="346">
        <v>2.0386285526602043E-4</v>
      </c>
      <c r="CU51" s="346">
        <v>3.5676282500155058E-4</v>
      </c>
      <c r="CV51" s="346">
        <v>3.5340184783468009E-3</v>
      </c>
      <c r="CW51" s="346">
        <v>2.4301237200877117E-4</v>
      </c>
      <c r="CX51" s="346">
        <v>3.9819908006903777E-2</v>
      </c>
      <c r="CY51" s="346">
        <v>2.1135237691720808E-4</v>
      </c>
      <c r="CZ51" s="346">
        <v>5.6935122826432243E-4</v>
      </c>
      <c r="DA51" s="346">
        <v>2.1316005756695958E-4</v>
      </c>
      <c r="DB51" s="346">
        <v>3.8645865647819581E-4</v>
      </c>
      <c r="DC51" s="346">
        <v>4.5231376224910133E-4</v>
      </c>
      <c r="DD51" s="346">
        <v>1.8469049537078857E-4</v>
      </c>
      <c r="DE51" s="346">
        <v>3.0873306798918394E-4</v>
      </c>
      <c r="DF51" s="346">
        <v>2.0741530807213745E-4</v>
      </c>
      <c r="DG51" s="347">
        <v>1.9089072737887578E-4</v>
      </c>
      <c r="DI51" s="344"/>
      <c r="DK51" s="317">
        <v>1861523.7889664322</v>
      </c>
      <c r="DL51" s="317">
        <v>815794.0475523551</v>
      </c>
    </row>
    <row r="52" spans="1:116">
      <c r="A52" s="316">
        <v>46</v>
      </c>
      <c r="B52" s="123" t="s">
        <v>221</v>
      </c>
      <c r="C52" s="340" t="s">
        <v>2</v>
      </c>
      <c r="D52" s="345">
        <v>1.9565637536805936E-4</v>
      </c>
      <c r="E52" s="346">
        <v>1.1373050208070086E-4</v>
      </c>
      <c r="F52" s="346">
        <v>4.014159767987393E-4</v>
      </c>
      <c r="G52" s="346">
        <v>1.1631349652366255E-4</v>
      </c>
      <c r="H52" s="346">
        <v>5.8972146692049157E-5</v>
      </c>
      <c r="I52" s="346">
        <v>0</v>
      </c>
      <c r="J52" s="346">
        <v>3.1201417856290616E-4</v>
      </c>
      <c r="K52" s="346">
        <v>8.1692680344974073E-5</v>
      </c>
      <c r="L52" s="346">
        <v>7.0572945705911423E-5</v>
      </c>
      <c r="M52" s="346">
        <v>6.0914990411677475E-5</v>
      </c>
      <c r="N52" s="346">
        <v>0</v>
      </c>
      <c r="O52" s="346">
        <v>8.86677759128109E-5</v>
      </c>
      <c r="P52" s="346">
        <v>7.1964004395574918E-5</v>
      </c>
      <c r="Q52" s="346">
        <v>1.1989099746602732E-4</v>
      </c>
      <c r="R52" s="346">
        <v>6.9040800816021707E-5</v>
      </c>
      <c r="S52" s="346">
        <v>8.4444222782520384E-5</v>
      </c>
      <c r="T52" s="346">
        <v>5.8940646179678391E-5</v>
      </c>
      <c r="U52" s="346">
        <v>6.2985302760273674E-5</v>
      </c>
      <c r="V52" s="346">
        <v>9.6959667222262864E-5</v>
      </c>
      <c r="W52" s="346">
        <v>1.2480579538782759E-4</v>
      </c>
      <c r="X52" s="346">
        <v>5.0711187572653952E-5</v>
      </c>
      <c r="Y52" s="346">
        <v>9.003692031786314E-5</v>
      </c>
      <c r="Z52" s="346">
        <v>5.4159040678225227E-5</v>
      </c>
      <c r="AA52" s="346">
        <v>6.8731407400571181E-5</v>
      </c>
      <c r="AB52" s="346">
        <v>7.5874902505034301E-5</v>
      </c>
      <c r="AC52" s="346">
        <v>5.9419013456851235E-5</v>
      </c>
      <c r="AD52" s="346">
        <v>1.4295277059992552E-5</v>
      </c>
      <c r="AE52" s="346">
        <v>5.6825099475081044E-5</v>
      </c>
      <c r="AF52" s="346">
        <v>7.4622420497973374E-5</v>
      </c>
      <c r="AG52" s="346">
        <v>1.0994869608342957E-4</v>
      </c>
      <c r="AH52" s="346">
        <v>8.5163443000865088E-5</v>
      </c>
      <c r="AI52" s="346">
        <v>7.5818833778516578E-5</v>
      </c>
      <c r="AJ52" s="346">
        <v>1.2734620342837999E-4</v>
      </c>
      <c r="AK52" s="346">
        <v>9.5829522750517048E-5</v>
      </c>
      <c r="AL52" s="346">
        <v>1.5085619125816034E-4</v>
      </c>
      <c r="AM52" s="346">
        <v>6.3340180477397119E-5</v>
      </c>
      <c r="AN52" s="346">
        <v>6.0515458494755026E-5</v>
      </c>
      <c r="AO52" s="346">
        <v>9.3743438473603346E-5</v>
      </c>
      <c r="AP52" s="346">
        <v>4.8077990266374137E-5</v>
      </c>
      <c r="AQ52" s="346">
        <v>9.0032756776377222E-5</v>
      </c>
      <c r="AR52" s="346">
        <v>8.6982808140669498E-5</v>
      </c>
      <c r="AS52" s="346">
        <v>8.9291372245215239E-5</v>
      </c>
      <c r="AT52" s="346">
        <v>7.719637017674391E-5</v>
      </c>
      <c r="AU52" s="346">
        <v>9.727641980613388E-4</v>
      </c>
      <c r="AV52" s="346">
        <v>1.0753384429475828E-3</v>
      </c>
      <c r="AW52" s="346">
        <v>1.0250193493960125</v>
      </c>
      <c r="AX52" s="346">
        <v>1.0441347644141142E-4</v>
      </c>
      <c r="AY52" s="346">
        <v>9.7748365725771851E-5</v>
      </c>
      <c r="AZ52" s="346">
        <v>2.7884429272015811E-4</v>
      </c>
      <c r="BA52" s="346">
        <v>6.4197241477310365E-5</v>
      </c>
      <c r="BB52" s="346">
        <v>1.9608893378795332E-4</v>
      </c>
      <c r="BC52" s="346">
        <v>7.4575899490123888E-5</v>
      </c>
      <c r="BD52" s="346">
        <v>3.3824451637029751E-4</v>
      </c>
      <c r="BE52" s="346">
        <v>3.6067032204117232E-4</v>
      </c>
      <c r="BF52" s="346">
        <v>1.3485193128199058E-4</v>
      </c>
      <c r="BG52" s="346">
        <v>1.3737566862242142E-4</v>
      </c>
      <c r="BH52" s="346">
        <v>1.7881169580828956E-4</v>
      </c>
      <c r="BI52" s="346">
        <v>5.9985930950750817E-4</v>
      </c>
      <c r="BJ52" s="346">
        <v>1.8044322108448272E-4</v>
      </c>
      <c r="BK52" s="346">
        <v>1.728844887756427E-4</v>
      </c>
      <c r="BL52" s="346">
        <v>1.4728028397701395E-4</v>
      </c>
      <c r="BM52" s="346">
        <v>1.7568571303892515E-4</v>
      </c>
      <c r="BN52" s="346">
        <v>1.0242429880979777E-4</v>
      </c>
      <c r="BO52" s="346">
        <v>1.4326293978675486E-4</v>
      </c>
      <c r="BP52" s="346">
        <v>1.1453735846784849E-4</v>
      </c>
      <c r="BQ52" s="346">
        <v>1.5177854470754657E-4</v>
      </c>
      <c r="BR52" s="346">
        <v>4.8481958385233376E-5</v>
      </c>
      <c r="BS52" s="346">
        <v>2.3915730621583431E-4</v>
      </c>
      <c r="BT52" s="346">
        <v>1.5167524097569736E-4</v>
      </c>
      <c r="BU52" s="346">
        <v>3.3225037076049384E-4</v>
      </c>
      <c r="BV52" s="346">
        <v>6.8532101050946772E-5</v>
      </c>
      <c r="BW52" s="346">
        <v>3.7625254475473808E-5</v>
      </c>
      <c r="BX52" s="346">
        <v>2.9365271523295639E-5</v>
      </c>
      <c r="BY52" s="346">
        <v>6.9916773021739115E-6</v>
      </c>
      <c r="BZ52" s="346">
        <v>5.6286423957015805E-5</v>
      </c>
      <c r="CA52" s="346">
        <v>1.6360433700322025E-4</v>
      </c>
      <c r="CB52" s="346">
        <v>1.0426448002207875E-3</v>
      </c>
      <c r="CC52" s="346">
        <v>4.2716411248740603E-5</v>
      </c>
      <c r="CD52" s="346">
        <v>1.5071612718277431E-4</v>
      </c>
      <c r="CE52" s="346">
        <v>1.9049415943397577E-4</v>
      </c>
      <c r="CF52" s="346">
        <v>1.2616699545287653E-4</v>
      </c>
      <c r="CG52" s="346">
        <v>1.3349379783696321E-4</v>
      </c>
      <c r="CH52" s="346">
        <v>6.6418851088798721E-5</v>
      </c>
      <c r="CI52" s="346">
        <v>1.0919754633799914E-4</v>
      </c>
      <c r="CJ52" s="346">
        <v>1.358271375254404E-4</v>
      </c>
      <c r="CK52" s="346">
        <v>1.1728944807667474E-4</v>
      </c>
      <c r="CL52" s="346">
        <v>1.2748237528284581E-4</v>
      </c>
      <c r="CM52" s="346">
        <v>3.5025912674981969E-4</v>
      </c>
      <c r="CN52" s="346">
        <v>7.4377916119985031E-4</v>
      </c>
      <c r="CO52" s="346">
        <v>5.4335625500493958E-5</v>
      </c>
      <c r="CP52" s="346">
        <v>1.5721600105963259E-4</v>
      </c>
      <c r="CQ52" s="346">
        <v>4.0724081512982322E-3</v>
      </c>
      <c r="CR52" s="346">
        <v>2.3099328247623233E-3</v>
      </c>
      <c r="CS52" s="346">
        <v>8.8536267948423363E-4</v>
      </c>
      <c r="CT52" s="346">
        <v>6.4941964093040503E-4</v>
      </c>
      <c r="CU52" s="346">
        <v>9.6626807083590111E-5</v>
      </c>
      <c r="CV52" s="346">
        <v>1.0595875775939504E-3</v>
      </c>
      <c r="CW52" s="346">
        <v>8.256079943232166E-5</v>
      </c>
      <c r="CX52" s="346">
        <v>5.9421955649851836E-3</v>
      </c>
      <c r="CY52" s="346">
        <v>9.8368407694014769E-5</v>
      </c>
      <c r="CZ52" s="346">
        <v>1.4085083195096714E-4</v>
      </c>
      <c r="DA52" s="346">
        <v>6.8034574570388398E-5</v>
      </c>
      <c r="DB52" s="346">
        <v>1.0157818765616489E-4</v>
      </c>
      <c r="DC52" s="346">
        <v>1.2947924538166482E-3</v>
      </c>
      <c r="DD52" s="346">
        <v>2.3059470811060807E-3</v>
      </c>
      <c r="DE52" s="346">
        <v>1.6940175793274425E-4</v>
      </c>
      <c r="DF52" s="346">
        <v>5.7008130184173587E-3</v>
      </c>
      <c r="DG52" s="347">
        <v>1.037059024570157E-4</v>
      </c>
      <c r="DI52" s="344"/>
      <c r="DK52" s="317">
        <v>743769.33195908484</v>
      </c>
      <c r="DL52" s="317">
        <v>191173.82921511488</v>
      </c>
    </row>
    <row r="53" spans="1:116">
      <c r="A53" s="316">
        <v>47</v>
      </c>
      <c r="B53" s="123" t="s">
        <v>222</v>
      </c>
      <c r="C53" s="340" t="s">
        <v>223</v>
      </c>
      <c r="D53" s="345">
        <v>7.1051538316535304E-5</v>
      </c>
      <c r="E53" s="346">
        <v>3.3655901642447928E-5</v>
      </c>
      <c r="F53" s="346">
        <v>1.4031697311279944E-4</v>
      </c>
      <c r="G53" s="346">
        <v>3.24911756997829E-5</v>
      </c>
      <c r="H53" s="346">
        <v>1.7446939742735467E-5</v>
      </c>
      <c r="I53" s="346">
        <v>0</v>
      </c>
      <c r="J53" s="346">
        <v>1.2119573512263383E-4</v>
      </c>
      <c r="K53" s="346">
        <v>2.2510808654966231E-5</v>
      </c>
      <c r="L53" s="346">
        <v>2.70074003396664E-5</v>
      </c>
      <c r="M53" s="346">
        <v>1.5849935299065617E-5</v>
      </c>
      <c r="N53" s="346">
        <v>0</v>
      </c>
      <c r="O53" s="346">
        <v>2.7164192209712196E-5</v>
      </c>
      <c r="P53" s="346">
        <v>1.8013899937513181E-5</v>
      </c>
      <c r="Q53" s="346">
        <v>4.0683321536018124E-5</v>
      </c>
      <c r="R53" s="346">
        <v>2.2436160705796984E-5</v>
      </c>
      <c r="S53" s="346">
        <v>2.2620987690147531E-5</v>
      </c>
      <c r="T53" s="346">
        <v>1.4024892434779584E-5</v>
      </c>
      <c r="U53" s="346">
        <v>1.675492176457502E-5</v>
      </c>
      <c r="V53" s="346">
        <v>3.4876570242262775E-5</v>
      </c>
      <c r="W53" s="346">
        <v>4.8011095639152561E-5</v>
      </c>
      <c r="X53" s="346">
        <v>1.9289486536397689E-5</v>
      </c>
      <c r="Y53" s="346">
        <v>3.2987639443084252E-5</v>
      </c>
      <c r="Z53" s="346">
        <v>1.7947489616251513E-5</v>
      </c>
      <c r="AA53" s="346">
        <v>2.0920954013289936E-5</v>
      </c>
      <c r="AB53" s="346">
        <v>2.4274149660326E-5</v>
      </c>
      <c r="AC53" s="346">
        <v>1.6489891444924572E-5</v>
      </c>
      <c r="AD53" s="346">
        <v>5.1612820475694694E-6</v>
      </c>
      <c r="AE53" s="346">
        <v>2.0680792148248277E-5</v>
      </c>
      <c r="AF53" s="346">
        <v>2.521841023415661E-5</v>
      </c>
      <c r="AG53" s="346">
        <v>4.2110776532926538E-5</v>
      </c>
      <c r="AH53" s="346">
        <v>2.2805191558799855E-5</v>
      </c>
      <c r="AI53" s="346">
        <v>2.4473803869976248E-5</v>
      </c>
      <c r="AJ53" s="346">
        <v>4.6619528800248614E-5</v>
      </c>
      <c r="AK53" s="346">
        <v>3.5518583911939648E-5</v>
      </c>
      <c r="AL53" s="346">
        <v>5.5366002053499303E-5</v>
      </c>
      <c r="AM53" s="346">
        <v>2.3641035042037024E-5</v>
      </c>
      <c r="AN53" s="346">
        <v>2.2497546636206486E-5</v>
      </c>
      <c r="AO53" s="346">
        <v>3.581085996897936E-5</v>
      </c>
      <c r="AP53" s="346">
        <v>1.332019361465394E-5</v>
      </c>
      <c r="AQ53" s="346">
        <v>3.2564236246000243E-5</v>
      </c>
      <c r="AR53" s="346">
        <v>3.119920488811589E-5</v>
      </c>
      <c r="AS53" s="346">
        <v>3.2443750101678397E-5</v>
      </c>
      <c r="AT53" s="346">
        <v>1.6995549257740484E-4</v>
      </c>
      <c r="AU53" s="346">
        <v>4.3754391208850572E-4</v>
      </c>
      <c r="AV53" s="346">
        <v>1.3638995656956906E-3</v>
      </c>
      <c r="AW53" s="346">
        <v>1.1067122116359481E-2</v>
      </c>
      <c r="AX53" s="346">
        <v>1.0200060237644872</v>
      </c>
      <c r="AY53" s="346">
        <v>6.8838977137284357E-3</v>
      </c>
      <c r="AZ53" s="346">
        <v>5.1406294433309083E-3</v>
      </c>
      <c r="BA53" s="346">
        <v>1.856645705710705E-2</v>
      </c>
      <c r="BB53" s="346">
        <v>3.2425005726289396E-2</v>
      </c>
      <c r="BC53" s="346">
        <v>9.183604660415453E-3</v>
      </c>
      <c r="BD53" s="346">
        <v>2.2451704264676544E-2</v>
      </c>
      <c r="BE53" s="346">
        <v>2.7807676272521765E-2</v>
      </c>
      <c r="BF53" s="346">
        <v>8.864271140948879E-4</v>
      </c>
      <c r="BG53" s="346">
        <v>6.9595745659659959E-4</v>
      </c>
      <c r="BH53" s="346">
        <v>1.9722739515154663E-3</v>
      </c>
      <c r="BI53" s="346">
        <v>1.411995268930645E-4</v>
      </c>
      <c r="BJ53" s="346">
        <v>5.8324222441654252E-4</v>
      </c>
      <c r="BK53" s="346">
        <v>4.5589048906050187E-4</v>
      </c>
      <c r="BL53" s="346">
        <v>4.470389347283752E-5</v>
      </c>
      <c r="BM53" s="346">
        <v>5.1395999320647491E-5</v>
      </c>
      <c r="BN53" s="346">
        <v>5.486557750688442E-5</v>
      </c>
      <c r="BO53" s="346">
        <v>4.9114118136934254E-5</v>
      </c>
      <c r="BP53" s="346">
        <v>5.648149689449778E-5</v>
      </c>
      <c r="BQ53" s="346">
        <v>6.3061030264759094E-5</v>
      </c>
      <c r="BR53" s="346">
        <v>1.7329433940232918E-5</v>
      </c>
      <c r="BS53" s="346">
        <v>8.0228454726083155E-5</v>
      </c>
      <c r="BT53" s="346">
        <v>5.1057535516463858E-5</v>
      </c>
      <c r="BU53" s="346">
        <v>2.3278786071516296E-5</v>
      </c>
      <c r="BV53" s="346">
        <v>1.554366087924255E-5</v>
      </c>
      <c r="BW53" s="346">
        <v>1.0245071538720031E-5</v>
      </c>
      <c r="BX53" s="346">
        <v>8.347047754266724E-6</v>
      </c>
      <c r="BY53" s="346">
        <v>2.2164506794858016E-6</v>
      </c>
      <c r="BZ53" s="346">
        <v>3.3423532804706335E-5</v>
      </c>
      <c r="CA53" s="346">
        <v>6.2976257876852713E-5</v>
      </c>
      <c r="CB53" s="346">
        <v>4.0437151475101535E-4</v>
      </c>
      <c r="CC53" s="346">
        <v>9.281517227487885E-6</v>
      </c>
      <c r="CD53" s="346">
        <v>7.5837159770774368E-5</v>
      </c>
      <c r="CE53" s="346">
        <v>2.6218650483337329E-5</v>
      </c>
      <c r="CF53" s="346">
        <v>2.5336126819800144E-5</v>
      </c>
      <c r="CG53" s="346">
        <v>3.0298610045246419E-5</v>
      </c>
      <c r="CH53" s="346">
        <v>1.4361566957695322E-5</v>
      </c>
      <c r="CI53" s="346">
        <v>3.1406351881893629E-5</v>
      </c>
      <c r="CJ53" s="346">
        <v>3.0928029710048901E-5</v>
      </c>
      <c r="CK53" s="346">
        <v>4.4943894184391638E-5</v>
      </c>
      <c r="CL53" s="346">
        <v>2.4173282472325326E-5</v>
      </c>
      <c r="CM53" s="346">
        <v>2.7339680040683396E-5</v>
      </c>
      <c r="CN53" s="346">
        <v>5.0475263922726766E-5</v>
      </c>
      <c r="CO53" s="346">
        <v>1.636728996548681E-5</v>
      </c>
      <c r="CP53" s="346">
        <v>5.4622357496066963E-5</v>
      </c>
      <c r="CQ53" s="346">
        <v>5.7364395318007301E-5</v>
      </c>
      <c r="CR53" s="346">
        <v>6.2250899510766283E-5</v>
      </c>
      <c r="CS53" s="346">
        <v>3.0801745415838577E-5</v>
      </c>
      <c r="CT53" s="346">
        <v>2.0203115352550072E-5</v>
      </c>
      <c r="CU53" s="346">
        <v>2.4445738555238868E-5</v>
      </c>
      <c r="CV53" s="346">
        <v>2.347457791806406E-4</v>
      </c>
      <c r="CW53" s="346">
        <v>1.7363633398715082E-5</v>
      </c>
      <c r="CX53" s="346">
        <v>2.5782316809491381E-3</v>
      </c>
      <c r="CY53" s="346">
        <v>1.5428778616812388E-5</v>
      </c>
      <c r="CZ53" s="346">
        <v>3.7798552673179418E-5</v>
      </c>
      <c r="DA53" s="346">
        <v>1.4592347271344649E-5</v>
      </c>
      <c r="DB53" s="346">
        <v>2.6325661541189172E-5</v>
      </c>
      <c r="DC53" s="346">
        <v>4.3835743992167911E-5</v>
      </c>
      <c r="DD53" s="346">
        <v>3.6513646525586134E-5</v>
      </c>
      <c r="DE53" s="346">
        <v>2.1428631890036436E-5</v>
      </c>
      <c r="DF53" s="346">
        <v>1.19914379279367E-4</v>
      </c>
      <c r="DG53" s="347">
        <v>1.4648762342838829E-5</v>
      </c>
      <c r="DI53" s="344"/>
      <c r="DK53" s="317">
        <v>331105.34060783999</v>
      </c>
      <c r="DL53" s="317">
        <v>64887.533431493881</v>
      </c>
    </row>
    <row r="54" spans="1:116" ht="12.95" customHeight="1">
      <c r="A54" s="316">
        <v>48</v>
      </c>
      <c r="B54" s="123" t="s">
        <v>224</v>
      </c>
      <c r="C54" s="340" t="s">
        <v>225</v>
      </c>
      <c r="D54" s="345">
        <v>3.774204484393764E-4</v>
      </c>
      <c r="E54" s="346">
        <v>1.7940563390446876E-4</v>
      </c>
      <c r="F54" s="346">
        <v>7.4010740636073482E-4</v>
      </c>
      <c r="G54" s="346">
        <v>1.9153177432057011E-4</v>
      </c>
      <c r="H54" s="346">
        <v>8.8721125163443052E-5</v>
      </c>
      <c r="I54" s="346">
        <v>0</v>
      </c>
      <c r="J54" s="346">
        <v>6.4906879577556191E-4</v>
      </c>
      <c r="K54" s="346">
        <v>1.2701908579337899E-4</v>
      </c>
      <c r="L54" s="346">
        <v>1.7140074681287182E-4</v>
      </c>
      <c r="M54" s="346">
        <v>8.5513138592907759E-5</v>
      </c>
      <c r="N54" s="346">
        <v>0</v>
      </c>
      <c r="O54" s="346">
        <v>1.4867745978041345E-4</v>
      </c>
      <c r="P54" s="346">
        <v>9.8604154176361612E-5</v>
      </c>
      <c r="Q54" s="346">
        <v>2.2534336522168737E-4</v>
      </c>
      <c r="R54" s="346">
        <v>1.5678768029008769E-4</v>
      </c>
      <c r="S54" s="346">
        <v>1.232092479498237E-4</v>
      </c>
      <c r="T54" s="346">
        <v>7.8714724022144897E-5</v>
      </c>
      <c r="U54" s="346">
        <v>1.2080495953053638E-4</v>
      </c>
      <c r="V54" s="346">
        <v>1.9068555877513519E-4</v>
      </c>
      <c r="W54" s="346">
        <v>2.6487773739005592E-4</v>
      </c>
      <c r="X54" s="346">
        <v>1.0327710384439956E-4</v>
      </c>
      <c r="Y54" s="346">
        <v>1.8011803909086376E-4</v>
      </c>
      <c r="Z54" s="346">
        <v>9.9377803374169199E-5</v>
      </c>
      <c r="AA54" s="346">
        <v>1.141010691643421E-4</v>
      </c>
      <c r="AB54" s="346">
        <v>1.4729206014228908E-4</v>
      </c>
      <c r="AC54" s="346">
        <v>1.0300899459733029E-4</v>
      </c>
      <c r="AD54" s="346">
        <v>2.7762529235298092E-5</v>
      </c>
      <c r="AE54" s="346">
        <v>1.1024138812093932E-4</v>
      </c>
      <c r="AF54" s="346">
        <v>1.2619388980664127E-4</v>
      </c>
      <c r="AG54" s="346">
        <v>2.351499127542167E-4</v>
      </c>
      <c r="AH54" s="346">
        <v>1.3597465803341082E-4</v>
      </c>
      <c r="AI54" s="346">
        <v>1.4039019305988614E-4</v>
      </c>
      <c r="AJ54" s="346">
        <v>2.5441954164113844E-4</v>
      </c>
      <c r="AK54" s="346">
        <v>1.9238017179199268E-4</v>
      </c>
      <c r="AL54" s="346">
        <v>2.9708801310102432E-4</v>
      </c>
      <c r="AM54" s="346">
        <v>1.2602390294066452E-4</v>
      </c>
      <c r="AN54" s="346">
        <v>1.1954086511361021E-4</v>
      </c>
      <c r="AO54" s="346">
        <v>1.919014778798807E-4</v>
      </c>
      <c r="AP54" s="346">
        <v>7.3598650644845397E-5</v>
      </c>
      <c r="AQ54" s="346">
        <v>1.7577435616813119E-4</v>
      </c>
      <c r="AR54" s="346">
        <v>1.7785298922498057E-4</v>
      </c>
      <c r="AS54" s="346">
        <v>1.898044909457693E-4</v>
      </c>
      <c r="AT54" s="346">
        <v>1.7544507527853083E-3</v>
      </c>
      <c r="AU54" s="346">
        <v>3.2390315222677554E-3</v>
      </c>
      <c r="AV54" s="346">
        <v>1.5161942530194181E-3</v>
      </c>
      <c r="AW54" s="346">
        <v>6.8307687821319912E-3</v>
      </c>
      <c r="AX54" s="346">
        <v>2.030382613744414E-2</v>
      </c>
      <c r="AY54" s="346">
        <v>1.0439349607258834</v>
      </c>
      <c r="AZ54" s="346">
        <v>4.0633115739422488E-3</v>
      </c>
      <c r="BA54" s="346">
        <v>6.0140511129778799E-3</v>
      </c>
      <c r="BB54" s="346">
        <v>3.4924331008035131E-2</v>
      </c>
      <c r="BC54" s="346">
        <v>9.7412750836605999E-3</v>
      </c>
      <c r="BD54" s="346">
        <v>2.7064652099454595E-2</v>
      </c>
      <c r="BE54" s="346">
        <v>2.3707275974082044E-2</v>
      </c>
      <c r="BF54" s="346">
        <v>1.2647424105907191E-3</v>
      </c>
      <c r="BG54" s="346">
        <v>1.0646228106995894E-3</v>
      </c>
      <c r="BH54" s="346">
        <v>2.6389756755086503E-3</v>
      </c>
      <c r="BI54" s="346">
        <v>1.0770680390559287E-3</v>
      </c>
      <c r="BJ54" s="346">
        <v>5.4019329114520301E-4</v>
      </c>
      <c r="BK54" s="346">
        <v>4.1921090387762763E-4</v>
      </c>
      <c r="BL54" s="346">
        <v>2.3879404623455817E-4</v>
      </c>
      <c r="BM54" s="346">
        <v>2.9180326459783522E-4</v>
      </c>
      <c r="BN54" s="346">
        <v>2.8084418982591961E-4</v>
      </c>
      <c r="BO54" s="346">
        <v>2.3542184096231311E-4</v>
      </c>
      <c r="BP54" s="346">
        <v>2.0246599814081732E-4</v>
      </c>
      <c r="BQ54" s="346">
        <v>3.3413112217462967E-4</v>
      </c>
      <c r="BR54" s="346">
        <v>9.5039257354780765E-5</v>
      </c>
      <c r="BS54" s="346">
        <v>4.3899063602385413E-4</v>
      </c>
      <c r="BT54" s="346">
        <v>2.836685017142789E-4</v>
      </c>
      <c r="BU54" s="346">
        <v>1.2577009829060874E-4</v>
      </c>
      <c r="BV54" s="346">
        <v>1.1138929433169525E-4</v>
      </c>
      <c r="BW54" s="346">
        <v>6.3530033225632027E-5</v>
      </c>
      <c r="BX54" s="346">
        <v>5.0371816077567416E-5</v>
      </c>
      <c r="BY54" s="346">
        <v>1.3465113320588303E-5</v>
      </c>
      <c r="BZ54" s="346">
        <v>1.0533121452656747E-4</v>
      </c>
      <c r="CA54" s="346">
        <v>3.4148168730224835E-4</v>
      </c>
      <c r="CB54" s="346">
        <v>2.1267133442177881E-3</v>
      </c>
      <c r="CC54" s="346">
        <v>6.1140271033048531E-5</v>
      </c>
      <c r="CD54" s="346">
        <v>2.3722187982382797E-4</v>
      </c>
      <c r="CE54" s="346">
        <v>1.6026066245164753E-4</v>
      </c>
      <c r="CF54" s="346">
        <v>1.5144900337595683E-4</v>
      </c>
      <c r="CG54" s="346">
        <v>1.7809500158210104E-4</v>
      </c>
      <c r="CH54" s="346">
        <v>9.5088280544554488E-5</v>
      </c>
      <c r="CI54" s="346">
        <v>2.374769833846426E-4</v>
      </c>
      <c r="CJ54" s="346">
        <v>4.5583777140938831E-4</v>
      </c>
      <c r="CK54" s="346">
        <v>3.4205588581699649E-4</v>
      </c>
      <c r="CL54" s="346">
        <v>1.9120532949876712E-4</v>
      </c>
      <c r="CM54" s="346">
        <v>5.8453674725892984E-4</v>
      </c>
      <c r="CN54" s="346">
        <v>4.4876580271284243E-4</v>
      </c>
      <c r="CO54" s="346">
        <v>9.6491399951422643E-5</v>
      </c>
      <c r="CP54" s="346">
        <v>8.2870908895002265E-4</v>
      </c>
      <c r="CQ54" s="346">
        <v>1.0856799936878146E-4</v>
      </c>
      <c r="CR54" s="346">
        <v>2.4861774283204893E-4</v>
      </c>
      <c r="CS54" s="346">
        <v>1.4661333498051661E-4</v>
      </c>
      <c r="CT54" s="346">
        <v>1.0397107507671352E-4</v>
      </c>
      <c r="CU54" s="346">
        <v>1.5520339189403778E-4</v>
      </c>
      <c r="CV54" s="346">
        <v>1.1923951388051821E-3</v>
      </c>
      <c r="CW54" s="346">
        <v>1.728683907451409E-4</v>
      </c>
      <c r="CX54" s="346">
        <v>1.3552655062269414E-2</v>
      </c>
      <c r="CY54" s="346">
        <v>9.0136716620230827E-5</v>
      </c>
      <c r="CZ54" s="346">
        <v>2.1456671979236744E-4</v>
      </c>
      <c r="DA54" s="346">
        <v>8.4005254646009512E-5</v>
      </c>
      <c r="DB54" s="346">
        <v>1.6450504151734657E-4</v>
      </c>
      <c r="DC54" s="346">
        <v>1.7693527059406611E-4</v>
      </c>
      <c r="DD54" s="346">
        <v>9.6806489926662195E-5</v>
      </c>
      <c r="DE54" s="346">
        <v>1.4100553829334966E-4</v>
      </c>
      <c r="DF54" s="346">
        <v>5.7810497297989902E-3</v>
      </c>
      <c r="DG54" s="347">
        <v>9.9834831264156135E-5</v>
      </c>
      <c r="DI54" s="344"/>
      <c r="DK54" s="317">
        <v>319969.83637808013</v>
      </c>
      <c r="DL54" s="317">
        <v>86617.739952507574</v>
      </c>
    </row>
    <row r="55" spans="1:116">
      <c r="A55" s="316">
        <v>49</v>
      </c>
      <c r="B55" s="123" t="s">
        <v>226</v>
      </c>
      <c r="C55" s="340" t="s">
        <v>227</v>
      </c>
      <c r="D55" s="345">
        <v>6.3923978761633239E-4</v>
      </c>
      <c r="E55" s="346">
        <v>3.3176744102859722E-4</v>
      </c>
      <c r="F55" s="346">
        <v>1.2524170898332784E-3</v>
      </c>
      <c r="G55" s="346">
        <v>2.8321968973027309E-4</v>
      </c>
      <c r="H55" s="346">
        <v>5.6407145676637513E-4</v>
      </c>
      <c r="I55" s="346">
        <v>0</v>
      </c>
      <c r="J55" s="346">
        <v>1.2906636281861165E-3</v>
      </c>
      <c r="K55" s="346">
        <v>2.0277853419792529E-4</v>
      </c>
      <c r="L55" s="346">
        <v>2.122055002239353E-4</v>
      </c>
      <c r="M55" s="346">
        <v>1.4329634002626293E-4</v>
      </c>
      <c r="N55" s="346">
        <v>0</v>
      </c>
      <c r="O55" s="346">
        <v>2.556962830061634E-4</v>
      </c>
      <c r="P55" s="346">
        <v>1.5654860839873456E-4</v>
      </c>
      <c r="Q55" s="346">
        <v>3.5711410138931595E-4</v>
      </c>
      <c r="R55" s="346">
        <v>3.4142814182177921E-4</v>
      </c>
      <c r="S55" s="346">
        <v>2.3508246697115403E-4</v>
      </c>
      <c r="T55" s="346">
        <v>1.4138644095830236E-4</v>
      </c>
      <c r="U55" s="346">
        <v>1.5337440693183701E-4</v>
      </c>
      <c r="V55" s="346">
        <v>3.2262414659562608E-4</v>
      </c>
      <c r="W55" s="346">
        <v>4.364135557837907E-4</v>
      </c>
      <c r="X55" s="346">
        <v>1.8101382162959018E-4</v>
      </c>
      <c r="Y55" s="346">
        <v>3.0892868219163682E-4</v>
      </c>
      <c r="Z55" s="346">
        <v>1.8448584300514507E-4</v>
      </c>
      <c r="AA55" s="346">
        <v>2.2472150204484154E-4</v>
      </c>
      <c r="AB55" s="346">
        <v>2.1015728923261167E-4</v>
      </c>
      <c r="AC55" s="346">
        <v>1.459768267216997E-4</v>
      </c>
      <c r="AD55" s="346">
        <v>4.676517428918213E-5</v>
      </c>
      <c r="AE55" s="346">
        <v>1.9442074672190984E-4</v>
      </c>
      <c r="AF55" s="346">
        <v>2.5934519922294209E-4</v>
      </c>
      <c r="AG55" s="346">
        <v>3.7133979614078225E-4</v>
      </c>
      <c r="AH55" s="346">
        <v>1.9819377861088293E-4</v>
      </c>
      <c r="AI55" s="346">
        <v>2.4368996742034398E-4</v>
      </c>
      <c r="AJ55" s="346">
        <v>4.3472023143898309E-4</v>
      </c>
      <c r="AK55" s="346">
        <v>3.6378468904731977E-4</v>
      </c>
      <c r="AL55" s="346">
        <v>5.2258541683308855E-4</v>
      </c>
      <c r="AM55" s="346">
        <v>2.4282136497246943E-4</v>
      </c>
      <c r="AN55" s="346">
        <v>2.2424945120679915E-4</v>
      </c>
      <c r="AO55" s="346">
        <v>3.5527947663265903E-4</v>
      </c>
      <c r="AP55" s="346">
        <v>1.3240699604329445E-4</v>
      </c>
      <c r="AQ55" s="346">
        <v>3.0806702214907237E-4</v>
      </c>
      <c r="AR55" s="346">
        <v>2.9359255732114525E-4</v>
      </c>
      <c r="AS55" s="346">
        <v>6.4793880879973783E-4</v>
      </c>
      <c r="AT55" s="346">
        <v>5.432501582158289E-4</v>
      </c>
      <c r="AU55" s="346">
        <v>2.170729373458171E-2</v>
      </c>
      <c r="AV55" s="346">
        <v>1.8928944896438472E-2</v>
      </c>
      <c r="AW55" s="346">
        <v>1.2655782813005903E-2</v>
      </c>
      <c r="AX55" s="346">
        <v>3.3713560935937602E-4</v>
      </c>
      <c r="AY55" s="346">
        <v>1.1973134995302366E-3</v>
      </c>
      <c r="AZ55" s="346">
        <v>1.210974465076073</v>
      </c>
      <c r="BA55" s="346">
        <v>1.1929828932493459E-2</v>
      </c>
      <c r="BB55" s="346">
        <v>1.1889825470923978E-2</v>
      </c>
      <c r="BC55" s="346">
        <v>7.6649493934417738E-3</v>
      </c>
      <c r="BD55" s="346">
        <v>7.9287577049431505E-3</v>
      </c>
      <c r="BE55" s="346">
        <v>8.3230954043412454E-3</v>
      </c>
      <c r="BF55" s="346">
        <v>5.244177215174449E-2</v>
      </c>
      <c r="BG55" s="346">
        <v>2.5976414648518537E-2</v>
      </c>
      <c r="BH55" s="346">
        <v>5.5914141457034487E-2</v>
      </c>
      <c r="BI55" s="346">
        <v>1.6975894850040994E-2</v>
      </c>
      <c r="BJ55" s="346">
        <v>8.7985851574586913E-3</v>
      </c>
      <c r="BK55" s="346">
        <v>2.9018979860070303E-4</v>
      </c>
      <c r="BL55" s="346">
        <v>3.9684700628816826E-4</v>
      </c>
      <c r="BM55" s="346">
        <v>2.0090088872385717E-3</v>
      </c>
      <c r="BN55" s="346">
        <v>3.5201947157239644E-3</v>
      </c>
      <c r="BO55" s="346">
        <v>1.7371777257028415E-3</v>
      </c>
      <c r="BP55" s="346">
        <v>3.8965758187058004E-3</v>
      </c>
      <c r="BQ55" s="346">
        <v>6.1226382352710712E-4</v>
      </c>
      <c r="BR55" s="346">
        <v>3.1689524072498534E-4</v>
      </c>
      <c r="BS55" s="346">
        <v>9.5065310623889093E-4</v>
      </c>
      <c r="BT55" s="346">
        <v>4.6449806886373317E-4</v>
      </c>
      <c r="BU55" s="346">
        <v>1.9399439258255651E-4</v>
      </c>
      <c r="BV55" s="346">
        <v>1.4796630275703437E-4</v>
      </c>
      <c r="BW55" s="346">
        <v>1.0743948559490153E-4</v>
      </c>
      <c r="BX55" s="346">
        <v>1.2653624358986574E-4</v>
      </c>
      <c r="BY55" s="346">
        <v>6.827330691770535E-5</v>
      </c>
      <c r="BZ55" s="346">
        <v>5.90447721118348E-4</v>
      </c>
      <c r="CA55" s="346">
        <v>5.5264445028815131E-4</v>
      </c>
      <c r="CB55" s="346">
        <v>3.6066073597291227E-3</v>
      </c>
      <c r="CC55" s="346">
        <v>1.5463185997136004E-4</v>
      </c>
      <c r="CD55" s="346">
        <v>9.2358466428031801E-4</v>
      </c>
      <c r="CE55" s="346">
        <v>2.3116412924405473E-4</v>
      </c>
      <c r="CF55" s="346">
        <v>2.6596100445555832E-4</v>
      </c>
      <c r="CG55" s="346">
        <v>3.1352953948954689E-4</v>
      </c>
      <c r="CH55" s="346">
        <v>1.3377535408838967E-4</v>
      </c>
      <c r="CI55" s="346">
        <v>2.9406398217397703E-4</v>
      </c>
      <c r="CJ55" s="346">
        <v>2.7411285145209147E-4</v>
      </c>
      <c r="CK55" s="346">
        <v>3.7918607547223593E-4</v>
      </c>
      <c r="CL55" s="346">
        <v>2.3056663034010932E-4</v>
      </c>
      <c r="CM55" s="346">
        <v>1.8028578439157413E-4</v>
      </c>
      <c r="CN55" s="346">
        <v>3.7215752610201907E-4</v>
      </c>
      <c r="CO55" s="346">
        <v>1.728958437442022E-4</v>
      </c>
      <c r="CP55" s="346">
        <v>3.8403672334453795E-4</v>
      </c>
      <c r="CQ55" s="346">
        <v>1.7741076552435809E-4</v>
      </c>
      <c r="CR55" s="346">
        <v>3.7697177707596134E-4</v>
      </c>
      <c r="CS55" s="346">
        <v>2.150255820915128E-4</v>
      </c>
      <c r="CT55" s="346">
        <v>1.3520608728343498E-4</v>
      </c>
      <c r="CU55" s="346">
        <v>2.1402973135077323E-4</v>
      </c>
      <c r="CV55" s="346">
        <v>1.9687359186954822E-3</v>
      </c>
      <c r="CW55" s="346">
        <v>1.4940013910538783E-4</v>
      </c>
      <c r="CX55" s="346">
        <v>2.2585786765844839E-2</v>
      </c>
      <c r="CY55" s="346">
        <v>1.283065655212231E-4</v>
      </c>
      <c r="CZ55" s="346">
        <v>3.4673656085080395E-4</v>
      </c>
      <c r="DA55" s="346">
        <v>1.3581622848473732E-4</v>
      </c>
      <c r="DB55" s="346">
        <v>2.376166945340198E-4</v>
      </c>
      <c r="DC55" s="346">
        <v>2.9282310859748913E-4</v>
      </c>
      <c r="DD55" s="346">
        <v>1.3673571358128857E-4</v>
      </c>
      <c r="DE55" s="346">
        <v>2.0767572632419766E-4</v>
      </c>
      <c r="DF55" s="346">
        <v>1.7690326754635682E-4</v>
      </c>
      <c r="DG55" s="347">
        <v>2.0058222103275765E-4</v>
      </c>
      <c r="DI55" s="344"/>
      <c r="DK55" s="317">
        <v>3777266.7130545843</v>
      </c>
      <c r="DL55" s="317">
        <v>2594482.6860250318</v>
      </c>
    </row>
    <row r="56" spans="1:116">
      <c r="A56" s="316">
        <v>50</v>
      </c>
      <c r="B56" s="123" t="s">
        <v>228</v>
      </c>
      <c r="C56" s="340" t="s">
        <v>229</v>
      </c>
      <c r="D56" s="345">
        <v>3.836933505418394E-5</v>
      </c>
      <c r="E56" s="346">
        <v>1.8021442065707718E-5</v>
      </c>
      <c r="F56" s="346">
        <v>7.5753664181079633E-5</v>
      </c>
      <c r="G56" s="346">
        <v>1.7340865531522115E-5</v>
      </c>
      <c r="H56" s="346">
        <v>8.1748385386429699E-6</v>
      </c>
      <c r="I56" s="346">
        <v>0</v>
      </c>
      <c r="J56" s="346">
        <v>6.4690821068757301E-5</v>
      </c>
      <c r="K56" s="346">
        <v>1.1941217408138385E-5</v>
      </c>
      <c r="L56" s="346">
        <v>1.227513731733843E-5</v>
      </c>
      <c r="M56" s="346">
        <v>8.5035912305243718E-6</v>
      </c>
      <c r="N56" s="346">
        <v>0</v>
      </c>
      <c r="O56" s="346">
        <v>1.4509271983752765E-5</v>
      </c>
      <c r="P56" s="346">
        <v>9.0368776784137158E-6</v>
      </c>
      <c r="Q56" s="346">
        <v>2.1286696947772175E-5</v>
      </c>
      <c r="R56" s="346">
        <v>8.723906129894943E-6</v>
      </c>
      <c r="S56" s="346">
        <v>1.1949899451305207E-5</v>
      </c>
      <c r="T56" s="346">
        <v>7.3602813979629357E-6</v>
      </c>
      <c r="U56" s="346">
        <v>8.8490919775988935E-6</v>
      </c>
      <c r="V56" s="346">
        <v>1.8850349941813686E-5</v>
      </c>
      <c r="W56" s="346">
        <v>2.5405135622716564E-5</v>
      </c>
      <c r="X56" s="346">
        <v>1.0405808036669735E-5</v>
      </c>
      <c r="Y56" s="346">
        <v>1.7316374757283763E-5</v>
      </c>
      <c r="Z56" s="346">
        <v>9.3963291688147433E-6</v>
      </c>
      <c r="AA56" s="346">
        <v>1.108134506128212E-5</v>
      </c>
      <c r="AB56" s="346">
        <v>1.2073842967195158E-5</v>
      </c>
      <c r="AC56" s="346">
        <v>7.9409347333132075E-6</v>
      </c>
      <c r="AD56" s="346">
        <v>2.7700357105756634E-6</v>
      </c>
      <c r="AE56" s="346">
        <v>1.1210571058561466E-5</v>
      </c>
      <c r="AF56" s="346">
        <v>1.2916005383153262E-5</v>
      </c>
      <c r="AG56" s="346">
        <v>2.1762272477348914E-5</v>
      </c>
      <c r="AH56" s="346">
        <v>1.1455897776823506E-5</v>
      </c>
      <c r="AI56" s="346">
        <v>1.2079159116687388E-5</v>
      </c>
      <c r="AJ56" s="346">
        <v>2.4945941742888945E-5</v>
      </c>
      <c r="AK56" s="346">
        <v>1.6550173652992968E-5</v>
      </c>
      <c r="AL56" s="346">
        <v>2.8888787416413331E-5</v>
      </c>
      <c r="AM56" s="346">
        <v>1.2737275104338014E-5</v>
      </c>
      <c r="AN56" s="346">
        <v>1.2051448726182311E-5</v>
      </c>
      <c r="AO56" s="346">
        <v>1.8061254160847891E-5</v>
      </c>
      <c r="AP56" s="346">
        <v>7.0199354669378739E-6</v>
      </c>
      <c r="AQ56" s="346">
        <v>1.7441388428942695E-5</v>
      </c>
      <c r="AR56" s="346">
        <v>1.6448638874922704E-5</v>
      </c>
      <c r="AS56" s="346">
        <v>1.4506952514996063E-5</v>
      </c>
      <c r="AT56" s="346">
        <v>1.330662175311647E-5</v>
      </c>
      <c r="AU56" s="346">
        <v>1.7173825507452373E-5</v>
      </c>
      <c r="AV56" s="346">
        <v>1.1581080505800637E-5</v>
      </c>
      <c r="AW56" s="346">
        <v>1.531102895141775E-5</v>
      </c>
      <c r="AX56" s="346">
        <v>1.6050589388848393E-5</v>
      </c>
      <c r="AY56" s="346">
        <v>1.4333279097967957E-5</v>
      </c>
      <c r="AZ56" s="346">
        <v>1.2016343466525452E-5</v>
      </c>
      <c r="BA56" s="346">
        <v>1.0115353307659214</v>
      </c>
      <c r="BB56" s="346">
        <v>6.8683140852331061E-6</v>
      </c>
      <c r="BC56" s="346">
        <v>1.0600558963138E-5</v>
      </c>
      <c r="BD56" s="346">
        <v>7.648254273657404E-6</v>
      </c>
      <c r="BE56" s="346">
        <v>9.6195605781214375E-6</v>
      </c>
      <c r="BF56" s="346">
        <v>9.1940361909294295E-6</v>
      </c>
      <c r="BG56" s="346">
        <v>8.9862958311428246E-6</v>
      </c>
      <c r="BH56" s="346">
        <v>1.0819124268868656E-5</v>
      </c>
      <c r="BI56" s="346">
        <v>6.0813165224768433E-5</v>
      </c>
      <c r="BJ56" s="346">
        <v>7.7456793516344279E-5</v>
      </c>
      <c r="BK56" s="346">
        <v>1.5397234900507054E-5</v>
      </c>
      <c r="BL56" s="346">
        <v>2.5522788415741653E-5</v>
      </c>
      <c r="BM56" s="346">
        <v>5.8244132175917004E-4</v>
      </c>
      <c r="BN56" s="346">
        <v>1.7427985800820279E-5</v>
      </c>
      <c r="BO56" s="346">
        <v>2.0196884051241549E-5</v>
      </c>
      <c r="BP56" s="346">
        <v>1.7423096809633869E-5</v>
      </c>
      <c r="BQ56" s="346">
        <v>3.4096611838660343E-5</v>
      </c>
      <c r="BR56" s="346">
        <v>8.74611035161855E-6</v>
      </c>
      <c r="BS56" s="346">
        <v>4.1307086993287841E-5</v>
      </c>
      <c r="BT56" s="346">
        <v>2.7423936999942742E-5</v>
      </c>
      <c r="BU56" s="346">
        <v>1.077008628424916E-5</v>
      </c>
      <c r="BV56" s="346">
        <v>8.2239924544628437E-6</v>
      </c>
      <c r="BW56" s="346">
        <v>5.4303529575300648E-6</v>
      </c>
      <c r="BX56" s="346">
        <v>4.3129930658646544E-6</v>
      </c>
      <c r="BY56" s="346">
        <v>9.8176017696060209E-7</v>
      </c>
      <c r="BZ56" s="346">
        <v>8.8341191508552797E-6</v>
      </c>
      <c r="CA56" s="346">
        <v>3.6749175032853523E-5</v>
      </c>
      <c r="CB56" s="346">
        <v>2.2122012474434194E-4</v>
      </c>
      <c r="CC56" s="346">
        <v>4.9412049723025958E-6</v>
      </c>
      <c r="CD56" s="346">
        <v>2.5911694216392965E-5</v>
      </c>
      <c r="CE56" s="346">
        <v>1.3438637791174694E-5</v>
      </c>
      <c r="CF56" s="346">
        <v>1.3275951192585775E-5</v>
      </c>
      <c r="CG56" s="346">
        <v>1.8718262793863692E-5</v>
      </c>
      <c r="CH56" s="346">
        <v>7.4242112656305454E-6</v>
      </c>
      <c r="CI56" s="346">
        <v>1.6685243067344251E-5</v>
      </c>
      <c r="CJ56" s="346">
        <v>1.7101513589521634E-5</v>
      </c>
      <c r="CK56" s="346">
        <v>2.3454546665074241E-5</v>
      </c>
      <c r="CL56" s="346">
        <v>1.3088610266457672E-5</v>
      </c>
      <c r="CM56" s="346">
        <v>7.5332141707305507E-5</v>
      </c>
      <c r="CN56" s="346">
        <v>9.1048495197866545E-5</v>
      </c>
      <c r="CO56" s="346">
        <v>8.2584051821188607E-6</v>
      </c>
      <c r="CP56" s="346">
        <v>2.2738440116462038E-5</v>
      </c>
      <c r="CQ56" s="346">
        <v>7.2866428199863811E-6</v>
      </c>
      <c r="CR56" s="346">
        <v>2.0908079665683471E-5</v>
      </c>
      <c r="CS56" s="346">
        <v>1.1676052707067024E-5</v>
      </c>
      <c r="CT56" s="346">
        <v>7.2859974678964916E-6</v>
      </c>
      <c r="CU56" s="346">
        <v>1.2813174733825823E-5</v>
      </c>
      <c r="CV56" s="346">
        <v>1.3965836270457869E-4</v>
      </c>
      <c r="CW56" s="346">
        <v>1.0514414822675343E-5</v>
      </c>
      <c r="CX56" s="346">
        <v>1.4014862512933168E-3</v>
      </c>
      <c r="CY56" s="346">
        <v>1.0199601431021495E-5</v>
      </c>
      <c r="CZ56" s="346">
        <v>2.0315658367849629E-5</v>
      </c>
      <c r="DA56" s="346">
        <v>7.443060767001105E-6</v>
      </c>
      <c r="DB56" s="346">
        <v>1.3636427910486944E-5</v>
      </c>
      <c r="DC56" s="346">
        <v>4.8766130944632132E-5</v>
      </c>
      <c r="DD56" s="346">
        <v>6.4512583698604682E-6</v>
      </c>
      <c r="DE56" s="346">
        <v>1.1691908888754264E-5</v>
      </c>
      <c r="DF56" s="346">
        <v>5.7645562931021238E-6</v>
      </c>
      <c r="DG56" s="347">
        <v>1.4018633961042483E-5</v>
      </c>
      <c r="DI56" s="344"/>
      <c r="DK56" s="317">
        <v>192009.70800563865</v>
      </c>
      <c r="DL56" s="317">
        <v>31231.007430139267</v>
      </c>
    </row>
    <row r="57" spans="1:116">
      <c r="A57" s="316">
        <v>51</v>
      </c>
      <c r="B57" s="123" t="s">
        <v>230</v>
      </c>
      <c r="C57" s="340" t="s">
        <v>231</v>
      </c>
      <c r="D57" s="345">
        <v>1.6797052470436587E-5</v>
      </c>
      <c r="E57" s="346">
        <v>7.9378191751259718E-6</v>
      </c>
      <c r="F57" s="346">
        <v>3.3181419887256678E-5</v>
      </c>
      <c r="G57" s="346">
        <v>7.617470128127738E-6</v>
      </c>
      <c r="H57" s="346">
        <v>6.7010720747388527E-6</v>
      </c>
      <c r="I57" s="346">
        <v>0</v>
      </c>
      <c r="J57" s="346">
        <v>2.8757638644628832E-5</v>
      </c>
      <c r="K57" s="346">
        <v>5.5089458768824456E-6</v>
      </c>
      <c r="L57" s="346">
        <v>5.5647993554393932E-6</v>
      </c>
      <c r="M57" s="346">
        <v>3.8374860651563359E-6</v>
      </c>
      <c r="N57" s="346">
        <v>0</v>
      </c>
      <c r="O57" s="346">
        <v>6.5061724088222745E-6</v>
      </c>
      <c r="P57" s="346">
        <v>4.2939220376353161E-6</v>
      </c>
      <c r="Q57" s="346">
        <v>9.5877838714669781E-6</v>
      </c>
      <c r="R57" s="346">
        <v>4.5461530071478878E-6</v>
      </c>
      <c r="S57" s="346">
        <v>5.5031015626459806E-6</v>
      </c>
      <c r="T57" s="346">
        <v>3.4396799763817104E-6</v>
      </c>
      <c r="U57" s="346">
        <v>4.2010643764608849E-6</v>
      </c>
      <c r="V57" s="346">
        <v>8.4203184390630931E-6</v>
      </c>
      <c r="W57" s="346">
        <v>1.1345645863126519E-5</v>
      </c>
      <c r="X57" s="346">
        <v>4.6257248554351552E-6</v>
      </c>
      <c r="Y57" s="346">
        <v>7.7548979929183086E-6</v>
      </c>
      <c r="Z57" s="346">
        <v>4.3021591654813553E-6</v>
      </c>
      <c r="AA57" s="346">
        <v>5.1584459712455993E-6</v>
      </c>
      <c r="AB57" s="346">
        <v>5.5698799902494905E-6</v>
      </c>
      <c r="AC57" s="346">
        <v>3.7407747382646261E-6</v>
      </c>
      <c r="AD57" s="346">
        <v>1.2591181375748393E-6</v>
      </c>
      <c r="AE57" s="346">
        <v>5.0304398686978183E-6</v>
      </c>
      <c r="AF57" s="346">
        <v>7.6402734180033037E-6</v>
      </c>
      <c r="AG57" s="346">
        <v>9.7633888489825436E-6</v>
      </c>
      <c r="AH57" s="346">
        <v>5.3334779985379734E-6</v>
      </c>
      <c r="AI57" s="346">
        <v>6.5127476406136884E-6</v>
      </c>
      <c r="AJ57" s="346">
        <v>1.1488006227454398E-5</v>
      </c>
      <c r="AK57" s="346">
        <v>9.9890169312452043E-6</v>
      </c>
      <c r="AL57" s="346">
        <v>1.4106368601847889E-5</v>
      </c>
      <c r="AM57" s="346">
        <v>5.7642454845733524E-6</v>
      </c>
      <c r="AN57" s="346">
        <v>5.4390126463391226E-6</v>
      </c>
      <c r="AO57" s="346">
        <v>9.2595256523138252E-6</v>
      </c>
      <c r="AP57" s="346">
        <v>3.459889659116154E-6</v>
      </c>
      <c r="AQ57" s="346">
        <v>7.9307975558699139E-6</v>
      </c>
      <c r="AR57" s="346">
        <v>7.5618785081121463E-6</v>
      </c>
      <c r="AS57" s="346">
        <v>6.9445566891649176E-6</v>
      </c>
      <c r="AT57" s="346">
        <v>6.8041680128446659E-6</v>
      </c>
      <c r="AU57" s="346">
        <v>2.0707693056274106E-4</v>
      </c>
      <c r="AV57" s="346">
        <v>1.1964034276866862E-3</v>
      </c>
      <c r="AW57" s="346">
        <v>4.9753856487636504E-4</v>
      </c>
      <c r="AX57" s="346">
        <v>3.1395815321488376E-5</v>
      </c>
      <c r="AY57" s="346">
        <v>8.5544034395889971E-6</v>
      </c>
      <c r="AZ57" s="346">
        <v>4.4124954973245222E-4</v>
      </c>
      <c r="BA57" s="346">
        <v>1.0491589583573489E-5</v>
      </c>
      <c r="BB57" s="346">
        <v>1.0098612336318038</v>
      </c>
      <c r="BC57" s="346">
        <v>7.773449458665488E-6</v>
      </c>
      <c r="BD57" s="346">
        <v>5.7093438749085068E-5</v>
      </c>
      <c r="BE57" s="346">
        <v>3.7940389646898635E-5</v>
      </c>
      <c r="BF57" s="346">
        <v>2.7073736848568401E-5</v>
      </c>
      <c r="BG57" s="346">
        <v>1.4466452817558735E-5</v>
      </c>
      <c r="BH57" s="346">
        <v>2.7246267206035537E-5</v>
      </c>
      <c r="BI57" s="346">
        <v>8.2246478560972882E-4</v>
      </c>
      <c r="BJ57" s="346">
        <v>2.0736877195396049E-5</v>
      </c>
      <c r="BK57" s="346">
        <v>6.6422878223886407E-6</v>
      </c>
      <c r="BL57" s="346">
        <v>1.0963335923596792E-5</v>
      </c>
      <c r="BM57" s="346">
        <v>3.5253682192335366E-5</v>
      </c>
      <c r="BN57" s="346">
        <v>1.7699623145017074E-5</v>
      </c>
      <c r="BO57" s="346">
        <v>8.6957145126536034E-5</v>
      </c>
      <c r="BP57" s="346">
        <v>1.5557249904170673E-4</v>
      </c>
      <c r="BQ57" s="346">
        <v>1.5353578396039312E-5</v>
      </c>
      <c r="BR57" s="346">
        <v>4.7147612842371725E-6</v>
      </c>
      <c r="BS57" s="346">
        <v>2.1201046318091607E-5</v>
      </c>
      <c r="BT57" s="346">
        <v>1.2380244166780029E-5</v>
      </c>
      <c r="BU57" s="346">
        <v>5.4118727494773504E-6</v>
      </c>
      <c r="BV57" s="346">
        <v>4.4988146194303654E-6</v>
      </c>
      <c r="BW57" s="346">
        <v>2.9503171257506132E-6</v>
      </c>
      <c r="BX57" s="346">
        <v>2.5046717983915265E-6</v>
      </c>
      <c r="BY57" s="346">
        <v>6.5686355347519686E-7</v>
      </c>
      <c r="BZ57" s="346">
        <v>6.7824339201182042E-6</v>
      </c>
      <c r="CA57" s="346">
        <v>1.4986606668765115E-5</v>
      </c>
      <c r="CB57" s="346">
        <v>9.525560570918006E-5</v>
      </c>
      <c r="CC57" s="346">
        <v>5.5539623938210544E-6</v>
      </c>
      <c r="CD57" s="346">
        <v>1.0209548779357785E-5</v>
      </c>
      <c r="CE57" s="346">
        <v>6.5457062187654444E-6</v>
      </c>
      <c r="CF57" s="346">
        <v>7.137205924641436E-6</v>
      </c>
      <c r="CG57" s="346">
        <v>8.2216959716184148E-6</v>
      </c>
      <c r="CH57" s="346">
        <v>3.362962300967973E-6</v>
      </c>
      <c r="CI57" s="346">
        <v>8.5901747112361543E-6</v>
      </c>
      <c r="CJ57" s="346">
        <v>7.5103391604127063E-6</v>
      </c>
      <c r="CK57" s="346">
        <v>1.2852038773856199E-5</v>
      </c>
      <c r="CL57" s="346">
        <v>7.1730026860106967E-6</v>
      </c>
      <c r="CM57" s="346">
        <v>5.0666610500975317E-6</v>
      </c>
      <c r="CN57" s="346">
        <v>9.6761746135018751E-5</v>
      </c>
      <c r="CO57" s="346">
        <v>4.183672786821691E-6</v>
      </c>
      <c r="CP57" s="346">
        <v>1.1074631251577349E-5</v>
      </c>
      <c r="CQ57" s="346">
        <v>1.6982791222639952E-5</v>
      </c>
      <c r="CR57" s="346">
        <v>1.0919968974837278E-5</v>
      </c>
      <c r="CS57" s="346">
        <v>5.9704217905975903E-6</v>
      </c>
      <c r="CT57" s="346">
        <v>3.7234731063645292E-6</v>
      </c>
      <c r="CU57" s="346">
        <v>6.2093062277946251E-6</v>
      </c>
      <c r="CV57" s="346">
        <v>5.3652532879224728E-5</v>
      </c>
      <c r="CW57" s="346">
        <v>4.4500232338250063E-6</v>
      </c>
      <c r="CX57" s="346">
        <v>6.0765103672071952E-4</v>
      </c>
      <c r="CY57" s="346">
        <v>1.4233342765772184E-5</v>
      </c>
      <c r="CZ57" s="346">
        <v>9.2540505883043126E-6</v>
      </c>
      <c r="DA57" s="346">
        <v>3.5357750978251489E-6</v>
      </c>
      <c r="DB57" s="346">
        <v>6.378760758294543E-6</v>
      </c>
      <c r="DC57" s="346">
        <v>7.7921222963368361E-6</v>
      </c>
      <c r="DD57" s="346">
        <v>4.0966783931420169E-6</v>
      </c>
      <c r="DE57" s="346">
        <v>4.7657254237228337E-6</v>
      </c>
      <c r="DF57" s="346">
        <v>5.4240992013348036E-6</v>
      </c>
      <c r="DG57" s="347">
        <v>1.2299710642362824E-5</v>
      </c>
      <c r="DI57" s="344"/>
      <c r="DK57" s="317">
        <v>80049.420395901398</v>
      </c>
      <c r="DL57" s="317">
        <v>15893.86526079473</v>
      </c>
    </row>
    <row r="58" spans="1:116" ht="15.6" customHeight="1">
      <c r="A58" s="316">
        <v>52</v>
      </c>
      <c r="B58" s="123" t="s">
        <v>232</v>
      </c>
      <c r="C58" s="340" t="s">
        <v>233</v>
      </c>
      <c r="D58" s="345">
        <v>1.9809118169375086E-5</v>
      </c>
      <c r="E58" s="346">
        <v>1.4445472782367365E-5</v>
      </c>
      <c r="F58" s="346">
        <v>3.0736888730576909E-5</v>
      </c>
      <c r="G58" s="346">
        <v>7.3759607085714808E-6</v>
      </c>
      <c r="H58" s="346">
        <v>3.0788825085957927E-5</v>
      </c>
      <c r="I58" s="346">
        <v>0</v>
      </c>
      <c r="J58" s="346">
        <v>5.8779153383672179E-5</v>
      </c>
      <c r="K58" s="346">
        <v>7.3581522860173041E-6</v>
      </c>
      <c r="L58" s="346">
        <v>7.9084998092425684E-6</v>
      </c>
      <c r="M58" s="346">
        <v>5.5623713933346333E-6</v>
      </c>
      <c r="N58" s="346">
        <v>0</v>
      </c>
      <c r="O58" s="346">
        <v>8.8950902518423515E-6</v>
      </c>
      <c r="P58" s="346">
        <v>6.5799510737736074E-6</v>
      </c>
      <c r="Q58" s="346">
        <v>1.0582659748153278E-5</v>
      </c>
      <c r="R58" s="346">
        <v>4.9987159793467474E-5</v>
      </c>
      <c r="S58" s="346">
        <v>1.0808701614311433E-5</v>
      </c>
      <c r="T58" s="346">
        <v>6.6606308714919949E-6</v>
      </c>
      <c r="U58" s="346">
        <v>2.2418783467524162E-5</v>
      </c>
      <c r="V58" s="346">
        <v>9.553905010980236E-6</v>
      </c>
      <c r="W58" s="346">
        <v>1.271158846070301E-5</v>
      </c>
      <c r="X58" s="346">
        <v>5.4055030873956034E-6</v>
      </c>
      <c r="Y58" s="346">
        <v>1.0197341093775133E-5</v>
      </c>
      <c r="Z58" s="346">
        <v>7.4925574331794576E-6</v>
      </c>
      <c r="AA58" s="346">
        <v>1.0052250878844877E-5</v>
      </c>
      <c r="AB58" s="346">
        <v>8.4517948556539126E-6</v>
      </c>
      <c r="AC58" s="346">
        <v>6.6212861833008703E-6</v>
      </c>
      <c r="AD58" s="346">
        <v>1.3657624037000829E-6</v>
      </c>
      <c r="AE58" s="346">
        <v>6.0450299794222647E-6</v>
      </c>
      <c r="AF58" s="346">
        <v>1.0419256001192217E-5</v>
      </c>
      <c r="AG58" s="346">
        <v>1.1103601228418691E-5</v>
      </c>
      <c r="AH58" s="346">
        <v>7.6496204967798431E-6</v>
      </c>
      <c r="AI58" s="346">
        <v>8.9624621351232616E-6</v>
      </c>
      <c r="AJ58" s="346">
        <v>1.3557037873451636E-5</v>
      </c>
      <c r="AK58" s="346">
        <v>1.068207972315405E-5</v>
      </c>
      <c r="AL58" s="346">
        <v>2.0141035955788351E-5</v>
      </c>
      <c r="AM58" s="346">
        <v>9.0048809413032261E-6</v>
      </c>
      <c r="AN58" s="346">
        <v>8.1828818565727614E-6</v>
      </c>
      <c r="AO58" s="346">
        <v>1.1683837958741017E-5</v>
      </c>
      <c r="AP58" s="346">
        <v>5.3509713050758252E-6</v>
      </c>
      <c r="AQ58" s="346">
        <v>9.9273887270806827E-6</v>
      </c>
      <c r="AR58" s="346">
        <v>9.1273329884317273E-6</v>
      </c>
      <c r="AS58" s="346">
        <v>1.0089657347682E-5</v>
      </c>
      <c r="AT58" s="346">
        <v>5.52655461580748E-5</v>
      </c>
      <c r="AU58" s="346">
        <v>1.3479303972531098E-4</v>
      </c>
      <c r="AV58" s="346">
        <v>8.1215083019044006E-5</v>
      </c>
      <c r="AW58" s="346">
        <v>4.3474799236483162E-4</v>
      </c>
      <c r="AX58" s="346">
        <v>4.6383926227218906E-4</v>
      </c>
      <c r="AY58" s="346">
        <v>5.4112774293245446E-4</v>
      </c>
      <c r="AZ58" s="346">
        <v>5.254452812540702E-4</v>
      </c>
      <c r="BA58" s="346">
        <v>7.5103242387951851E-4</v>
      </c>
      <c r="BB58" s="346">
        <v>2.2986805689129331E-4</v>
      </c>
      <c r="BC58" s="346">
        <v>1.0067973460530306</v>
      </c>
      <c r="BD58" s="346">
        <v>8.7405111563981753E-4</v>
      </c>
      <c r="BE58" s="346">
        <v>1.7371270451472498E-4</v>
      </c>
      <c r="BF58" s="346">
        <v>1.2650421120712491E-3</v>
      </c>
      <c r="BG58" s="346">
        <v>5.8006834100418213E-4</v>
      </c>
      <c r="BH58" s="346">
        <v>3.2361810749837545E-4</v>
      </c>
      <c r="BI58" s="346">
        <v>1.192644728962955E-4</v>
      </c>
      <c r="BJ58" s="346">
        <v>5.5774252109253865E-4</v>
      </c>
      <c r="BK58" s="346">
        <v>1.0644688421448455E-4</v>
      </c>
      <c r="BL58" s="346">
        <v>1.1592794060562912E-5</v>
      </c>
      <c r="BM58" s="346">
        <v>3.4334649431989813E-4</v>
      </c>
      <c r="BN58" s="346">
        <v>3.2601360979894018E-4</v>
      </c>
      <c r="BO58" s="346">
        <v>1.0075283706957094E-4</v>
      </c>
      <c r="BP58" s="346">
        <v>1.4380687006674829E-4</v>
      </c>
      <c r="BQ58" s="346">
        <v>1.9097681969116677E-5</v>
      </c>
      <c r="BR58" s="346">
        <v>2.1685688675502858E-5</v>
      </c>
      <c r="BS58" s="346">
        <v>5.7858855877199442E-5</v>
      </c>
      <c r="BT58" s="346">
        <v>1.3493966339038497E-5</v>
      </c>
      <c r="BU58" s="346">
        <v>2.353193742649588E-5</v>
      </c>
      <c r="BV58" s="346">
        <v>6.7785262827856017E-6</v>
      </c>
      <c r="BW58" s="346">
        <v>1.0623059418358046E-5</v>
      </c>
      <c r="BX58" s="346">
        <v>1.0883465710166979E-5</v>
      </c>
      <c r="BY58" s="346">
        <v>5.7812775134615831E-6</v>
      </c>
      <c r="BZ58" s="346">
        <v>5.8178419274106777E-5</v>
      </c>
      <c r="CA58" s="346">
        <v>1.4541265216132718E-5</v>
      </c>
      <c r="CB58" s="346">
        <v>9.8382760316931912E-5</v>
      </c>
      <c r="CC58" s="346">
        <v>1.3562965369576392E-5</v>
      </c>
      <c r="CD58" s="346">
        <v>5.9830987252768402E-5</v>
      </c>
      <c r="CE58" s="346">
        <v>1.4870832318998973E-5</v>
      </c>
      <c r="CF58" s="346">
        <v>1.5743070608358751E-5</v>
      </c>
      <c r="CG58" s="346">
        <v>5.2228805031206487E-5</v>
      </c>
      <c r="CH58" s="346">
        <v>4.7787066380409704E-6</v>
      </c>
      <c r="CI58" s="346">
        <v>1.0974165219043992E-5</v>
      </c>
      <c r="CJ58" s="346">
        <v>5.6125025670359815E-5</v>
      </c>
      <c r="CK58" s="346">
        <v>1.3560806577759803E-5</v>
      </c>
      <c r="CL58" s="346">
        <v>1.0654385230499513E-5</v>
      </c>
      <c r="CM58" s="346">
        <v>4.7448661048679998E-5</v>
      </c>
      <c r="CN58" s="346">
        <v>4.2061708566509194E-5</v>
      </c>
      <c r="CO58" s="346">
        <v>7.1661448566390945E-5</v>
      </c>
      <c r="CP58" s="346">
        <v>1.8391188328392886E-5</v>
      </c>
      <c r="CQ58" s="346">
        <v>9.2527162318920058E-6</v>
      </c>
      <c r="CR58" s="346">
        <v>1.6466502757269228E-5</v>
      </c>
      <c r="CS58" s="346">
        <v>7.9078413367137446E-6</v>
      </c>
      <c r="CT58" s="346">
        <v>5.5805976959665249E-6</v>
      </c>
      <c r="CU58" s="346">
        <v>7.8037226844828537E-6</v>
      </c>
      <c r="CV58" s="346">
        <v>5.0564100047896378E-5</v>
      </c>
      <c r="CW58" s="346">
        <v>1.7190375375691031E-5</v>
      </c>
      <c r="CX58" s="346">
        <v>4.7469089631709915E-4</v>
      </c>
      <c r="CY58" s="346">
        <v>1.1311210331570019E-5</v>
      </c>
      <c r="CZ58" s="346">
        <v>1.832113139476321E-5</v>
      </c>
      <c r="DA58" s="346">
        <v>8.9411477828939066E-6</v>
      </c>
      <c r="DB58" s="346">
        <v>9.8352301257834328E-6</v>
      </c>
      <c r="DC58" s="346">
        <v>3.5667109711024752E-5</v>
      </c>
      <c r="DD58" s="346">
        <v>5.1380736449181046E-6</v>
      </c>
      <c r="DE58" s="346">
        <v>1.2508186730452813E-5</v>
      </c>
      <c r="DF58" s="346">
        <v>1.5020325925961601E-5</v>
      </c>
      <c r="DG58" s="347">
        <v>2.6997351445869473E-5</v>
      </c>
      <c r="DI58" s="344"/>
      <c r="DK58" s="317">
        <v>101245.56351843166</v>
      </c>
      <c r="DL58" s="317">
        <v>15112.89172862635</v>
      </c>
    </row>
    <row r="59" spans="1:116" ht="15.6" customHeight="1">
      <c r="A59" s="316">
        <v>53</v>
      </c>
      <c r="B59" s="123" t="s">
        <v>234</v>
      </c>
      <c r="C59" s="340" t="s">
        <v>235</v>
      </c>
      <c r="D59" s="345">
        <v>2.5271220888203218E-6</v>
      </c>
      <c r="E59" s="346">
        <v>1.614783136398921E-6</v>
      </c>
      <c r="F59" s="346">
        <v>4.0606081819956826E-6</v>
      </c>
      <c r="G59" s="346">
        <v>4.0234413541933998E-6</v>
      </c>
      <c r="H59" s="346">
        <v>3.6985831756680241E-6</v>
      </c>
      <c r="I59" s="346">
        <v>0</v>
      </c>
      <c r="J59" s="346">
        <v>4.0607150433487349E-6</v>
      </c>
      <c r="K59" s="346">
        <v>2.1917151406259196E-6</v>
      </c>
      <c r="L59" s="346">
        <v>2.5750338534580113E-6</v>
      </c>
      <c r="M59" s="346">
        <v>1.344363115570095E-6</v>
      </c>
      <c r="N59" s="346">
        <v>0</v>
      </c>
      <c r="O59" s="346">
        <v>1.8884284886819909E-6</v>
      </c>
      <c r="P59" s="346">
        <v>1.8659810791084051E-6</v>
      </c>
      <c r="Q59" s="346">
        <v>2.2223768174986053E-6</v>
      </c>
      <c r="R59" s="346">
        <v>2.0215028459964009E-6</v>
      </c>
      <c r="S59" s="346">
        <v>2.0151106623874857E-6</v>
      </c>
      <c r="T59" s="346">
        <v>1.4881647542286447E-6</v>
      </c>
      <c r="U59" s="346">
        <v>1.5578561515088654E-6</v>
      </c>
      <c r="V59" s="346">
        <v>1.6891388248479997E-6</v>
      </c>
      <c r="W59" s="346">
        <v>2.0168168962561375E-6</v>
      </c>
      <c r="X59" s="346">
        <v>9.5691700282219704E-7</v>
      </c>
      <c r="Y59" s="346">
        <v>1.7985186516345185E-6</v>
      </c>
      <c r="Z59" s="346">
        <v>1.5452435457356777E-6</v>
      </c>
      <c r="AA59" s="346">
        <v>1.6008666725485241E-6</v>
      </c>
      <c r="AB59" s="346">
        <v>4.9100093123462411E-6</v>
      </c>
      <c r="AC59" s="346">
        <v>1.630484735937252E-6</v>
      </c>
      <c r="AD59" s="346">
        <v>5.0977828489490352E-7</v>
      </c>
      <c r="AE59" s="346">
        <v>2.3908759181125469E-6</v>
      </c>
      <c r="AF59" s="346">
        <v>1.7657785682229614E-6</v>
      </c>
      <c r="AG59" s="346">
        <v>2.467998504020884E-6</v>
      </c>
      <c r="AH59" s="346">
        <v>2.9291273551110433E-6</v>
      </c>
      <c r="AI59" s="346">
        <v>5.3445785695688285E-6</v>
      </c>
      <c r="AJ59" s="346">
        <v>3.2995858944276318E-6</v>
      </c>
      <c r="AK59" s="346">
        <v>1.8811184568792154E-6</v>
      </c>
      <c r="AL59" s="346">
        <v>3.0293153845237758E-6</v>
      </c>
      <c r="AM59" s="346">
        <v>1.2423886955541494E-6</v>
      </c>
      <c r="AN59" s="346">
        <v>1.2815084776474003E-6</v>
      </c>
      <c r="AO59" s="346">
        <v>1.9471017413998239E-6</v>
      </c>
      <c r="AP59" s="346">
        <v>1.1411607269457989E-6</v>
      </c>
      <c r="AQ59" s="346">
        <v>1.7708735311283427E-6</v>
      </c>
      <c r="AR59" s="346">
        <v>1.6100191181221758E-6</v>
      </c>
      <c r="AS59" s="346">
        <v>3.8782058673442001E-6</v>
      </c>
      <c r="AT59" s="346">
        <v>1.8621491156722444E-6</v>
      </c>
      <c r="AU59" s="346">
        <v>6.6510045961252679E-5</v>
      </c>
      <c r="AV59" s="346">
        <v>7.334426547189734E-6</v>
      </c>
      <c r="AW59" s="346">
        <v>3.2300983038575185E-6</v>
      </c>
      <c r="AX59" s="346">
        <v>4.1718786020181035E-6</v>
      </c>
      <c r="AY59" s="346">
        <v>2.7260660443840423E-6</v>
      </c>
      <c r="AZ59" s="346">
        <v>3.5583942614948057E-6</v>
      </c>
      <c r="BA59" s="346">
        <v>2.1235024822726997E-6</v>
      </c>
      <c r="BB59" s="346">
        <v>2.2908493959377746E-6</v>
      </c>
      <c r="BC59" s="346">
        <v>1.7796615426909857E-6</v>
      </c>
      <c r="BD59" s="346">
        <v>1.0002786857855646</v>
      </c>
      <c r="BE59" s="346">
        <v>3.7418016213925593E-6</v>
      </c>
      <c r="BF59" s="346">
        <v>4.9738745838576279E-4</v>
      </c>
      <c r="BG59" s="346">
        <v>2.7003354516320639E-4</v>
      </c>
      <c r="BH59" s="346">
        <v>2.4954462311083694E-6</v>
      </c>
      <c r="BI59" s="346">
        <v>2.7651175574318712E-4</v>
      </c>
      <c r="BJ59" s="346">
        <v>1.6934147957334916E-5</v>
      </c>
      <c r="BK59" s="346">
        <v>2.1249717333371554E-6</v>
      </c>
      <c r="BL59" s="346">
        <v>5.5745057229474216E-6</v>
      </c>
      <c r="BM59" s="346">
        <v>4.301758289525806E-5</v>
      </c>
      <c r="BN59" s="346">
        <v>1.3393590028696999E-5</v>
      </c>
      <c r="BO59" s="346">
        <v>8.4809191758536371E-5</v>
      </c>
      <c r="BP59" s="346">
        <v>1.2347726195860093E-4</v>
      </c>
      <c r="BQ59" s="346">
        <v>2.9074875434805666E-6</v>
      </c>
      <c r="BR59" s="346">
        <v>2.4210799765305173E-6</v>
      </c>
      <c r="BS59" s="346">
        <v>5.7462868260047694E-6</v>
      </c>
      <c r="BT59" s="346">
        <v>3.0980089111351374E-6</v>
      </c>
      <c r="BU59" s="346">
        <v>8.7581276894828495E-6</v>
      </c>
      <c r="BV59" s="346">
        <v>5.5754191758819127E-6</v>
      </c>
      <c r="BW59" s="346">
        <v>7.8771850447618918E-6</v>
      </c>
      <c r="BX59" s="346">
        <v>4.4780127215698669E-6</v>
      </c>
      <c r="BY59" s="346">
        <v>6.5188461142859786E-7</v>
      </c>
      <c r="BZ59" s="346">
        <v>5.0532333602496308E-6</v>
      </c>
      <c r="CA59" s="346">
        <v>6.7887219875375806E-6</v>
      </c>
      <c r="CB59" s="346">
        <v>1.0875470196098342E-5</v>
      </c>
      <c r="CC59" s="346">
        <v>4.1011437634867424E-6</v>
      </c>
      <c r="CD59" s="346">
        <v>4.6695987902967074E-6</v>
      </c>
      <c r="CE59" s="346">
        <v>6.2999029900832918E-6</v>
      </c>
      <c r="CF59" s="346">
        <v>3.9039009619667979E-6</v>
      </c>
      <c r="CG59" s="346">
        <v>5.9918159034668801E-6</v>
      </c>
      <c r="CH59" s="346">
        <v>1.0821187967808511E-6</v>
      </c>
      <c r="CI59" s="346">
        <v>3.643489946331068E-6</v>
      </c>
      <c r="CJ59" s="346">
        <v>5.2912907713102844E-6</v>
      </c>
      <c r="CK59" s="346">
        <v>1.1972252288011134E-5</v>
      </c>
      <c r="CL59" s="346">
        <v>4.6163087114917663E-6</v>
      </c>
      <c r="CM59" s="346">
        <v>7.1147330107233593E-6</v>
      </c>
      <c r="CN59" s="346">
        <v>4.1877180295285272E-5</v>
      </c>
      <c r="CO59" s="346">
        <v>2.4758289505623429E-6</v>
      </c>
      <c r="CP59" s="346">
        <v>1.0851576496293103E-5</v>
      </c>
      <c r="CQ59" s="346">
        <v>2.3678818821946676E-6</v>
      </c>
      <c r="CR59" s="346">
        <v>2.9228676342821786E-6</v>
      </c>
      <c r="CS59" s="346">
        <v>2.3734339890676537E-6</v>
      </c>
      <c r="CT59" s="346">
        <v>1.3012153844378824E-6</v>
      </c>
      <c r="CU59" s="346">
        <v>3.7669488407838341E-6</v>
      </c>
      <c r="CV59" s="346">
        <v>9.1936834453166774E-6</v>
      </c>
      <c r="CW59" s="346">
        <v>9.25175477221012E-6</v>
      </c>
      <c r="CX59" s="346">
        <v>5.3319995070319365E-5</v>
      </c>
      <c r="CY59" s="346">
        <v>1.7974822931084419E-5</v>
      </c>
      <c r="CZ59" s="346">
        <v>2.7970942520563821E-6</v>
      </c>
      <c r="DA59" s="346">
        <v>4.3736078939330844E-6</v>
      </c>
      <c r="DB59" s="346">
        <v>2.3577663157384166E-6</v>
      </c>
      <c r="DC59" s="346">
        <v>1.0831033841957745E-5</v>
      </c>
      <c r="DD59" s="346">
        <v>2.9518825321742294E-6</v>
      </c>
      <c r="DE59" s="346">
        <v>2.2770153686233568E-6</v>
      </c>
      <c r="DF59" s="346">
        <v>2.429229489505993E-6</v>
      </c>
      <c r="DG59" s="347">
        <v>5.5473426793597685E-6</v>
      </c>
      <c r="DI59" s="344"/>
      <c r="DK59" s="317">
        <v>46549.149047266423</v>
      </c>
      <c r="DL59" s="317">
        <v>3199.4887686631646</v>
      </c>
    </row>
    <row r="60" spans="1:116" ht="15.6" customHeight="1">
      <c r="A60" s="316">
        <v>54</v>
      </c>
      <c r="B60" s="123" t="s">
        <v>236</v>
      </c>
      <c r="C60" s="340" t="s">
        <v>237</v>
      </c>
      <c r="D60" s="345">
        <v>6.0122996507058252E-6</v>
      </c>
      <c r="E60" s="346">
        <v>3.045581375702178E-6</v>
      </c>
      <c r="F60" s="346">
        <v>8.9221287875845976E-6</v>
      </c>
      <c r="G60" s="346">
        <v>3.8876093008973146E-6</v>
      </c>
      <c r="H60" s="346">
        <v>1.4779951592765052E-6</v>
      </c>
      <c r="I60" s="346">
        <v>0</v>
      </c>
      <c r="J60" s="346">
        <v>1.3627137868624957E-5</v>
      </c>
      <c r="K60" s="346">
        <v>2.0454356634089558E-6</v>
      </c>
      <c r="L60" s="346">
        <v>2.1434727766965802E-6</v>
      </c>
      <c r="M60" s="346">
        <v>1.4122554375087477E-6</v>
      </c>
      <c r="N60" s="346">
        <v>0</v>
      </c>
      <c r="O60" s="346">
        <v>2.4182598258851385E-6</v>
      </c>
      <c r="P60" s="346">
        <v>1.616414086498827E-6</v>
      </c>
      <c r="Q60" s="346">
        <v>4.0500893448843539E-6</v>
      </c>
      <c r="R60" s="346">
        <v>2.0227184242702866E-6</v>
      </c>
      <c r="S60" s="346">
        <v>2.025835098574264E-6</v>
      </c>
      <c r="T60" s="346">
        <v>1.3792990030353606E-6</v>
      </c>
      <c r="U60" s="346">
        <v>2.3915122515330175E-6</v>
      </c>
      <c r="V60" s="346">
        <v>2.5143059079303875E-6</v>
      </c>
      <c r="W60" s="346">
        <v>3.6604230201217294E-6</v>
      </c>
      <c r="X60" s="346">
        <v>1.4377343089580262E-6</v>
      </c>
      <c r="Y60" s="346">
        <v>2.3083771569971601E-6</v>
      </c>
      <c r="Z60" s="346">
        <v>1.3041722739324359E-6</v>
      </c>
      <c r="AA60" s="346">
        <v>1.8055871269184933E-6</v>
      </c>
      <c r="AB60" s="346">
        <v>1.7434058207689916E-6</v>
      </c>
      <c r="AC60" s="346">
        <v>1.3607543358631567E-6</v>
      </c>
      <c r="AD60" s="346">
        <v>3.4721046300345524E-7</v>
      </c>
      <c r="AE60" s="346">
        <v>2.2635003263467712E-6</v>
      </c>
      <c r="AF60" s="346">
        <v>1.9082595029365015E-6</v>
      </c>
      <c r="AG60" s="346">
        <v>3.0840052450048195E-6</v>
      </c>
      <c r="AH60" s="346">
        <v>1.9986054445490553E-6</v>
      </c>
      <c r="AI60" s="346">
        <v>1.9659352855582177E-6</v>
      </c>
      <c r="AJ60" s="346">
        <v>4.2284553132176835E-6</v>
      </c>
      <c r="AK60" s="346">
        <v>2.3300917406797834E-6</v>
      </c>
      <c r="AL60" s="346">
        <v>5.2202864263079985E-6</v>
      </c>
      <c r="AM60" s="346">
        <v>1.9192127612455741E-6</v>
      </c>
      <c r="AN60" s="346">
        <v>1.8424996826688395E-6</v>
      </c>
      <c r="AO60" s="346">
        <v>2.8350920950753686E-6</v>
      </c>
      <c r="AP60" s="346">
        <v>1.4199264239173765E-6</v>
      </c>
      <c r="AQ60" s="346">
        <v>3.0494931422492899E-6</v>
      </c>
      <c r="AR60" s="346">
        <v>2.575185249276918E-6</v>
      </c>
      <c r="AS60" s="346">
        <v>2.2135264816565961E-6</v>
      </c>
      <c r="AT60" s="346">
        <v>2.1987967759830316E-6</v>
      </c>
      <c r="AU60" s="346">
        <v>2.9561699174849477E-6</v>
      </c>
      <c r="AV60" s="346">
        <v>6.2639220961716436E-6</v>
      </c>
      <c r="AW60" s="346">
        <v>2.4520804059405375E-6</v>
      </c>
      <c r="AX60" s="346">
        <v>3.1113327282840058E-6</v>
      </c>
      <c r="AY60" s="346">
        <v>2.2232212238416159E-6</v>
      </c>
      <c r="AZ60" s="346">
        <v>2.644196612697452E-6</v>
      </c>
      <c r="BA60" s="346">
        <v>1.4431798761422491E-6</v>
      </c>
      <c r="BB60" s="346">
        <v>1.2702218899087726E-6</v>
      </c>
      <c r="BC60" s="346">
        <v>3.2907902800232335E-6</v>
      </c>
      <c r="BD60" s="346">
        <v>7.2719459958046134E-6</v>
      </c>
      <c r="BE60" s="346">
        <v>1.0040860704516816</v>
      </c>
      <c r="BF60" s="346">
        <v>1.7371728696134465E-6</v>
      </c>
      <c r="BG60" s="346">
        <v>1.5907975063515038E-6</v>
      </c>
      <c r="BH60" s="346">
        <v>1.889956616145586E-6</v>
      </c>
      <c r="BI60" s="346">
        <v>2.6241332303684776E-6</v>
      </c>
      <c r="BJ60" s="346">
        <v>3.843336432575282E-6</v>
      </c>
      <c r="BK60" s="346">
        <v>3.4353864415960834E-6</v>
      </c>
      <c r="BL60" s="346">
        <v>1.1731739066930865E-5</v>
      </c>
      <c r="BM60" s="346">
        <v>5.4312019093659841E-6</v>
      </c>
      <c r="BN60" s="346">
        <v>4.4971308876549272E-6</v>
      </c>
      <c r="BO60" s="346">
        <v>8.4810559803212144E-6</v>
      </c>
      <c r="BP60" s="346">
        <v>1.0368169895491501E-5</v>
      </c>
      <c r="BQ60" s="346">
        <v>4.2696368038062555E-6</v>
      </c>
      <c r="BR60" s="346">
        <v>1.9276643018747989E-6</v>
      </c>
      <c r="BS60" s="346">
        <v>5.2477762879163228E-6</v>
      </c>
      <c r="BT60" s="346">
        <v>4.2256055800268198E-6</v>
      </c>
      <c r="BU60" s="346">
        <v>2.9690560491903429E-6</v>
      </c>
      <c r="BV60" s="346">
        <v>1.8174110305081479E-6</v>
      </c>
      <c r="BW60" s="346">
        <v>1.0546921057580959E-6</v>
      </c>
      <c r="BX60" s="346">
        <v>8.3865792938673912E-7</v>
      </c>
      <c r="BY60" s="346">
        <v>2.2656365376196172E-7</v>
      </c>
      <c r="BZ60" s="346">
        <v>1.2901717756871605E-6</v>
      </c>
      <c r="CA60" s="346">
        <v>4.5407898100233568E-6</v>
      </c>
      <c r="CB60" s="346">
        <v>5.1475868975523521E-5</v>
      </c>
      <c r="CC60" s="346">
        <v>1.1285201729682001E-6</v>
      </c>
      <c r="CD60" s="346">
        <v>1.2058546636972904E-5</v>
      </c>
      <c r="CE60" s="346">
        <v>2.5839603654767087E-6</v>
      </c>
      <c r="CF60" s="346">
        <v>2.4955809205298315E-6</v>
      </c>
      <c r="CG60" s="346">
        <v>2.5730290631852536E-6</v>
      </c>
      <c r="CH60" s="346">
        <v>1.5136443181979599E-6</v>
      </c>
      <c r="CI60" s="346">
        <v>7.5108446576301644E-6</v>
      </c>
      <c r="CJ60" s="346">
        <v>7.3948168660758246E-6</v>
      </c>
      <c r="CK60" s="346">
        <v>3.5786210669637277E-6</v>
      </c>
      <c r="CL60" s="346">
        <v>7.1670557843255479E-6</v>
      </c>
      <c r="CM60" s="346">
        <v>2.3325966209556238E-6</v>
      </c>
      <c r="CN60" s="346">
        <v>3.276044218490863E-6</v>
      </c>
      <c r="CO60" s="346">
        <v>1.4807867389603791E-6</v>
      </c>
      <c r="CP60" s="346">
        <v>3.1717884811964641E-6</v>
      </c>
      <c r="CQ60" s="346">
        <v>2.2127532716686349E-6</v>
      </c>
      <c r="CR60" s="346">
        <v>4.1639444986297261E-6</v>
      </c>
      <c r="CS60" s="346">
        <v>2.2193493226846343E-6</v>
      </c>
      <c r="CT60" s="346">
        <v>2.8710849611037407E-6</v>
      </c>
      <c r="CU60" s="346">
        <v>2.2120587915134274E-6</v>
      </c>
      <c r="CV60" s="346">
        <v>1.9976519266472919E-4</v>
      </c>
      <c r="CW60" s="346">
        <v>2.8160727995720671E-6</v>
      </c>
      <c r="CX60" s="346">
        <v>1.4952429993706455E-4</v>
      </c>
      <c r="CY60" s="346">
        <v>2.0224689557354963E-6</v>
      </c>
      <c r="CZ60" s="346">
        <v>5.2005245894023311E-6</v>
      </c>
      <c r="DA60" s="346">
        <v>1.4744571124476451E-6</v>
      </c>
      <c r="DB60" s="346">
        <v>2.5700674371848358E-6</v>
      </c>
      <c r="DC60" s="346">
        <v>3.1253426476956993E-6</v>
      </c>
      <c r="DD60" s="346">
        <v>1.3912853604377417E-6</v>
      </c>
      <c r="DE60" s="346">
        <v>2.2653054074235092E-6</v>
      </c>
      <c r="DF60" s="346">
        <v>1.1941959808252604E-6</v>
      </c>
      <c r="DG60" s="347">
        <v>1.3256523153488571E-6</v>
      </c>
      <c r="DI60" s="344"/>
      <c r="DK60" s="317">
        <v>74287.361314003167</v>
      </c>
      <c r="DL60" s="317">
        <v>6112.310637218422</v>
      </c>
    </row>
    <row r="61" spans="1:116" ht="15.6" customHeight="1">
      <c r="A61" s="316">
        <v>55</v>
      </c>
      <c r="B61" s="123" t="s">
        <v>238</v>
      </c>
      <c r="C61" s="340" t="s">
        <v>239</v>
      </c>
      <c r="D61" s="345">
        <v>0</v>
      </c>
      <c r="E61" s="346">
        <v>0</v>
      </c>
      <c r="F61" s="346">
        <v>0</v>
      </c>
      <c r="G61" s="346">
        <v>0</v>
      </c>
      <c r="H61" s="346">
        <v>0</v>
      </c>
      <c r="I61" s="346">
        <v>0</v>
      </c>
      <c r="J61" s="346">
        <v>0</v>
      </c>
      <c r="K61" s="346">
        <v>0</v>
      </c>
      <c r="L61" s="346">
        <v>0</v>
      </c>
      <c r="M61" s="346">
        <v>0</v>
      </c>
      <c r="N61" s="346">
        <v>0</v>
      </c>
      <c r="O61" s="346">
        <v>0</v>
      </c>
      <c r="P61" s="346">
        <v>0</v>
      </c>
      <c r="Q61" s="346">
        <v>0</v>
      </c>
      <c r="R61" s="346">
        <v>0</v>
      </c>
      <c r="S61" s="346">
        <v>0</v>
      </c>
      <c r="T61" s="346">
        <v>0</v>
      </c>
      <c r="U61" s="346">
        <v>0</v>
      </c>
      <c r="V61" s="346">
        <v>0</v>
      </c>
      <c r="W61" s="346">
        <v>0</v>
      </c>
      <c r="X61" s="346">
        <v>0</v>
      </c>
      <c r="Y61" s="346">
        <v>0</v>
      </c>
      <c r="Z61" s="346">
        <v>0</v>
      </c>
      <c r="AA61" s="346">
        <v>0</v>
      </c>
      <c r="AB61" s="346">
        <v>0</v>
      </c>
      <c r="AC61" s="346">
        <v>0</v>
      </c>
      <c r="AD61" s="346">
        <v>0</v>
      </c>
      <c r="AE61" s="346">
        <v>0</v>
      </c>
      <c r="AF61" s="346">
        <v>0</v>
      </c>
      <c r="AG61" s="346">
        <v>0</v>
      </c>
      <c r="AH61" s="346">
        <v>0</v>
      </c>
      <c r="AI61" s="346">
        <v>0</v>
      </c>
      <c r="AJ61" s="346">
        <v>0</v>
      </c>
      <c r="AK61" s="346">
        <v>0</v>
      </c>
      <c r="AL61" s="346">
        <v>0</v>
      </c>
      <c r="AM61" s="346">
        <v>0</v>
      </c>
      <c r="AN61" s="346">
        <v>0</v>
      </c>
      <c r="AO61" s="346">
        <v>0</v>
      </c>
      <c r="AP61" s="346">
        <v>0</v>
      </c>
      <c r="AQ61" s="346">
        <v>0</v>
      </c>
      <c r="AR61" s="346">
        <v>0</v>
      </c>
      <c r="AS61" s="346">
        <v>0</v>
      </c>
      <c r="AT61" s="346">
        <v>0</v>
      </c>
      <c r="AU61" s="346">
        <v>0</v>
      </c>
      <c r="AV61" s="346">
        <v>0</v>
      </c>
      <c r="AW61" s="346">
        <v>0</v>
      </c>
      <c r="AX61" s="346">
        <v>0</v>
      </c>
      <c r="AY61" s="346">
        <v>0</v>
      </c>
      <c r="AZ61" s="346">
        <v>0</v>
      </c>
      <c r="BA61" s="346">
        <v>0</v>
      </c>
      <c r="BB61" s="346">
        <v>0</v>
      </c>
      <c r="BC61" s="346">
        <v>0</v>
      </c>
      <c r="BD61" s="346">
        <v>0</v>
      </c>
      <c r="BE61" s="346">
        <v>0</v>
      </c>
      <c r="BF61" s="346">
        <v>1</v>
      </c>
      <c r="BG61" s="346">
        <v>0</v>
      </c>
      <c r="BH61" s="346">
        <v>0</v>
      </c>
      <c r="BI61" s="346">
        <v>0</v>
      </c>
      <c r="BJ61" s="346">
        <v>0</v>
      </c>
      <c r="BK61" s="346">
        <v>0</v>
      </c>
      <c r="BL61" s="346">
        <v>0</v>
      </c>
      <c r="BM61" s="346">
        <v>0</v>
      </c>
      <c r="BN61" s="346">
        <v>0</v>
      </c>
      <c r="BO61" s="346">
        <v>0</v>
      </c>
      <c r="BP61" s="346">
        <v>0</v>
      </c>
      <c r="BQ61" s="346">
        <v>0</v>
      </c>
      <c r="BR61" s="346">
        <v>0</v>
      </c>
      <c r="BS61" s="346">
        <v>0</v>
      </c>
      <c r="BT61" s="346">
        <v>0</v>
      </c>
      <c r="BU61" s="346">
        <v>0</v>
      </c>
      <c r="BV61" s="346">
        <v>0</v>
      </c>
      <c r="BW61" s="346">
        <v>0</v>
      </c>
      <c r="BX61" s="346">
        <v>0</v>
      </c>
      <c r="BY61" s="346">
        <v>0</v>
      </c>
      <c r="BZ61" s="346">
        <v>0</v>
      </c>
      <c r="CA61" s="346">
        <v>0</v>
      </c>
      <c r="CB61" s="346">
        <v>0</v>
      </c>
      <c r="CC61" s="346">
        <v>0</v>
      </c>
      <c r="CD61" s="346">
        <v>0</v>
      </c>
      <c r="CE61" s="346">
        <v>0</v>
      </c>
      <c r="CF61" s="346">
        <v>0</v>
      </c>
      <c r="CG61" s="346">
        <v>0</v>
      </c>
      <c r="CH61" s="346">
        <v>0</v>
      </c>
      <c r="CI61" s="346">
        <v>0</v>
      </c>
      <c r="CJ61" s="346">
        <v>0</v>
      </c>
      <c r="CK61" s="346">
        <v>0</v>
      </c>
      <c r="CL61" s="346">
        <v>0</v>
      </c>
      <c r="CM61" s="346">
        <v>0</v>
      </c>
      <c r="CN61" s="346">
        <v>0</v>
      </c>
      <c r="CO61" s="346">
        <v>0</v>
      </c>
      <c r="CP61" s="346">
        <v>0</v>
      </c>
      <c r="CQ61" s="346">
        <v>0</v>
      </c>
      <c r="CR61" s="346">
        <v>0</v>
      </c>
      <c r="CS61" s="346">
        <v>0</v>
      </c>
      <c r="CT61" s="346">
        <v>0</v>
      </c>
      <c r="CU61" s="346">
        <v>0</v>
      </c>
      <c r="CV61" s="346">
        <v>0</v>
      </c>
      <c r="CW61" s="346">
        <v>0</v>
      </c>
      <c r="CX61" s="346">
        <v>0</v>
      </c>
      <c r="CY61" s="346">
        <v>0</v>
      </c>
      <c r="CZ61" s="346">
        <v>0</v>
      </c>
      <c r="DA61" s="346">
        <v>0</v>
      </c>
      <c r="DB61" s="346">
        <v>0</v>
      </c>
      <c r="DC61" s="346">
        <v>0</v>
      </c>
      <c r="DD61" s="346">
        <v>0</v>
      </c>
      <c r="DE61" s="346">
        <v>0</v>
      </c>
      <c r="DF61" s="346">
        <v>0</v>
      </c>
      <c r="DG61" s="347">
        <v>0</v>
      </c>
      <c r="DI61" s="344"/>
      <c r="DK61" s="317">
        <v>6808959.1000000006</v>
      </c>
      <c r="DL61" s="317">
        <v>2784136.9347261298</v>
      </c>
    </row>
    <row r="62" spans="1:116" ht="15.6" customHeight="1">
      <c r="A62" s="316">
        <v>56</v>
      </c>
      <c r="B62" s="123" t="s">
        <v>240</v>
      </c>
      <c r="C62" s="340" t="s">
        <v>241</v>
      </c>
      <c r="D62" s="345">
        <v>8.3925458848123746E-6</v>
      </c>
      <c r="E62" s="346">
        <v>3.915971681306401E-6</v>
      </c>
      <c r="F62" s="346">
        <v>1.6640856722569263E-5</v>
      </c>
      <c r="G62" s="346">
        <v>3.7514008832907145E-6</v>
      </c>
      <c r="H62" s="346">
        <v>1.7327268877076577E-6</v>
      </c>
      <c r="I62" s="346">
        <v>0</v>
      </c>
      <c r="J62" s="346">
        <v>1.4053008020037526E-5</v>
      </c>
      <c r="K62" s="346">
        <v>2.57944189039803E-6</v>
      </c>
      <c r="L62" s="346">
        <v>2.6554905256962476E-6</v>
      </c>
      <c r="M62" s="346">
        <v>1.8384828981636278E-6</v>
      </c>
      <c r="N62" s="346">
        <v>0</v>
      </c>
      <c r="O62" s="346">
        <v>3.156704811240761E-6</v>
      </c>
      <c r="P62" s="346">
        <v>1.9424170330064744E-6</v>
      </c>
      <c r="Q62" s="346">
        <v>4.6234181895423369E-6</v>
      </c>
      <c r="R62" s="346">
        <v>1.8546876926218698E-6</v>
      </c>
      <c r="S62" s="346">
        <v>2.5794219663611296E-6</v>
      </c>
      <c r="T62" s="346">
        <v>1.5809743415011843E-6</v>
      </c>
      <c r="U62" s="346">
        <v>1.8805902569681149E-6</v>
      </c>
      <c r="V62" s="346">
        <v>4.1074392890747536E-6</v>
      </c>
      <c r="W62" s="346">
        <v>5.5489906860044766E-6</v>
      </c>
      <c r="X62" s="346">
        <v>2.2708389022858035E-6</v>
      </c>
      <c r="Y62" s="346">
        <v>3.7837375773379324E-6</v>
      </c>
      <c r="Z62" s="346">
        <v>2.045911931730133E-6</v>
      </c>
      <c r="AA62" s="346">
        <v>2.4071109271012951E-6</v>
      </c>
      <c r="AB62" s="346">
        <v>2.6035084852157023E-6</v>
      </c>
      <c r="AC62" s="346">
        <v>1.70187484480755E-6</v>
      </c>
      <c r="AD62" s="346">
        <v>6.049102534169138E-7</v>
      </c>
      <c r="AE62" s="346">
        <v>2.4324421734900011E-6</v>
      </c>
      <c r="AF62" s="346">
        <v>2.6522849309567764E-6</v>
      </c>
      <c r="AG62" s="346">
        <v>4.752613665226954E-6</v>
      </c>
      <c r="AH62" s="346">
        <v>2.4746141364024377E-6</v>
      </c>
      <c r="AI62" s="346">
        <v>2.6007076558244149E-6</v>
      </c>
      <c r="AJ62" s="346">
        <v>5.4079218533976082E-6</v>
      </c>
      <c r="AK62" s="346">
        <v>3.5989562941469753E-6</v>
      </c>
      <c r="AL62" s="346">
        <v>6.2787733450166265E-6</v>
      </c>
      <c r="AM62" s="346">
        <v>2.7811140943944925E-6</v>
      </c>
      <c r="AN62" s="346">
        <v>2.629430381769458E-6</v>
      </c>
      <c r="AO62" s="346">
        <v>3.935406474287422E-6</v>
      </c>
      <c r="AP62" s="346">
        <v>1.517364637671969E-6</v>
      </c>
      <c r="AQ62" s="346">
        <v>3.7847534815556548E-6</v>
      </c>
      <c r="AR62" s="346">
        <v>3.5791366677446075E-6</v>
      </c>
      <c r="AS62" s="346">
        <v>3.1589336220059247E-6</v>
      </c>
      <c r="AT62" s="346">
        <v>2.8921582374441053E-6</v>
      </c>
      <c r="AU62" s="346">
        <v>3.7298477425086962E-6</v>
      </c>
      <c r="AV62" s="346">
        <v>2.5006067352288143E-6</v>
      </c>
      <c r="AW62" s="346">
        <v>3.3264031188646408E-6</v>
      </c>
      <c r="AX62" s="346">
        <v>3.4745482874533192E-6</v>
      </c>
      <c r="AY62" s="346">
        <v>3.105463850898207E-6</v>
      </c>
      <c r="AZ62" s="346">
        <v>2.5820660038590704E-6</v>
      </c>
      <c r="BA62" s="346">
        <v>1.5471718112614277E-6</v>
      </c>
      <c r="BB62" s="346">
        <v>1.472147987587206E-6</v>
      </c>
      <c r="BC62" s="346">
        <v>2.1904855423887474E-6</v>
      </c>
      <c r="BD62" s="346">
        <v>1.6353825093238298E-6</v>
      </c>
      <c r="BE62" s="346">
        <v>2.07044832679026E-6</v>
      </c>
      <c r="BF62" s="346">
        <v>1.9743385720156375E-6</v>
      </c>
      <c r="BG62" s="346">
        <v>1.0061186560015007</v>
      </c>
      <c r="BH62" s="346">
        <v>2.333762955971875E-6</v>
      </c>
      <c r="BI62" s="346">
        <v>1.5406993403971518E-6</v>
      </c>
      <c r="BJ62" s="346">
        <v>2.1320462467280002E-6</v>
      </c>
      <c r="BK62" s="346">
        <v>3.0624602767549319E-6</v>
      </c>
      <c r="BL62" s="346">
        <v>5.1978532587053484E-6</v>
      </c>
      <c r="BM62" s="346">
        <v>2.8336085660969631E-6</v>
      </c>
      <c r="BN62" s="346">
        <v>3.7524975542191404E-6</v>
      </c>
      <c r="BO62" s="346">
        <v>4.2299528428708566E-6</v>
      </c>
      <c r="BP62" s="346">
        <v>3.6081225645663744E-6</v>
      </c>
      <c r="BQ62" s="346">
        <v>7.4668957090844687E-6</v>
      </c>
      <c r="BR62" s="346">
        <v>1.8658101265535196E-6</v>
      </c>
      <c r="BS62" s="346">
        <v>8.979484758304661E-6</v>
      </c>
      <c r="BT62" s="346">
        <v>5.9589324258011526E-6</v>
      </c>
      <c r="BU62" s="346">
        <v>2.2783708574578159E-6</v>
      </c>
      <c r="BV62" s="346">
        <v>1.7227122282541056E-6</v>
      </c>
      <c r="BW62" s="346">
        <v>1.1519426800028087E-6</v>
      </c>
      <c r="BX62" s="346">
        <v>9.1189346804011805E-7</v>
      </c>
      <c r="BY62" s="346">
        <v>2.080004250780765E-7</v>
      </c>
      <c r="BZ62" s="346">
        <v>1.3831923888058562E-6</v>
      </c>
      <c r="CA62" s="346">
        <v>7.4435639772886911E-6</v>
      </c>
      <c r="CB62" s="346">
        <v>4.7979797438684451E-5</v>
      </c>
      <c r="CC62" s="346">
        <v>9.6321634701315744E-7</v>
      </c>
      <c r="CD62" s="346">
        <v>4.2358931052805359E-6</v>
      </c>
      <c r="CE62" s="346">
        <v>2.8593227795135832E-6</v>
      </c>
      <c r="CF62" s="346">
        <v>2.8104173476336295E-6</v>
      </c>
      <c r="CG62" s="346">
        <v>3.2074479250843129E-6</v>
      </c>
      <c r="CH62" s="346">
        <v>1.5616688875931661E-6</v>
      </c>
      <c r="CI62" s="346">
        <v>3.5453886688848127E-6</v>
      </c>
      <c r="CJ62" s="346">
        <v>3.1987959432921903E-6</v>
      </c>
      <c r="CK62" s="346">
        <v>5.0469099760665612E-6</v>
      </c>
      <c r="CL62" s="346">
        <v>2.6463770829595569E-6</v>
      </c>
      <c r="CM62" s="346">
        <v>2.1834527261943117E-6</v>
      </c>
      <c r="CN62" s="346">
        <v>3.0605406218956309E-5</v>
      </c>
      <c r="CO62" s="346">
        <v>1.7697085304935223E-6</v>
      </c>
      <c r="CP62" s="346">
        <v>4.8855068194353702E-6</v>
      </c>
      <c r="CQ62" s="346">
        <v>1.5387422028427228E-6</v>
      </c>
      <c r="CR62" s="346">
        <v>4.5118072486165449E-6</v>
      </c>
      <c r="CS62" s="346">
        <v>2.5069349039622889E-6</v>
      </c>
      <c r="CT62" s="346">
        <v>1.534029695137881E-6</v>
      </c>
      <c r="CU62" s="346">
        <v>2.7325372713196523E-6</v>
      </c>
      <c r="CV62" s="346">
        <v>2.6562320202556324E-5</v>
      </c>
      <c r="CW62" s="346">
        <v>1.8430201119279735E-6</v>
      </c>
      <c r="CX62" s="346">
        <v>3.0866133535160966E-4</v>
      </c>
      <c r="CY62" s="346">
        <v>1.5914124206084884E-6</v>
      </c>
      <c r="CZ62" s="346">
        <v>4.3489548930871825E-6</v>
      </c>
      <c r="DA62" s="346">
        <v>1.5899265775057826E-6</v>
      </c>
      <c r="DB62" s="346">
        <v>2.9393423100835034E-6</v>
      </c>
      <c r="DC62" s="346">
        <v>3.4038643647811148E-6</v>
      </c>
      <c r="DD62" s="346">
        <v>1.3817588371296059E-6</v>
      </c>
      <c r="DE62" s="346">
        <v>2.175837138422095E-6</v>
      </c>
      <c r="DF62" s="346">
        <v>1.2112888803082347E-6</v>
      </c>
      <c r="DG62" s="347">
        <v>4.1020311700703419E-6</v>
      </c>
      <c r="DI62" s="344"/>
      <c r="DK62" s="317">
        <v>215959.89376378365</v>
      </c>
      <c r="DL62" s="317">
        <v>26827.649306115993</v>
      </c>
    </row>
    <row r="63" spans="1:116" ht="15.6" customHeight="1">
      <c r="A63" s="316">
        <v>57</v>
      </c>
      <c r="B63" s="123" t="s">
        <v>242</v>
      </c>
      <c r="C63" s="340" t="s">
        <v>243</v>
      </c>
      <c r="D63" s="345">
        <v>2.2686396498175733E-3</v>
      </c>
      <c r="E63" s="346">
        <v>1.0599668135298605E-3</v>
      </c>
      <c r="F63" s="346">
        <v>4.4913327887344629E-3</v>
      </c>
      <c r="G63" s="346">
        <v>1.0175837706971457E-3</v>
      </c>
      <c r="H63" s="346">
        <v>4.6577178731680081E-4</v>
      </c>
      <c r="I63" s="346">
        <v>0</v>
      </c>
      <c r="J63" s="346">
        <v>3.8305762220961813E-3</v>
      </c>
      <c r="K63" s="346">
        <v>6.9884234563076476E-4</v>
      </c>
      <c r="L63" s="346">
        <v>7.1713473399939959E-4</v>
      </c>
      <c r="M63" s="346">
        <v>4.9774733280478676E-4</v>
      </c>
      <c r="N63" s="346">
        <v>0</v>
      </c>
      <c r="O63" s="346">
        <v>8.5795008374074547E-4</v>
      </c>
      <c r="P63" s="346">
        <v>5.301779289663503E-4</v>
      </c>
      <c r="Q63" s="346">
        <v>1.25027990219049E-3</v>
      </c>
      <c r="R63" s="346">
        <v>5.0613014767854347E-4</v>
      </c>
      <c r="S63" s="346">
        <v>7.0417947886782634E-4</v>
      </c>
      <c r="T63" s="346">
        <v>4.3270132005777538E-4</v>
      </c>
      <c r="U63" s="346">
        <v>5.1487574367190642E-4</v>
      </c>
      <c r="V63" s="346">
        <v>1.1121323917429858E-3</v>
      </c>
      <c r="W63" s="346">
        <v>1.5004872531473412E-3</v>
      </c>
      <c r="X63" s="346">
        <v>6.1563796616356348E-4</v>
      </c>
      <c r="Y63" s="346">
        <v>1.0249318015306554E-3</v>
      </c>
      <c r="Z63" s="346">
        <v>5.5910746124997602E-4</v>
      </c>
      <c r="AA63" s="346">
        <v>6.5002596938417789E-4</v>
      </c>
      <c r="AB63" s="346">
        <v>7.1484563423764534E-4</v>
      </c>
      <c r="AC63" s="346">
        <v>4.6517706498913543E-4</v>
      </c>
      <c r="AD63" s="346">
        <v>1.6363642149615635E-4</v>
      </c>
      <c r="AE63" s="346">
        <v>6.5376313280295008E-4</v>
      </c>
      <c r="AF63" s="346">
        <v>7.2207724109350226E-4</v>
      </c>
      <c r="AG63" s="346">
        <v>1.2839294202274907E-3</v>
      </c>
      <c r="AH63" s="346">
        <v>6.7311924288634257E-4</v>
      </c>
      <c r="AI63" s="346">
        <v>6.9830853897133612E-4</v>
      </c>
      <c r="AJ63" s="346">
        <v>1.4628083402044008E-3</v>
      </c>
      <c r="AK63" s="346">
        <v>9.7594472533633057E-4</v>
      </c>
      <c r="AL63" s="346">
        <v>1.6999819498987757E-3</v>
      </c>
      <c r="AM63" s="346">
        <v>7.4989170219913741E-4</v>
      </c>
      <c r="AN63" s="346">
        <v>7.1052641855935098E-4</v>
      </c>
      <c r="AO63" s="346">
        <v>1.05981665136896E-3</v>
      </c>
      <c r="AP63" s="346">
        <v>4.0836494479827904E-4</v>
      </c>
      <c r="AQ63" s="346">
        <v>1.0251552002863188E-3</v>
      </c>
      <c r="AR63" s="346">
        <v>9.6835984124359628E-4</v>
      </c>
      <c r="AS63" s="346">
        <v>8.6011419750622994E-4</v>
      </c>
      <c r="AT63" s="346">
        <v>7.8292866484146715E-4</v>
      </c>
      <c r="AU63" s="346">
        <v>1.0085942060404107E-3</v>
      </c>
      <c r="AV63" s="346">
        <v>7.6664350177238895E-4</v>
      </c>
      <c r="AW63" s="346">
        <v>9.0337499861296118E-4</v>
      </c>
      <c r="AX63" s="346">
        <v>9.429592511083412E-4</v>
      </c>
      <c r="AY63" s="346">
        <v>8.4385408525513553E-4</v>
      </c>
      <c r="AZ63" s="346">
        <v>7.0059951040469929E-4</v>
      </c>
      <c r="BA63" s="346">
        <v>4.2202095083547421E-4</v>
      </c>
      <c r="BB63" s="346">
        <v>4.0616888024858511E-4</v>
      </c>
      <c r="BC63" s="346">
        <v>5.9101989953138821E-4</v>
      </c>
      <c r="BD63" s="346">
        <v>4.5426171528775564E-4</v>
      </c>
      <c r="BE63" s="346">
        <v>5.6591839966658422E-4</v>
      </c>
      <c r="BF63" s="346">
        <v>0.47399471927938946</v>
      </c>
      <c r="BG63" s="346">
        <v>0.42287530605700763</v>
      </c>
      <c r="BH63" s="346">
        <v>1.3003478820561678</v>
      </c>
      <c r="BI63" s="346">
        <v>4.1760519809761653E-4</v>
      </c>
      <c r="BJ63" s="346">
        <v>6.7865600068443152E-2</v>
      </c>
      <c r="BK63" s="346">
        <v>8.3706574363303786E-4</v>
      </c>
      <c r="BL63" s="346">
        <v>1.4098041181731665E-3</v>
      </c>
      <c r="BM63" s="346">
        <v>7.6750656107868616E-4</v>
      </c>
      <c r="BN63" s="346">
        <v>1.0128312927678311E-3</v>
      </c>
      <c r="BO63" s="346">
        <v>1.1425489086320229E-3</v>
      </c>
      <c r="BP63" s="346">
        <v>9.7275399959735674E-4</v>
      </c>
      <c r="BQ63" s="346">
        <v>2.0158508104621735E-3</v>
      </c>
      <c r="BR63" s="346">
        <v>5.0673222825086393E-4</v>
      </c>
      <c r="BS63" s="346">
        <v>2.4313554442070263E-3</v>
      </c>
      <c r="BT63" s="346">
        <v>1.6486934494477665E-3</v>
      </c>
      <c r="BU63" s="346">
        <v>6.3521281034736074E-4</v>
      </c>
      <c r="BV63" s="346">
        <v>4.8734743128286235E-4</v>
      </c>
      <c r="BW63" s="346">
        <v>3.1109064475111267E-4</v>
      </c>
      <c r="BX63" s="346">
        <v>2.4559430749886325E-4</v>
      </c>
      <c r="BY63" s="346">
        <v>5.7441968552438767E-5</v>
      </c>
      <c r="BZ63" s="346">
        <v>2.7359372186002338E-3</v>
      </c>
      <c r="CA63" s="346">
        <v>2.0120339142863353E-3</v>
      </c>
      <c r="CB63" s="346">
        <v>1.3065818468432359E-2</v>
      </c>
      <c r="CC63" s="346">
        <v>2.6136459529119718E-4</v>
      </c>
      <c r="CD63" s="346">
        <v>5.7471726478289858E-3</v>
      </c>
      <c r="CE63" s="346">
        <v>7.8458266102061013E-4</v>
      </c>
      <c r="CF63" s="346">
        <v>7.6143013446708103E-4</v>
      </c>
      <c r="CG63" s="346">
        <v>9.0586329667616749E-4</v>
      </c>
      <c r="CH63" s="346">
        <v>4.8699694997186865E-4</v>
      </c>
      <c r="CI63" s="346">
        <v>9.6238605789272661E-4</v>
      </c>
      <c r="CJ63" s="346">
        <v>8.742395393638154E-4</v>
      </c>
      <c r="CK63" s="346">
        <v>1.3715196400280521E-3</v>
      </c>
      <c r="CL63" s="346">
        <v>7.1762676025358986E-4</v>
      </c>
      <c r="CM63" s="346">
        <v>6.1425700297773416E-4</v>
      </c>
      <c r="CN63" s="346">
        <v>1.2767064123169263E-3</v>
      </c>
      <c r="CO63" s="346">
        <v>4.8644570765577589E-4</v>
      </c>
      <c r="CP63" s="346">
        <v>1.3351212621096934E-3</v>
      </c>
      <c r="CQ63" s="346">
        <v>4.2217020321996823E-4</v>
      </c>
      <c r="CR63" s="346">
        <v>1.2238980682458477E-3</v>
      </c>
      <c r="CS63" s="346">
        <v>6.7872809862168306E-4</v>
      </c>
      <c r="CT63" s="346">
        <v>4.1611079362834932E-4</v>
      </c>
      <c r="CU63" s="346">
        <v>7.5480976585043825E-4</v>
      </c>
      <c r="CV63" s="346">
        <v>7.1695641429311121E-3</v>
      </c>
      <c r="CW63" s="346">
        <v>5.0780911889699773E-4</v>
      </c>
      <c r="CX63" s="346">
        <v>8.3232252785886085E-2</v>
      </c>
      <c r="CY63" s="346">
        <v>4.3556331527586269E-4</v>
      </c>
      <c r="CZ63" s="346">
        <v>1.1760189508898012E-3</v>
      </c>
      <c r="DA63" s="346">
        <v>4.3461148373915805E-4</v>
      </c>
      <c r="DB63" s="346">
        <v>7.9608580187815695E-4</v>
      </c>
      <c r="DC63" s="346">
        <v>9.2883830058673072E-4</v>
      </c>
      <c r="DD63" s="346">
        <v>3.7729094859794636E-4</v>
      </c>
      <c r="DE63" s="346">
        <v>6.0583199438855829E-4</v>
      </c>
      <c r="DF63" s="346">
        <v>3.3415083621748568E-4</v>
      </c>
      <c r="DG63" s="347">
        <v>4.0804106072520648E-4</v>
      </c>
      <c r="DI63" s="344"/>
      <c r="DK63" s="317">
        <v>14407579.019639455</v>
      </c>
      <c r="DL63" s="317">
        <v>8341579.0805353476</v>
      </c>
    </row>
    <row r="64" spans="1:116" ht="15.6" customHeight="1">
      <c r="A64" s="316">
        <v>58</v>
      </c>
      <c r="B64" s="123" t="s">
        <v>244</v>
      </c>
      <c r="C64" s="340" t="s">
        <v>245</v>
      </c>
      <c r="D64" s="345">
        <v>7.4100647330541282E-6</v>
      </c>
      <c r="E64" s="346">
        <v>1.5533998166802405E-5</v>
      </c>
      <c r="F64" s="346">
        <v>3.7186447290650629E-6</v>
      </c>
      <c r="G64" s="346">
        <v>3.4307908169559652E-6</v>
      </c>
      <c r="H64" s="346">
        <v>3.6559366031308359E-3</v>
      </c>
      <c r="I64" s="346">
        <v>0</v>
      </c>
      <c r="J64" s="346">
        <v>3.3583865717790864E-5</v>
      </c>
      <c r="K64" s="346">
        <v>2.4762336665479516E-5</v>
      </c>
      <c r="L64" s="346">
        <v>4.1988975830817691E-6</v>
      </c>
      <c r="M64" s="346">
        <v>1.706758108758567E-5</v>
      </c>
      <c r="N64" s="346">
        <v>0</v>
      </c>
      <c r="O64" s="346">
        <v>2.7774657274763704E-6</v>
      </c>
      <c r="P64" s="346">
        <v>1.8134561820816853E-6</v>
      </c>
      <c r="Q64" s="346">
        <v>7.2739277057870003E-6</v>
      </c>
      <c r="R64" s="346">
        <v>4.8121752899362957E-6</v>
      </c>
      <c r="S64" s="346">
        <v>1.4182136225071897E-5</v>
      </c>
      <c r="T64" s="346">
        <v>5.9149141029150239E-6</v>
      </c>
      <c r="U64" s="346">
        <v>3.425275282238109E-6</v>
      </c>
      <c r="V64" s="346">
        <v>1.1853102467797844E-5</v>
      </c>
      <c r="W64" s="346">
        <v>1.1784288755860752E-5</v>
      </c>
      <c r="X64" s="346">
        <v>1.0908798334894572E-5</v>
      </c>
      <c r="Y64" s="346">
        <v>7.7487024854901708E-6</v>
      </c>
      <c r="Z64" s="346">
        <v>6.8159956993629183E-6</v>
      </c>
      <c r="AA64" s="346">
        <v>1.0296612405779165E-5</v>
      </c>
      <c r="AB64" s="346">
        <v>4.1658852669093618E-6</v>
      </c>
      <c r="AC64" s="346">
        <v>6.6008952905328196E-6</v>
      </c>
      <c r="AD64" s="346">
        <v>1.209932316957308E-5</v>
      </c>
      <c r="AE64" s="346">
        <v>4.7180107539543031E-5</v>
      </c>
      <c r="AF64" s="346">
        <v>3.137282984258116E-6</v>
      </c>
      <c r="AG64" s="346">
        <v>2.9530632872232051E-6</v>
      </c>
      <c r="AH64" s="346">
        <v>3.4449529685891475E-6</v>
      </c>
      <c r="AI64" s="346">
        <v>8.8904246346801893E-6</v>
      </c>
      <c r="AJ64" s="346">
        <v>2.2884839656100122E-5</v>
      </c>
      <c r="AK64" s="346">
        <v>8.5063047971091399E-6</v>
      </c>
      <c r="AL64" s="346">
        <v>1.3921271832290428E-5</v>
      </c>
      <c r="AM64" s="346">
        <v>2.492355843849506E-5</v>
      </c>
      <c r="AN64" s="346">
        <v>1.259001303813629E-5</v>
      </c>
      <c r="AO64" s="346">
        <v>2.3047228364158893E-5</v>
      </c>
      <c r="AP64" s="346">
        <v>1.4028343275018049E-5</v>
      </c>
      <c r="AQ64" s="346">
        <v>3.2478384773247874E-5</v>
      </c>
      <c r="AR64" s="346">
        <v>9.8923548290606254E-6</v>
      </c>
      <c r="AS64" s="346">
        <v>8.4242163192481224E-6</v>
      </c>
      <c r="AT64" s="346">
        <v>7.2830314865842889E-6</v>
      </c>
      <c r="AU64" s="346">
        <v>4.4508649784229954E-6</v>
      </c>
      <c r="AV64" s="346">
        <v>4.3266115108237173E-6</v>
      </c>
      <c r="AW64" s="346">
        <v>3.2447884118333782E-6</v>
      </c>
      <c r="AX64" s="346">
        <v>2.4523299744391746E-6</v>
      </c>
      <c r="AY64" s="346">
        <v>2.872797532281119E-6</v>
      </c>
      <c r="AZ64" s="346">
        <v>4.6081427306630495E-6</v>
      </c>
      <c r="BA64" s="346">
        <v>3.4036091337203353E-6</v>
      </c>
      <c r="BB64" s="346">
        <v>1.7618259550817355E-6</v>
      </c>
      <c r="BC64" s="346">
        <v>3.3113635904013992E-6</v>
      </c>
      <c r="BD64" s="346">
        <v>2.3661238323783664E-6</v>
      </c>
      <c r="BE64" s="346">
        <v>2.2454671865072788E-6</v>
      </c>
      <c r="BF64" s="346">
        <v>1.0048348495451846E-5</v>
      </c>
      <c r="BG64" s="346">
        <v>1.0065794353636753E-5</v>
      </c>
      <c r="BH64" s="346">
        <v>6.2388668100017248E-6</v>
      </c>
      <c r="BI64" s="346">
        <v>1.0207293991599384</v>
      </c>
      <c r="BJ64" s="346">
        <v>5.1209723994814824E-6</v>
      </c>
      <c r="BK64" s="346">
        <v>5.8534331534292797E-6</v>
      </c>
      <c r="BL64" s="346">
        <v>2.8876484441316439E-4</v>
      </c>
      <c r="BM64" s="346">
        <v>4.4958009701057878E-6</v>
      </c>
      <c r="BN64" s="346">
        <v>4.3980125894256966E-6</v>
      </c>
      <c r="BO64" s="346">
        <v>7.1553825072852963E-6</v>
      </c>
      <c r="BP64" s="346">
        <v>7.4396082846915447E-6</v>
      </c>
      <c r="BQ64" s="346">
        <v>1.5077067289417848E-5</v>
      </c>
      <c r="BR64" s="346">
        <v>1.2617169715863184E-5</v>
      </c>
      <c r="BS64" s="346">
        <v>3.5083216018313932E-6</v>
      </c>
      <c r="BT64" s="346">
        <v>3.7258566072958775E-6</v>
      </c>
      <c r="BU64" s="346">
        <v>2.5516321642663182E-6</v>
      </c>
      <c r="BV64" s="346">
        <v>1.5566490640566249E-6</v>
      </c>
      <c r="BW64" s="346">
        <v>1.0078642591402455E-6</v>
      </c>
      <c r="BX64" s="346">
        <v>8.1321770689417972E-7</v>
      </c>
      <c r="BY64" s="346">
        <v>2.2766806484619139E-7</v>
      </c>
      <c r="BZ64" s="346">
        <v>1.7749356623385158E-6</v>
      </c>
      <c r="CA64" s="346">
        <v>1.7550445897884737E-5</v>
      </c>
      <c r="CB64" s="346">
        <v>3.0580298675391536E-5</v>
      </c>
      <c r="CC64" s="346">
        <v>4.0473841615695626E-3</v>
      </c>
      <c r="CD64" s="346">
        <v>3.2666558537195141E-5</v>
      </c>
      <c r="CE64" s="346">
        <v>5.1566702093418226E-6</v>
      </c>
      <c r="CF64" s="346">
        <v>2.7721164590912663E-6</v>
      </c>
      <c r="CG64" s="346">
        <v>1.0865213282424881E-4</v>
      </c>
      <c r="CH64" s="346">
        <v>5.1502392935301846E-6</v>
      </c>
      <c r="CI64" s="346">
        <v>1.3928697360706279E-6</v>
      </c>
      <c r="CJ64" s="346">
        <v>1.1678672073597607E-6</v>
      </c>
      <c r="CK64" s="346">
        <v>1.9414005196337539E-6</v>
      </c>
      <c r="CL64" s="346">
        <v>1.3557608909493107E-6</v>
      </c>
      <c r="CM64" s="346">
        <v>2.9524554089386414E-6</v>
      </c>
      <c r="CN64" s="346">
        <v>1.5372673116979891E-4</v>
      </c>
      <c r="CO64" s="346">
        <v>2.1001801679258864E-5</v>
      </c>
      <c r="CP64" s="346">
        <v>5.6626967831847784E-6</v>
      </c>
      <c r="CQ64" s="346">
        <v>1.7109176935748439E-6</v>
      </c>
      <c r="CR64" s="346">
        <v>2.6621594594993116E-6</v>
      </c>
      <c r="CS64" s="346">
        <v>2.1804029202380111E-6</v>
      </c>
      <c r="CT64" s="346">
        <v>2.7220409118140988E-6</v>
      </c>
      <c r="CU64" s="346">
        <v>2.1883214539609031E-6</v>
      </c>
      <c r="CV64" s="346">
        <v>3.9524492592791267E-6</v>
      </c>
      <c r="CW64" s="346">
        <v>9.8977023040439348E-7</v>
      </c>
      <c r="CX64" s="346">
        <v>3.5866951384264479E-6</v>
      </c>
      <c r="CY64" s="346">
        <v>1.1191204821193755E-6</v>
      </c>
      <c r="CZ64" s="346">
        <v>1.3776771230694316E-5</v>
      </c>
      <c r="DA64" s="346">
        <v>1.2808803392779867E-5</v>
      </c>
      <c r="DB64" s="346">
        <v>1.9273224884315768E-6</v>
      </c>
      <c r="DC64" s="346">
        <v>5.7475895786284391E-6</v>
      </c>
      <c r="DD64" s="346">
        <v>1.5663774512471335E-6</v>
      </c>
      <c r="DE64" s="346">
        <v>2.8049431512643882E-6</v>
      </c>
      <c r="DF64" s="346">
        <v>1.0002139193365733E-5</v>
      </c>
      <c r="DG64" s="347">
        <v>1.8411565024267473E-5</v>
      </c>
      <c r="DI64" s="344"/>
      <c r="DK64" s="317">
        <v>30996.577753912836</v>
      </c>
      <c r="DL64" s="317">
        <v>6668.8266137234441</v>
      </c>
    </row>
    <row r="65" spans="1:116" ht="15.6" customHeight="1">
      <c r="A65" s="316">
        <v>59</v>
      </c>
      <c r="B65" s="123" t="s">
        <v>246</v>
      </c>
      <c r="C65" s="340" t="s">
        <v>247</v>
      </c>
      <c r="D65" s="345">
        <v>1.651744717314366E-4</v>
      </c>
      <c r="E65" s="346">
        <v>9.3862415948519338E-5</v>
      </c>
      <c r="F65" s="346">
        <v>2.7222005279454791E-4</v>
      </c>
      <c r="G65" s="346">
        <v>1.050106030471073E-4</v>
      </c>
      <c r="H65" s="346">
        <v>7.4464636241727689E-5</v>
      </c>
      <c r="I65" s="346">
        <v>0</v>
      </c>
      <c r="J65" s="346">
        <v>5.2270470563534305E-4</v>
      </c>
      <c r="K65" s="346">
        <v>1.0962605696967003E-4</v>
      </c>
      <c r="L65" s="346">
        <v>8.9207949010265854E-5</v>
      </c>
      <c r="M65" s="346">
        <v>7.5166785485550415E-5</v>
      </c>
      <c r="N65" s="346">
        <v>0</v>
      </c>
      <c r="O65" s="346">
        <v>1.4997534973570085E-4</v>
      </c>
      <c r="P65" s="346">
        <v>1.4215029764925356E-4</v>
      </c>
      <c r="Q65" s="346">
        <v>1.4001136369302066E-4</v>
      </c>
      <c r="R65" s="346">
        <v>1.3367957314126466E-4</v>
      </c>
      <c r="S65" s="346">
        <v>1.900687710184048E-4</v>
      </c>
      <c r="T65" s="346">
        <v>1.4141442633325421E-4</v>
      </c>
      <c r="U65" s="346">
        <v>1.5668211872979902E-4</v>
      </c>
      <c r="V65" s="346">
        <v>1.3550200355973187E-4</v>
      </c>
      <c r="W65" s="346">
        <v>1.597864307166785E-4</v>
      </c>
      <c r="X65" s="346">
        <v>8.2477820361524876E-5</v>
      </c>
      <c r="Y65" s="346">
        <v>1.2591454546380089E-4</v>
      </c>
      <c r="Z65" s="346">
        <v>1.6022409990958518E-4</v>
      </c>
      <c r="AA65" s="346">
        <v>1.0561641007791963E-4</v>
      </c>
      <c r="AB65" s="346">
        <v>2.5263055347789904E-4</v>
      </c>
      <c r="AC65" s="346">
        <v>1.3613291387864002E-4</v>
      </c>
      <c r="AD65" s="346">
        <v>1.8860454016658584E-5</v>
      </c>
      <c r="AE65" s="346">
        <v>6.5119343428420668E-5</v>
      </c>
      <c r="AF65" s="346">
        <v>1.6239654516338555E-4</v>
      </c>
      <c r="AG65" s="346">
        <v>1.4703617899591371E-4</v>
      </c>
      <c r="AH65" s="346">
        <v>1.4242562709325171E-4</v>
      </c>
      <c r="AI65" s="346">
        <v>1.2733471868862532E-4</v>
      </c>
      <c r="AJ65" s="346">
        <v>1.6792044057548409E-4</v>
      </c>
      <c r="AK65" s="346">
        <v>1.483757941447158E-4</v>
      </c>
      <c r="AL65" s="346">
        <v>2.2946706820324163E-4</v>
      </c>
      <c r="AM65" s="346">
        <v>9.3617476029696478E-5</v>
      </c>
      <c r="AN65" s="346">
        <v>1.1076388988924734E-4</v>
      </c>
      <c r="AO65" s="346">
        <v>1.52423562295851E-4</v>
      </c>
      <c r="AP65" s="346">
        <v>7.4345026995443255E-5</v>
      </c>
      <c r="AQ65" s="346">
        <v>1.6465258359557171E-4</v>
      </c>
      <c r="AR65" s="346">
        <v>1.2231924753216622E-4</v>
      </c>
      <c r="AS65" s="346">
        <v>2.0194861986478073E-4</v>
      </c>
      <c r="AT65" s="346">
        <v>1.3378833979472087E-4</v>
      </c>
      <c r="AU65" s="346">
        <v>1.5660546999806562E-4</v>
      </c>
      <c r="AV65" s="346">
        <v>1.442302814925758E-4</v>
      </c>
      <c r="AW65" s="346">
        <v>1.5231669052569063E-4</v>
      </c>
      <c r="AX65" s="346">
        <v>1.4364350449799678E-4</v>
      </c>
      <c r="AY65" s="346">
        <v>1.5467668001175233E-4</v>
      </c>
      <c r="AZ65" s="346">
        <v>1.530062162362168E-4</v>
      </c>
      <c r="BA65" s="346">
        <v>1.0270891257218348E-4</v>
      </c>
      <c r="BB65" s="346">
        <v>1.8178382273785414E-4</v>
      </c>
      <c r="BC65" s="346">
        <v>9.7469307003092285E-5</v>
      </c>
      <c r="BD65" s="346">
        <v>2.902796880378493E-4</v>
      </c>
      <c r="BE65" s="346">
        <v>1.6421360301547403E-4</v>
      </c>
      <c r="BF65" s="346">
        <v>1.0567728861159663E-4</v>
      </c>
      <c r="BG65" s="346">
        <v>8.4878939189744106E-5</v>
      </c>
      <c r="BH65" s="346">
        <v>1.121368495772346E-4</v>
      </c>
      <c r="BI65" s="346">
        <v>8.9579384866282782E-5</v>
      </c>
      <c r="BJ65" s="346">
        <v>1.1327010713212258</v>
      </c>
      <c r="BK65" s="346">
        <v>1.7435514478977618E-4</v>
      </c>
      <c r="BL65" s="346">
        <v>2.1291422292640366E-4</v>
      </c>
      <c r="BM65" s="346">
        <v>1.7765601250695263E-4</v>
      </c>
      <c r="BN65" s="346">
        <v>1.7514893112589329E-4</v>
      </c>
      <c r="BO65" s="346">
        <v>1.5185029492887936E-4</v>
      </c>
      <c r="BP65" s="346">
        <v>1.4253420294519633E-4</v>
      </c>
      <c r="BQ65" s="346">
        <v>1.6621526561404011E-4</v>
      </c>
      <c r="BR65" s="346">
        <v>9.9907944693612797E-5</v>
      </c>
      <c r="BS65" s="346">
        <v>3.4865744354654665E-4</v>
      </c>
      <c r="BT65" s="346">
        <v>7.8929595083217132E-4</v>
      </c>
      <c r="BU65" s="346">
        <v>3.6075719752888107E-4</v>
      </c>
      <c r="BV65" s="346">
        <v>4.8088700641749115E-4</v>
      </c>
      <c r="BW65" s="346">
        <v>1.074465287327723E-4</v>
      </c>
      <c r="BX65" s="346">
        <v>7.2457579409834864E-5</v>
      </c>
      <c r="BY65" s="346">
        <v>3.1662908443451638E-5</v>
      </c>
      <c r="BZ65" s="346">
        <v>3.9827038660168956E-2</v>
      </c>
      <c r="CA65" s="346">
        <v>1.964575870808171E-4</v>
      </c>
      <c r="CB65" s="346">
        <v>7.9882291428544187E-4</v>
      </c>
      <c r="CC65" s="346">
        <v>1.6562876856192495E-4</v>
      </c>
      <c r="CD65" s="346">
        <v>7.7602439344688703E-2</v>
      </c>
      <c r="CE65" s="346">
        <v>3.4652842428841563E-4</v>
      </c>
      <c r="CF65" s="346">
        <v>1.3096811819987287E-4</v>
      </c>
      <c r="CG65" s="346">
        <v>7.6576221258332249E-4</v>
      </c>
      <c r="CH65" s="346">
        <v>1.1260058286508578E-3</v>
      </c>
      <c r="CI65" s="346">
        <v>1.9952456526738408E-4</v>
      </c>
      <c r="CJ65" s="346">
        <v>2.678892098952147E-4</v>
      </c>
      <c r="CK65" s="346">
        <v>2.3569866232243185E-4</v>
      </c>
      <c r="CL65" s="346">
        <v>1.9965976093939551E-4</v>
      </c>
      <c r="CM65" s="346">
        <v>4.6519447557060285E-4</v>
      </c>
      <c r="CN65" s="346">
        <v>2.7713380136778851E-3</v>
      </c>
      <c r="CO65" s="346">
        <v>2.2114189859354474E-4</v>
      </c>
      <c r="CP65" s="346">
        <v>3.6070988776592112E-4</v>
      </c>
      <c r="CQ65" s="346">
        <v>1.4706999926396877E-4</v>
      </c>
      <c r="CR65" s="346">
        <v>3.1344217251545725E-4</v>
      </c>
      <c r="CS65" s="346">
        <v>1.1920681702622513E-4</v>
      </c>
      <c r="CT65" s="346">
        <v>6.9787068042146707E-5</v>
      </c>
      <c r="CU65" s="346">
        <v>4.1849311633386727E-4</v>
      </c>
      <c r="CV65" s="346">
        <v>4.8977937573991019E-4</v>
      </c>
      <c r="CW65" s="346">
        <v>2.0124903391902975E-4</v>
      </c>
      <c r="CX65" s="346">
        <v>4.1252202666050806E-3</v>
      </c>
      <c r="CY65" s="346">
        <v>1.5006230212285995E-4</v>
      </c>
      <c r="CZ65" s="346">
        <v>1.6794564394497953E-4</v>
      </c>
      <c r="DA65" s="346">
        <v>1.208430700732927E-4</v>
      </c>
      <c r="DB65" s="346">
        <v>1.3560515496969581E-4</v>
      </c>
      <c r="DC65" s="346">
        <v>1.7652099734294157E-4</v>
      </c>
      <c r="DD65" s="346">
        <v>9.1044730376325071E-5</v>
      </c>
      <c r="DE65" s="346">
        <v>3.3927336609334977E-4</v>
      </c>
      <c r="DF65" s="346">
        <v>1.4469163959528948E-4</v>
      </c>
      <c r="DG65" s="347">
        <v>4.5527121416631666E-4</v>
      </c>
      <c r="DI65" s="344"/>
      <c r="DK65" s="317">
        <v>981227.05299008207</v>
      </c>
      <c r="DL65" s="317">
        <v>464654.25590418145</v>
      </c>
    </row>
    <row r="66" spans="1:116" ht="15.6" customHeight="1">
      <c r="A66" s="316">
        <v>60</v>
      </c>
      <c r="B66" s="123" t="s">
        <v>248</v>
      </c>
      <c r="C66" s="340" t="s">
        <v>3</v>
      </c>
      <c r="D66" s="345">
        <v>9.2040793384203597E-5</v>
      </c>
      <c r="E66" s="346">
        <v>6.7903441698396192E-5</v>
      </c>
      <c r="F66" s="346">
        <v>1.3016043828229361E-4</v>
      </c>
      <c r="G66" s="346">
        <v>1.916201591019201E-4</v>
      </c>
      <c r="H66" s="346">
        <v>7.9163811999050494E-4</v>
      </c>
      <c r="I66" s="346">
        <v>0</v>
      </c>
      <c r="J66" s="346">
        <v>4.1551019173220521E-4</v>
      </c>
      <c r="K66" s="346">
        <v>1.5877059113529338E-4</v>
      </c>
      <c r="L66" s="346">
        <v>4.0963434492700637E-4</v>
      </c>
      <c r="M66" s="346">
        <v>5.3611065497277305E-5</v>
      </c>
      <c r="N66" s="346">
        <v>0</v>
      </c>
      <c r="O66" s="346">
        <v>3.1290674831032338E-4</v>
      </c>
      <c r="P66" s="346">
        <v>2.3705648130645509E-3</v>
      </c>
      <c r="Q66" s="346">
        <v>6.0707669255255189E-4</v>
      </c>
      <c r="R66" s="346">
        <v>1.7555324590865333E-3</v>
      </c>
      <c r="S66" s="346">
        <v>2.7019709174776495E-4</v>
      </c>
      <c r="T66" s="346">
        <v>1.3992047579382489E-4</v>
      </c>
      <c r="U66" s="346">
        <v>1.0061667675405132E-4</v>
      </c>
      <c r="V66" s="346">
        <v>8.3410221161793133E-5</v>
      </c>
      <c r="W66" s="346">
        <v>8.686800795883507E-5</v>
      </c>
      <c r="X66" s="346">
        <v>3.4537292106821016E-5</v>
      </c>
      <c r="Y66" s="346">
        <v>3.1071870662709199E-4</v>
      </c>
      <c r="Z66" s="346">
        <v>8.9161450934785764E-5</v>
      </c>
      <c r="AA66" s="346">
        <v>2.7391238423213479E-4</v>
      </c>
      <c r="AB66" s="346">
        <v>1.337225923211556E-4</v>
      </c>
      <c r="AC66" s="346">
        <v>1.9265705734373975E-4</v>
      </c>
      <c r="AD66" s="346">
        <v>8.1152862328630707E-6</v>
      </c>
      <c r="AE66" s="346">
        <v>6.2507124032846009E-5</v>
      </c>
      <c r="AF66" s="346">
        <v>1.0711366816317594E-4</v>
      </c>
      <c r="AG66" s="346">
        <v>1.4756642072395829E-4</v>
      </c>
      <c r="AH66" s="346">
        <v>3.5623436783388713E-4</v>
      </c>
      <c r="AI66" s="346">
        <v>8.5610703664657439E-4</v>
      </c>
      <c r="AJ66" s="346">
        <v>1.3710474443895404E-4</v>
      </c>
      <c r="AK66" s="346">
        <v>9.6237486344597054E-4</v>
      </c>
      <c r="AL66" s="346">
        <v>6.0555358351938753E-4</v>
      </c>
      <c r="AM66" s="346">
        <v>4.8321280479634507E-5</v>
      </c>
      <c r="AN66" s="346">
        <v>3.7210989935640301E-4</v>
      </c>
      <c r="AO66" s="346">
        <v>7.1104840219377637E-4</v>
      </c>
      <c r="AP66" s="346">
        <v>1.3424788056585487E-4</v>
      </c>
      <c r="AQ66" s="346">
        <v>7.90699604747011E-5</v>
      </c>
      <c r="AR66" s="346">
        <v>4.398518144464905E-4</v>
      </c>
      <c r="AS66" s="346">
        <v>1.2606779801725546E-4</v>
      </c>
      <c r="AT66" s="346">
        <v>1.0982702553164401E-4</v>
      </c>
      <c r="AU66" s="346">
        <v>1.3650634435418668E-4</v>
      </c>
      <c r="AV66" s="346">
        <v>8.6823441134061929E-4</v>
      </c>
      <c r="AW66" s="346">
        <v>3.5586493587162185E-4</v>
      </c>
      <c r="AX66" s="346">
        <v>1.467744374032964E-4</v>
      </c>
      <c r="AY66" s="346">
        <v>3.9955446517375888E-4</v>
      </c>
      <c r="AZ66" s="346">
        <v>4.8905217926763006E-4</v>
      </c>
      <c r="BA66" s="346">
        <v>1.353894051741277E-4</v>
      </c>
      <c r="BB66" s="346">
        <v>2.5185750147686966E-4</v>
      </c>
      <c r="BC66" s="346">
        <v>2.5712376747838905E-4</v>
      </c>
      <c r="BD66" s="346">
        <v>4.2842597041499371E-4</v>
      </c>
      <c r="BE66" s="346">
        <v>2.9384559938133047E-4</v>
      </c>
      <c r="BF66" s="346">
        <v>2.2044549356347481E-4</v>
      </c>
      <c r="BG66" s="346">
        <v>2.1111805820024293E-4</v>
      </c>
      <c r="BH66" s="346">
        <v>2.0216761811312801E-4</v>
      </c>
      <c r="BI66" s="346">
        <v>2.9734582081727799E-4</v>
      </c>
      <c r="BJ66" s="346">
        <v>2.0040010297227526E-4</v>
      </c>
      <c r="BK66" s="346">
        <v>1.0045497174151667</v>
      </c>
      <c r="BL66" s="346">
        <v>1.7736726149521239E-4</v>
      </c>
      <c r="BM66" s="346">
        <v>4.2829710489318432E-4</v>
      </c>
      <c r="BN66" s="346">
        <v>9.8345189589849427E-4</v>
      </c>
      <c r="BO66" s="346">
        <v>7.5301004966996836E-4</v>
      </c>
      <c r="BP66" s="346">
        <v>7.7510604559097611E-4</v>
      </c>
      <c r="BQ66" s="346">
        <v>8.4128593359515945E-5</v>
      </c>
      <c r="BR66" s="346">
        <v>1.2526819090356704E-4</v>
      </c>
      <c r="BS66" s="346">
        <v>4.5581423098415587E-4</v>
      </c>
      <c r="BT66" s="346">
        <v>3.2564554946360976E-4</v>
      </c>
      <c r="BU66" s="346">
        <v>2.1115253345626157E-4</v>
      </c>
      <c r="BV66" s="346">
        <v>2.6617896710633804E-4</v>
      </c>
      <c r="BW66" s="346">
        <v>1.0937843691577894E-4</v>
      </c>
      <c r="BX66" s="346">
        <v>9.4580168406618517E-5</v>
      </c>
      <c r="BY66" s="346">
        <v>3.3169545827530161E-5</v>
      </c>
      <c r="BZ66" s="346">
        <v>1.6686699627452625E-4</v>
      </c>
      <c r="CA66" s="346">
        <v>1.3827271631166238E-4</v>
      </c>
      <c r="CB66" s="346">
        <v>4.2947422904271177E-4</v>
      </c>
      <c r="CC66" s="346">
        <v>1.3341458434096089E-4</v>
      </c>
      <c r="CD66" s="346">
        <v>2.3933633223868805E-4</v>
      </c>
      <c r="CE66" s="346">
        <v>2.2172268222118836E-4</v>
      </c>
      <c r="CF66" s="346">
        <v>2.1630800720949864E-4</v>
      </c>
      <c r="CG66" s="346">
        <v>2.7007986229712341E-4</v>
      </c>
      <c r="CH66" s="346">
        <v>1.3291094397683138E-4</v>
      </c>
      <c r="CI66" s="346">
        <v>5.711475122432767E-4</v>
      </c>
      <c r="CJ66" s="346">
        <v>6.2131505382491262E-4</v>
      </c>
      <c r="CK66" s="346">
        <v>2.8457125165903623E-3</v>
      </c>
      <c r="CL66" s="346">
        <v>4.4097152488102625E-4</v>
      </c>
      <c r="CM66" s="346">
        <v>1.1971932652104437E-3</v>
      </c>
      <c r="CN66" s="346">
        <v>3.93983211679181E-4</v>
      </c>
      <c r="CO66" s="346">
        <v>6.2863315617078819E-4</v>
      </c>
      <c r="CP66" s="346">
        <v>2.5559130967715707E-3</v>
      </c>
      <c r="CQ66" s="346">
        <v>1.6824228350843294E-4</v>
      </c>
      <c r="CR66" s="346">
        <v>3.0273581589767418E-4</v>
      </c>
      <c r="CS66" s="346">
        <v>8.4202087676147057E-4</v>
      </c>
      <c r="CT66" s="346">
        <v>5.2868472510313213E-4</v>
      </c>
      <c r="CU66" s="346">
        <v>1.1596373299725621E-3</v>
      </c>
      <c r="CV66" s="346">
        <v>1.8543394925152384E-3</v>
      </c>
      <c r="CW66" s="346">
        <v>6.2529927037739859E-4</v>
      </c>
      <c r="CX66" s="346">
        <v>3.0865128510994044E-4</v>
      </c>
      <c r="CY66" s="346">
        <v>5.9322557222671107E-4</v>
      </c>
      <c r="CZ66" s="346">
        <v>6.8065395924458256E-4</v>
      </c>
      <c r="DA66" s="346">
        <v>4.8609780192308052E-4</v>
      </c>
      <c r="DB66" s="346">
        <v>1.1628717019283718E-3</v>
      </c>
      <c r="DC66" s="346">
        <v>1.4698947177674412E-3</v>
      </c>
      <c r="DD66" s="346">
        <v>1.2510436192821029E-4</v>
      </c>
      <c r="DE66" s="346">
        <v>1.5352168257133966E-3</v>
      </c>
      <c r="DF66" s="346">
        <v>2.5620832966096494E-2</v>
      </c>
      <c r="DG66" s="347">
        <v>1.6867745369722147E-4</v>
      </c>
      <c r="DI66" s="344"/>
      <c r="DK66" s="317">
        <v>357658.87916547043</v>
      </c>
      <c r="DL66" s="317">
        <v>89779.211689068135</v>
      </c>
    </row>
    <row r="67" spans="1:116" ht="15.6" customHeight="1">
      <c r="A67" s="316">
        <v>61</v>
      </c>
      <c r="B67" s="123" t="s">
        <v>249</v>
      </c>
      <c r="C67" s="340" t="s">
        <v>250</v>
      </c>
      <c r="D67" s="345">
        <v>5.1812592829646783E-4</v>
      </c>
      <c r="E67" s="346">
        <v>1.1080183570639657E-3</v>
      </c>
      <c r="F67" s="346">
        <v>2.3853091769197973E-4</v>
      </c>
      <c r="G67" s="346">
        <v>9.4343001784801678E-4</v>
      </c>
      <c r="H67" s="346">
        <v>1.5713391692906049E-4</v>
      </c>
      <c r="I67" s="346">
        <v>0</v>
      </c>
      <c r="J67" s="346">
        <v>1.1921339564297094E-4</v>
      </c>
      <c r="K67" s="346">
        <v>1.6320788035101007E-4</v>
      </c>
      <c r="L67" s="346">
        <v>2.2598045762634461E-3</v>
      </c>
      <c r="M67" s="346">
        <v>5.8210611016930292E-4</v>
      </c>
      <c r="N67" s="346">
        <v>0</v>
      </c>
      <c r="O67" s="346">
        <v>3.1232328470188873E-4</v>
      </c>
      <c r="P67" s="346">
        <v>1.2281204648020033E-4</v>
      </c>
      <c r="Q67" s="346">
        <v>2.1876924821030803E-3</v>
      </c>
      <c r="R67" s="346">
        <v>4.0126968244897103E-4</v>
      </c>
      <c r="S67" s="346">
        <v>1.1356452366308657E-2</v>
      </c>
      <c r="T67" s="346">
        <v>1.2899894318379806E-3</v>
      </c>
      <c r="U67" s="346">
        <v>5.4414028544581155E-4</v>
      </c>
      <c r="V67" s="346">
        <v>1.5395556915032438E-2</v>
      </c>
      <c r="W67" s="346">
        <v>3.82356194551438E-3</v>
      </c>
      <c r="X67" s="346">
        <v>4.735130701589019E-5</v>
      </c>
      <c r="Y67" s="346">
        <v>1.5002908900152412E-3</v>
      </c>
      <c r="Z67" s="346">
        <v>2.3551745176506362E-4</v>
      </c>
      <c r="AA67" s="346">
        <v>1.7728493169612914E-3</v>
      </c>
      <c r="AB67" s="346">
        <v>2.6487802005077156E-4</v>
      </c>
      <c r="AC67" s="346">
        <v>2.3918752676121063E-4</v>
      </c>
      <c r="AD67" s="346">
        <v>4.7058513664778168E-5</v>
      </c>
      <c r="AE67" s="346">
        <v>4.5117883076118215E-3</v>
      </c>
      <c r="AF67" s="346">
        <v>3.0040518801454563E-3</v>
      </c>
      <c r="AG67" s="346">
        <v>2.8150745414149585E-4</v>
      </c>
      <c r="AH67" s="346">
        <v>2.2185197637852134E-4</v>
      </c>
      <c r="AI67" s="346">
        <v>5.3432118560087982E-3</v>
      </c>
      <c r="AJ67" s="346">
        <v>1.0381579883547304E-3</v>
      </c>
      <c r="AK67" s="346">
        <v>5.6506342311136567E-3</v>
      </c>
      <c r="AL67" s="346">
        <v>1.3160019613829646E-3</v>
      </c>
      <c r="AM67" s="346">
        <v>1.4946352116894981E-2</v>
      </c>
      <c r="AN67" s="346">
        <v>6.6934132513268001E-3</v>
      </c>
      <c r="AO67" s="346">
        <v>5.6108881055037712E-3</v>
      </c>
      <c r="AP67" s="346">
        <v>1.5576144912689599E-3</v>
      </c>
      <c r="AQ67" s="346">
        <v>6.9331199272617675E-2</v>
      </c>
      <c r="AR67" s="346">
        <v>2.0348977629225832E-2</v>
      </c>
      <c r="AS67" s="346">
        <v>9.2584874847050211E-4</v>
      </c>
      <c r="AT67" s="346">
        <v>1.1544117534930615E-3</v>
      </c>
      <c r="AU67" s="346">
        <v>5.3521705292532704E-4</v>
      </c>
      <c r="AV67" s="346">
        <v>4.4848900443105518E-4</v>
      </c>
      <c r="AW67" s="346">
        <v>4.4884961226104441E-4</v>
      </c>
      <c r="AX67" s="346">
        <v>4.1167441344771617E-4</v>
      </c>
      <c r="AY67" s="346">
        <v>8.2032665662088073E-4</v>
      </c>
      <c r="AZ67" s="346">
        <v>8.6529164873547476E-4</v>
      </c>
      <c r="BA67" s="346">
        <v>5.2718984259498658E-4</v>
      </c>
      <c r="BB67" s="346">
        <v>2.4131738326184623E-4</v>
      </c>
      <c r="BC67" s="346">
        <v>6.3582769017425016E-4</v>
      </c>
      <c r="BD67" s="346">
        <v>4.7204663240032503E-4</v>
      </c>
      <c r="BE67" s="346">
        <v>2.7281706121041061E-4</v>
      </c>
      <c r="BF67" s="346">
        <v>5.6080074749481016E-4</v>
      </c>
      <c r="BG67" s="346">
        <v>5.3785415289625072E-4</v>
      </c>
      <c r="BH67" s="346">
        <v>8.41341475521348E-4</v>
      </c>
      <c r="BI67" s="346">
        <v>8.4615071568884602E-4</v>
      </c>
      <c r="BJ67" s="346">
        <v>3.9852234387219835E-4</v>
      </c>
      <c r="BK67" s="346">
        <v>6.8821366330753251E-4</v>
      </c>
      <c r="BL67" s="346">
        <v>1.000145602262092</v>
      </c>
      <c r="BM67" s="346">
        <v>2.7801401284480664E-4</v>
      </c>
      <c r="BN67" s="346">
        <v>2.7660790822379516E-4</v>
      </c>
      <c r="BO67" s="346">
        <v>3.3190148267552315E-4</v>
      </c>
      <c r="BP67" s="346">
        <v>4.2493110042515531E-4</v>
      </c>
      <c r="BQ67" s="346">
        <v>3.7466025689170861E-3</v>
      </c>
      <c r="BR67" s="346">
        <v>2.4464760871577311E-3</v>
      </c>
      <c r="BS67" s="346">
        <v>2.8142343612487785E-4</v>
      </c>
      <c r="BT67" s="346">
        <v>2.262719188846128E-4</v>
      </c>
      <c r="BU67" s="346">
        <v>8.2002555534847879E-5</v>
      </c>
      <c r="BV67" s="346">
        <v>4.1906694868691797E-5</v>
      </c>
      <c r="BW67" s="346">
        <v>5.486652866137247E-5</v>
      </c>
      <c r="BX67" s="346">
        <v>3.5203323526155134E-5</v>
      </c>
      <c r="BY67" s="346">
        <v>8.646044569234076E-6</v>
      </c>
      <c r="BZ67" s="346">
        <v>1.5193953352188633E-4</v>
      </c>
      <c r="CA67" s="346">
        <v>1.3174422572570998E-4</v>
      </c>
      <c r="CB67" s="346">
        <v>7.6576594903768303E-5</v>
      </c>
      <c r="CC67" s="346">
        <v>2.8849576551132426E-5</v>
      </c>
      <c r="CD67" s="346">
        <v>8.1477236307343369E-5</v>
      </c>
      <c r="CE67" s="346">
        <v>3.8748907312047267E-5</v>
      </c>
      <c r="CF67" s="346">
        <v>1.8175681453614929E-4</v>
      </c>
      <c r="CG67" s="346">
        <v>1.4233488222408427E-4</v>
      </c>
      <c r="CH67" s="346">
        <v>3.2836956763299706E-5</v>
      </c>
      <c r="CI67" s="346">
        <v>5.8146413552982991E-5</v>
      </c>
      <c r="CJ67" s="346">
        <v>4.0102448896837396E-5</v>
      </c>
      <c r="CK67" s="346">
        <v>5.6408090883592047E-5</v>
      </c>
      <c r="CL67" s="346">
        <v>3.6720635742170124E-5</v>
      </c>
      <c r="CM67" s="346">
        <v>2.9466015643831724E-4</v>
      </c>
      <c r="CN67" s="346">
        <v>5.3629298180841737E-5</v>
      </c>
      <c r="CO67" s="346">
        <v>7.1758126999613042E-5</v>
      </c>
      <c r="CP67" s="346">
        <v>1.0297732155636373E-4</v>
      </c>
      <c r="CQ67" s="346">
        <v>7.8077318198522156E-5</v>
      </c>
      <c r="CR67" s="346">
        <v>1.3118294089136886E-4</v>
      </c>
      <c r="CS67" s="346">
        <v>8.9539310437927871E-5</v>
      </c>
      <c r="CT67" s="346">
        <v>7.4347126539774154E-5</v>
      </c>
      <c r="CU67" s="346">
        <v>5.4057765607853957E-5</v>
      </c>
      <c r="CV67" s="346">
        <v>4.5353840509130473E-5</v>
      </c>
      <c r="CW67" s="346">
        <v>4.2913207242637731E-5</v>
      </c>
      <c r="CX67" s="346">
        <v>1.6921817548563823E-4</v>
      </c>
      <c r="CY67" s="346">
        <v>3.7411122188670902E-5</v>
      </c>
      <c r="CZ67" s="346">
        <v>2.1212646207543996E-4</v>
      </c>
      <c r="DA67" s="346">
        <v>1.8968450951773185E-4</v>
      </c>
      <c r="DB67" s="346">
        <v>1.0198081452976968E-4</v>
      </c>
      <c r="DC67" s="346">
        <v>1.2435454682110545E-4</v>
      </c>
      <c r="DD67" s="346">
        <v>4.7926781503852898E-5</v>
      </c>
      <c r="DE67" s="346">
        <v>8.0260143312035911E-5</v>
      </c>
      <c r="DF67" s="346">
        <v>7.7596282632671164E-4</v>
      </c>
      <c r="DG67" s="347">
        <v>6.6117966653033339E-5</v>
      </c>
      <c r="DI67" s="344"/>
      <c r="DK67" s="317">
        <v>125928.39611921993</v>
      </c>
      <c r="DL67" s="317">
        <v>63003.617349359112</v>
      </c>
    </row>
    <row r="68" spans="1:116" ht="15.6" customHeight="1">
      <c r="A68" s="316">
        <v>62</v>
      </c>
      <c r="B68" s="123" t="s">
        <v>251</v>
      </c>
      <c r="C68" s="340" t="s">
        <v>252</v>
      </c>
      <c r="D68" s="345">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0</v>
      </c>
      <c r="AM68" s="346">
        <v>0</v>
      </c>
      <c r="AN68" s="346">
        <v>0</v>
      </c>
      <c r="AO68" s="346">
        <v>0</v>
      </c>
      <c r="AP68" s="346">
        <v>0</v>
      </c>
      <c r="AQ68" s="346">
        <v>0</v>
      </c>
      <c r="AR68" s="346">
        <v>0</v>
      </c>
      <c r="AS68" s="346">
        <v>0</v>
      </c>
      <c r="AT68" s="346">
        <v>0</v>
      </c>
      <c r="AU68" s="346">
        <v>0</v>
      </c>
      <c r="AV68" s="346">
        <v>0</v>
      </c>
      <c r="AW68" s="346">
        <v>0</v>
      </c>
      <c r="AX68" s="346">
        <v>0</v>
      </c>
      <c r="AY68" s="346">
        <v>0</v>
      </c>
      <c r="AZ68" s="346">
        <v>0</v>
      </c>
      <c r="BA68" s="346">
        <v>0</v>
      </c>
      <c r="BB68" s="346">
        <v>0</v>
      </c>
      <c r="BC68" s="346">
        <v>0</v>
      </c>
      <c r="BD68" s="346">
        <v>0</v>
      </c>
      <c r="BE68" s="346">
        <v>0</v>
      </c>
      <c r="BF68" s="346">
        <v>0</v>
      </c>
      <c r="BG68" s="346">
        <v>0</v>
      </c>
      <c r="BH68" s="346">
        <v>0</v>
      </c>
      <c r="BI68" s="346">
        <v>0</v>
      </c>
      <c r="BJ68" s="346">
        <v>0</v>
      </c>
      <c r="BK68" s="346">
        <v>0</v>
      </c>
      <c r="BL68" s="346">
        <v>0</v>
      </c>
      <c r="BM68" s="346">
        <v>1</v>
      </c>
      <c r="BN68" s="346">
        <v>0</v>
      </c>
      <c r="BO68" s="346">
        <v>0</v>
      </c>
      <c r="BP68" s="346">
        <v>0</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6">
        <v>0</v>
      </c>
      <c r="CF68" s="346">
        <v>0</v>
      </c>
      <c r="CG68" s="346">
        <v>0</v>
      </c>
      <c r="CH68" s="346">
        <v>0</v>
      </c>
      <c r="CI68" s="346">
        <v>0</v>
      </c>
      <c r="CJ68" s="346">
        <v>0</v>
      </c>
      <c r="CK68" s="346">
        <v>0</v>
      </c>
      <c r="CL68" s="346">
        <v>0</v>
      </c>
      <c r="CM68" s="346">
        <v>0</v>
      </c>
      <c r="CN68" s="346">
        <v>0</v>
      </c>
      <c r="CO68" s="346">
        <v>0</v>
      </c>
      <c r="CP68" s="346">
        <v>0</v>
      </c>
      <c r="CQ68" s="346">
        <v>0</v>
      </c>
      <c r="CR68" s="346">
        <v>0</v>
      </c>
      <c r="CS68" s="346">
        <v>0</v>
      </c>
      <c r="CT68" s="346">
        <v>0</v>
      </c>
      <c r="CU68" s="346">
        <v>0</v>
      </c>
      <c r="CV68" s="346">
        <v>0</v>
      </c>
      <c r="CW68" s="346">
        <v>0</v>
      </c>
      <c r="CX68" s="346">
        <v>0</v>
      </c>
      <c r="CY68" s="346">
        <v>0</v>
      </c>
      <c r="CZ68" s="346">
        <v>0</v>
      </c>
      <c r="DA68" s="346">
        <v>0</v>
      </c>
      <c r="DB68" s="346">
        <v>0</v>
      </c>
      <c r="DC68" s="346">
        <v>0</v>
      </c>
      <c r="DD68" s="346">
        <v>0</v>
      </c>
      <c r="DE68" s="346">
        <v>0</v>
      </c>
      <c r="DF68" s="346">
        <v>0</v>
      </c>
      <c r="DG68" s="347">
        <v>0</v>
      </c>
      <c r="DI68" s="344"/>
      <c r="DK68" s="317">
        <v>1906621.8290000001</v>
      </c>
      <c r="DL68" s="317">
        <v>1906621.8290000001</v>
      </c>
    </row>
    <row r="69" spans="1:116" ht="15.6" customHeight="1">
      <c r="A69" s="316">
        <v>63</v>
      </c>
      <c r="B69" s="123" t="s">
        <v>253</v>
      </c>
      <c r="C69" s="340" t="s">
        <v>254</v>
      </c>
      <c r="D69" s="345">
        <v>7.0829271327811369E-3</v>
      </c>
      <c r="E69" s="346">
        <v>6.1373129243259411E-3</v>
      </c>
      <c r="F69" s="346">
        <v>1.0118857835211778E-2</v>
      </c>
      <c r="G69" s="346">
        <v>1.5174987275461767E-3</v>
      </c>
      <c r="H69" s="346">
        <v>2.2728162104353918E-3</v>
      </c>
      <c r="I69" s="346">
        <v>0</v>
      </c>
      <c r="J69" s="346">
        <v>8.8714917155143236E-3</v>
      </c>
      <c r="K69" s="346">
        <v>2.7798384523769495E-3</v>
      </c>
      <c r="L69" s="346">
        <v>2.2964818329670716E-3</v>
      </c>
      <c r="M69" s="346">
        <v>2.1633889805737177E-3</v>
      </c>
      <c r="N69" s="346">
        <v>0</v>
      </c>
      <c r="O69" s="346">
        <v>7.0231646913376123E-3</v>
      </c>
      <c r="P69" s="346">
        <v>3.7450771638992109E-3</v>
      </c>
      <c r="Q69" s="346">
        <v>3.8876204264724008E-3</v>
      </c>
      <c r="R69" s="346">
        <v>4.8620731780449891E-3</v>
      </c>
      <c r="S69" s="346">
        <v>1.3360990202388168E-2</v>
      </c>
      <c r="T69" s="346">
        <v>7.1968305786439908E-3</v>
      </c>
      <c r="U69" s="346">
        <v>4.0364440319761372E-3</v>
      </c>
      <c r="V69" s="346">
        <v>6.135406372104241E-3</v>
      </c>
      <c r="W69" s="346">
        <v>8.042652475611525E-3</v>
      </c>
      <c r="X69" s="346">
        <v>4.2302239439189126E-3</v>
      </c>
      <c r="Y69" s="346">
        <v>8.9243597921156558E-3</v>
      </c>
      <c r="Z69" s="346">
        <v>9.9850123640579432E-3</v>
      </c>
      <c r="AA69" s="346">
        <v>1.4604437282782497E-2</v>
      </c>
      <c r="AB69" s="346">
        <v>3.6617813335947003E-3</v>
      </c>
      <c r="AC69" s="346">
        <v>4.816749145489155E-3</v>
      </c>
      <c r="AD69" s="346">
        <v>5.8940256689561318E-4</v>
      </c>
      <c r="AE69" s="346">
        <v>4.6610878717394432E-3</v>
      </c>
      <c r="AF69" s="346">
        <v>7.2118023593326789E-3</v>
      </c>
      <c r="AG69" s="346">
        <v>5.683153804502337E-3</v>
      </c>
      <c r="AH69" s="346">
        <v>3.512142644251193E-3</v>
      </c>
      <c r="AI69" s="346">
        <v>7.0997252943789096E-3</v>
      </c>
      <c r="AJ69" s="346">
        <v>9.1663583743345489E-3</v>
      </c>
      <c r="AK69" s="346">
        <v>8.135072960402669E-3</v>
      </c>
      <c r="AL69" s="346">
        <v>1.1128245953498423E-2</v>
      </c>
      <c r="AM69" s="346">
        <v>1.1497256827409635E-2</v>
      </c>
      <c r="AN69" s="346">
        <v>9.4198224166657362E-3</v>
      </c>
      <c r="AO69" s="346">
        <v>1.1313700634759161E-2</v>
      </c>
      <c r="AP69" s="346">
        <v>5.4710755676433973E-3</v>
      </c>
      <c r="AQ69" s="346">
        <v>7.9475611753329779E-3</v>
      </c>
      <c r="AR69" s="346">
        <v>6.4977406047399726E-3</v>
      </c>
      <c r="AS69" s="346">
        <v>7.9102369528105433E-3</v>
      </c>
      <c r="AT69" s="346">
        <v>6.4970144077761485E-3</v>
      </c>
      <c r="AU69" s="346">
        <v>4.0202926768451407E-3</v>
      </c>
      <c r="AV69" s="346">
        <v>3.7284479597532358E-3</v>
      </c>
      <c r="AW69" s="346">
        <v>3.3085736699790809E-3</v>
      </c>
      <c r="AX69" s="346">
        <v>3.6488734140064458E-3</v>
      </c>
      <c r="AY69" s="346">
        <v>6.9879122243493939E-3</v>
      </c>
      <c r="AZ69" s="346">
        <v>5.199968859575234E-3</v>
      </c>
      <c r="BA69" s="346">
        <v>3.3556416838342231E-3</v>
      </c>
      <c r="BB69" s="346">
        <v>3.1284897804344041E-3</v>
      </c>
      <c r="BC69" s="346">
        <v>5.0987562874121126E-3</v>
      </c>
      <c r="BD69" s="346">
        <v>3.9298925232431866E-3</v>
      </c>
      <c r="BE69" s="346">
        <v>3.9302810904868661E-3</v>
      </c>
      <c r="BF69" s="346">
        <v>2.3008148008317863E-3</v>
      </c>
      <c r="BG69" s="346">
        <v>2.9378558287307113E-3</v>
      </c>
      <c r="BH69" s="346">
        <v>2.9028580654010222E-3</v>
      </c>
      <c r="BI69" s="346">
        <v>3.9881708416218912E-3</v>
      </c>
      <c r="BJ69" s="346">
        <v>4.1196392821713996E-3</v>
      </c>
      <c r="BK69" s="346">
        <v>4.4806240945643467E-3</v>
      </c>
      <c r="BL69" s="346">
        <v>2.7710081905140209E-3</v>
      </c>
      <c r="BM69" s="346">
        <v>3.0490763544309433E-3</v>
      </c>
      <c r="BN69" s="346">
        <v>1.0038155033445484</v>
      </c>
      <c r="BO69" s="346">
        <v>2.6557347489321245E-3</v>
      </c>
      <c r="BP69" s="346">
        <v>2.3214111446180088E-3</v>
      </c>
      <c r="BQ69" s="346">
        <v>2.0144180096985043E-2</v>
      </c>
      <c r="BR69" s="346">
        <v>5.5096868208158893E-2</v>
      </c>
      <c r="BS69" s="346">
        <v>5.0253720099993751E-2</v>
      </c>
      <c r="BT69" s="346">
        <v>6.117954973689793E-3</v>
      </c>
      <c r="BU69" s="346">
        <v>5.9025119779896485E-3</v>
      </c>
      <c r="BV69" s="346">
        <v>5.3437142907325685E-3</v>
      </c>
      <c r="BW69" s="346">
        <v>6.9968437967844951E-3</v>
      </c>
      <c r="BX69" s="346">
        <v>1.8424711724770088E-2</v>
      </c>
      <c r="BY69" s="346">
        <v>1.6298304657839116E-2</v>
      </c>
      <c r="BZ69" s="346">
        <v>2.2761245550742975E-2</v>
      </c>
      <c r="CA69" s="346">
        <v>1.8589587261250155E-3</v>
      </c>
      <c r="CB69" s="346">
        <v>2.3221534739906173E-2</v>
      </c>
      <c r="CC69" s="346">
        <v>4.8725745682563944E-3</v>
      </c>
      <c r="CD69" s="346">
        <v>5.8693066074307311E-3</v>
      </c>
      <c r="CE69" s="346">
        <v>5.0844853081774295E-3</v>
      </c>
      <c r="CF69" s="346">
        <v>1.4971228127716335E-2</v>
      </c>
      <c r="CG69" s="346">
        <v>1.9780830270493849E-2</v>
      </c>
      <c r="CH69" s="346">
        <v>2.7669050047976363E-3</v>
      </c>
      <c r="CI69" s="346">
        <v>8.8361107101924824E-3</v>
      </c>
      <c r="CJ69" s="346">
        <v>1.1237523436386277E-2</v>
      </c>
      <c r="CK69" s="346">
        <v>2.2628043987660677E-3</v>
      </c>
      <c r="CL69" s="346">
        <v>1.0706560546838701E-2</v>
      </c>
      <c r="CM69" s="346">
        <v>3.3910290821380354E-3</v>
      </c>
      <c r="CN69" s="346">
        <v>1.0223163073924018E-2</v>
      </c>
      <c r="CO69" s="346">
        <v>1.2344039547394806E-2</v>
      </c>
      <c r="CP69" s="346">
        <v>6.3189123284884416E-3</v>
      </c>
      <c r="CQ69" s="346">
        <v>4.1438809520022287E-3</v>
      </c>
      <c r="CR69" s="346">
        <v>5.6132132174244896E-3</v>
      </c>
      <c r="CS69" s="346">
        <v>6.164695522545784E-3</v>
      </c>
      <c r="CT69" s="346">
        <v>4.1650263581576698E-3</v>
      </c>
      <c r="CU69" s="346">
        <v>3.0329432036992053E-3</v>
      </c>
      <c r="CV69" s="346">
        <v>4.2524478802688954E-3</v>
      </c>
      <c r="CW69" s="346">
        <v>3.6519863326991658E-3</v>
      </c>
      <c r="CX69" s="346">
        <v>2.4647393061616959E-3</v>
      </c>
      <c r="CY69" s="346">
        <v>2.5841138197645061E-3</v>
      </c>
      <c r="CZ69" s="346">
        <v>7.546569081127592E-3</v>
      </c>
      <c r="DA69" s="346">
        <v>4.5293633985891988E-3</v>
      </c>
      <c r="DB69" s="346">
        <v>5.8433633311216759E-3</v>
      </c>
      <c r="DC69" s="346">
        <v>7.8126921907028211E-3</v>
      </c>
      <c r="DD69" s="346">
        <v>2.1124300439671921E-3</v>
      </c>
      <c r="DE69" s="346">
        <v>5.3711721409493395E-3</v>
      </c>
      <c r="DF69" s="346">
        <v>3.2584533401232556E-3</v>
      </c>
      <c r="DG69" s="347">
        <v>1.6804568185552194E-2</v>
      </c>
      <c r="DI69" s="344"/>
      <c r="DK69" s="317">
        <v>1400313.3262241832</v>
      </c>
      <c r="DL69" s="317">
        <v>1269009.173610558</v>
      </c>
    </row>
    <row r="70" spans="1:116" ht="15.6" customHeight="1">
      <c r="A70" s="316">
        <v>64</v>
      </c>
      <c r="B70" s="123" t="s">
        <v>255</v>
      </c>
      <c r="C70" s="340" t="s">
        <v>256</v>
      </c>
      <c r="D70" s="345">
        <v>0</v>
      </c>
      <c r="E70" s="346">
        <v>0</v>
      </c>
      <c r="F70" s="346">
        <v>0</v>
      </c>
      <c r="G70" s="346">
        <v>0</v>
      </c>
      <c r="H70" s="346">
        <v>0</v>
      </c>
      <c r="I70" s="346">
        <v>0</v>
      </c>
      <c r="J70" s="346">
        <v>0</v>
      </c>
      <c r="K70" s="346">
        <v>0</v>
      </c>
      <c r="L70" s="346">
        <v>0</v>
      </c>
      <c r="M70" s="346">
        <v>0</v>
      </c>
      <c r="N70" s="346">
        <v>0</v>
      </c>
      <c r="O70" s="346">
        <v>0</v>
      </c>
      <c r="P70" s="346">
        <v>0</v>
      </c>
      <c r="Q70" s="346">
        <v>0</v>
      </c>
      <c r="R70" s="346">
        <v>0</v>
      </c>
      <c r="S70" s="346">
        <v>0</v>
      </c>
      <c r="T70" s="346">
        <v>0</v>
      </c>
      <c r="U70" s="346">
        <v>0</v>
      </c>
      <c r="V70" s="346">
        <v>0</v>
      </c>
      <c r="W70" s="346">
        <v>0</v>
      </c>
      <c r="X70" s="346">
        <v>0</v>
      </c>
      <c r="Y70" s="346">
        <v>0</v>
      </c>
      <c r="Z70" s="346">
        <v>0</v>
      </c>
      <c r="AA70" s="346">
        <v>0</v>
      </c>
      <c r="AB70" s="346">
        <v>0</v>
      </c>
      <c r="AC70" s="346">
        <v>0</v>
      </c>
      <c r="AD70" s="346">
        <v>0</v>
      </c>
      <c r="AE70" s="346">
        <v>0</v>
      </c>
      <c r="AF70" s="346">
        <v>0</v>
      </c>
      <c r="AG70" s="346">
        <v>0</v>
      </c>
      <c r="AH70" s="346">
        <v>0</v>
      </c>
      <c r="AI70" s="346">
        <v>0</v>
      </c>
      <c r="AJ70" s="346">
        <v>0</v>
      </c>
      <c r="AK70" s="346">
        <v>0</v>
      </c>
      <c r="AL70" s="346">
        <v>0</v>
      </c>
      <c r="AM70" s="346">
        <v>0</v>
      </c>
      <c r="AN70" s="346">
        <v>0</v>
      </c>
      <c r="AO70" s="346">
        <v>0</v>
      </c>
      <c r="AP70" s="346">
        <v>0</v>
      </c>
      <c r="AQ70" s="346">
        <v>0</v>
      </c>
      <c r="AR70" s="346">
        <v>0</v>
      </c>
      <c r="AS70" s="346">
        <v>0</v>
      </c>
      <c r="AT70" s="346">
        <v>0</v>
      </c>
      <c r="AU70" s="346">
        <v>0</v>
      </c>
      <c r="AV70" s="346">
        <v>0</v>
      </c>
      <c r="AW70" s="346">
        <v>0</v>
      </c>
      <c r="AX70" s="346">
        <v>0</v>
      </c>
      <c r="AY70" s="346">
        <v>0</v>
      </c>
      <c r="AZ70" s="346">
        <v>0</v>
      </c>
      <c r="BA70" s="346">
        <v>0</v>
      </c>
      <c r="BB70" s="346">
        <v>0</v>
      </c>
      <c r="BC70" s="346">
        <v>0</v>
      </c>
      <c r="BD70" s="346">
        <v>0</v>
      </c>
      <c r="BE70" s="346">
        <v>0</v>
      </c>
      <c r="BF70" s="346">
        <v>0</v>
      </c>
      <c r="BG70" s="346">
        <v>0</v>
      </c>
      <c r="BH70" s="346">
        <v>0</v>
      </c>
      <c r="BI70" s="346">
        <v>0</v>
      </c>
      <c r="BJ70" s="346">
        <v>0</v>
      </c>
      <c r="BK70" s="346">
        <v>0</v>
      </c>
      <c r="BL70" s="346">
        <v>0</v>
      </c>
      <c r="BM70" s="346">
        <v>0</v>
      </c>
      <c r="BN70" s="346">
        <v>0</v>
      </c>
      <c r="BO70" s="346">
        <v>1</v>
      </c>
      <c r="BP70" s="346">
        <v>0</v>
      </c>
      <c r="BQ70" s="346">
        <v>0</v>
      </c>
      <c r="BR70" s="346">
        <v>0</v>
      </c>
      <c r="BS70" s="346">
        <v>0</v>
      </c>
      <c r="BT70" s="346">
        <v>0</v>
      </c>
      <c r="BU70" s="346">
        <v>0</v>
      </c>
      <c r="BV70" s="346">
        <v>0</v>
      </c>
      <c r="BW70" s="346">
        <v>0</v>
      </c>
      <c r="BX70" s="346">
        <v>0</v>
      </c>
      <c r="BY70" s="346">
        <v>0</v>
      </c>
      <c r="BZ70" s="346">
        <v>0</v>
      </c>
      <c r="CA70" s="346">
        <v>0</v>
      </c>
      <c r="CB70" s="346">
        <v>0</v>
      </c>
      <c r="CC70" s="346">
        <v>0</v>
      </c>
      <c r="CD70" s="346">
        <v>0</v>
      </c>
      <c r="CE70" s="346">
        <v>0</v>
      </c>
      <c r="CF70" s="346">
        <v>0</v>
      </c>
      <c r="CG70" s="346">
        <v>0</v>
      </c>
      <c r="CH70" s="346">
        <v>0</v>
      </c>
      <c r="CI70" s="346">
        <v>0</v>
      </c>
      <c r="CJ70" s="346">
        <v>0</v>
      </c>
      <c r="CK70" s="346">
        <v>0</v>
      </c>
      <c r="CL70" s="346">
        <v>0</v>
      </c>
      <c r="CM70" s="346">
        <v>0</v>
      </c>
      <c r="CN70" s="346">
        <v>0</v>
      </c>
      <c r="CO70" s="346">
        <v>0</v>
      </c>
      <c r="CP70" s="346">
        <v>0</v>
      </c>
      <c r="CQ70" s="346">
        <v>0</v>
      </c>
      <c r="CR70" s="346">
        <v>0</v>
      </c>
      <c r="CS70" s="346">
        <v>0</v>
      </c>
      <c r="CT70" s="346">
        <v>0</v>
      </c>
      <c r="CU70" s="346">
        <v>0</v>
      </c>
      <c r="CV70" s="346">
        <v>0</v>
      </c>
      <c r="CW70" s="346">
        <v>0</v>
      </c>
      <c r="CX70" s="346">
        <v>0</v>
      </c>
      <c r="CY70" s="346">
        <v>0</v>
      </c>
      <c r="CZ70" s="346">
        <v>0</v>
      </c>
      <c r="DA70" s="346">
        <v>0</v>
      </c>
      <c r="DB70" s="346">
        <v>0</v>
      </c>
      <c r="DC70" s="346">
        <v>0</v>
      </c>
      <c r="DD70" s="346">
        <v>0</v>
      </c>
      <c r="DE70" s="346">
        <v>0</v>
      </c>
      <c r="DF70" s="346">
        <v>0</v>
      </c>
      <c r="DG70" s="347">
        <v>0</v>
      </c>
      <c r="DI70" s="344"/>
      <c r="DK70" s="317">
        <v>526316.53599999996</v>
      </c>
      <c r="DL70" s="317">
        <v>526316.53599999996</v>
      </c>
    </row>
    <row r="71" spans="1:116" ht="15.6" customHeight="1">
      <c r="A71" s="316">
        <v>65</v>
      </c>
      <c r="B71" s="123" t="s">
        <v>257</v>
      </c>
      <c r="C71" s="340" t="s">
        <v>258</v>
      </c>
      <c r="D71" s="345">
        <v>0</v>
      </c>
      <c r="E71" s="346">
        <v>0</v>
      </c>
      <c r="F71" s="346">
        <v>0</v>
      </c>
      <c r="G71" s="346">
        <v>0</v>
      </c>
      <c r="H71" s="346">
        <v>0</v>
      </c>
      <c r="I71" s="346">
        <v>0</v>
      </c>
      <c r="J71" s="346">
        <v>0</v>
      </c>
      <c r="K71" s="346">
        <v>0</v>
      </c>
      <c r="L71" s="346">
        <v>0</v>
      </c>
      <c r="M71" s="346">
        <v>0</v>
      </c>
      <c r="N71" s="346">
        <v>0</v>
      </c>
      <c r="O71" s="346">
        <v>0</v>
      </c>
      <c r="P71" s="346">
        <v>0</v>
      </c>
      <c r="Q71" s="346">
        <v>0</v>
      </c>
      <c r="R71" s="346">
        <v>0</v>
      </c>
      <c r="S71" s="346">
        <v>0</v>
      </c>
      <c r="T71" s="346">
        <v>0</v>
      </c>
      <c r="U71" s="346">
        <v>0</v>
      </c>
      <c r="V71" s="346">
        <v>0</v>
      </c>
      <c r="W71" s="346">
        <v>0</v>
      </c>
      <c r="X71" s="346">
        <v>0</v>
      </c>
      <c r="Y71" s="346">
        <v>0</v>
      </c>
      <c r="Z71" s="346">
        <v>0</v>
      </c>
      <c r="AA71" s="346">
        <v>0</v>
      </c>
      <c r="AB71" s="346">
        <v>0</v>
      </c>
      <c r="AC71" s="346">
        <v>0</v>
      </c>
      <c r="AD71" s="346">
        <v>0</v>
      </c>
      <c r="AE71" s="346">
        <v>0</v>
      </c>
      <c r="AF71" s="346">
        <v>0</v>
      </c>
      <c r="AG71" s="346">
        <v>0</v>
      </c>
      <c r="AH71" s="346">
        <v>0</v>
      </c>
      <c r="AI71" s="346">
        <v>0</v>
      </c>
      <c r="AJ71" s="346">
        <v>0</v>
      </c>
      <c r="AK71" s="346">
        <v>0</v>
      </c>
      <c r="AL71" s="346">
        <v>0</v>
      </c>
      <c r="AM71" s="346">
        <v>0</v>
      </c>
      <c r="AN71" s="346">
        <v>0</v>
      </c>
      <c r="AO71" s="346">
        <v>0</v>
      </c>
      <c r="AP71" s="346">
        <v>0</v>
      </c>
      <c r="AQ71" s="346">
        <v>0</v>
      </c>
      <c r="AR71" s="346">
        <v>0</v>
      </c>
      <c r="AS71" s="346">
        <v>0</v>
      </c>
      <c r="AT71" s="346">
        <v>0</v>
      </c>
      <c r="AU71" s="346">
        <v>0</v>
      </c>
      <c r="AV71" s="346">
        <v>0</v>
      </c>
      <c r="AW71" s="346">
        <v>0</v>
      </c>
      <c r="AX71" s="346">
        <v>0</v>
      </c>
      <c r="AY71" s="346">
        <v>0</v>
      </c>
      <c r="AZ71" s="346">
        <v>0</v>
      </c>
      <c r="BA71" s="346">
        <v>0</v>
      </c>
      <c r="BB71" s="346">
        <v>0</v>
      </c>
      <c r="BC71" s="346">
        <v>0</v>
      </c>
      <c r="BD71" s="346">
        <v>0</v>
      </c>
      <c r="BE71" s="346">
        <v>0</v>
      </c>
      <c r="BF71" s="346">
        <v>0</v>
      </c>
      <c r="BG71" s="346">
        <v>0</v>
      </c>
      <c r="BH71" s="346">
        <v>0</v>
      </c>
      <c r="BI71" s="346">
        <v>0</v>
      </c>
      <c r="BJ71" s="346">
        <v>0</v>
      </c>
      <c r="BK71" s="346">
        <v>0</v>
      </c>
      <c r="BL71" s="346">
        <v>0</v>
      </c>
      <c r="BM71" s="346">
        <v>0</v>
      </c>
      <c r="BN71" s="346">
        <v>0</v>
      </c>
      <c r="BO71" s="346">
        <v>0</v>
      </c>
      <c r="BP71" s="346">
        <v>1</v>
      </c>
      <c r="BQ71" s="346">
        <v>0</v>
      </c>
      <c r="BR71" s="346">
        <v>0</v>
      </c>
      <c r="BS71" s="346">
        <v>0</v>
      </c>
      <c r="BT71" s="346">
        <v>0</v>
      </c>
      <c r="BU71" s="346">
        <v>0</v>
      </c>
      <c r="BV71" s="346">
        <v>0</v>
      </c>
      <c r="BW71" s="346">
        <v>0</v>
      </c>
      <c r="BX71" s="346">
        <v>0</v>
      </c>
      <c r="BY71" s="346">
        <v>0</v>
      </c>
      <c r="BZ71" s="346">
        <v>0</v>
      </c>
      <c r="CA71" s="346">
        <v>0</v>
      </c>
      <c r="CB71" s="346">
        <v>0</v>
      </c>
      <c r="CC71" s="346">
        <v>0</v>
      </c>
      <c r="CD71" s="346">
        <v>0</v>
      </c>
      <c r="CE71" s="346">
        <v>0</v>
      </c>
      <c r="CF71" s="346">
        <v>0</v>
      </c>
      <c r="CG71" s="346">
        <v>0</v>
      </c>
      <c r="CH71" s="346">
        <v>0</v>
      </c>
      <c r="CI71" s="346">
        <v>0</v>
      </c>
      <c r="CJ71" s="346">
        <v>0</v>
      </c>
      <c r="CK71" s="346">
        <v>0</v>
      </c>
      <c r="CL71" s="346">
        <v>0</v>
      </c>
      <c r="CM71" s="346">
        <v>0</v>
      </c>
      <c r="CN71" s="346">
        <v>0</v>
      </c>
      <c r="CO71" s="346">
        <v>0</v>
      </c>
      <c r="CP71" s="346">
        <v>0</v>
      </c>
      <c r="CQ71" s="346">
        <v>0</v>
      </c>
      <c r="CR71" s="346">
        <v>0</v>
      </c>
      <c r="CS71" s="346">
        <v>0</v>
      </c>
      <c r="CT71" s="346">
        <v>0</v>
      </c>
      <c r="CU71" s="346">
        <v>0</v>
      </c>
      <c r="CV71" s="346">
        <v>0</v>
      </c>
      <c r="CW71" s="346">
        <v>0</v>
      </c>
      <c r="CX71" s="346">
        <v>0</v>
      </c>
      <c r="CY71" s="346">
        <v>0</v>
      </c>
      <c r="CZ71" s="346">
        <v>0</v>
      </c>
      <c r="DA71" s="346">
        <v>0</v>
      </c>
      <c r="DB71" s="346">
        <v>0</v>
      </c>
      <c r="DC71" s="346">
        <v>0</v>
      </c>
      <c r="DD71" s="346">
        <v>0</v>
      </c>
      <c r="DE71" s="346">
        <v>0</v>
      </c>
      <c r="DF71" s="346">
        <v>0</v>
      </c>
      <c r="DG71" s="347">
        <v>0</v>
      </c>
      <c r="DI71" s="344"/>
      <c r="DK71" s="317">
        <v>505510.91199999995</v>
      </c>
      <c r="DL71" s="317">
        <v>505510.91199999995</v>
      </c>
    </row>
    <row r="72" spans="1:116" ht="15.6" customHeight="1">
      <c r="A72" s="316">
        <v>66</v>
      </c>
      <c r="B72" s="123" t="s">
        <v>259</v>
      </c>
      <c r="C72" s="340" t="s">
        <v>260</v>
      </c>
      <c r="D72" s="345">
        <v>1.9446417433548569E-2</v>
      </c>
      <c r="E72" s="346">
        <v>1.6871360078161063E-2</v>
      </c>
      <c r="F72" s="346">
        <v>4.5373359402453885E-2</v>
      </c>
      <c r="G72" s="346">
        <v>5.7263177730071599E-3</v>
      </c>
      <c r="H72" s="346">
        <v>2.7303343591980132E-2</v>
      </c>
      <c r="I72" s="346">
        <v>0</v>
      </c>
      <c r="J72" s="346">
        <v>2.5222923268684597E-2</v>
      </c>
      <c r="K72" s="346">
        <v>1.4202251857073371E-2</v>
      </c>
      <c r="L72" s="346">
        <v>1.0858982153878941E-2</v>
      </c>
      <c r="M72" s="346">
        <v>7.8612111438225319E-3</v>
      </c>
      <c r="N72" s="346">
        <v>0</v>
      </c>
      <c r="O72" s="346">
        <v>2.9808045340866427E-2</v>
      </c>
      <c r="P72" s="346">
        <v>1.4344385642818824E-2</v>
      </c>
      <c r="Q72" s="346">
        <v>2.0446946382567784E-2</v>
      </c>
      <c r="R72" s="346">
        <v>1.3243080208798653E-2</v>
      </c>
      <c r="S72" s="346">
        <v>7.2748717455974055E-2</v>
      </c>
      <c r="T72" s="346">
        <v>2.1140339496293403E-2</v>
      </c>
      <c r="U72" s="346">
        <v>2.3473639780452926E-2</v>
      </c>
      <c r="V72" s="346">
        <v>4.9461338839125443E-2</v>
      </c>
      <c r="W72" s="346">
        <v>0.10647042470000173</v>
      </c>
      <c r="X72" s="346">
        <v>7.0713181537611801E-3</v>
      </c>
      <c r="Y72" s="346">
        <v>3.1932775643467505E-2</v>
      </c>
      <c r="Z72" s="346">
        <v>1.5071737200344696E-2</v>
      </c>
      <c r="AA72" s="346">
        <v>5.0573135778807121E-2</v>
      </c>
      <c r="AB72" s="346">
        <v>1.3052212465961329E-2</v>
      </c>
      <c r="AC72" s="346">
        <v>1.1480771332300995E-2</v>
      </c>
      <c r="AD72" s="346">
        <v>5.3056519740142302E-3</v>
      </c>
      <c r="AE72" s="346">
        <v>1.1206489817120583E-2</v>
      </c>
      <c r="AF72" s="346">
        <v>2.4241092140485344E-2</v>
      </c>
      <c r="AG72" s="346">
        <v>2.4840993678715048E-2</v>
      </c>
      <c r="AH72" s="346">
        <v>2.1146051937664691E-2</v>
      </c>
      <c r="AI72" s="346">
        <v>2.5978651686923631E-2</v>
      </c>
      <c r="AJ72" s="346">
        <v>3.4077308182463698E-2</v>
      </c>
      <c r="AK72" s="346">
        <v>3.1270919288717003E-2</v>
      </c>
      <c r="AL72" s="346">
        <v>3.5503905647368057E-2</v>
      </c>
      <c r="AM72" s="346">
        <v>7.0079595470068479E-2</v>
      </c>
      <c r="AN72" s="346">
        <v>5.1379326354583574E-2</v>
      </c>
      <c r="AO72" s="346">
        <v>0.10158387535547962</v>
      </c>
      <c r="AP72" s="346">
        <v>2.2774377402079844E-2</v>
      </c>
      <c r="AQ72" s="346">
        <v>4.3910395093738064E-2</v>
      </c>
      <c r="AR72" s="346">
        <v>2.5377205678332574E-2</v>
      </c>
      <c r="AS72" s="346">
        <v>1.4009952611074562E-2</v>
      </c>
      <c r="AT72" s="346">
        <v>2.16872512826423E-2</v>
      </c>
      <c r="AU72" s="346">
        <v>1.3256910906020384E-2</v>
      </c>
      <c r="AV72" s="346">
        <v>1.3829075672896797E-2</v>
      </c>
      <c r="AW72" s="346">
        <v>8.4582324527589549E-3</v>
      </c>
      <c r="AX72" s="346">
        <v>3.0009932792076064E-2</v>
      </c>
      <c r="AY72" s="346">
        <v>2.8672775188074977E-2</v>
      </c>
      <c r="AZ72" s="346">
        <v>1.1786077184477519E-2</v>
      </c>
      <c r="BA72" s="346">
        <v>9.6729758361648426E-3</v>
      </c>
      <c r="BB72" s="346">
        <v>6.8082728235341712E-3</v>
      </c>
      <c r="BC72" s="346">
        <v>1.4672871372331718E-2</v>
      </c>
      <c r="BD72" s="346">
        <v>8.992499826295455E-3</v>
      </c>
      <c r="BE72" s="346">
        <v>9.219131413448111E-3</v>
      </c>
      <c r="BF72" s="346">
        <v>1.298324460177876E-2</v>
      </c>
      <c r="BG72" s="346">
        <v>1.1276184846688521E-2</v>
      </c>
      <c r="BH72" s="346">
        <v>1.6770925351736372E-2</v>
      </c>
      <c r="BI72" s="346">
        <v>2.1148576868954137E-2</v>
      </c>
      <c r="BJ72" s="346">
        <v>1.6946155515471493E-2</v>
      </c>
      <c r="BK72" s="346">
        <v>1.4952020319873863E-2</v>
      </c>
      <c r="BL72" s="346">
        <v>2.7244582635876587E-2</v>
      </c>
      <c r="BM72" s="346">
        <v>6.6390800391077547E-3</v>
      </c>
      <c r="BN72" s="346">
        <v>6.0340037821751584E-3</v>
      </c>
      <c r="BO72" s="346">
        <v>5.472589660160238E-3</v>
      </c>
      <c r="BP72" s="346">
        <v>6.7170160605039466E-3</v>
      </c>
      <c r="BQ72" s="346">
        <v>1.0800058739506995</v>
      </c>
      <c r="BR72" s="346">
        <v>2.097351411123664E-2</v>
      </c>
      <c r="BS72" s="346">
        <v>5.3704090346247214E-2</v>
      </c>
      <c r="BT72" s="346">
        <v>5.6375988787623316E-2</v>
      </c>
      <c r="BU72" s="346">
        <v>1.6477440834418513E-2</v>
      </c>
      <c r="BV72" s="346">
        <v>5.976974961623055E-3</v>
      </c>
      <c r="BW72" s="346">
        <v>1.2612233617702478E-2</v>
      </c>
      <c r="BX72" s="346">
        <v>6.674277652630691E-3</v>
      </c>
      <c r="BY72" s="346">
        <v>6.1873958460507766E-4</v>
      </c>
      <c r="BZ72" s="346">
        <v>3.6368325729577392E-2</v>
      </c>
      <c r="CA72" s="346">
        <v>5.0077648342297665E-3</v>
      </c>
      <c r="CB72" s="346">
        <v>7.9984741950792429E-3</v>
      </c>
      <c r="CC72" s="346">
        <v>2.9088723192994366E-3</v>
      </c>
      <c r="CD72" s="346">
        <v>7.1137895349260181E-3</v>
      </c>
      <c r="CE72" s="346">
        <v>4.5762445178398796E-3</v>
      </c>
      <c r="CF72" s="346">
        <v>4.115054248490968E-2</v>
      </c>
      <c r="CG72" s="346">
        <v>1.2519306457178914E-2</v>
      </c>
      <c r="CH72" s="346">
        <v>5.3667352935779147E-3</v>
      </c>
      <c r="CI72" s="346">
        <v>1.1846992340695094E-2</v>
      </c>
      <c r="CJ72" s="346">
        <v>6.2134906582517486E-3</v>
      </c>
      <c r="CK72" s="346">
        <v>3.9620155151380712E-3</v>
      </c>
      <c r="CL72" s="346">
        <v>5.6955473039892179E-3</v>
      </c>
      <c r="CM72" s="346">
        <v>8.295450413954901E-3</v>
      </c>
      <c r="CN72" s="346">
        <v>8.9205121001002877E-3</v>
      </c>
      <c r="CO72" s="346">
        <v>1.2627501699900808E-2</v>
      </c>
      <c r="CP72" s="346">
        <v>8.5408886308619078E-3</v>
      </c>
      <c r="CQ72" s="346">
        <v>8.7656996385997426E-3</v>
      </c>
      <c r="CR72" s="346">
        <v>1.8929549360322494E-2</v>
      </c>
      <c r="CS72" s="346">
        <v>1.499774640033916E-2</v>
      </c>
      <c r="CT72" s="346">
        <v>1.1845736104005309E-2</v>
      </c>
      <c r="CU72" s="346">
        <v>4.797221015270481E-3</v>
      </c>
      <c r="CV72" s="346">
        <v>6.6440444922567345E-3</v>
      </c>
      <c r="CW72" s="346">
        <v>5.7028115830846183E-3</v>
      </c>
      <c r="CX72" s="346">
        <v>7.1233158123934796E-3</v>
      </c>
      <c r="CY72" s="346">
        <v>4.3349584549663197E-3</v>
      </c>
      <c r="CZ72" s="346">
        <v>3.9363020151225163E-2</v>
      </c>
      <c r="DA72" s="346">
        <v>1.8531792777746435E-2</v>
      </c>
      <c r="DB72" s="346">
        <v>1.8030360225048007E-2</v>
      </c>
      <c r="DC72" s="346">
        <v>2.7622940196249703E-2</v>
      </c>
      <c r="DD72" s="346">
        <v>6.9429692020277715E-3</v>
      </c>
      <c r="DE72" s="346">
        <v>1.4585252598574492E-2</v>
      </c>
      <c r="DF72" s="346">
        <v>1.0946989036281374E-2</v>
      </c>
      <c r="DG72" s="347">
        <v>4.6597283583911095E-3</v>
      </c>
      <c r="DI72" s="344"/>
      <c r="DK72" s="317">
        <v>2547789.7783361482</v>
      </c>
      <c r="DL72" s="317">
        <v>1743067.7031952399</v>
      </c>
    </row>
    <row r="73" spans="1:116" ht="15.6" customHeight="1">
      <c r="A73" s="316">
        <v>67</v>
      </c>
      <c r="B73" s="123" t="s">
        <v>261</v>
      </c>
      <c r="C73" s="340" t="s">
        <v>262</v>
      </c>
      <c r="D73" s="345">
        <v>8.4563960159560767E-4</v>
      </c>
      <c r="E73" s="346">
        <v>6.0632473517930447E-4</v>
      </c>
      <c r="F73" s="346">
        <v>9.3150956848279747E-4</v>
      </c>
      <c r="G73" s="346">
        <v>4.3226792653291827E-4</v>
      </c>
      <c r="H73" s="346">
        <v>6.6059324887661789E-4</v>
      </c>
      <c r="I73" s="346">
        <v>0</v>
      </c>
      <c r="J73" s="346">
        <v>7.1042471475171623E-4</v>
      </c>
      <c r="K73" s="346">
        <v>4.204047302754978E-3</v>
      </c>
      <c r="L73" s="346">
        <v>3.9640683336872292E-3</v>
      </c>
      <c r="M73" s="346">
        <v>9.9194138877411802E-4</v>
      </c>
      <c r="N73" s="346">
        <v>0</v>
      </c>
      <c r="O73" s="346">
        <v>8.9955456242139555E-3</v>
      </c>
      <c r="P73" s="346">
        <v>2.7671319717992447E-3</v>
      </c>
      <c r="Q73" s="346">
        <v>7.3625431561695183E-4</v>
      </c>
      <c r="R73" s="346">
        <v>1.0753039095896904E-3</v>
      </c>
      <c r="S73" s="346">
        <v>3.4729839097542357E-3</v>
      </c>
      <c r="T73" s="346">
        <v>1.5024193063912915E-3</v>
      </c>
      <c r="U73" s="346">
        <v>1.1881041614047367E-3</v>
      </c>
      <c r="V73" s="346">
        <v>1.4258062177314085E-2</v>
      </c>
      <c r="W73" s="346">
        <v>3.313863538457106E-3</v>
      </c>
      <c r="X73" s="346">
        <v>2.9267763831879716E-4</v>
      </c>
      <c r="Y73" s="346">
        <v>2.6735759982781213E-3</v>
      </c>
      <c r="Z73" s="346">
        <v>2.3150329798494263E-3</v>
      </c>
      <c r="AA73" s="346">
        <v>2.0296524271682928E-3</v>
      </c>
      <c r="AB73" s="346">
        <v>3.1076810868236756E-3</v>
      </c>
      <c r="AC73" s="346">
        <v>2.3210994523243803E-3</v>
      </c>
      <c r="AD73" s="346">
        <v>1.718010638454211E-4</v>
      </c>
      <c r="AE73" s="346">
        <v>9.3733324104573843E-4</v>
      </c>
      <c r="AF73" s="346">
        <v>3.1313127477446438E-3</v>
      </c>
      <c r="AG73" s="346">
        <v>4.078986730072863E-3</v>
      </c>
      <c r="AH73" s="346">
        <v>1.133605436817372E-3</v>
      </c>
      <c r="AI73" s="346">
        <v>1.0116367843264664E-2</v>
      </c>
      <c r="AJ73" s="346">
        <v>1.2045533477752508E-3</v>
      </c>
      <c r="AK73" s="346">
        <v>1.4241035332056702E-2</v>
      </c>
      <c r="AL73" s="346">
        <v>6.3132499809525865E-3</v>
      </c>
      <c r="AM73" s="346">
        <v>2.8715119619787551E-3</v>
      </c>
      <c r="AN73" s="346">
        <v>6.1186932457263634E-3</v>
      </c>
      <c r="AO73" s="346">
        <v>1.4091533319863873E-2</v>
      </c>
      <c r="AP73" s="346">
        <v>2.6310861881509023E-3</v>
      </c>
      <c r="AQ73" s="346">
        <v>1.6299819675617156E-3</v>
      </c>
      <c r="AR73" s="346">
        <v>3.4214246853520335E-3</v>
      </c>
      <c r="AS73" s="346">
        <v>2.7509261867525539E-3</v>
      </c>
      <c r="AT73" s="346">
        <v>3.3274747560460465E-3</v>
      </c>
      <c r="AU73" s="346">
        <v>1.9455406452657295E-3</v>
      </c>
      <c r="AV73" s="346">
        <v>1.5842574405662043E-3</v>
      </c>
      <c r="AW73" s="346">
        <v>1.6789207507700145E-3</v>
      </c>
      <c r="AX73" s="346">
        <v>2.7791731026531527E-3</v>
      </c>
      <c r="AY73" s="346">
        <v>2.0455092942190389E-3</v>
      </c>
      <c r="AZ73" s="346">
        <v>1.6628819051869518E-3</v>
      </c>
      <c r="BA73" s="346">
        <v>7.7352000139795866E-4</v>
      </c>
      <c r="BB73" s="346">
        <v>6.022128356424968E-4</v>
      </c>
      <c r="BC73" s="346">
        <v>1.6678689568131804E-3</v>
      </c>
      <c r="BD73" s="346">
        <v>1.0323775204796502E-3</v>
      </c>
      <c r="BE73" s="346">
        <v>1.0214467086602848E-3</v>
      </c>
      <c r="BF73" s="346">
        <v>2.9516093106630487E-3</v>
      </c>
      <c r="BG73" s="346">
        <v>5.2833036952481477E-3</v>
      </c>
      <c r="BH73" s="346">
        <v>4.0204524211089289E-3</v>
      </c>
      <c r="BI73" s="346">
        <v>2.2360155047574156E-3</v>
      </c>
      <c r="BJ73" s="346">
        <v>3.6196504540683861E-3</v>
      </c>
      <c r="BK73" s="346">
        <v>1.4328844971899979E-3</v>
      </c>
      <c r="BL73" s="346">
        <v>2.7100059257825857E-3</v>
      </c>
      <c r="BM73" s="346">
        <v>1.2407157035269356E-3</v>
      </c>
      <c r="BN73" s="346">
        <v>1.3602449824114428E-3</v>
      </c>
      <c r="BO73" s="346">
        <v>9.0203399559079069E-4</v>
      </c>
      <c r="BP73" s="346">
        <v>1.0733379120509263E-3</v>
      </c>
      <c r="BQ73" s="346">
        <v>1.3837641032041544E-2</v>
      </c>
      <c r="BR73" s="346">
        <v>1.0085118289748221</v>
      </c>
      <c r="BS73" s="346">
        <v>2.0878771555190366E-3</v>
      </c>
      <c r="BT73" s="346">
        <v>3.3858516023678046E-3</v>
      </c>
      <c r="BU73" s="346">
        <v>2.7630127425398517E-3</v>
      </c>
      <c r="BV73" s="346">
        <v>1.0278363763208448E-3</v>
      </c>
      <c r="BW73" s="346">
        <v>1.7782862779798785E-3</v>
      </c>
      <c r="BX73" s="346">
        <v>5.7460453668104915E-4</v>
      </c>
      <c r="BY73" s="346">
        <v>1.0633384908333472E-4</v>
      </c>
      <c r="BZ73" s="346">
        <v>1.3009190051873887E-3</v>
      </c>
      <c r="CA73" s="346">
        <v>6.8676572537141906E-4</v>
      </c>
      <c r="CB73" s="346">
        <v>1.1392043088164962E-3</v>
      </c>
      <c r="CC73" s="346">
        <v>4.5362035286373537E-4</v>
      </c>
      <c r="CD73" s="346">
        <v>9.2945813528711569E-4</v>
      </c>
      <c r="CE73" s="346">
        <v>5.6167165701581255E-4</v>
      </c>
      <c r="CF73" s="346">
        <v>1.1530808969173227E-3</v>
      </c>
      <c r="CG73" s="346">
        <v>1.1559713939065742E-3</v>
      </c>
      <c r="CH73" s="346">
        <v>8.6019429550852108E-4</v>
      </c>
      <c r="CI73" s="346">
        <v>1.3135774852326193E-3</v>
      </c>
      <c r="CJ73" s="346">
        <v>1.0594085940487359E-3</v>
      </c>
      <c r="CK73" s="346">
        <v>5.38882236942665E-4</v>
      </c>
      <c r="CL73" s="346">
        <v>1.1679015308995947E-3</v>
      </c>
      <c r="CM73" s="346">
        <v>9.2646075591819408E-4</v>
      </c>
      <c r="CN73" s="346">
        <v>2.4033206967485365E-3</v>
      </c>
      <c r="CO73" s="346">
        <v>2.5989857934989539E-3</v>
      </c>
      <c r="CP73" s="346">
        <v>8.093660748714703E-4</v>
      </c>
      <c r="CQ73" s="346">
        <v>1.8598301856724471E-3</v>
      </c>
      <c r="CR73" s="346">
        <v>4.9541697253725741E-3</v>
      </c>
      <c r="CS73" s="346">
        <v>5.0756271822601888E-3</v>
      </c>
      <c r="CT73" s="346">
        <v>4.1818953116555622E-3</v>
      </c>
      <c r="CU73" s="346">
        <v>1.2857535989954732E-3</v>
      </c>
      <c r="CV73" s="346">
        <v>7.2074758364982941E-4</v>
      </c>
      <c r="CW73" s="346">
        <v>5.3499654920196877E-4</v>
      </c>
      <c r="CX73" s="346">
        <v>2.4113587262995328E-3</v>
      </c>
      <c r="CY73" s="346">
        <v>1.326551773915651E-3</v>
      </c>
      <c r="CZ73" s="346">
        <v>1.4601356983762803E-2</v>
      </c>
      <c r="DA73" s="346">
        <v>1.1782506851528887E-2</v>
      </c>
      <c r="DB73" s="346">
        <v>5.3169607322479549E-3</v>
      </c>
      <c r="DC73" s="346">
        <v>1.7125856608449837E-3</v>
      </c>
      <c r="DD73" s="346">
        <v>2.1973208914313324E-3</v>
      </c>
      <c r="DE73" s="346">
        <v>2.7905364005236907E-3</v>
      </c>
      <c r="DF73" s="346">
        <v>1.1029528389386956E-3</v>
      </c>
      <c r="DG73" s="347">
        <v>5.9176466627743486E-4</v>
      </c>
      <c r="DI73" s="344"/>
      <c r="DK73" s="317">
        <v>565710.41429039848</v>
      </c>
      <c r="DL73" s="317">
        <v>429330.53308444843</v>
      </c>
    </row>
    <row r="74" spans="1:116" ht="15.6" customHeight="1">
      <c r="A74" s="316">
        <v>68</v>
      </c>
      <c r="B74" s="123" t="s">
        <v>263</v>
      </c>
      <c r="C74" s="340" t="s">
        <v>4</v>
      </c>
      <c r="D74" s="345">
        <v>1.5670116618619473E-3</v>
      </c>
      <c r="E74" s="346">
        <v>2.0084304284167338E-3</v>
      </c>
      <c r="F74" s="346">
        <v>1.7174331535633669E-3</v>
      </c>
      <c r="G74" s="346">
        <v>7.6509500868090737E-4</v>
      </c>
      <c r="H74" s="346">
        <v>2.1519350116546774E-3</v>
      </c>
      <c r="I74" s="346">
        <v>0</v>
      </c>
      <c r="J74" s="346">
        <v>4.2028928635416424E-3</v>
      </c>
      <c r="K74" s="346">
        <v>2.7582252208821155E-3</v>
      </c>
      <c r="L74" s="346">
        <v>2.8814970211489227E-3</v>
      </c>
      <c r="M74" s="346">
        <v>7.6420462454218933E-4</v>
      </c>
      <c r="N74" s="346">
        <v>0</v>
      </c>
      <c r="O74" s="346">
        <v>3.4264352189456683E-3</v>
      </c>
      <c r="P74" s="346">
        <v>1.8614499979089751E-3</v>
      </c>
      <c r="Q74" s="346">
        <v>1.1863004229088106E-3</v>
      </c>
      <c r="R74" s="346">
        <v>1.1261128121415422E-3</v>
      </c>
      <c r="S74" s="346">
        <v>5.4658146734764563E-3</v>
      </c>
      <c r="T74" s="346">
        <v>2.2708472183064214E-3</v>
      </c>
      <c r="U74" s="346">
        <v>1.0370521706777578E-3</v>
      </c>
      <c r="V74" s="346">
        <v>5.2787674867004501E-3</v>
      </c>
      <c r="W74" s="346">
        <v>3.9810765877490118E-3</v>
      </c>
      <c r="X74" s="346">
        <v>1.7120196869642521E-3</v>
      </c>
      <c r="Y74" s="346">
        <v>3.9165014544519771E-3</v>
      </c>
      <c r="Z74" s="346">
        <v>3.3376448254040002E-3</v>
      </c>
      <c r="AA74" s="346">
        <v>4.9582340315055401E-3</v>
      </c>
      <c r="AB74" s="346">
        <v>4.5290592911038886E-3</v>
      </c>
      <c r="AC74" s="346">
        <v>1.6095390624896817E-3</v>
      </c>
      <c r="AD74" s="346">
        <v>5.5018953446755797E-4</v>
      </c>
      <c r="AE74" s="346">
        <v>1.9888460208866447E-3</v>
      </c>
      <c r="AF74" s="346">
        <v>1.2763195250558904E-3</v>
      </c>
      <c r="AG74" s="346">
        <v>9.8809149585646675E-4</v>
      </c>
      <c r="AH74" s="346">
        <v>1.1563011408276878E-3</v>
      </c>
      <c r="AI74" s="346">
        <v>1.7803458341172803E-3</v>
      </c>
      <c r="AJ74" s="346">
        <v>1.845187917263561E-3</v>
      </c>
      <c r="AK74" s="346">
        <v>1.6219702317679945E-3</v>
      </c>
      <c r="AL74" s="346">
        <v>1.8332759485789473E-3</v>
      </c>
      <c r="AM74" s="346">
        <v>8.0587082987182705E-4</v>
      </c>
      <c r="AN74" s="346">
        <v>3.6968341420079258E-3</v>
      </c>
      <c r="AO74" s="346">
        <v>1.799551757833367E-3</v>
      </c>
      <c r="AP74" s="346">
        <v>1.4084672166651835E-3</v>
      </c>
      <c r="AQ74" s="346">
        <v>1.196153737707244E-3</v>
      </c>
      <c r="AR74" s="346">
        <v>1.1562226251991211E-3</v>
      </c>
      <c r="AS74" s="346">
        <v>1.0904442649337155E-3</v>
      </c>
      <c r="AT74" s="346">
        <v>1.3778160367453715E-3</v>
      </c>
      <c r="AU74" s="346">
        <v>1.0589128288990488E-3</v>
      </c>
      <c r="AV74" s="346">
        <v>1.118004687840696E-3</v>
      </c>
      <c r="AW74" s="346">
        <v>1.4673322221114443E-3</v>
      </c>
      <c r="AX74" s="346">
        <v>1.3585289988947585E-3</v>
      </c>
      <c r="AY74" s="346">
        <v>2.387485144907827E-3</v>
      </c>
      <c r="AZ74" s="346">
        <v>9.9885817400389596E-4</v>
      </c>
      <c r="BA74" s="346">
        <v>9.9976247652737329E-4</v>
      </c>
      <c r="BB74" s="346">
        <v>7.1458668141541955E-4</v>
      </c>
      <c r="BC74" s="346">
        <v>1.4110792643976693E-3</v>
      </c>
      <c r="BD74" s="346">
        <v>7.8469497196201907E-4</v>
      </c>
      <c r="BE74" s="346">
        <v>7.5379351147047155E-4</v>
      </c>
      <c r="BF74" s="346">
        <v>9.1797729107704717E-4</v>
      </c>
      <c r="BG74" s="346">
        <v>8.8909841334702539E-4</v>
      </c>
      <c r="BH74" s="346">
        <v>9.216001187366136E-4</v>
      </c>
      <c r="BI74" s="346">
        <v>1.4103016272819977E-3</v>
      </c>
      <c r="BJ74" s="346">
        <v>1.1434640470951588E-3</v>
      </c>
      <c r="BK74" s="346">
        <v>1.5201828992940549E-3</v>
      </c>
      <c r="BL74" s="346">
        <v>2.2427563203225279E-3</v>
      </c>
      <c r="BM74" s="346">
        <v>1.5145551381556927E-3</v>
      </c>
      <c r="BN74" s="346">
        <v>2.2376682733071607E-3</v>
      </c>
      <c r="BO74" s="346">
        <v>1.5101409403256445E-3</v>
      </c>
      <c r="BP74" s="346">
        <v>1.7138542057163488E-3</v>
      </c>
      <c r="BQ74" s="346">
        <v>7.9077518393720245E-4</v>
      </c>
      <c r="BR74" s="346">
        <v>3.9952113712100473E-3</v>
      </c>
      <c r="BS74" s="346">
        <v>1.0613541651612088</v>
      </c>
      <c r="BT74" s="346">
        <v>1.105405511763002E-2</v>
      </c>
      <c r="BU74" s="346">
        <v>3.4966094925440953E-3</v>
      </c>
      <c r="BV74" s="346">
        <v>1.9866631014584749E-3</v>
      </c>
      <c r="BW74" s="346">
        <v>2.3517438465659487E-3</v>
      </c>
      <c r="BX74" s="346">
        <v>8.323014233546773E-4</v>
      </c>
      <c r="BY74" s="346">
        <v>1.887702058979944E-4</v>
      </c>
      <c r="BZ74" s="346">
        <v>1.0129381104107844E-2</v>
      </c>
      <c r="CA74" s="346">
        <v>1.512546941843815E-3</v>
      </c>
      <c r="CB74" s="346">
        <v>1.2195540518258538E-2</v>
      </c>
      <c r="CC74" s="346">
        <v>1.0967015346220353E-3</v>
      </c>
      <c r="CD74" s="346">
        <v>1.8192959419283214E-3</v>
      </c>
      <c r="CE74" s="346">
        <v>1.3419008007047866E-3</v>
      </c>
      <c r="CF74" s="346">
        <v>2.5018060626844094E-3</v>
      </c>
      <c r="CG74" s="346">
        <v>5.3681494462212336E-3</v>
      </c>
      <c r="CH74" s="346">
        <v>9.1512049209594879E-4</v>
      </c>
      <c r="CI74" s="346">
        <v>6.3592571058072199E-3</v>
      </c>
      <c r="CJ74" s="346">
        <v>1.2439416917939619E-3</v>
      </c>
      <c r="CK74" s="346">
        <v>7.6689381606454379E-4</v>
      </c>
      <c r="CL74" s="346">
        <v>2.2701349991155117E-3</v>
      </c>
      <c r="CM74" s="346">
        <v>1.8153509963257505E-3</v>
      </c>
      <c r="CN74" s="346">
        <v>4.3526050962823344E-3</v>
      </c>
      <c r="CO74" s="346">
        <v>7.3929982721575955E-3</v>
      </c>
      <c r="CP74" s="346">
        <v>8.245755385517365E-3</v>
      </c>
      <c r="CQ74" s="346">
        <v>4.7373472855668595E-3</v>
      </c>
      <c r="CR74" s="346">
        <v>5.1132332089200783E-3</v>
      </c>
      <c r="CS74" s="346">
        <v>5.3127938779700219E-3</v>
      </c>
      <c r="CT74" s="346">
        <v>9.2212083184727792E-3</v>
      </c>
      <c r="CU74" s="346">
        <v>2.9958968318805428E-3</v>
      </c>
      <c r="CV74" s="346">
        <v>1.2861342438325193E-3</v>
      </c>
      <c r="CW74" s="346">
        <v>8.0750551903040798E-4</v>
      </c>
      <c r="CX74" s="346">
        <v>1.6206398223302773E-3</v>
      </c>
      <c r="CY74" s="346">
        <v>1.2702950087576002E-3</v>
      </c>
      <c r="CZ74" s="346">
        <v>1.5129331464430951E-2</v>
      </c>
      <c r="DA74" s="346">
        <v>1.0117832474085238E-2</v>
      </c>
      <c r="DB74" s="346">
        <v>1.4612784830051958E-2</v>
      </c>
      <c r="DC74" s="346">
        <v>6.8042647615451221E-3</v>
      </c>
      <c r="DD74" s="346">
        <v>2.1616312022106209E-3</v>
      </c>
      <c r="DE74" s="346">
        <v>6.6528406292397577E-3</v>
      </c>
      <c r="DF74" s="346">
        <v>1.4176342182157095E-3</v>
      </c>
      <c r="DG74" s="347">
        <v>1.7143895899366603E-3</v>
      </c>
      <c r="DI74" s="344"/>
      <c r="DK74" s="317">
        <v>505482.64111349417</v>
      </c>
      <c r="DL74" s="317">
        <v>420876.18113779661</v>
      </c>
    </row>
    <row r="75" spans="1:116" ht="15.6" customHeight="1">
      <c r="A75" s="316">
        <v>69</v>
      </c>
      <c r="B75" s="123" t="s">
        <v>264</v>
      </c>
      <c r="C75" s="340" t="s">
        <v>5</v>
      </c>
      <c r="D75" s="345">
        <v>3.4861835733416435E-4</v>
      </c>
      <c r="E75" s="346">
        <v>4.1414308177178851E-4</v>
      </c>
      <c r="F75" s="346">
        <v>6.0825493601419282E-4</v>
      </c>
      <c r="G75" s="346">
        <v>1.7806351203141177E-4</v>
      </c>
      <c r="H75" s="346">
        <v>3.6716666681681323E-4</v>
      </c>
      <c r="I75" s="346">
        <v>0</v>
      </c>
      <c r="J75" s="346">
        <v>9.502609250085283E-4</v>
      </c>
      <c r="K75" s="346">
        <v>6.388590739603065E-4</v>
      </c>
      <c r="L75" s="346">
        <v>5.149054432140454E-4</v>
      </c>
      <c r="M75" s="346">
        <v>2.37549537035851E-4</v>
      </c>
      <c r="N75" s="346">
        <v>0</v>
      </c>
      <c r="O75" s="346">
        <v>4.3239505967488637E-4</v>
      </c>
      <c r="P75" s="346">
        <v>3.3843011599527959E-4</v>
      </c>
      <c r="Q75" s="346">
        <v>3.1648149854490043E-4</v>
      </c>
      <c r="R75" s="346">
        <v>3.5565543793548987E-4</v>
      </c>
      <c r="S75" s="346">
        <v>1.2816161447602151E-3</v>
      </c>
      <c r="T75" s="346">
        <v>5.5796805988590336E-4</v>
      </c>
      <c r="U75" s="346">
        <v>5.2379292882169905E-4</v>
      </c>
      <c r="V75" s="346">
        <v>3.5446582555786711E-3</v>
      </c>
      <c r="W75" s="346">
        <v>2.5999381816908351E-3</v>
      </c>
      <c r="X75" s="346">
        <v>1.3591701944965047E-3</v>
      </c>
      <c r="Y75" s="346">
        <v>6.6351538801133144E-4</v>
      </c>
      <c r="Z75" s="346">
        <v>5.9237089902806851E-4</v>
      </c>
      <c r="AA75" s="346">
        <v>2.4052104845437637E-3</v>
      </c>
      <c r="AB75" s="346">
        <v>1.3232139382213343E-3</v>
      </c>
      <c r="AC75" s="346">
        <v>1.3575401786369316E-3</v>
      </c>
      <c r="AD75" s="346">
        <v>5.7126623813934355E-5</v>
      </c>
      <c r="AE75" s="346">
        <v>2.1587049586826391E-4</v>
      </c>
      <c r="AF75" s="346">
        <v>2.9557619972738462E-4</v>
      </c>
      <c r="AG75" s="346">
        <v>3.4679579811002246E-4</v>
      </c>
      <c r="AH75" s="346">
        <v>3.8740914908952758E-4</v>
      </c>
      <c r="AI75" s="346">
        <v>1.103415625935111E-3</v>
      </c>
      <c r="AJ75" s="346">
        <v>1.6412961381239548E-3</v>
      </c>
      <c r="AK75" s="346">
        <v>5.0443417523955399E-4</v>
      </c>
      <c r="AL75" s="346">
        <v>1.4157893349002087E-3</v>
      </c>
      <c r="AM75" s="346">
        <v>6.2866144331062441E-4</v>
      </c>
      <c r="AN75" s="346">
        <v>4.424033427169321E-4</v>
      </c>
      <c r="AO75" s="346">
        <v>7.669972716956336E-4</v>
      </c>
      <c r="AP75" s="346">
        <v>2.5343423846143612E-4</v>
      </c>
      <c r="AQ75" s="346">
        <v>4.3736288498719475E-4</v>
      </c>
      <c r="AR75" s="346">
        <v>2.9597538341408268E-4</v>
      </c>
      <c r="AS75" s="346">
        <v>2.7090699423100158E-4</v>
      </c>
      <c r="AT75" s="346">
        <v>2.8849102030821804E-4</v>
      </c>
      <c r="AU75" s="346">
        <v>3.4495906003949788E-4</v>
      </c>
      <c r="AV75" s="346">
        <v>2.2248689118649069E-4</v>
      </c>
      <c r="AW75" s="346">
        <v>5.8299193484392443E-4</v>
      </c>
      <c r="AX75" s="346">
        <v>6.9845604167411682E-4</v>
      </c>
      <c r="AY75" s="346">
        <v>5.3476600893640034E-4</v>
      </c>
      <c r="AZ75" s="346">
        <v>3.0150796512726382E-4</v>
      </c>
      <c r="BA75" s="346">
        <v>2.0177052481157168E-4</v>
      </c>
      <c r="BB75" s="346">
        <v>2.3038205596480915E-4</v>
      </c>
      <c r="BC75" s="346">
        <v>4.9055532453349366E-4</v>
      </c>
      <c r="BD75" s="346">
        <v>3.0806458301332667E-4</v>
      </c>
      <c r="BE75" s="346">
        <v>3.4585534376478698E-4</v>
      </c>
      <c r="BF75" s="346">
        <v>2.1362346782119863E-4</v>
      </c>
      <c r="BG75" s="346">
        <v>2.1767890526560321E-4</v>
      </c>
      <c r="BH75" s="346">
        <v>2.4115762334322679E-4</v>
      </c>
      <c r="BI75" s="346">
        <v>7.7302200824179294E-4</v>
      </c>
      <c r="BJ75" s="346">
        <v>7.8599565685893785E-4</v>
      </c>
      <c r="BK75" s="346">
        <v>3.2671297140986037E-4</v>
      </c>
      <c r="BL75" s="346">
        <v>6.9584795589450925E-4</v>
      </c>
      <c r="BM75" s="346">
        <v>5.4037832922091517E-4</v>
      </c>
      <c r="BN75" s="346">
        <v>4.830768469617293E-4</v>
      </c>
      <c r="BO75" s="346">
        <v>1.7518479887763999E-3</v>
      </c>
      <c r="BP75" s="346">
        <v>2.1414202051068224E-3</v>
      </c>
      <c r="BQ75" s="346">
        <v>5.7245725802307782E-3</v>
      </c>
      <c r="BR75" s="346">
        <v>1.1413012499514364E-3</v>
      </c>
      <c r="BS75" s="346">
        <v>1.2001125002008605E-3</v>
      </c>
      <c r="BT75" s="346">
        <v>1.0006577934545522</v>
      </c>
      <c r="BU75" s="346">
        <v>7.6470329443476188E-4</v>
      </c>
      <c r="BV75" s="346">
        <v>1.6689999137301011E-3</v>
      </c>
      <c r="BW75" s="346">
        <v>3.3200047712027313E-4</v>
      </c>
      <c r="BX75" s="346">
        <v>2.4399632650484591E-4</v>
      </c>
      <c r="BY75" s="346">
        <v>1.0698440614396136E-4</v>
      </c>
      <c r="BZ75" s="346">
        <v>1.3429621803352235E-2</v>
      </c>
      <c r="CA75" s="346">
        <v>1.1019905960155394E-3</v>
      </c>
      <c r="CB75" s="346">
        <v>9.0875573634788818E-4</v>
      </c>
      <c r="CC75" s="346">
        <v>1.5730347104885222E-3</v>
      </c>
      <c r="CD75" s="346">
        <v>1.664109342497294E-3</v>
      </c>
      <c r="CE75" s="346">
        <v>1.3654964070054414E-3</v>
      </c>
      <c r="CF75" s="346">
        <v>1.3320197390713753E-3</v>
      </c>
      <c r="CG75" s="346">
        <v>4.7749402661886641E-3</v>
      </c>
      <c r="CH75" s="346">
        <v>7.5663754031265725E-4</v>
      </c>
      <c r="CI75" s="346">
        <v>4.725706407169513E-3</v>
      </c>
      <c r="CJ75" s="346">
        <v>1.770217402290265E-3</v>
      </c>
      <c r="CK75" s="346">
        <v>2.9869016052346459E-4</v>
      </c>
      <c r="CL75" s="346">
        <v>1.5981949099415163E-3</v>
      </c>
      <c r="CM75" s="346">
        <v>8.7281321990763329E-4</v>
      </c>
      <c r="CN75" s="346">
        <v>9.8310603846524913E-3</v>
      </c>
      <c r="CO75" s="346">
        <v>2.7834816544685388E-3</v>
      </c>
      <c r="CP75" s="346">
        <v>1.5468646942264144E-3</v>
      </c>
      <c r="CQ75" s="346">
        <v>1.6484942428232274E-3</v>
      </c>
      <c r="CR75" s="346">
        <v>5.2534854341203495E-3</v>
      </c>
      <c r="CS75" s="346">
        <v>1.6694911930793307E-3</v>
      </c>
      <c r="CT75" s="346">
        <v>1.6012940165920663E-3</v>
      </c>
      <c r="CU75" s="346">
        <v>3.2323824778636667E-4</v>
      </c>
      <c r="CV75" s="346">
        <v>5.7783562048760006E-4</v>
      </c>
      <c r="CW75" s="346">
        <v>6.2427418120076877E-4</v>
      </c>
      <c r="CX75" s="346">
        <v>9.3569451399230265E-4</v>
      </c>
      <c r="CY75" s="346">
        <v>6.0263144940979547E-4</v>
      </c>
      <c r="CZ75" s="346">
        <v>1.6423332618901332E-2</v>
      </c>
      <c r="DA75" s="346">
        <v>6.0589315922750008E-3</v>
      </c>
      <c r="DB75" s="346">
        <v>2.8586039696981754E-3</v>
      </c>
      <c r="DC75" s="346">
        <v>5.4563767576057617E-3</v>
      </c>
      <c r="DD75" s="346">
        <v>3.2080666937581907E-4</v>
      </c>
      <c r="DE75" s="346">
        <v>4.7756779278852347E-3</v>
      </c>
      <c r="DF75" s="346">
        <v>3.6472231857489779E-4</v>
      </c>
      <c r="DG75" s="347">
        <v>4.7319094486874581E-3</v>
      </c>
      <c r="DI75" s="344"/>
      <c r="DK75" s="317">
        <v>492833.0674919585</v>
      </c>
      <c r="DL75" s="317">
        <v>189760.58269085013</v>
      </c>
    </row>
    <row r="76" spans="1:116" ht="15.6" customHeight="1">
      <c r="A76" s="316">
        <v>70</v>
      </c>
      <c r="B76" s="123" t="s">
        <v>265</v>
      </c>
      <c r="C76" s="340" t="s">
        <v>52</v>
      </c>
      <c r="D76" s="345">
        <v>8.1179615748956824E-2</v>
      </c>
      <c r="E76" s="346">
        <v>5.5784593877712556E-2</v>
      </c>
      <c r="F76" s="346">
        <v>4.3523668368056247E-2</v>
      </c>
      <c r="G76" s="346">
        <v>1.8483485641350734E-2</v>
      </c>
      <c r="H76" s="346">
        <v>5.7330053835175317E-2</v>
      </c>
      <c r="I76" s="346">
        <v>0</v>
      </c>
      <c r="J76" s="346">
        <v>3.2443579892808841E-2</v>
      </c>
      <c r="K76" s="346">
        <v>7.2484435247300041E-2</v>
      </c>
      <c r="L76" s="346">
        <v>4.2417385235274961E-2</v>
      </c>
      <c r="M76" s="346">
        <v>7.2822662324647E-2</v>
      </c>
      <c r="N76" s="346">
        <v>0</v>
      </c>
      <c r="O76" s="346">
        <v>6.3815894455737848E-2</v>
      </c>
      <c r="P76" s="346">
        <v>8.1167566645072756E-2</v>
      </c>
      <c r="Q76" s="346">
        <v>5.9340703757851637E-2</v>
      </c>
      <c r="R76" s="346">
        <v>7.0077299606874713E-2</v>
      </c>
      <c r="S76" s="346">
        <v>9.4525587503782732E-2</v>
      </c>
      <c r="T76" s="346">
        <v>7.4727421106654882E-2</v>
      </c>
      <c r="U76" s="346">
        <v>5.0620724996920802E-2</v>
      </c>
      <c r="V76" s="346">
        <v>2.624954880118963E-2</v>
      </c>
      <c r="W76" s="346">
        <v>2.843178739001672E-2</v>
      </c>
      <c r="X76" s="346">
        <v>1.3333082102760851E-2</v>
      </c>
      <c r="Y76" s="346">
        <v>4.4951115445888319E-2</v>
      </c>
      <c r="Z76" s="346">
        <v>3.3286039395029506E-2</v>
      </c>
      <c r="AA76" s="346">
        <v>5.3239610763921967E-2</v>
      </c>
      <c r="AB76" s="346">
        <v>5.5836597283972299E-2</v>
      </c>
      <c r="AC76" s="346">
        <v>6.2983087642709143E-2</v>
      </c>
      <c r="AD76" s="346">
        <v>5.8415360985292503E-3</v>
      </c>
      <c r="AE76" s="346">
        <v>1.6149940114823302E-2</v>
      </c>
      <c r="AF76" s="346">
        <v>5.935491294529939E-2</v>
      </c>
      <c r="AG76" s="346">
        <v>4.3293968747439487E-2</v>
      </c>
      <c r="AH76" s="346">
        <v>8.3846224861607921E-2</v>
      </c>
      <c r="AI76" s="346">
        <v>3.6825912198798778E-2</v>
      </c>
      <c r="AJ76" s="346">
        <v>3.3188720704893232E-2</v>
      </c>
      <c r="AK76" s="346">
        <v>3.9567138929678169E-2</v>
      </c>
      <c r="AL76" s="346">
        <v>4.0784421788580681E-2</v>
      </c>
      <c r="AM76" s="346">
        <v>2.0705736837327054E-2</v>
      </c>
      <c r="AN76" s="346">
        <v>2.0628634409685886E-2</v>
      </c>
      <c r="AO76" s="346">
        <v>3.4114996458530167E-2</v>
      </c>
      <c r="AP76" s="346">
        <v>4.0803061785035351E-2</v>
      </c>
      <c r="AQ76" s="346">
        <v>2.7834038258660352E-2</v>
      </c>
      <c r="AR76" s="346">
        <v>3.9683320903602735E-2</v>
      </c>
      <c r="AS76" s="346">
        <v>3.3853714671214126E-2</v>
      </c>
      <c r="AT76" s="346">
        <v>3.4357116852937034E-2</v>
      </c>
      <c r="AU76" s="346">
        <v>4.2808592919392603E-2</v>
      </c>
      <c r="AV76" s="346">
        <v>4.0662605895867475E-2</v>
      </c>
      <c r="AW76" s="346">
        <v>5.4414548220127035E-2</v>
      </c>
      <c r="AX76" s="346">
        <v>4.9101286726941001E-2</v>
      </c>
      <c r="AY76" s="346">
        <v>4.2175392337126166E-2</v>
      </c>
      <c r="AZ76" s="346">
        <v>5.9640479503911069E-2</v>
      </c>
      <c r="BA76" s="346">
        <v>5.8115069265301779E-2</v>
      </c>
      <c r="BB76" s="346">
        <v>4.0609564910231835E-2</v>
      </c>
      <c r="BC76" s="346">
        <v>6.0667194348845779E-2</v>
      </c>
      <c r="BD76" s="346">
        <v>5.0569797911042325E-2</v>
      </c>
      <c r="BE76" s="346">
        <v>4.4309246502033849E-2</v>
      </c>
      <c r="BF76" s="346">
        <v>4.3894593385642465E-2</v>
      </c>
      <c r="BG76" s="346">
        <v>3.4456671390704019E-2</v>
      </c>
      <c r="BH76" s="346">
        <v>6.3226399345208489E-2</v>
      </c>
      <c r="BI76" s="346">
        <v>6.0372884685612423E-2</v>
      </c>
      <c r="BJ76" s="346">
        <v>4.0258275788289728E-2</v>
      </c>
      <c r="BK76" s="346">
        <v>7.1157906706173293E-2</v>
      </c>
      <c r="BL76" s="346">
        <v>1.3176896632969176E-2</v>
      </c>
      <c r="BM76" s="346">
        <v>5.435479085282114E-2</v>
      </c>
      <c r="BN76" s="346">
        <v>6.1059955249814411E-2</v>
      </c>
      <c r="BO76" s="346">
        <v>4.0396905554890637E-2</v>
      </c>
      <c r="BP76" s="346">
        <v>3.5152679131327032E-2</v>
      </c>
      <c r="BQ76" s="346">
        <v>9.1722883115407505E-3</v>
      </c>
      <c r="BR76" s="346">
        <v>1.3920878204730652E-2</v>
      </c>
      <c r="BS76" s="346">
        <v>3.0142177847698026E-2</v>
      </c>
      <c r="BT76" s="346">
        <v>2.2220172369198234E-2</v>
      </c>
      <c r="BU76" s="346">
        <v>1.0139558537595856</v>
      </c>
      <c r="BV76" s="346">
        <v>9.2379955754812882E-3</v>
      </c>
      <c r="BW76" s="346">
        <v>4.1815817418566848E-3</v>
      </c>
      <c r="BX76" s="346">
        <v>6.8368439411375147E-3</v>
      </c>
      <c r="BY76" s="346">
        <v>2.2122955003740221E-3</v>
      </c>
      <c r="BZ76" s="346">
        <v>7.7850375826546215E-3</v>
      </c>
      <c r="CA76" s="346">
        <v>1.3690718703835475E-2</v>
      </c>
      <c r="CB76" s="346">
        <v>9.0789012137768951E-2</v>
      </c>
      <c r="CC76" s="346">
        <v>8.2385098599100041E-3</v>
      </c>
      <c r="CD76" s="346">
        <v>1.2358139148776757E-2</v>
      </c>
      <c r="CE76" s="346">
        <v>1.1022617957316088E-2</v>
      </c>
      <c r="CF76" s="346">
        <v>1.1792524002145824E-2</v>
      </c>
      <c r="CG76" s="346">
        <v>1.8531349466301521E-2</v>
      </c>
      <c r="CH76" s="346">
        <v>6.3623337461261352E-3</v>
      </c>
      <c r="CI76" s="346">
        <v>9.6930924219002287E-3</v>
      </c>
      <c r="CJ76" s="346">
        <v>8.6859639645947753E-3</v>
      </c>
      <c r="CK76" s="346">
        <v>1.4628773498603804E-2</v>
      </c>
      <c r="CL76" s="346">
        <v>9.5294737854717433E-3</v>
      </c>
      <c r="CM76" s="346">
        <v>3.1358905899968197E-2</v>
      </c>
      <c r="CN76" s="346">
        <v>1.2596429779518352E-2</v>
      </c>
      <c r="CO76" s="346">
        <v>1.2492555596722393E-2</v>
      </c>
      <c r="CP76" s="346">
        <v>3.8111416689090225E-2</v>
      </c>
      <c r="CQ76" s="346">
        <v>5.1930376943096178E-2</v>
      </c>
      <c r="CR76" s="346">
        <v>3.1586883333916509E-2</v>
      </c>
      <c r="CS76" s="346">
        <v>2.7664638058647776E-2</v>
      </c>
      <c r="CT76" s="346">
        <v>2.3142781402395153E-2</v>
      </c>
      <c r="CU76" s="346">
        <v>3.5636675519283706E-2</v>
      </c>
      <c r="CV76" s="346">
        <v>2.2979815930023233E-2</v>
      </c>
      <c r="CW76" s="346">
        <v>9.8445263440702351E-3</v>
      </c>
      <c r="CX76" s="346">
        <v>7.0023003092016908E-2</v>
      </c>
      <c r="CY76" s="346">
        <v>1.0068179083094023E-2</v>
      </c>
      <c r="CZ76" s="346">
        <v>6.2915374429419857E-2</v>
      </c>
      <c r="DA76" s="346">
        <v>9.5359897235541696E-2</v>
      </c>
      <c r="DB76" s="346">
        <v>4.3810560987868903E-2</v>
      </c>
      <c r="DC76" s="346">
        <v>2.451526621605778E-2</v>
      </c>
      <c r="DD76" s="346">
        <v>3.394714324081749E-2</v>
      </c>
      <c r="DE76" s="346">
        <v>2.6698654614326408E-2</v>
      </c>
      <c r="DF76" s="346">
        <v>0.22339234763708365</v>
      </c>
      <c r="DG76" s="347">
        <v>8.0853846170095035E-3</v>
      </c>
      <c r="DI76" s="344"/>
      <c r="DK76" s="317">
        <v>10354843.693613285</v>
      </c>
      <c r="DL76" s="317">
        <v>8118106.5877756197</v>
      </c>
    </row>
    <row r="77" spans="1:116" ht="15.6" customHeight="1">
      <c r="A77" s="316">
        <v>71</v>
      </c>
      <c r="B77" s="123" t="s">
        <v>266</v>
      </c>
      <c r="C77" s="340" t="s">
        <v>6</v>
      </c>
      <c r="D77" s="345">
        <v>1.1606735914362138E-2</v>
      </c>
      <c r="E77" s="346">
        <v>1.0236642782442828E-2</v>
      </c>
      <c r="F77" s="346">
        <v>1.4314245721314131E-2</v>
      </c>
      <c r="G77" s="346">
        <v>1.2925500366374786E-2</v>
      </c>
      <c r="H77" s="346">
        <v>1.5232582160000448E-2</v>
      </c>
      <c r="I77" s="346">
        <v>0</v>
      </c>
      <c r="J77" s="346">
        <v>5.6455267025592136E-2</v>
      </c>
      <c r="K77" s="346">
        <v>9.1099013195932409E-3</v>
      </c>
      <c r="L77" s="346">
        <v>1.6677382503425976E-2</v>
      </c>
      <c r="M77" s="346">
        <v>7.711396546963835E-3</v>
      </c>
      <c r="N77" s="346">
        <v>0</v>
      </c>
      <c r="O77" s="346">
        <v>2.380505265334612E-2</v>
      </c>
      <c r="P77" s="346">
        <v>1.8106488147559014E-2</v>
      </c>
      <c r="Q77" s="346">
        <v>1.1859462477883144E-2</v>
      </c>
      <c r="R77" s="346">
        <v>1.8858768355415226E-2</v>
      </c>
      <c r="S77" s="346">
        <v>1.4685863000253029E-2</v>
      </c>
      <c r="T77" s="346">
        <v>1.2256895993598785E-2</v>
      </c>
      <c r="U77" s="346">
        <v>1.4163429216619968E-2</v>
      </c>
      <c r="V77" s="346">
        <v>1.4955270627461688E-2</v>
      </c>
      <c r="W77" s="346">
        <v>1.0621027492870775E-2</v>
      </c>
      <c r="X77" s="346">
        <v>7.4817171980115452E-3</v>
      </c>
      <c r="Y77" s="346">
        <v>1.0842226313813406E-2</v>
      </c>
      <c r="Z77" s="346">
        <v>8.6579116441615703E-3</v>
      </c>
      <c r="AA77" s="346">
        <v>9.4735421340918346E-3</v>
      </c>
      <c r="AB77" s="346">
        <v>1.1602068549668838E-2</v>
      </c>
      <c r="AC77" s="346">
        <v>9.1233360240001796E-3</v>
      </c>
      <c r="AD77" s="346">
        <v>3.9853725465180531E-3</v>
      </c>
      <c r="AE77" s="346">
        <v>5.3311432982830927E-3</v>
      </c>
      <c r="AF77" s="346">
        <v>7.2304297403590085E-3</v>
      </c>
      <c r="AG77" s="346">
        <v>9.009664765927473E-3</v>
      </c>
      <c r="AH77" s="346">
        <v>1.0394692921577848E-2</v>
      </c>
      <c r="AI77" s="346">
        <v>1.1066843442267899E-2</v>
      </c>
      <c r="AJ77" s="346">
        <v>1.399590304787323E-2</v>
      </c>
      <c r="AK77" s="346">
        <v>1.9525936598608875E-2</v>
      </c>
      <c r="AL77" s="346">
        <v>1.7359129615739002E-2</v>
      </c>
      <c r="AM77" s="346">
        <v>8.5951850065875916E-3</v>
      </c>
      <c r="AN77" s="346">
        <v>8.849018329267622E-3</v>
      </c>
      <c r="AO77" s="346">
        <v>1.2926740759412735E-2</v>
      </c>
      <c r="AP77" s="346">
        <v>9.9960300382298337E-3</v>
      </c>
      <c r="AQ77" s="346">
        <v>2.1736851540354853E-2</v>
      </c>
      <c r="AR77" s="346">
        <v>1.0369635776127593E-2</v>
      </c>
      <c r="AS77" s="346">
        <v>1.6005743644666955E-2</v>
      </c>
      <c r="AT77" s="346">
        <v>1.4848720406030309E-2</v>
      </c>
      <c r="AU77" s="346">
        <v>9.0151964822072807E-3</v>
      </c>
      <c r="AV77" s="346">
        <v>1.0443449133880036E-2</v>
      </c>
      <c r="AW77" s="346">
        <v>1.273403093568529E-2</v>
      </c>
      <c r="AX77" s="346">
        <v>9.4740390673819525E-3</v>
      </c>
      <c r="AY77" s="346">
        <v>9.963755748145179E-3</v>
      </c>
      <c r="AZ77" s="346">
        <v>1.0366380109714357E-2</v>
      </c>
      <c r="BA77" s="346">
        <v>9.9252707609903817E-3</v>
      </c>
      <c r="BB77" s="346">
        <v>1.158577458705597E-2</v>
      </c>
      <c r="BC77" s="346">
        <v>9.0235375942683774E-3</v>
      </c>
      <c r="BD77" s="346">
        <v>1.1466552823519747E-2</v>
      </c>
      <c r="BE77" s="346">
        <v>1.1877882327853239E-2</v>
      </c>
      <c r="BF77" s="346">
        <v>8.715197276562385E-3</v>
      </c>
      <c r="BG77" s="346">
        <v>7.2282055356415794E-3</v>
      </c>
      <c r="BH77" s="346">
        <v>8.2867998899848368E-3</v>
      </c>
      <c r="BI77" s="346">
        <v>1.855147908552034E-2</v>
      </c>
      <c r="BJ77" s="346">
        <v>1.2935810139350225E-2</v>
      </c>
      <c r="BK77" s="346">
        <v>3.9832201578059175E-2</v>
      </c>
      <c r="BL77" s="346">
        <v>1.4052138995979929E-2</v>
      </c>
      <c r="BM77" s="346">
        <v>1.4554179994365654E-2</v>
      </c>
      <c r="BN77" s="346">
        <v>1.0363703801064807E-2</v>
      </c>
      <c r="BO77" s="346">
        <v>1.8756372434014568E-2</v>
      </c>
      <c r="BP77" s="346">
        <v>1.8356337313845603E-2</v>
      </c>
      <c r="BQ77" s="346">
        <v>2.1078586538320752E-2</v>
      </c>
      <c r="BR77" s="346">
        <v>1.0517520236690061E-2</v>
      </c>
      <c r="BS77" s="346">
        <v>2.3359503239978058E-2</v>
      </c>
      <c r="BT77" s="346">
        <v>3.4154660769524614E-2</v>
      </c>
      <c r="BU77" s="346">
        <v>2.228649340650295E-2</v>
      </c>
      <c r="BV77" s="346">
        <v>1.0708896176827964</v>
      </c>
      <c r="BW77" s="346">
        <v>9.0830604958980987E-2</v>
      </c>
      <c r="BX77" s="346">
        <v>7.2442545514667847E-2</v>
      </c>
      <c r="BY77" s="346">
        <v>6.0063578020975769E-2</v>
      </c>
      <c r="BZ77" s="346">
        <v>5.8132077324980436E-2</v>
      </c>
      <c r="CA77" s="346">
        <v>1.5554135266101873E-2</v>
      </c>
      <c r="CB77" s="346">
        <v>5.5217945040581362E-2</v>
      </c>
      <c r="CC77" s="346">
        <v>3.47995309692537E-2</v>
      </c>
      <c r="CD77" s="346">
        <v>2.9325305390765596E-2</v>
      </c>
      <c r="CE77" s="346">
        <v>1.8184349832297216E-2</v>
      </c>
      <c r="CF77" s="346">
        <v>1.534501704135284E-2</v>
      </c>
      <c r="CG77" s="346">
        <v>1.3751584383272383E-2</v>
      </c>
      <c r="CH77" s="346">
        <v>3.7738582334915661E-3</v>
      </c>
      <c r="CI77" s="346">
        <v>1.3307921322513369E-2</v>
      </c>
      <c r="CJ77" s="346">
        <v>7.8305978037088927E-3</v>
      </c>
      <c r="CK77" s="346">
        <v>7.5461798974597915E-3</v>
      </c>
      <c r="CL77" s="346">
        <v>1.1259456744311976E-2</v>
      </c>
      <c r="CM77" s="346">
        <v>8.911609906792687E-3</v>
      </c>
      <c r="CN77" s="346">
        <v>1.5981714318215795E-2</v>
      </c>
      <c r="CO77" s="346">
        <v>1.3080292023154062E-2</v>
      </c>
      <c r="CP77" s="346">
        <v>8.0470675017417469E-3</v>
      </c>
      <c r="CQ77" s="346">
        <v>8.7434603676148307E-3</v>
      </c>
      <c r="CR77" s="346">
        <v>2.3940533512242033E-2</v>
      </c>
      <c r="CS77" s="346">
        <v>1.6247815408028971E-2</v>
      </c>
      <c r="CT77" s="346">
        <v>1.1436519822078521E-2</v>
      </c>
      <c r="CU77" s="346">
        <v>2.5702934948309487E-2</v>
      </c>
      <c r="CV77" s="346">
        <v>5.2964899500632337E-2</v>
      </c>
      <c r="CW77" s="346">
        <v>5.6982976640401794E-3</v>
      </c>
      <c r="CX77" s="346">
        <v>1.1308041850015145E-2</v>
      </c>
      <c r="CY77" s="346">
        <v>6.1687047259916875E-3</v>
      </c>
      <c r="CZ77" s="346">
        <v>3.3524128326635233E-2</v>
      </c>
      <c r="DA77" s="346">
        <v>1.6713987743469619E-2</v>
      </c>
      <c r="DB77" s="346">
        <v>9.5307244847420494E-3</v>
      </c>
      <c r="DC77" s="346">
        <v>1.9469501948199065E-2</v>
      </c>
      <c r="DD77" s="346">
        <v>1.925359477376511E-2</v>
      </c>
      <c r="DE77" s="346">
        <v>1.2461941300295456E-2</v>
      </c>
      <c r="DF77" s="346">
        <v>8.8626487212085329E-3</v>
      </c>
      <c r="DG77" s="347">
        <v>3.339303332979008E-2</v>
      </c>
      <c r="DI77" s="344"/>
      <c r="DK77" s="317">
        <v>3401945.4413607647</v>
      </c>
      <c r="DL77" s="317">
        <v>2606965.8888965794</v>
      </c>
    </row>
    <row r="78" spans="1:116" ht="15.6" customHeight="1">
      <c r="A78" s="316">
        <v>72</v>
      </c>
      <c r="B78" s="123" t="s">
        <v>267</v>
      </c>
      <c r="C78" s="340" t="s">
        <v>268</v>
      </c>
      <c r="D78" s="345">
        <v>5.5465659871355207E-3</v>
      </c>
      <c r="E78" s="346">
        <v>4.1783596330889263E-3</v>
      </c>
      <c r="F78" s="346">
        <v>5.0029620940753071E-3</v>
      </c>
      <c r="G78" s="346">
        <v>3.1047299532863848E-3</v>
      </c>
      <c r="H78" s="346">
        <v>5.2379378012952288E-3</v>
      </c>
      <c r="I78" s="346">
        <v>0</v>
      </c>
      <c r="J78" s="346">
        <v>1.1595313189901642E-2</v>
      </c>
      <c r="K78" s="346">
        <v>7.1791561377257543E-3</v>
      </c>
      <c r="L78" s="346">
        <v>4.4195522729159739E-3</v>
      </c>
      <c r="M78" s="346">
        <v>5.9672797077845747E-3</v>
      </c>
      <c r="N78" s="346">
        <v>0</v>
      </c>
      <c r="O78" s="346">
        <v>5.6392962685469358E-3</v>
      </c>
      <c r="P78" s="346">
        <v>7.2793705244301671E-3</v>
      </c>
      <c r="Q78" s="346">
        <v>5.6168035919541776E-3</v>
      </c>
      <c r="R78" s="346">
        <v>7.7902684381753861E-3</v>
      </c>
      <c r="S78" s="346">
        <v>6.3209248142013221E-3</v>
      </c>
      <c r="T78" s="346">
        <v>5.1099106008407414E-3</v>
      </c>
      <c r="U78" s="346">
        <v>7.401604821331377E-3</v>
      </c>
      <c r="V78" s="346">
        <v>4.1043451630524514E-3</v>
      </c>
      <c r="W78" s="346">
        <v>4.3238518633846989E-3</v>
      </c>
      <c r="X78" s="346">
        <v>3.5991680243378783E-3</v>
      </c>
      <c r="Y78" s="346">
        <v>4.302903593855747E-3</v>
      </c>
      <c r="Z78" s="346">
        <v>4.257359316412912E-3</v>
      </c>
      <c r="AA78" s="346">
        <v>5.4340311484971579E-3</v>
      </c>
      <c r="AB78" s="346">
        <v>7.8398736559082381E-3</v>
      </c>
      <c r="AC78" s="346">
        <v>4.2004338092134878E-3</v>
      </c>
      <c r="AD78" s="346">
        <v>1.2703010069153951E-3</v>
      </c>
      <c r="AE78" s="346">
        <v>3.0388155825697718E-3</v>
      </c>
      <c r="AF78" s="346">
        <v>6.2725053874048593E-3</v>
      </c>
      <c r="AG78" s="346">
        <v>5.075173790115791E-3</v>
      </c>
      <c r="AH78" s="346">
        <v>6.0506279265281019E-3</v>
      </c>
      <c r="AI78" s="346">
        <v>5.2908077934300515E-3</v>
      </c>
      <c r="AJ78" s="346">
        <v>8.2097361512708227E-3</v>
      </c>
      <c r="AK78" s="346">
        <v>6.0361657422520858E-3</v>
      </c>
      <c r="AL78" s="346">
        <v>7.0710127171121212E-3</v>
      </c>
      <c r="AM78" s="346">
        <v>2.9709048783998454E-3</v>
      </c>
      <c r="AN78" s="346">
        <v>3.4320732705545678E-3</v>
      </c>
      <c r="AO78" s="346">
        <v>5.7166681269179833E-3</v>
      </c>
      <c r="AP78" s="346">
        <v>3.7303414278694546E-3</v>
      </c>
      <c r="AQ78" s="346">
        <v>4.3744414547070495E-3</v>
      </c>
      <c r="AR78" s="346">
        <v>4.7222035548448683E-3</v>
      </c>
      <c r="AS78" s="346">
        <v>7.4049866726618955E-3</v>
      </c>
      <c r="AT78" s="346">
        <v>5.3751133054144064E-3</v>
      </c>
      <c r="AU78" s="346">
        <v>5.7422204719622732E-3</v>
      </c>
      <c r="AV78" s="346">
        <v>5.0847802705815473E-3</v>
      </c>
      <c r="AW78" s="346">
        <v>4.7055532105839083E-3</v>
      </c>
      <c r="AX78" s="346">
        <v>3.7630812447711592E-3</v>
      </c>
      <c r="AY78" s="346">
        <v>4.0282874260730789E-3</v>
      </c>
      <c r="AZ78" s="346">
        <v>4.9956225002981665E-3</v>
      </c>
      <c r="BA78" s="346">
        <v>6.0299920826499308E-3</v>
      </c>
      <c r="BB78" s="346">
        <v>3.4351933992569205E-3</v>
      </c>
      <c r="BC78" s="346">
        <v>4.0060363538578451E-3</v>
      </c>
      <c r="BD78" s="346">
        <v>5.0046624801847253E-3</v>
      </c>
      <c r="BE78" s="346">
        <v>4.8962369152201852E-3</v>
      </c>
      <c r="BF78" s="346">
        <v>3.7608603791320729E-3</v>
      </c>
      <c r="BG78" s="346">
        <v>3.0495075104986866E-3</v>
      </c>
      <c r="BH78" s="346">
        <v>3.7895803886472284E-3</v>
      </c>
      <c r="BI78" s="346">
        <v>4.9912898366992536E-3</v>
      </c>
      <c r="BJ78" s="346">
        <v>4.4704677283512809E-3</v>
      </c>
      <c r="BK78" s="346">
        <v>6.0786262420027756E-3</v>
      </c>
      <c r="BL78" s="346">
        <v>1.0925107563912207E-2</v>
      </c>
      <c r="BM78" s="346">
        <v>1.0424622599762628E-2</v>
      </c>
      <c r="BN78" s="346">
        <v>6.4222204980496815E-3</v>
      </c>
      <c r="BO78" s="346">
        <v>6.0795036373225298E-3</v>
      </c>
      <c r="BP78" s="346">
        <v>5.8945098253610339E-3</v>
      </c>
      <c r="BQ78" s="346">
        <v>6.5590045570933066E-3</v>
      </c>
      <c r="BR78" s="346">
        <v>1.5369728168987578E-2</v>
      </c>
      <c r="BS78" s="346">
        <v>5.1987506869264804E-3</v>
      </c>
      <c r="BT78" s="346">
        <v>4.4604512738813827E-3</v>
      </c>
      <c r="BU78" s="346">
        <v>2.7980295760852463E-2</v>
      </c>
      <c r="BV78" s="346">
        <v>1.6305977138041668E-2</v>
      </c>
      <c r="BW78" s="346">
        <v>1.0387401803095999</v>
      </c>
      <c r="BX78" s="346">
        <v>0.12777355708072935</v>
      </c>
      <c r="BY78" s="346">
        <v>1.4098104025268976E-2</v>
      </c>
      <c r="BZ78" s="346">
        <v>3.6148101142024925E-3</v>
      </c>
      <c r="CA78" s="346">
        <v>1.1412465097679328E-2</v>
      </c>
      <c r="CB78" s="346">
        <v>2.8287041331941286E-2</v>
      </c>
      <c r="CC78" s="346">
        <v>5.6127207168268321E-2</v>
      </c>
      <c r="CD78" s="346">
        <v>1.1568555993316845E-2</v>
      </c>
      <c r="CE78" s="346">
        <v>6.2834331807672089E-2</v>
      </c>
      <c r="CF78" s="346">
        <v>7.2515833176699157E-2</v>
      </c>
      <c r="CG78" s="346">
        <v>2.5604686013769799E-2</v>
      </c>
      <c r="CH78" s="346">
        <v>1.4253054408697488E-2</v>
      </c>
      <c r="CI78" s="346">
        <v>1.4896727328444508E-2</v>
      </c>
      <c r="CJ78" s="346">
        <v>1.0372737332545841E-2</v>
      </c>
      <c r="CK78" s="346">
        <v>2.7645120056460377E-2</v>
      </c>
      <c r="CL78" s="346">
        <v>5.0470458675418051E-2</v>
      </c>
      <c r="CM78" s="346">
        <v>2.0068722825679335E-2</v>
      </c>
      <c r="CN78" s="346">
        <v>4.7167121629170441E-3</v>
      </c>
      <c r="CO78" s="346">
        <v>3.4371696068451404E-3</v>
      </c>
      <c r="CP78" s="346">
        <v>2.1769758015650099E-2</v>
      </c>
      <c r="CQ78" s="346">
        <v>2.1778283753865934E-2</v>
      </c>
      <c r="CR78" s="346">
        <v>1.2245100492429294E-2</v>
      </c>
      <c r="CS78" s="346">
        <v>7.2572425315485549E-3</v>
      </c>
      <c r="CT78" s="346">
        <v>9.133557286435565E-3</v>
      </c>
      <c r="CU78" s="346">
        <v>1.5455048372985355E-2</v>
      </c>
      <c r="CV78" s="346">
        <v>2.5079246795188661E-2</v>
      </c>
      <c r="CW78" s="346">
        <v>5.9087043457817061E-3</v>
      </c>
      <c r="CX78" s="346">
        <v>5.9553086537354133E-3</v>
      </c>
      <c r="CY78" s="346">
        <v>1.0990797664017865E-2</v>
      </c>
      <c r="CZ78" s="346">
        <v>1.6531147598039291E-2</v>
      </c>
      <c r="DA78" s="346">
        <v>4.6683247250307862E-2</v>
      </c>
      <c r="DB78" s="346">
        <v>2.8460856691717381E-2</v>
      </c>
      <c r="DC78" s="346">
        <v>8.2255657660995057E-3</v>
      </c>
      <c r="DD78" s="346">
        <v>2.1537819549551272E-2</v>
      </c>
      <c r="DE78" s="346">
        <v>1.7369555345764273E-2</v>
      </c>
      <c r="DF78" s="346">
        <v>7.8655586210270075E-3</v>
      </c>
      <c r="DG78" s="347">
        <v>1.6185152051349842E-2</v>
      </c>
      <c r="DI78" s="344"/>
      <c r="DK78" s="317">
        <v>2293824.8374557919</v>
      </c>
      <c r="DL78" s="317">
        <v>1670222.230169232</v>
      </c>
    </row>
    <row r="79" spans="1:116" ht="15.6" customHeight="1">
      <c r="A79" s="316">
        <v>73</v>
      </c>
      <c r="B79" s="123" t="s">
        <v>269</v>
      </c>
      <c r="C79" s="340" t="s">
        <v>270</v>
      </c>
      <c r="D79" s="345">
        <v>0</v>
      </c>
      <c r="E79" s="346">
        <v>0</v>
      </c>
      <c r="F79" s="346">
        <v>0</v>
      </c>
      <c r="G79" s="346">
        <v>0</v>
      </c>
      <c r="H79" s="346">
        <v>0</v>
      </c>
      <c r="I79" s="346">
        <v>0</v>
      </c>
      <c r="J79" s="346">
        <v>0</v>
      </c>
      <c r="K79" s="346">
        <v>0</v>
      </c>
      <c r="L79" s="346">
        <v>0</v>
      </c>
      <c r="M79" s="346">
        <v>0</v>
      </c>
      <c r="N79" s="346">
        <v>0</v>
      </c>
      <c r="O79" s="346">
        <v>0</v>
      </c>
      <c r="P79" s="346">
        <v>0</v>
      </c>
      <c r="Q79" s="346">
        <v>0</v>
      </c>
      <c r="R79" s="346">
        <v>0</v>
      </c>
      <c r="S79" s="346">
        <v>0</v>
      </c>
      <c r="T79" s="346">
        <v>0</v>
      </c>
      <c r="U79" s="346">
        <v>0</v>
      </c>
      <c r="V79" s="346">
        <v>0</v>
      </c>
      <c r="W79" s="346">
        <v>0</v>
      </c>
      <c r="X79" s="346">
        <v>0</v>
      </c>
      <c r="Y79" s="346">
        <v>0</v>
      </c>
      <c r="Z79" s="346">
        <v>0</v>
      </c>
      <c r="AA79" s="346">
        <v>0</v>
      </c>
      <c r="AB79" s="346">
        <v>0</v>
      </c>
      <c r="AC79" s="346">
        <v>0</v>
      </c>
      <c r="AD79" s="346">
        <v>0</v>
      </c>
      <c r="AE79" s="346">
        <v>0</v>
      </c>
      <c r="AF79" s="346">
        <v>0</v>
      </c>
      <c r="AG79" s="346">
        <v>0</v>
      </c>
      <c r="AH79" s="346">
        <v>0</v>
      </c>
      <c r="AI79" s="346">
        <v>0</v>
      </c>
      <c r="AJ79" s="346">
        <v>0</v>
      </c>
      <c r="AK79" s="346">
        <v>0</v>
      </c>
      <c r="AL79" s="346">
        <v>0</v>
      </c>
      <c r="AM79" s="346">
        <v>0</v>
      </c>
      <c r="AN79" s="346">
        <v>0</v>
      </c>
      <c r="AO79" s="346">
        <v>0</v>
      </c>
      <c r="AP79" s="346">
        <v>0</v>
      </c>
      <c r="AQ79" s="346">
        <v>0</v>
      </c>
      <c r="AR79" s="346">
        <v>0</v>
      </c>
      <c r="AS79" s="346">
        <v>0</v>
      </c>
      <c r="AT79" s="346">
        <v>0</v>
      </c>
      <c r="AU79" s="346">
        <v>0</v>
      </c>
      <c r="AV79" s="346">
        <v>0</v>
      </c>
      <c r="AW79" s="346">
        <v>0</v>
      </c>
      <c r="AX79" s="346">
        <v>0</v>
      </c>
      <c r="AY79" s="346">
        <v>0</v>
      </c>
      <c r="AZ79" s="346">
        <v>0</v>
      </c>
      <c r="BA79" s="346">
        <v>0</v>
      </c>
      <c r="BB79" s="346">
        <v>0</v>
      </c>
      <c r="BC79" s="346">
        <v>0</v>
      </c>
      <c r="BD79" s="346">
        <v>0</v>
      </c>
      <c r="BE79" s="346">
        <v>0</v>
      </c>
      <c r="BF79" s="346">
        <v>0</v>
      </c>
      <c r="BG79" s="346">
        <v>0</v>
      </c>
      <c r="BH79" s="346">
        <v>0</v>
      </c>
      <c r="BI79" s="346">
        <v>0</v>
      </c>
      <c r="BJ79" s="346">
        <v>0</v>
      </c>
      <c r="BK79" s="346">
        <v>0</v>
      </c>
      <c r="BL79" s="346">
        <v>0</v>
      </c>
      <c r="BM79" s="346">
        <v>0</v>
      </c>
      <c r="BN79" s="346">
        <v>0</v>
      </c>
      <c r="BO79" s="346">
        <v>0</v>
      </c>
      <c r="BP79" s="346">
        <v>0</v>
      </c>
      <c r="BQ79" s="346">
        <v>0</v>
      </c>
      <c r="BR79" s="346">
        <v>0</v>
      </c>
      <c r="BS79" s="346">
        <v>0</v>
      </c>
      <c r="BT79" s="346">
        <v>0</v>
      </c>
      <c r="BU79" s="346">
        <v>0</v>
      </c>
      <c r="BV79" s="346">
        <v>0</v>
      </c>
      <c r="BW79" s="346">
        <v>0</v>
      </c>
      <c r="BX79" s="346">
        <v>1</v>
      </c>
      <c r="BY79" s="346">
        <v>0</v>
      </c>
      <c r="BZ79" s="346">
        <v>0</v>
      </c>
      <c r="CA79" s="346">
        <v>0</v>
      </c>
      <c r="CB79" s="346">
        <v>0</v>
      </c>
      <c r="CC79" s="346">
        <v>0</v>
      </c>
      <c r="CD79" s="346">
        <v>0</v>
      </c>
      <c r="CE79" s="346">
        <v>0</v>
      </c>
      <c r="CF79" s="346">
        <v>0</v>
      </c>
      <c r="CG79" s="346">
        <v>0</v>
      </c>
      <c r="CH79" s="346">
        <v>0</v>
      </c>
      <c r="CI79" s="346">
        <v>0</v>
      </c>
      <c r="CJ79" s="346">
        <v>0</v>
      </c>
      <c r="CK79" s="346">
        <v>0</v>
      </c>
      <c r="CL79" s="346">
        <v>0</v>
      </c>
      <c r="CM79" s="346">
        <v>0</v>
      </c>
      <c r="CN79" s="346">
        <v>0</v>
      </c>
      <c r="CO79" s="346">
        <v>0</v>
      </c>
      <c r="CP79" s="346">
        <v>0</v>
      </c>
      <c r="CQ79" s="346">
        <v>0</v>
      </c>
      <c r="CR79" s="346">
        <v>0</v>
      </c>
      <c r="CS79" s="346">
        <v>0</v>
      </c>
      <c r="CT79" s="346">
        <v>0</v>
      </c>
      <c r="CU79" s="346">
        <v>0</v>
      </c>
      <c r="CV79" s="346">
        <v>0</v>
      </c>
      <c r="CW79" s="346">
        <v>0</v>
      </c>
      <c r="CX79" s="346">
        <v>0</v>
      </c>
      <c r="CY79" s="346">
        <v>0</v>
      </c>
      <c r="CZ79" s="346">
        <v>0</v>
      </c>
      <c r="DA79" s="346">
        <v>0</v>
      </c>
      <c r="DB79" s="346">
        <v>0</v>
      </c>
      <c r="DC79" s="346">
        <v>0</v>
      </c>
      <c r="DD79" s="346">
        <v>0</v>
      </c>
      <c r="DE79" s="346">
        <v>0</v>
      </c>
      <c r="DF79" s="346">
        <v>0</v>
      </c>
      <c r="DG79" s="347">
        <v>0</v>
      </c>
      <c r="DI79" s="344"/>
      <c r="DK79" s="317">
        <v>844182.13299999991</v>
      </c>
      <c r="DL79" s="317">
        <v>843080.33</v>
      </c>
    </row>
    <row r="80" spans="1:116" ht="15.6" customHeight="1">
      <c r="A80" s="316">
        <v>74</v>
      </c>
      <c r="B80" s="123" t="s">
        <v>271</v>
      </c>
      <c r="C80" s="340" t="s">
        <v>272</v>
      </c>
      <c r="D80" s="345">
        <v>0</v>
      </c>
      <c r="E80" s="346">
        <v>0</v>
      </c>
      <c r="F80" s="346">
        <v>0</v>
      </c>
      <c r="G80" s="346">
        <v>0</v>
      </c>
      <c r="H80" s="346">
        <v>0</v>
      </c>
      <c r="I80" s="346">
        <v>0</v>
      </c>
      <c r="J80" s="346">
        <v>0</v>
      </c>
      <c r="K80" s="346">
        <v>0</v>
      </c>
      <c r="L80" s="346">
        <v>0</v>
      </c>
      <c r="M80" s="346">
        <v>0</v>
      </c>
      <c r="N80" s="346">
        <v>0</v>
      </c>
      <c r="O80" s="346">
        <v>0</v>
      </c>
      <c r="P80" s="346">
        <v>0</v>
      </c>
      <c r="Q80" s="346">
        <v>0</v>
      </c>
      <c r="R80" s="346">
        <v>0</v>
      </c>
      <c r="S80" s="346">
        <v>0</v>
      </c>
      <c r="T80" s="346">
        <v>0</v>
      </c>
      <c r="U80" s="346">
        <v>0</v>
      </c>
      <c r="V80" s="346">
        <v>0</v>
      </c>
      <c r="W80" s="346">
        <v>0</v>
      </c>
      <c r="X80" s="346">
        <v>0</v>
      </c>
      <c r="Y80" s="346">
        <v>0</v>
      </c>
      <c r="Z80" s="346">
        <v>0</v>
      </c>
      <c r="AA80" s="346">
        <v>0</v>
      </c>
      <c r="AB80" s="346">
        <v>0</v>
      </c>
      <c r="AC80" s="346">
        <v>0</v>
      </c>
      <c r="AD80" s="346">
        <v>0</v>
      </c>
      <c r="AE80" s="346">
        <v>0</v>
      </c>
      <c r="AF80" s="346">
        <v>0</v>
      </c>
      <c r="AG80" s="346">
        <v>0</v>
      </c>
      <c r="AH80" s="346">
        <v>0</v>
      </c>
      <c r="AI80" s="346">
        <v>0</v>
      </c>
      <c r="AJ80" s="346">
        <v>0</v>
      </c>
      <c r="AK80" s="346">
        <v>0</v>
      </c>
      <c r="AL80" s="346">
        <v>0</v>
      </c>
      <c r="AM80" s="346">
        <v>0</v>
      </c>
      <c r="AN80" s="346">
        <v>0</v>
      </c>
      <c r="AO80" s="346">
        <v>0</v>
      </c>
      <c r="AP80" s="346">
        <v>0</v>
      </c>
      <c r="AQ80" s="346">
        <v>0</v>
      </c>
      <c r="AR80" s="346">
        <v>0</v>
      </c>
      <c r="AS80" s="346">
        <v>0</v>
      </c>
      <c r="AT80" s="346">
        <v>0</v>
      </c>
      <c r="AU80" s="346">
        <v>0</v>
      </c>
      <c r="AV80" s="346">
        <v>0</v>
      </c>
      <c r="AW80" s="346">
        <v>0</v>
      </c>
      <c r="AX80" s="346">
        <v>0</v>
      </c>
      <c r="AY80" s="346">
        <v>0</v>
      </c>
      <c r="AZ80" s="346">
        <v>0</v>
      </c>
      <c r="BA80" s="346">
        <v>0</v>
      </c>
      <c r="BB80" s="346">
        <v>0</v>
      </c>
      <c r="BC80" s="346">
        <v>0</v>
      </c>
      <c r="BD80" s="346">
        <v>0</v>
      </c>
      <c r="BE80" s="346">
        <v>0</v>
      </c>
      <c r="BF80" s="346">
        <v>0</v>
      </c>
      <c r="BG80" s="346">
        <v>0</v>
      </c>
      <c r="BH80" s="346">
        <v>0</v>
      </c>
      <c r="BI80" s="346">
        <v>0</v>
      </c>
      <c r="BJ80" s="346">
        <v>0</v>
      </c>
      <c r="BK80" s="346">
        <v>0</v>
      </c>
      <c r="BL80" s="346">
        <v>0</v>
      </c>
      <c r="BM80" s="346">
        <v>0</v>
      </c>
      <c r="BN80" s="346">
        <v>0</v>
      </c>
      <c r="BO80" s="346">
        <v>0</v>
      </c>
      <c r="BP80" s="346">
        <v>0</v>
      </c>
      <c r="BQ80" s="346">
        <v>0</v>
      </c>
      <c r="BR80" s="346">
        <v>0</v>
      </c>
      <c r="BS80" s="346">
        <v>0</v>
      </c>
      <c r="BT80" s="346">
        <v>0</v>
      </c>
      <c r="BU80" s="346">
        <v>0</v>
      </c>
      <c r="BV80" s="346">
        <v>0</v>
      </c>
      <c r="BW80" s="346">
        <v>0</v>
      </c>
      <c r="BX80" s="346">
        <v>0</v>
      </c>
      <c r="BY80" s="346">
        <v>1</v>
      </c>
      <c r="BZ80" s="346">
        <v>0</v>
      </c>
      <c r="CA80" s="346">
        <v>0</v>
      </c>
      <c r="CB80" s="346">
        <v>0</v>
      </c>
      <c r="CC80" s="346">
        <v>0</v>
      </c>
      <c r="CD80" s="346">
        <v>0</v>
      </c>
      <c r="CE80" s="346">
        <v>0</v>
      </c>
      <c r="CF80" s="346">
        <v>0</v>
      </c>
      <c r="CG80" s="346">
        <v>0</v>
      </c>
      <c r="CH80" s="346">
        <v>0</v>
      </c>
      <c r="CI80" s="346">
        <v>0</v>
      </c>
      <c r="CJ80" s="346">
        <v>0</v>
      </c>
      <c r="CK80" s="346">
        <v>0</v>
      </c>
      <c r="CL80" s="346">
        <v>0</v>
      </c>
      <c r="CM80" s="346">
        <v>0</v>
      </c>
      <c r="CN80" s="346">
        <v>0</v>
      </c>
      <c r="CO80" s="346">
        <v>0</v>
      </c>
      <c r="CP80" s="346">
        <v>0</v>
      </c>
      <c r="CQ80" s="346">
        <v>0</v>
      </c>
      <c r="CR80" s="346">
        <v>0</v>
      </c>
      <c r="CS80" s="346">
        <v>0</v>
      </c>
      <c r="CT80" s="346">
        <v>0</v>
      </c>
      <c r="CU80" s="346">
        <v>0</v>
      </c>
      <c r="CV80" s="346">
        <v>0</v>
      </c>
      <c r="CW80" s="346">
        <v>0</v>
      </c>
      <c r="CX80" s="346">
        <v>0</v>
      </c>
      <c r="CY80" s="346">
        <v>0</v>
      </c>
      <c r="CZ80" s="346">
        <v>0</v>
      </c>
      <c r="DA80" s="346">
        <v>0</v>
      </c>
      <c r="DB80" s="346">
        <v>0</v>
      </c>
      <c r="DC80" s="346">
        <v>0</v>
      </c>
      <c r="DD80" s="346">
        <v>0</v>
      </c>
      <c r="DE80" s="346">
        <v>0</v>
      </c>
      <c r="DF80" s="346">
        <v>0</v>
      </c>
      <c r="DG80" s="347">
        <v>0</v>
      </c>
      <c r="DI80" s="344"/>
      <c r="DK80" s="317">
        <v>3156714.4929999998</v>
      </c>
      <c r="DL80" s="317">
        <v>3156714.4919999996</v>
      </c>
    </row>
    <row r="81" spans="1:116" ht="15.6" customHeight="1">
      <c r="A81" s="316">
        <v>75</v>
      </c>
      <c r="B81" s="123" t="s">
        <v>273</v>
      </c>
      <c r="C81" s="340" t="s">
        <v>274</v>
      </c>
      <c r="D81" s="345">
        <v>8.9784555041487121E-4</v>
      </c>
      <c r="E81" s="346">
        <v>7.5278416840387119E-4</v>
      </c>
      <c r="F81" s="346">
        <v>7.5206263032394924E-4</v>
      </c>
      <c r="G81" s="346">
        <v>1.0618012819852331E-3</v>
      </c>
      <c r="H81" s="346">
        <v>8.7661948429056048E-4</v>
      </c>
      <c r="I81" s="346">
        <v>0</v>
      </c>
      <c r="J81" s="346">
        <v>4.6137500645230672E-3</v>
      </c>
      <c r="K81" s="346">
        <v>1.4099468583490351E-3</v>
      </c>
      <c r="L81" s="346">
        <v>9.3140474846781435E-4</v>
      </c>
      <c r="M81" s="346">
        <v>9.5102566640886503E-4</v>
      </c>
      <c r="N81" s="346">
        <v>0</v>
      </c>
      <c r="O81" s="346">
        <v>1.8010643429154317E-3</v>
      </c>
      <c r="P81" s="346">
        <v>1.9453830308163252E-3</v>
      </c>
      <c r="Q81" s="346">
        <v>1.2907978237013148E-3</v>
      </c>
      <c r="R81" s="346">
        <v>1.7279431765183768E-3</v>
      </c>
      <c r="S81" s="346">
        <v>3.2795458924045899E-3</v>
      </c>
      <c r="T81" s="346">
        <v>2.387256121665929E-3</v>
      </c>
      <c r="U81" s="346">
        <v>2.2626012589627856E-3</v>
      </c>
      <c r="V81" s="346">
        <v>1.4616995484617189E-3</v>
      </c>
      <c r="W81" s="346">
        <v>1.5626970050084796E-3</v>
      </c>
      <c r="X81" s="346">
        <v>1.1691228472433639E-3</v>
      </c>
      <c r="Y81" s="346">
        <v>1.5342190742538677E-3</v>
      </c>
      <c r="Z81" s="346">
        <v>1.6821810213209401E-3</v>
      </c>
      <c r="AA81" s="346">
        <v>1.4541992504899981E-3</v>
      </c>
      <c r="AB81" s="346">
        <v>1.8410928632843996E-3</v>
      </c>
      <c r="AC81" s="346">
        <v>1.8984571543949145E-3</v>
      </c>
      <c r="AD81" s="346">
        <v>2.164011058784383E-4</v>
      </c>
      <c r="AE81" s="346">
        <v>5.6255438525724738E-4</v>
      </c>
      <c r="AF81" s="346">
        <v>2.4911700560715012E-3</v>
      </c>
      <c r="AG81" s="346">
        <v>1.3181378337255808E-3</v>
      </c>
      <c r="AH81" s="346">
        <v>1.8028993568951952E-3</v>
      </c>
      <c r="AI81" s="346">
        <v>1.4252819355576841E-3</v>
      </c>
      <c r="AJ81" s="346">
        <v>1.6711485137913958E-3</v>
      </c>
      <c r="AK81" s="346">
        <v>1.6997267895344484E-3</v>
      </c>
      <c r="AL81" s="346">
        <v>2.743725133583863E-3</v>
      </c>
      <c r="AM81" s="346">
        <v>1.1143183450388339E-3</v>
      </c>
      <c r="AN81" s="346">
        <v>1.0680986413151795E-3</v>
      </c>
      <c r="AO81" s="346">
        <v>1.787411840433562E-3</v>
      </c>
      <c r="AP81" s="346">
        <v>7.4908245813305881E-4</v>
      </c>
      <c r="AQ81" s="346">
        <v>2.1560323624025693E-3</v>
      </c>
      <c r="AR81" s="346">
        <v>1.3465693562585907E-3</v>
      </c>
      <c r="AS81" s="346">
        <v>2.7158094075825771E-3</v>
      </c>
      <c r="AT81" s="346">
        <v>1.4029662414388191E-3</v>
      </c>
      <c r="AU81" s="346">
        <v>1.5274444763390153E-3</v>
      </c>
      <c r="AV81" s="346">
        <v>1.6770296257958067E-3</v>
      </c>
      <c r="AW81" s="346">
        <v>1.7859641224355659E-3</v>
      </c>
      <c r="AX81" s="346">
        <v>1.9591094672574486E-3</v>
      </c>
      <c r="AY81" s="346">
        <v>2.0242578975528261E-3</v>
      </c>
      <c r="AZ81" s="346">
        <v>1.9397483177771917E-3</v>
      </c>
      <c r="BA81" s="346">
        <v>1.4021187693126229E-3</v>
      </c>
      <c r="BB81" s="346">
        <v>3.2910292481026968E-3</v>
      </c>
      <c r="BC81" s="346">
        <v>8.7202666873156646E-4</v>
      </c>
      <c r="BD81" s="346">
        <v>5.6680327788895812E-3</v>
      </c>
      <c r="BE81" s="346">
        <v>2.8239227615792666E-3</v>
      </c>
      <c r="BF81" s="346">
        <v>1.2926322563928344E-3</v>
      </c>
      <c r="BG81" s="346">
        <v>8.9923174640401846E-4</v>
      </c>
      <c r="BH81" s="346">
        <v>1.188869548469134E-3</v>
      </c>
      <c r="BI81" s="346">
        <v>1.2519410915316851E-3</v>
      </c>
      <c r="BJ81" s="346">
        <v>1.5571481605025903E-3</v>
      </c>
      <c r="BK81" s="346">
        <v>2.4367059923964974E-3</v>
      </c>
      <c r="BL81" s="346">
        <v>3.0596916351309138E-3</v>
      </c>
      <c r="BM81" s="346">
        <v>2.8383743466942513E-3</v>
      </c>
      <c r="BN81" s="346">
        <v>2.3824170916486422E-3</v>
      </c>
      <c r="BO81" s="346">
        <v>1.7125221746460855E-3</v>
      </c>
      <c r="BP81" s="346">
        <v>1.5796171906954409E-3</v>
      </c>
      <c r="BQ81" s="346">
        <v>1.2663815757164669E-3</v>
      </c>
      <c r="BR81" s="346">
        <v>1.3625996059906725E-3</v>
      </c>
      <c r="BS81" s="346">
        <v>3.7507368283917751E-3</v>
      </c>
      <c r="BT81" s="346">
        <v>1.3202610248100877E-2</v>
      </c>
      <c r="BU81" s="346">
        <v>5.7603517044982813E-3</v>
      </c>
      <c r="BV81" s="346">
        <v>9.8388260018990818E-3</v>
      </c>
      <c r="BW81" s="346">
        <v>1.7826928474847009E-3</v>
      </c>
      <c r="BX81" s="346">
        <v>1.0532029640345235E-3</v>
      </c>
      <c r="BY81" s="346">
        <v>6.079028012338552E-4</v>
      </c>
      <c r="BZ81" s="346">
        <v>1.001237004752386</v>
      </c>
      <c r="CA81" s="346">
        <v>1.8008282505383895E-3</v>
      </c>
      <c r="CB81" s="346">
        <v>1.8076098587827174E-3</v>
      </c>
      <c r="CC81" s="346">
        <v>2.1600048499471193E-3</v>
      </c>
      <c r="CD81" s="346">
        <v>1.3649318668452924E-3</v>
      </c>
      <c r="CE81" s="346">
        <v>5.765999885349332E-3</v>
      </c>
      <c r="CF81" s="346">
        <v>1.544309063895698E-3</v>
      </c>
      <c r="CG81" s="346">
        <v>1.636196220055271E-3</v>
      </c>
      <c r="CH81" s="346">
        <v>1.3766579916043528E-3</v>
      </c>
      <c r="CI81" s="346">
        <v>2.1630432580400667E-3</v>
      </c>
      <c r="CJ81" s="346">
        <v>2.623480445447174E-3</v>
      </c>
      <c r="CK81" s="346">
        <v>1.1809679402817724E-3</v>
      </c>
      <c r="CL81" s="346">
        <v>2.3551626141685832E-3</v>
      </c>
      <c r="CM81" s="346">
        <v>2.1501707491687672E-3</v>
      </c>
      <c r="CN81" s="346">
        <v>6.519991694087607E-3</v>
      </c>
      <c r="CO81" s="346">
        <v>3.1975756688861216E-3</v>
      </c>
      <c r="CP81" s="346">
        <v>5.0911720695008484E-3</v>
      </c>
      <c r="CQ81" s="346">
        <v>2.1845170301502351E-3</v>
      </c>
      <c r="CR81" s="346">
        <v>5.6338947360721455E-3</v>
      </c>
      <c r="CS81" s="346">
        <v>1.6833245097984809E-3</v>
      </c>
      <c r="CT81" s="346">
        <v>8.2016959578897679E-4</v>
      </c>
      <c r="CU81" s="346">
        <v>4.9422683233929579E-3</v>
      </c>
      <c r="CV81" s="346">
        <v>1.7736026475122762E-3</v>
      </c>
      <c r="CW81" s="346">
        <v>1.3550207603717404E-3</v>
      </c>
      <c r="CX81" s="346">
        <v>1.3247858097650302E-3</v>
      </c>
      <c r="CY81" s="346">
        <v>1.1417046835669046E-3</v>
      </c>
      <c r="CZ81" s="346">
        <v>1.3825745567137861E-3</v>
      </c>
      <c r="DA81" s="346">
        <v>1.8343772303767254E-3</v>
      </c>
      <c r="DB81" s="346">
        <v>1.3951386408390803E-3</v>
      </c>
      <c r="DC81" s="346">
        <v>1.8264591610480886E-3</v>
      </c>
      <c r="DD81" s="346">
        <v>8.1009745012726778E-4</v>
      </c>
      <c r="DE81" s="346">
        <v>2.1603613733285399E-3</v>
      </c>
      <c r="DF81" s="346">
        <v>2.5046629511428311E-3</v>
      </c>
      <c r="DG81" s="347">
        <v>1.4921692022725713E-3</v>
      </c>
      <c r="DI81" s="344"/>
      <c r="DK81" s="317">
        <v>770004.36332048313</v>
      </c>
      <c r="DL81" s="317">
        <v>711278.94661487814</v>
      </c>
    </row>
    <row r="82" spans="1:116" ht="15.6" customHeight="1">
      <c r="A82" s="316">
        <v>76</v>
      </c>
      <c r="B82" s="123" t="s">
        <v>275</v>
      </c>
      <c r="C82" s="340" t="s">
        <v>276</v>
      </c>
      <c r="D82" s="345">
        <v>8.2150665076113488E-3</v>
      </c>
      <c r="E82" s="346">
        <v>2.9187442690166356E-2</v>
      </c>
      <c r="F82" s="346">
        <v>7.1204606397218739E-3</v>
      </c>
      <c r="G82" s="346">
        <v>2.1902652748667279E-2</v>
      </c>
      <c r="H82" s="346">
        <v>1.0698087295019823E-2</v>
      </c>
      <c r="I82" s="346">
        <v>0</v>
      </c>
      <c r="J82" s="346">
        <v>1.0076611810086403E-2</v>
      </c>
      <c r="K82" s="346">
        <v>1.7468309983016617E-2</v>
      </c>
      <c r="L82" s="346">
        <v>1.0071747510291133E-2</v>
      </c>
      <c r="M82" s="346">
        <v>2.1928604787264987E-2</v>
      </c>
      <c r="N82" s="346">
        <v>0</v>
      </c>
      <c r="O82" s="346">
        <v>8.3317143009699526E-3</v>
      </c>
      <c r="P82" s="346">
        <v>7.7894118007986544E-3</v>
      </c>
      <c r="Q82" s="346">
        <v>1.6385693233717802E-2</v>
      </c>
      <c r="R82" s="346">
        <v>1.4741412627994006E-2</v>
      </c>
      <c r="S82" s="346">
        <v>2.7911506970580056E-2</v>
      </c>
      <c r="T82" s="346">
        <v>1.8179360190540037E-2</v>
      </c>
      <c r="U82" s="346">
        <v>9.845839164861564E-3</v>
      </c>
      <c r="V82" s="346">
        <v>1.2459591642715474E-2</v>
      </c>
      <c r="W82" s="346">
        <v>8.3859762419072736E-3</v>
      </c>
      <c r="X82" s="346">
        <v>1.1071473836099932E-2</v>
      </c>
      <c r="Y82" s="346">
        <v>1.0791748887330753E-2</v>
      </c>
      <c r="Z82" s="346">
        <v>9.3146938447201417E-3</v>
      </c>
      <c r="AA82" s="346">
        <v>1.2350714675003463E-2</v>
      </c>
      <c r="AB82" s="346">
        <v>1.0501523414109893E-2</v>
      </c>
      <c r="AC82" s="346">
        <v>1.2744664441553855E-2</v>
      </c>
      <c r="AD82" s="346">
        <v>1.7227531649548395E-3</v>
      </c>
      <c r="AE82" s="346">
        <v>1.6748393943215808E-2</v>
      </c>
      <c r="AF82" s="346">
        <v>8.0646805927601997E-3</v>
      </c>
      <c r="AG82" s="346">
        <v>6.7638726359589944E-3</v>
      </c>
      <c r="AH82" s="346">
        <v>9.4033228701778642E-3</v>
      </c>
      <c r="AI82" s="346">
        <v>1.3327120042704563E-2</v>
      </c>
      <c r="AJ82" s="346">
        <v>2.6238950010046752E-2</v>
      </c>
      <c r="AK82" s="346">
        <v>1.6247412392762964E-2</v>
      </c>
      <c r="AL82" s="346">
        <v>1.4529412391295255E-2</v>
      </c>
      <c r="AM82" s="346">
        <v>1.3582524863010552E-2</v>
      </c>
      <c r="AN82" s="346">
        <v>9.1878370807735848E-3</v>
      </c>
      <c r="AO82" s="346">
        <v>2.2414610523443592E-2</v>
      </c>
      <c r="AP82" s="346">
        <v>1.2849640528650985E-2</v>
      </c>
      <c r="AQ82" s="346">
        <v>2.836052628533603E-2</v>
      </c>
      <c r="AR82" s="346">
        <v>1.7193607674683892E-2</v>
      </c>
      <c r="AS82" s="346">
        <v>1.0290576989869795E-2</v>
      </c>
      <c r="AT82" s="346">
        <v>9.5841168658376483E-3</v>
      </c>
      <c r="AU82" s="346">
        <v>7.4657782592452123E-3</v>
      </c>
      <c r="AV82" s="346">
        <v>6.7539754555843929E-3</v>
      </c>
      <c r="AW82" s="346">
        <v>7.9039856692320783E-3</v>
      </c>
      <c r="AX82" s="346">
        <v>7.0445386453207998E-3</v>
      </c>
      <c r="AY82" s="346">
        <v>7.3769045370351066E-3</v>
      </c>
      <c r="AZ82" s="346">
        <v>8.1509606533317139E-3</v>
      </c>
      <c r="BA82" s="346">
        <v>7.8391772269442734E-3</v>
      </c>
      <c r="BB82" s="346">
        <v>5.1982699552761552E-3</v>
      </c>
      <c r="BC82" s="346">
        <v>7.7025225452409772E-3</v>
      </c>
      <c r="BD82" s="346">
        <v>6.6798253382584077E-3</v>
      </c>
      <c r="BE82" s="346">
        <v>9.6681952498668469E-3</v>
      </c>
      <c r="BF82" s="346">
        <v>1.2413982175613852E-2</v>
      </c>
      <c r="BG82" s="346">
        <v>1.1697196870610566E-2</v>
      </c>
      <c r="BH82" s="346">
        <v>8.9396327738544158E-3</v>
      </c>
      <c r="BI82" s="346">
        <v>1.2530630765557974E-2</v>
      </c>
      <c r="BJ82" s="346">
        <v>7.1128514283168931E-3</v>
      </c>
      <c r="BK82" s="346">
        <v>1.210877325493593E-2</v>
      </c>
      <c r="BL82" s="346">
        <v>0.30325725400871711</v>
      </c>
      <c r="BM82" s="346">
        <v>1.3973560943492834E-2</v>
      </c>
      <c r="BN82" s="346">
        <v>1.420012881391278E-2</v>
      </c>
      <c r="BO82" s="346">
        <v>1.3247862283799712E-2</v>
      </c>
      <c r="BP82" s="346">
        <v>1.3251142402208279E-2</v>
      </c>
      <c r="BQ82" s="346">
        <v>7.6979772138682017E-3</v>
      </c>
      <c r="BR82" s="346">
        <v>1.6347808614302971E-2</v>
      </c>
      <c r="BS82" s="346">
        <v>1.0314312716906296E-2</v>
      </c>
      <c r="BT82" s="346">
        <v>2.303433384774568E-2</v>
      </c>
      <c r="BU82" s="346">
        <v>4.0687161950376778E-3</v>
      </c>
      <c r="BV82" s="346">
        <v>6.9633781141091432E-3</v>
      </c>
      <c r="BW82" s="346">
        <v>1.7500347149771904E-3</v>
      </c>
      <c r="BX82" s="346">
        <v>1.6742991141958838E-3</v>
      </c>
      <c r="BY82" s="346">
        <v>6.7755818429306852E-4</v>
      </c>
      <c r="BZ82" s="346">
        <v>2.5922298900449719E-3</v>
      </c>
      <c r="CA82" s="346">
        <v>1.0027641419451345</v>
      </c>
      <c r="CB82" s="346">
        <v>5.2740787356001647E-3</v>
      </c>
      <c r="CC82" s="346">
        <v>2.730271693777174E-3</v>
      </c>
      <c r="CD82" s="346">
        <v>4.8408505446936858E-3</v>
      </c>
      <c r="CE82" s="346">
        <v>4.223145866666481E-3</v>
      </c>
      <c r="CF82" s="346">
        <v>2.8366560558272672E-3</v>
      </c>
      <c r="CG82" s="346">
        <v>5.2891531609381903E-3</v>
      </c>
      <c r="CH82" s="346">
        <v>4.9890537948055841E-2</v>
      </c>
      <c r="CI82" s="346">
        <v>5.140656018942231E-3</v>
      </c>
      <c r="CJ82" s="346">
        <v>3.2810518039202651E-3</v>
      </c>
      <c r="CK82" s="346">
        <v>5.2991245832032631E-3</v>
      </c>
      <c r="CL82" s="346">
        <v>5.7253187798080602E-3</v>
      </c>
      <c r="CM82" s="346">
        <v>1.1156123316448672E-2</v>
      </c>
      <c r="CN82" s="346">
        <v>5.1031080963434804E-3</v>
      </c>
      <c r="CO82" s="346">
        <v>2.983845641254632E-3</v>
      </c>
      <c r="CP82" s="346">
        <v>8.3892145583488401E-3</v>
      </c>
      <c r="CQ82" s="346">
        <v>6.7826472647776774E-3</v>
      </c>
      <c r="CR82" s="346">
        <v>6.0520645444908988E-3</v>
      </c>
      <c r="CS82" s="346">
        <v>4.1201419129812383E-3</v>
      </c>
      <c r="CT82" s="346">
        <v>3.2437996167820758E-3</v>
      </c>
      <c r="CU82" s="346">
        <v>8.6496191213678332E-3</v>
      </c>
      <c r="CV82" s="346">
        <v>3.3331868548513257E-3</v>
      </c>
      <c r="CW82" s="346">
        <v>3.0429312999122422E-3</v>
      </c>
      <c r="CX82" s="346">
        <v>7.797982331419648E-3</v>
      </c>
      <c r="CY82" s="346">
        <v>2.4585154620054171E-3</v>
      </c>
      <c r="CZ82" s="346">
        <v>7.2559703417017568E-3</v>
      </c>
      <c r="DA82" s="346">
        <v>1.0008374114446683E-2</v>
      </c>
      <c r="DB82" s="346">
        <v>3.448134777805392E-3</v>
      </c>
      <c r="DC82" s="346">
        <v>3.4912112136917814E-3</v>
      </c>
      <c r="DD82" s="346">
        <v>4.5061477434863171E-3</v>
      </c>
      <c r="DE82" s="346">
        <v>1.0386063676209369E-2</v>
      </c>
      <c r="DF82" s="346">
        <v>3.3323578671576648E-2</v>
      </c>
      <c r="DG82" s="347">
        <v>1.7000558638652505E-2</v>
      </c>
      <c r="DI82" s="344"/>
      <c r="DK82" s="317">
        <v>1770534.5949144145</v>
      </c>
      <c r="DL82" s="317">
        <v>1062669.6129870282</v>
      </c>
    </row>
    <row r="83" spans="1:116" ht="15.6" customHeight="1">
      <c r="A83" s="316">
        <v>77</v>
      </c>
      <c r="B83" s="123" t="s">
        <v>277</v>
      </c>
      <c r="C83" s="340" t="s">
        <v>278</v>
      </c>
      <c r="D83" s="345">
        <v>6.2269825128229157E-2</v>
      </c>
      <c r="E83" s="346">
        <v>2.0889589651751868E-2</v>
      </c>
      <c r="F83" s="346">
        <v>1.8006890438982466E-2</v>
      </c>
      <c r="G83" s="346">
        <v>2.8811479317050012E-2</v>
      </c>
      <c r="H83" s="346">
        <v>1.7076998335123945E-2</v>
      </c>
      <c r="I83" s="346">
        <v>0</v>
      </c>
      <c r="J83" s="346">
        <v>0.21418201286520841</v>
      </c>
      <c r="K83" s="346">
        <v>1.1479798987100024E-2</v>
      </c>
      <c r="L83" s="346">
        <v>9.903944497206274E-3</v>
      </c>
      <c r="M83" s="346">
        <v>9.8850622819621602E-3</v>
      </c>
      <c r="N83" s="346">
        <v>0</v>
      </c>
      <c r="O83" s="346">
        <v>1.6439357352318117E-2</v>
      </c>
      <c r="P83" s="346">
        <v>1.059524811726743E-2</v>
      </c>
      <c r="Q83" s="346">
        <v>2.1375892129894186E-2</v>
      </c>
      <c r="R83" s="346">
        <v>1.1749644927715125E-2</v>
      </c>
      <c r="S83" s="346">
        <v>1.0024918764324566E-2</v>
      </c>
      <c r="T83" s="346">
        <v>7.1833523794970038E-3</v>
      </c>
      <c r="U83" s="346">
        <v>1.3335190394577819E-2</v>
      </c>
      <c r="V83" s="346">
        <v>6.160335891681001E-3</v>
      </c>
      <c r="W83" s="346">
        <v>6.4334484759823373E-3</v>
      </c>
      <c r="X83" s="346">
        <v>4.114410474272954E-3</v>
      </c>
      <c r="Y83" s="346">
        <v>6.5198517030457996E-3</v>
      </c>
      <c r="Z83" s="346">
        <v>4.3046626990512048E-3</v>
      </c>
      <c r="AA83" s="346">
        <v>7.3498489273530433E-3</v>
      </c>
      <c r="AB83" s="346">
        <v>5.1986014292503512E-3</v>
      </c>
      <c r="AC83" s="346">
        <v>5.2840057217215328E-3</v>
      </c>
      <c r="AD83" s="346">
        <v>8.7322582394318575E-4</v>
      </c>
      <c r="AE83" s="346">
        <v>1.8102805653309856E-3</v>
      </c>
      <c r="AF83" s="346">
        <v>4.246844324839863E-3</v>
      </c>
      <c r="AG83" s="346">
        <v>4.7193716186603981E-3</v>
      </c>
      <c r="AH83" s="346">
        <v>1.6813175648328054E-2</v>
      </c>
      <c r="AI83" s="346">
        <v>9.4022856082092033E-3</v>
      </c>
      <c r="AJ83" s="346">
        <v>3.5696700916068351E-2</v>
      </c>
      <c r="AK83" s="346">
        <v>7.547711090432745E-3</v>
      </c>
      <c r="AL83" s="346">
        <v>4.1635247346402143E-2</v>
      </c>
      <c r="AM83" s="346">
        <v>7.2731328553051217E-3</v>
      </c>
      <c r="AN83" s="346">
        <v>8.9802654384010944E-3</v>
      </c>
      <c r="AO83" s="346">
        <v>8.1243049148370574E-3</v>
      </c>
      <c r="AP83" s="346">
        <v>7.070518430234621E-3</v>
      </c>
      <c r="AQ83" s="346">
        <v>9.9853110417883629E-3</v>
      </c>
      <c r="AR83" s="346">
        <v>7.6399551566653139E-3</v>
      </c>
      <c r="AS83" s="346">
        <v>1.1672588242761435E-2</v>
      </c>
      <c r="AT83" s="346">
        <v>1.188508096897074E-2</v>
      </c>
      <c r="AU83" s="346">
        <v>8.5579481523016913E-3</v>
      </c>
      <c r="AV83" s="346">
        <v>8.57512809815387E-3</v>
      </c>
      <c r="AW83" s="346">
        <v>1.4083328126741138E-2</v>
      </c>
      <c r="AX83" s="346">
        <v>6.8900782923577691E-3</v>
      </c>
      <c r="AY83" s="346">
        <v>3.3624176695401914E-3</v>
      </c>
      <c r="AZ83" s="346">
        <v>6.1161988939514491E-3</v>
      </c>
      <c r="BA83" s="346">
        <v>6.3618517625171466E-3</v>
      </c>
      <c r="BB83" s="346">
        <v>5.316990768400808E-3</v>
      </c>
      <c r="BC83" s="346">
        <v>5.3634342087654878E-3</v>
      </c>
      <c r="BD83" s="346">
        <v>3.065431992139728E-3</v>
      </c>
      <c r="BE83" s="346">
        <v>6.4548867943736397E-3</v>
      </c>
      <c r="BF83" s="346">
        <v>4.2668862585069633E-3</v>
      </c>
      <c r="BG83" s="346">
        <v>3.608025858920858E-3</v>
      </c>
      <c r="BH83" s="346">
        <v>4.8505904514330811E-3</v>
      </c>
      <c r="BI83" s="346">
        <v>5.4494141726783209E-3</v>
      </c>
      <c r="BJ83" s="346">
        <v>3.371749909027044E-3</v>
      </c>
      <c r="BK83" s="346">
        <v>3.9404462488487016E-2</v>
      </c>
      <c r="BL83" s="346">
        <v>1.5371010159888253E-2</v>
      </c>
      <c r="BM83" s="346">
        <v>2.2542488154636491E-2</v>
      </c>
      <c r="BN83" s="346">
        <v>2.1537119641787991E-2</v>
      </c>
      <c r="BO83" s="346">
        <v>2.4250707203019427E-2</v>
      </c>
      <c r="BP83" s="346">
        <v>1.4336347288996109E-2</v>
      </c>
      <c r="BQ83" s="346">
        <v>5.7586556485620648E-3</v>
      </c>
      <c r="BR83" s="346">
        <v>8.1578528549614004E-3</v>
      </c>
      <c r="BS83" s="346">
        <v>1.3019645492476481E-2</v>
      </c>
      <c r="BT83" s="346">
        <v>2.3701068648611143E-2</v>
      </c>
      <c r="BU83" s="346">
        <v>3.3685971962756363E-2</v>
      </c>
      <c r="BV83" s="346">
        <v>1.0181887270829186E-2</v>
      </c>
      <c r="BW83" s="346">
        <v>5.206062631442139E-3</v>
      </c>
      <c r="BX83" s="346">
        <v>4.8621481185033323E-3</v>
      </c>
      <c r="BY83" s="346">
        <v>1.7211378729680099E-3</v>
      </c>
      <c r="BZ83" s="346">
        <v>5.3379203508878712E-3</v>
      </c>
      <c r="CA83" s="346">
        <v>3.2154477211055461E-3</v>
      </c>
      <c r="CB83" s="346">
        <v>1.007240683700876</v>
      </c>
      <c r="CC83" s="346">
        <v>5.6993315665000216E-3</v>
      </c>
      <c r="CD83" s="346">
        <v>5.5797993471737133E-3</v>
      </c>
      <c r="CE83" s="346">
        <v>4.4829341787620304E-3</v>
      </c>
      <c r="CF83" s="346">
        <v>9.7695528190403121E-3</v>
      </c>
      <c r="CG83" s="346">
        <v>6.7468663881030946E-3</v>
      </c>
      <c r="CH83" s="346">
        <v>8.5753140416722409E-3</v>
      </c>
      <c r="CI83" s="346">
        <v>9.8575951191661737E-3</v>
      </c>
      <c r="CJ83" s="346">
        <v>9.9745622796729456E-3</v>
      </c>
      <c r="CK83" s="346">
        <v>1.333151546053982E-2</v>
      </c>
      <c r="CL83" s="346">
        <v>3.8751972964541611E-3</v>
      </c>
      <c r="CM83" s="346">
        <v>1.5927286455629627E-2</v>
      </c>
      <c r="CN83" s="346">
        <v>1.3582544111732127E-2</v>
      </c>
      <c r="CO83" s="346">
        <v>1.3799513046670006E-2</v>
      </c>
      <c r="CP83" s="346">
        <v>9.2509200493010001E-3</v>
      </c>
      <c r="CQ83" s="346">
        <v>7.0232954613385912E-3</v>
      </c>
      <c r="CR83" s="346">
        <v>1.1697514997842454E-2</v>
      </c>
      <c r="CS83" s="346">
        <v>7.7096098100653005E-3</v>
      </c>
      <c r="CT83" s="346">
        <v>7.9231035725802236E-3</v>
      </c>
      <c r="CU83" s="346">
        <v>1.3777403559978056E-2</v>
      </c>
      <c r="CV83" s="346">
        <v>1.1559743069651065E-2</v>
      </c>
      <c r="CW83" s="346">
        <v>1.1532870873970251E-2</v>
      </c>
      <c r="CX83" s="346">
        <v>8.4275644031977584E-3</v>
      </c>
      <c r="CY83" s="346">
        <v>6.7513577222783581E-3</v>
      </c>
      <c r="CZ83" s="346">
        <v>5.194189991698088E-2</v>
      </c>
      <c r="DA83" s="346">
        <v>9.6956436745685281E-3</v>
      </c>
      <c r="DB83" s="346">
        <v>1.8043604459809556E-2</v>
      </c>
      <c r="DC83" s="346">
        <v>3.5180882517809237E-2</v>
      </c>
      <c r="DD83" s="346">
        <v>1.2920091838944596E-2</v>
      </c>
      <c r="DE83" s="346">
        <v>2.9306511819882551E-2</v>
      </c>
      <c r="DF83" s="346">
        <v>9.7026698809375769E-3</v>
      </c>
      <c r="DG83" s="347">
        <v>9.7751424930625878E-3</v>
      </c>
      <c r="DI83" s="344"/>
      <c r="DK83" s="317">
        <v>1539813.4130265689</v>
      </c>
      <c r="DL83" s="317">
        <v>1284688.2267940652</v>
      </c>
    </row>
    <row r="84" spans="1:116" ht="15.6" customHeight="1">
      <c r="A84" s="316">
        <v>78</v>
      </c>
      <c r="B84" s="123" t="s">
        <v>279</v>
      </c>
      <c r="C84" s="340" t="s">
        <v>280</v>
      </c>
      <c r="D84" s="345">
        <v>2.1290315512801001E-3</v>
      </c>
      <c r="E84" s="346">
        <v>4.77699198860051E-3</v>
      </c>
      <c r="F84" s="346">
        <v>1.1038498148892948E-3</v>
      </c>
      <c r="G84" s="346">
        <v>9.614971491513245E-4</v>
      </c>
      <c r="H84" s="346">
        <v>2.3547234456385998E-3</v>
      </c>
      <c r="I84" s="346">
        <v>0</v>
      </c>
      <c r="J84" s="346">
        <v>1.9962440811281791E-3</v>
      </c>
      <c r="K84" s="346">
        <v>1.8468920707381362E-3</v>
      </c>
      <c r="L84" s="346">
        <v>1.1383506930237844E-3</v>
      </c>
      <c r="M84" s="346">
        <v>4.4295743436165843E-3</v>
      </c>
      <c r="N84" s="346">
        <v>0</v>
      </c>
      <c r="O84" s="346">
        <v>8.0117163256732365E-4</v>
      </c>
      <c r="P84" s="346">
        <v>4.7632485851598262E-4</v>
      </c>
      <c r="Q84" s="346">
        <v>2.2272916474160532E-3</v>
      </c>
      <c r="R84" s="346">
        <v>1.4520110523074702E-3</v>
      </c>
      <c r="S84" s="346">
        <v>4.4665523518048469E-3</v>
      </c>
      <c r="T84" s="346">
        <v>1.859050400743771E-3</v>
      </c>
      <c r="U84" s="346">
        <v>9.6740943922951801E-4</v>
      </c>
      <c r="V84" s="346">
        <v>3.6813239892950354E-3</v>
      </c>
      <c r="W84" s="346">
        <v>3.7764737444000449E-3</v>
      </c>
      <c r="X84" s="346">
        <v>3.5669487273561826E-3</v>
      </c>
      <c r="Y84" s="346">
        <v>2.4684999171446474E-3</v>
      </c>
      <c r="Z84" s="346">
        <v>2.1742126629004663E-3</v>
      </c>
      <c r="AA84" s="346">
        <v>3.2600041635086211E-3</v>
      </c>
      <c r="AB84" s="346">
        <v>1.1873219891369911E-3</v>
      </c>
      <c r="AC84" s="346">
        <v>2.0442090572634943E-3</v>
      </c>
      <c r="AD84" s="346">
        <v>3.9893212092177157E-3</v>
      </c>
      <c r="AE84" s="346">
        <v>1.5521912586750439E-2</v>
      </c>
      <c r="AF84" s="346">
        <v>9.1790167762295356E-4</v>
      </c>
      <c r="AG84" s="346">
        <v>8.6792351557720283E-4</v>
      </c>
      <c r="AH84" s="346">
        <v>9.627833418409679E-4</v>
      </c>
      <c r="AI84" s="346">
        <v>2.4705432673119399E-3</v>
      </c>
      <c r="AJ84" s="346">
        <v>7.3275626459464033E-3</v>
      </c>
      <c r="AK84" s="346">
        <v>2.5582139492813412E-3</v>
      </c>
      <c r="AL84" s="346">
        <v>4.3181502516279517E-3</v>
      </c>
      <c r="AM84" s="346">
        <v>8.1020960047482188E-3</v>
      </c>
      <c r="AN84" s="346">
        <v>3.9431465631520543E-3</v>
      </c>
      <c r="AO84" s="346">
        <v>7.4639813915248713E-3</v>
      </c>
      <c r="AP84" s="346">
        <v>4.5071652373303321E-3</v>
      </c>
      <c r="AQ84" s="346">
        <v>1.0519371901947721E-2</v>
      </c>
      <c r="AR84" s="346">
        <v>3.1212021600388056E-3</v>
      </c>
      <c r="AS84" s="346">
        <v>2.673251424989918E-3</v>
      </c>
      <c r="AT84" s="346">
        <v>2.2713282853153646E-3</v>
      </c>
      <c r="AU84" s="346">
        <v>1.334475790259164E-3</v>
      </c>
      <c r="AV84" s="346">
        <v>1.3162775475747018E-3</v>
      </c>
      <c r="AW84" s="346">
        <v>9.5626971150869174E-4</v>
      </c>
      <c r="AX84" s="346">
        <v>7.3285153104134368E-4</v>
      </c>
      <c r="AY84" s="346">
        <v>8.7685747836643998E-4</v>
      </c>
      <c r="AZ84" s="346">
        <v>1.1947358300122737E-3</v>
      </c>
      <c r="BA84" s="346">
        <v>1.037161160512874E-3</v>
      </c>
      <c r="BB84" s="346">
        <v>4.6855455840805042E-4</v>
      </c>
      <c r="BC84" s="346">
        <v>9.544535601980111E-4</v>
      </c>
      <c r="BD84" s="346">
        <v>6.8765645513405016E-4</v>
      </c>
      <c r="BE84" s="346">
        <v>6.0789384675734889E-4</v>
      </c>
      <c r="BF84" s="346">
        <v>3.2309398393552168E-3</v>
      </c>
      <c r="BG84" s="346">
        <v>3.234954803032796E-3</v>
      </c>
      <c r="BH84" s="346">
        <v>1.9414541187705147E-3</v>
      </c>
      <c r="BI84" s="346">
        <v>2.6768477498729367E-3</v>
      </c>
      <c r="BJ84" s="346">
        <v>1.5943478187728426E-3</v>
      </c>
      <c r="BK84" s="346">
        <v>1.2042512382824931E-3</v>
      </c>
      <c r="BL84" s="346">
        <v>9.5096870700869876E-2</v>
      </c>
      <c r="BM84" s="346">
        <v>1.2846525374426278E-3</v>
      </c>
      <c r="BN84" s="346">
        <v>1.2537424649902988E-3</v>
      </c>
      <c r="BO84" s="346">
        <v>2.1531395975156356E-3</v>
      </c>
      <c r="BP84" s="346">
        <v>2.2721077770228543E-3</v>
      </c>
      <c r="BQ84" s="346">
        <v>4.9206552755722815E-3</v>
      </c>
      <c r="BR84" s="346">
        <v>4.0873204130501273E-3</v>
      </c>
      <c r="BS84" s="346">
        <v>1.0255058266495998E-3</v>
      </c>
      <c r="BT84" s="346">
        <v>1.0590754779652041E-3</v>
      </c>
      <c r="BU84" s="346">
        <v>5.0620016740688322E-4</v>
      </c>
      <c r="BV84" s="346">
        <v>4.0028633865894417E-4</v>
      </c>
      <c r="BW84" s="346">
        <v>2.5701649471405021E-4</v>
      </c>
      <c r="BX84" s="346">
        <v>2.0424183620779569E-4</v>
      </c>
      <c r="BY84" s="346">
        <v>6.1154222355215909E-5</v>
      </c>
      <c r="BZ84" s="346">
        <v>3.9693847956958581E-4</v>
      </c>
      <c r="CA84" s="346">
        <v>5.0154722804729643E-3</v>
      </c>
      <c r="CB84" s="346">
        <v>6.0850794521836449E-3</v>
      </c>
      <c r="CC84" s="346">
        <v>1.3380648369345793</v>
      </c>
      <c r="CD84" s="346">
        <v>2.0308902272206785E-3</v>
      </c>
      <c r="CE84" s="346">
        <v>3.2134866514771192E-4</v>
      </c>
      <c r="CF84" s="346">
        <v>4.2605583968245941E-4</v>
      </c>
      <c r="CG84" s="346">
        <v>5.7837004411376649E-4</v>
      </c>
      <c r="CH84" s="346">
        <v>1.4932979802694602E-3</v>
      </c>
      <c r="CI84" s="346">
        <v>3.0636270155180495E-4</v>
      </c>
      <c r="CJ84" s="346">
        <v>2.4666416561473802E-4</v>
      </c>
      <c r="CK84" s="346">
        <v>5.1299772812093622E-4</v>
      </c>
      <c r="CL84" s="346">
        <v>2.7498591586118902E-4</v>
      </c>
      <c r="CM84" s="346">
        <v>7.2681108351706843E-4</v>
      </c>
      <c r="CN84" s="346">
        <v>3.8194324635155232E-4</v>
      </c>
      <c r="CO84" s="346">
        <v>3.7745347221722103E-4</v>
      </c>
      <c r="CP84" s="346">
        <v>5.8213004850069222E-4</v>
      </c>
      <c r="CQ84" s="346">
        <v>4.1470850466563932E-4</v>
      </c>
      <c r="CR84" s="346">
        <v>7.3051930875639036E-4</v>
      </c>
      <c r="CS84" s="346">
        <v>3.7703588553407539E-4</v>
      </c>
      <c r="CT84" s="346">
        <v>3.4194939869360567E-4</v>
      </c>
      <c r="CU84" s="346">
        <v>5.7076807781982245E-4</v>
      </c>
      <c r="CV84" s="346">
        <v>3.3622263773427322E-4</v>
      </c>
      <c r="CW84" s="346">
        <v>2.2047457714165501E-4</v>
      </c>
      <c r="CX84" s="346">
        <v>1.0855613432943876E-3</v>
      </c>
      <c r="CY84" s="346">
        <v>2.1780456316482672E-4</v>
      </c>
      <c r="CZ84" s="346">
        <v>1.0708283315913024E-3</v>
      </c>
      <c r="DA84" s="346">
        <v>6.9633893427979796E-4</v>
      </c>
      <c r="DB84" s="346">
        <v>4.9939368983411181E-4</v>
      </c>
      <c r="DC84" s="346">
        <v>6.2062618297028659E-4</v>
      </c>
      <c r="DD84" s="346">
        <v>4.258339004885201E-4</v>
      </c>
      <c r="DE84" s="346">
        <v>6.1556452221178941E-4</v>
      </c>
      <c r="DF84" s="346">
        <v>3.1633895754330397E-3</v>
      </c>
      <c r="DG84" s="347">
        <v>4.4670595488261031E-4</v>
      </c>
      <c r="DI84" s="344"/>
      <c r="DK84" s="317">
        <v>884551.86718919803</v>
      </c>
      <c r="DL84" s="317">
        <v>516181.58016343106</v>
      </c>
    </row>
    <row r="85" spans="1:116" ht="15.6" customHeight="1">
      <c r="A85" s="316">
        <v>79</v>
      </c>
      <c r="B85" s="123" t="s">
        <v>281</v>
      </c>
      <c r="C85" s="340" t="s">
        <v>282</v>
      </c>
      <c r="D85" s="345">
        <v>1.6969815081374314E-4</v>
      </c>
      <c r="E85" s="346">
        <v>1.2877873705076845E-4</v>
      </c>
      <c r="F85" s="346">
        <v>2.8376162669112683E-4</v>
      </c>
      <c r="G85" s="346">
        <v>1.4226220938037742E-4</v>
      </c>
      <c r="H85" s="346">
        <v>1.593995017969937E-4</v>
      </c>
      <c r="I85" s="346">
        <v>0</v>
      </c>
      <c r="J85" s="346">
        <v>1.7885197101133044E-3</v>
      </c>
      <c r="K85" s="346">
        <v>2.198289849569002E-4</v>
      </c>
      <c r="L85" s="346">
        <v>1.9078137678481811E-4</v>
      </c>
      <c r="M85" s="346">
        <v>1.3905604232572889E-4</v>
      </c>
      <c r="N85" s="346">
        <v>0</v>
      </c>
      <c r="O85" s="346">
        <v>4.492012689596082E-4</v>
      </c>
      <c r="P85" s="346">
        <v>4.7928124575558295E-4</v>
      </c>
      <c r="Q85" s="346">
        <v>3.1590482146033556E-4</v>
      </c>
      <c r="R85" s="346">
        <v>4.9005324678874922E-4</v>
      </c>
      <c r="S85" s="346">
        <v>2.8106203655345915E-4</v>
      </c>
      <c r="T85" s="346">
        <v>3.0802304678154672E-4</v>
      </c>
      <c r="U85" s="346">
        <v>5.0299955069592231E-4</v>
      </c>
      <c r="V85" s="346">
        <v>2.5523254565426037E-4</v>
      </c>
      <c r="W85" s="346">
        <v>2.9267433421422583E-4</v>
      </c>
      <c r="X85" s="346">
        <v>6.9754619910653677E-5</v>
      </c>
      <c r="Y85" s="346">
        <v>1.7922549048057765E-4</v>
      </c>
      <c r="Z85" s="346">
        <v>8.4160571387670931E-4</v>
      </c>
      <c r="AA85" s="346">
        <v>1.6716613251703264E-4</v>
      </c>
      <c r="AB85" s="346">
        <v>1.8583368331452602E-3</v>
      </c>
      <c r="AC85" s="346">
        <v>4.6817093376251318E-4</v>
      </c>
      <c r="AD85" s="346">
        <v>2.5244122746290536E-5</v>
      </c>
      <c r="AE85" s="346">
        <v>1.0951336402184131E-4</v>
      </c>
      <c r="AF85" s="346">
        <v>3.3932224504956742E-4</v>
      </c>
      <c r="AG85" s="346">
        <v>3.8683952372824956E-4</v>
      </c>
      <c r="AH85" s="346">
        <v>4.584093969845738E-4</v>
      </c>
      <c r="AI85" s="346">
        <v>3.4527402842486052E-4</v>
      </c>
      <c r="AJ85" s="346">
        <v>3.2794022982088935E-4</v>
      </c>
      <c r="AK85" s="346">
        <v>3.7564838361525227E-4</v>
      </c>
      <c r="AL85" s="346">
        <v>4.1455619551295078E-4</v>
      </c>
      <c r="AM85" s="346">
        <v>1.3538735659822583E-4</v>
      </c>
      <c r="AN85" s="346">
        <v>3.8144504818498465E-4</v>
      </c>
      <c r="AO85" s="346">
        <v>3.3119736464282324E-4</v>
      </c>
      <c r="AP85" s="346">
        <v>2.7802837953232634E-4</v>
      </c>
      <c r="AQ85" s="346">
        <v>3.2413948473347166E-4</v>
      </c>
      <c r="AR85" s="346">
        <v>2.4374945755828846E-4</v>
      </c>
      <c r="AS85" s="346">
        <v>6.5029628915527912E-4</v>
      </c>
      <c r="AT85" s="346">
        <v>4.7874178571144553E-4</v>
      </c>
      <c r="AU85" s="346">
        <v>5.6726537652655392E-4</v>
      </c>
      <c r="AV85" s="346">
        <v>5.4696463406357242E-4</v>
      </c>
      <c r="AW85" s="346">
        <v>4.5774174537594603E-4</v>
      </c>
      <c r="AX85" s="346">
        <v>2.4362636623461641E-4</v>
      </c>
      <c r="AY85" s="346">
        <v>4.1645117543276296E-4</v>
      </c>
      <c r="AZ85" s="346">
        <v>4.6236865169105713E-4</v>
      </c>
      <c r="BA85" s="346">
        <v>3.2571498178253781E-4</v>
      </c>
      <c r="BB85" s="346">
        <v>3.8187765374531963E-4</v>
      </c>
      <c r="BC85" s="346">
        <v>4.0098533571533256E-4</v>
      </c>
      <c r="BD85" s="346">
        <v>5.3833256447261403E-4</v>
      </c>
      <c r="BE85" s="346">
        <v>2.8722499749377008E-4</v>
      </c>
      <c r="BF85" s="346">
        <v>3.4332833502853188E-4</v>
      </c>
      <c r="BG85" s="346">
        <v>2.8239822691916532E-4</v>
      </c>
      <c r="BH85" s="346">
        <v>4.1275776716547907E-4</v>
      </c>
      <c r="BI85" s="346">
        <v>2.2540546456635034E-4</v>
      </c>
      <c r="BJ85" s="346">
        <v>2.821781888531226E-4</v>
      </c>
      <c r="BK85" s="346">
        <v>4.2185997778599932E-4</v>
      </c>
      <c r="BL85" s="346">
        <v>1.7536850877610869E-4</v>
      </c>
      <c r="BM85" s="346">
        <v>2.9573719394057195E-4</v>
      </c>
      <c r="BN85" s="346">
        <v>3.3996465808167975E-4</v>
      </c>
      <c r="BO85" s="346">
        <v>3.0294184028330478E-4</v>
      </c>
      <c r="BP85" s="346">
        <v>3.6529219203289585E-4</v>
      </c>
      <c r="BQ85" s="346">
        <v>2.1165577973665832E-4</v>
      </c>
      <c r="BR85" s="346">
        <v>2.5063232903505325E-4</v>
      </c>
      <c r="BS85" s="346">
        <v>1.0118070709738186E-3</v>
      </c>
      <c r="BT85" s="346">
        <v>2.3685179994811837E-3</v>
      </c>
      <c r="BU85" s="346">
        <v>1.2347657109665407E-3</v>
      </c>
      <c r="BV85" s="346">
        <v>8.2952920076210807E-4</v>
      </c>
      <c r="BW85" s="346">
        <v>2.4426112357155876E-4</v>
      </c>
      <c r="BX85" s="346">
        <v>2.1338963353562931E-4</v>
      </c>
      <c r="BY85" s="346">
        <v>5.6457274461919404E-5</v>
      </c>
      <c r="BZ85" s="346">
        <v>1.7369870461344226E-4</v>
      </c>
      <c r="CA85" s="346">
        <v>1.6716453410723446E-4</v>
      </c>
      <c r="CB85" s="346">
        <v>3.6316847300078739E-4</v>
      </c>
      <c r="CC85" s="346">
        <v>2.6685926456254688E-4</v>
      </c>
      <c r="CD85" s="346">
        <v>1.001857090579741</v>
      </c>
      <c r="CE85" s="346">
        <v>7.0247855742045623E-4</v>
      </c>
      <c r="CF85" s="346">
        <v>2.9873534594665376E-4</v>
      </c>
      <c r="CG85" s="346">
        <v>3.6365603163835797E-4</v>
      </c>
      <c r="CH85" s="346">
        <v>1.3561771613585098E-2</v>
      </c>
      <c r="CI85" s="346">
        <v>8.3078173383406258E-4</v>
      </c>
      <c r="CJ85" s="346">
        <v>1.5412179176573215E-3</v>
      </c>
      <c r="CK85" s="346">
        <v>1.5562791193290029E-3</v>
      </c>
      <c r="CL85" s="346">
        <v>8.7978261309988918E-4</v>
      </c>
      <c r="CM85" s="346">
        <v>4.4874059269272319E-3</v>
      </c>
      <c r="CN85" s="346">
        <v>5.7042425160543845E-4</v>
      </c>
      <c r="CO85" s="346">
        <v>8.76802989465821E-4</v>
      </c>
      <c r="CP85" s="346">
        <v>1.189572257349641E-3</v>
      </c>
      <c r="CQ85" s="346">
        <v>4.9995720292914016E-4</v>
      </c>
      <c r="CR85" s="346">
        <v>3.3721864275944628E-4</v>
      </c>
      <c r="CS85" s="346">
        <v>2.2502997584298757E-4</v>
      </c>
      <c r="CT85" s="346">
        <v>2.0288791363276535E-4</v>
      </c>
      <c r="CU85" s="346">
        <v>2.3588211404730838E-3</v>
      </c>
      <c r="CV85" s="346">
        <v>8.5559393237052289E-4</v>
      </c>
      <c r="CW85" s="346">
        <v>1.5686035233147071E-3</v>
      </c>
      <c r="CX85" s="346">
        <v>3.4708703272284201E-4</v>
      </c>
      <c r="CY85" s="346">
        <v>9.9071938154748147E-4</v>
      </c>
      <c r="CZ85" s="346">
        <v>4.7196903733040139E-4</v>
      </c>
      <c r="DA85" s="346">
        <v>3.0601723290284063E-4</v>
      </c>
      <c r="DB85" s="346">
        <v>4.9656894480433207E-4</v>
      </c>
      <c r="DC85" s="346">
        <v>6.9582070156599311E-4</v>
      </c>
      <c r="DD85" s="346">
        <v>5.0409548836989149E-4</v>
      </c>
      <c r="DE85" s="346">
        <v>5.9069608973861545E-4</v>
      </c>
      <c r="DF85" s="346">
        <v>3.4450658035983334E-4</v>
      </c>
      <c r="DG85" s="347">
        <v>1.5940861862614496E-3</v>
      </c>
      <c r="DI85" s="344"/>
      <c r="DK85" s="317">
        <v>113594.18671366651</v>
      </c>
      <c r="DL85" s="317">
        <v>69980.219967000914</v>
      </c>
    </row>
    <row r="86" spans="1:116" ht="15.6" customHeight="1">
      <c r="A86" s="316">
        <v>80</v>
      </c>
      <c r="B86" s="123" t="s">
        <v>283</v>
      </c>
      <c r="C86" s="340" t="s">
        <v>284</v>
      </c>
      <c r="D86" s="345">
        <v>6.9931444104580776E-4</v>
      </c>
      <c r="E86" s="346">
        <v>2.1543160639691506E-3</v>
      </c>
      <c r="F86" s="346">
        <v>5.1344820262311654E-4</v>
      </c>
      <c r="G86" s="346">
        <v>2.372081266518382E-4</v>
      </c>
      <c r="H86" s="346">
        <v>9.6317863554163123E-4</v>
      </c>
      <c r="I86" s="346">
        <v>0</v>
      </c>
      <c r="J86" s="346">
        <v>3.867159808695273E-4</v>
      </c>
      <c r="K86" s="346">
        <v>1.5231564392394535E-3</v>
      </c>
      <c r="L86" s="346">
        <v>7.6461373950161135E-4</v>
      </c>
      <c r="M86" s="346">
        <v>1.6693381714754656E-3</v>
      </c>
      <c r="N86" s="346">
        <v>0</v>
      </c>
      <c r="O86" s="346">
        <v>5.7619474025727532E-4</v>
      </c>
      <c r="P86" s="346">
        <v>5.4123219605441912E-4</v>
      </c>
      <c r="Q86" s="346">
        <v>1.0701366039183708E-3</v>
      </c>
      <c r="R86" s="346">
        <v>1.0034145886731905E-3</v>
      </c>
      <c r="S86" s="346">
        <v>2.789934619008492E-3</v>
      </c>
      <c r="T86" s="346">
        <v>1.6660591706917996E-3</v>
      </c>
      <c r="U86" s="346">
        <v>1.0736188042622654E-3</v>
      </c>
      <c r="V86" s="346">
        <v>7.6766453062466176E-4</v>
      </c>
      <c r="W86" s="346">
        <v>6.5747666060716494E-4</v>
      </c>
      <c r="X86" s="346">
        <v>1.2458009141278683E-3</v>
      </c>
      <c r="Y86" s="346">
        <v>9.6892970672634551E-4</v>
      </c>
      <c r="Z86" s="346">
        <v>8.8517248070263312E-4</v>
      </c>
      <c r="AA86" s="346">
        <v>1.1089534038802409E-3</v>
      </c>
      <c r="AB86" s="346">
        <v>7.6429953778977839E-4</v>
      </c>
      <c r="AC86" s="346">
        <v>1.1050878557977717E-3</v>
      </c>
      <c r="AD86" s="346">
        <v>4.1842415242782896E-4</v>
      </c>
      <c r="AE86" s="346">
        <v>1.1601843248934701E-3</v>
      </c>
      <c r="AF86" s="346">
        <v>5.0420961996271304E-4</v>
      </c>
      <c r="AG86" s="346">
        <v>4.8419059715544088E-4</v>
      </c>
      <c r="AH86" s="346">
        <v>6.5041689222765267E-4</v>
      </c>
      <c r="AI86" s="346">
        <v>9.981918329581862E-4</v>
      </c>
      <c r="AJ86" s="346">
        <v>2.4263939246303361E-3</v>
      </c>
      <c r="AK86" s="346">
        <v>1.1308432997255973E-3</v>
      </c>
      <c r="AL86" s="346">
        <v>1.3527315344894629E-3</v>
      </c>
      <c r="AM86" s="346">
        <v>9.3959728076867114E-4</v>
      </c>
      <c r="AN86" s="346">
        <v>6.147413264839161E-4</v>
      </c>
      <c r="AO86" s="346">
        <v>1.6799844150784376E-3</v>
      </c>
      <c r="AP86" s="346">
        <v>9.2975677822089192E-4</v>
      </c>
      <c r="AQ86" s="346">
        <v>6.8355747705281034E-4</v>
      </c>
      <c r="AR86" s="346">
        <v>7.9410780237079638E-4</v>
      </c>
      <c r="AS86" s="346">
        <v>7.0141825132475049E-4</v>
      </c>
      <c r="AT86" s="346">
        <v>6.6513451471560906E-4</v>
      </c>
      <c r="AU86" s="346">
        <v>5.1090797588850142E-4</v>
      </c>
      <c r="AV86" s="346">
        <v>4.6091889212795749E-4</v>
      </c>
      <c r="AW86" s="346">
        <v>5.4427360408232633E-4</v>
      </c>
      <c r="AX86" s="346">
        <v>4.4344737821969235E-4</v>
      </c>
      <c r="AY86" s="346">
        <v>4.8135252763193033E-4</v>
      </c>
      <c r="AZ86" s="346">
        <v>5.3507979706078764E-4</v>
      </c>
      <c r="BA86" s="346">
        <v>5.6890519152936927E-4</v>
      </c>
      <c r="BB86" s="346">
        <v>4.1346801482653454E-4</v>
      </c>
      <c r="BC86" s="346">
        <v>5.522663455071107E-4</v>
      </c>
      <c r="BD86" s="346">
        <v>5.0765245776717132E-4</v>
      </c>
      <c r="BE86" s="346">
        <v>4.7414663647258226E-4</v>
      </c>
      <c r="BF86" s="346">
        <v>1.0643620900074677E-3</v>
      </c>
      <c r="BG86" s="346">
        <v>1.0110098844097371E-3</v>
      </c>
      <c r="BH86" s="346">
        <v>6.8167307882014056E-4</v>
      </c>
      <c r="BI86" s="346">
        <v>8.626971405937382E-4</v>
      </c>
      <c r="BJ86" s="346">
        <v>5.4236735639176471E-4</v>
      </c>
      <c r="BK86" s="346">
        <v>8.2232805361667923E-4</v>
      </c>
      <c r="BL86" s="346">
        <v>1.6553475202377487E-3</v>
      </c>
      <c r="BM86" s="346">
        <v>8.5167487981848116E-4</v>
      </c>
      <c r="BN86" s="346">
        <v>8.973215871938624E-4</v>
      </c>
      <c r="BO86" s="346">
        <v>8.6044285213900107E-4</v>
      </c>
      <c r="BP86" s="346">
        <v>8.6478759697207214E-4</v>
      </c>
      <c r="BQ86" s="346">
        <v>5.6855150386687296E-4</v>
      </c>
      <c r="BR86" s="346">
        <v>1.2591601576158076E-3</v>
      </c>
      <c r="BS86" s="346">
        <v>3.9621814279038384E-4</v>
      </c>
      <c r="BT86" s="346">
        <v>2.8414207937484619E-4</v>
      </c>
      <c r="BU86" s="346">
        <v>1.8560357245149577E-4</v>
      </c>
      <c r="BV86" s="346">
        <v>2.2418160582048533E-4</v>
      </c>
      <c r="BW86" s="346">
        <v>1.1690606124470524E-4</v>
      </c>
      <c r="BX86" s="346">
        <v>1.1360523610068347E-4</v>
      </c>
      <c r="BY86" s="346">
        <v>3.2726691026992041E-5</v>
      </c>
      <c r="BZ86" s="346">
        <v>5.7346051885576437E-4</v>
      </c>
      <c r="CA86" s="346">
        <v>8.3356385777224185E-4</v>
      </c>
      <c r="CB86" s="346">
        <v>6.4714314831798374E-4</v>
      </c>
      <c r="CC86" s="346">
        <v>3.8160900213328903E-4</v>
      </c>
      <c r="CD86" s="346">
        <v>6.6078165277460275E-4</v>
      </c>
      <c r="CE86" s="346">
        <v>1.0028369383272879</v>
      </c>
      <c r="CF86" s="346">
        <v>1.6729283299419783E-4</v>
      </c>
      <c r="CG86" s="346">
        <v>3.2377079896221428E-4</v>
      </c>
      <c r="CH86" s="346">
        <v>6.3194643671098767E-3</v>
      </c>
      <c r="CI86" s="346">
        <v>1.7530011795840967E-4</v>
      </c>
      <c r="CJ86" s="346">
        <v>1.4840246607002766E-4</v>
      </c>
      <c r="CK86" s="346">
        <v>3.8030538166114946E-4</v>
      </c>
      <c r="CL86" s="346">
        <v>1.8315636091176496E-4</v>
      </c>
      <c r="CM86" s="346">
        <v>8.2123105451266127E-4</v>
      </c>
      <c r="CN86" s="346">
        <v>1.6953574386218553E-4</v>
      </c>
      <c r="CO86" s="346">
        <v>1.8713063882360529E-4</v>
      </c>
      <c r="CP86" s="346">
        <v>4.7251345723203368E-4</v>
      </c>
      <c r="CQ86" s="346">
        <v>5.4010000642344843E-4</v>
      </c>
      <c r="CR86" s="346">
        <v>4.7912011946390267E-4</v>
      </c>
      <c r="CS86" s="346">
        <v>3.0830956546004044E-4</v>
      </c>
      <c r="CT86" s="346">
        <v>2.5430857191246066E-4</v>
      </c>
      <c r="CU86" s="346">
        <v>4.3322088721333459E-4</v>
      </c>
      <c r="CV86" s="346">
        <v>1.8702620051117718E-4</v>
      </c>
      <c r="CW86" s="346">
        <v>5.7500275236852254E-4</v>
      </c>
      <c r="CX86" s="346">
        <v>5.7876991555060161E-4</v>
      </c>
      <c r="CY86" s="346">
        <v>1.3279179529833608E-4</v>
      </c>
      <c r="CZ86" s="346">
        <v>6.2444492777329996E-4</v>
      </c>
      <c r="DA86" s="346">
        <v>7.7358699874227675E-4</v>
      </c>
      <c r="DB86" s="346">
        <v>2.8360115479137484E-4</v>
      </c>
      <c r="DC86" s="346">
        <v>2.0673291284847885E-4</v>
      </c>
      <c r="DD86" s="346">
        <v>3.5869914176312368E-4</v>
      </c>
      <c r="DE86" s="346">
        <v>2.3676184389343809E-4</v>
      </c>
      <c r="DF86" s="346">
        <v>2.7830714448096035E-3</v>
      </c>
      <c r="DG86" s="347">
        <v>1.4165730571007369E-4</v>
      </c>
      <c r="DI86" s="344"/>
      <c r="DK86" s="317">
        <v>116288.32519384427</v>
      </c>
      <c r="DL86" s="317">
        <v>79578.036487043413</v>
      </c>
    </row>
    <row r="87" spans="1:116" ht="15.6" customHeight="1">
      <c r="A87" s="316">
        <v>81</v>
      </c>
      <c r="B87" s="123" t="s">
        <v>285</v>
      </c>
      <c r="C87" s="340" t="s">
        <v>286</v>
      </c>
      <c r="D87" s="345">
        <v>2.6175670386858179E-3</v>
      </c>
      <c r="E87" s="346">
        <v>9.3668993722188822E-3</v>
      </c>
      <c r="F87" s="346">
        <v>2.0063827602655473E-3</v>
      </c>
      <c r="G87" s="346">
        <v>6.2025087786970524E-4</v>
      </c>
      <c r="H87" s="346">
        <v>3.9650103358960902E-3</v>
      </c>
      <c r="I87" s="346">
        <v>0</v>
      </c>
      <c r="J87" s="346">
        <v>1.2931842993984214E-3</v>
      </c>
      <c r="K87" s="346">
        <v>8.3844599151139294E-3</v>
      </c>
      <c r="L87" s="346">
        <v>2.8719544693734532E-3</v>
      </c>
      <c r="M87" s="346">
        <v>2.5000722660870604E-2</v>
      </c>
      <c r="N87" s="346">
        <v>0</v>
      </c>
      <c r="O87" s="346">
        <v>2.630253245755916E-3</v>
      </c>
      <c r="P87" s="346">
        <v>2.4752340042185155E-3</v>
      </c>
      <c r="Q87" s="346">
        <v>2.3788774787395031E-3</v>
      </c>
      <c r="R87" s="346">
        <v>2.421109293723711E-3</v>
      </c>
      <c r="S87" s="346">
        <v>7.0898498372290375E-3</v>
      </c>
      <c r="T87" s="346">
        <v>4.1337486396495864E-3</v>
      </c>
      <c r="U87" s="346">
        <v>2.4493748167184418E-3</v>
      </c>
      <c r="V87" s="346">
        <v>5.0351822346323153E-3</v>
      </c>
      <c r="W87" s="346">
        <v>2.8498867464988678E-3</v>
      </c>
      <c r="X87" s="346">
        <v>2.7366833850457533E-3</v>
      </c>
      <c r="Y87" s="346">
        <v>2.138548732233955E-3</v>
      </c>
      <c r="Z87" s="346">
        <v>1.7442365865544083E-3</v>
      </c>
      <c r="AA87" s="346">
        <v>4.1244963185917746E-3</v>
      </c>
      <c r="AB87" s="346">
        <v>2.1546335359425572E-3</v>
      </c>
      <c r="AC87" s="346">
        <v>2.8272391150304475E-3</v>
      </c>
      <c r="AD87" s="346">
        <v>5.6769294439520798E-3</v>
      </c>
      <c r="AE87" s="346">
        <v>3.5158312263141862E-3</v>
      </c>
      <c r="AF87" s="346">
        <v>2.2809438952609701E-3</v>
      </c>
      <c r="AG87" s="346">
        <v>1.6752855664490984E-3</v>
      </c>
      <c r="AH87" s="346">
        <v>3.6726902876002493E-3</v>
      </c>
      <c r="AI87" s="346">
        <v>5.1917596341152965E-3</v>
      </c>
      <c r="AJ87" s="346">
        <v>4.1351050651087804E-3</v>
      </c>
      <c r="AK87" s="346">
        <v>5.5485184374902477E-3</v>
      </c>
      <c r="AL87" s="346">
        <v>4.962084306329064E-3</v>
      </c>
      <c r="AM87" s="346">
        <v>2.5624583069004583E-3</v>
      </c>
      <c r="AN87" s="346">
        <v>2.0917956762033256E-3</v>
      </c>
      <c r="AO87" s="346">
        <v>5.1243565295938072E-3</v>
      </c>
      <c r="AP87" s="346">
        <v>2.8116365924740574E-3</v>
      </c>
      <c r="AQ87" s="346">
        <v>4.5676448573365031E-3</v>
      </c>
      <c r="AR87" s="346">
        <v>6.3064589132765837E-3</v>
      </c>
      <c r="AS87" s="346">
        <v>2.1688154310720328E-3</v>
      </c>
      <c r="AT87" s="346">
        <v>2.5832895943398706E-3</v>
      </c>
      <c r="AU87" s="346">
        <v>1.8145858364675607E-3</v>
      </c>
      <c r="AV87" s="346">
        <v>1.6464901151803592E-3</v>
      </c>
      <c r="AW87" s="346">
        <v>1.7834883981135265E-3</v>
      </c>
      <c r="AX87" s="346">
        <v>1.6940335265636262E-3</v>
      </c>
      <c r="AY87" s="346">
        <v>1.6726324954817247E-3</v>
      </c>
      <c r="AZ87" s="346">
        <v>2.2304508978554624E-3</v>
      </c>
      <c r="BA87" s="346">
        <v>2.0362031338149074E-3</v>
      </c>
      <c r="BB87" s="346">
        <v>1.4783299120115659E-3</v>
      </c>
      <c r="BC87" s="346">
        <v>3.0718339964637209E-3</v>
      </c>
      <c r="BD87" s="346">
        <v>1.8353946604543145E-3</v>
      </c>
      <c r="BE87" s="346">
        <v>1.8124194295287203E-3</v>
      </c>
      <c r="BF87" s="346">
        <v>2.4896412394878166E-3</v>
      </c>
      <c r="BG87" s="346">
        <v>2.3034285494241578E-3</v>
      </c>
      <c r="BH87" s="346">
        <v>2.008869780375041E-3</v>
      </c>
      <c r="BI87" s="346">
        <v>2.5253195621878447E-3</v>
      </c>
      <c r="BJ87" s="346">
        <v>1.7439251583802843E-3</v>
      </c>
      <c r="BK87" s="346">
        <v>2.5505461493777327E-3</v>
      </c>
      <c r="BL87" s="346">
        <v>1.6330697639756538E-2</v>
      </c>
      <c r="BM87" s="346">
        <v>1.7663835122144302E-3</v>
      </c>
      <c r="BN87" s="346">
        <v>1.95972727969326E-3</v>
      </c>
      <c r="BO87" s="346">
        <v>1.8500601796219954E-3</v>
      </c>
      <c r="BP87" s="346">
        <v>1.9453854194301159E-3</v>
      </c>
      <c r="BQ87" s="346">
        <v>5.9254185175233402E-3</v>
      </c>
      <c r="BR87" s="346">
        <v>1.5786804088684041E-2</v>
      </c>
      <c r="BS87" s="346">
        <v>1.3607897157151821E-3</v>
      </c>
      <c r="BT87" s="346">
        <v>9.5547485475599493E-4</v>
      </c>
      <c r="BU87" s="346">
        <v>6.3543839143857187E-4</v>
      </c>
      <c r="BV87" s="346">
        <v>6.0527820722106659E-4</v>
      </c>
      <c r="BW87" s="346">
        <v>5.2119902606005718E-4</v>
      </c>
      <c r="BX87" s="346">
        <v>4.2246649053199266E-4</v>
      </c>
      <c r="BY87" s="346">
        <v>8.0657324778904844E-5</v>
      </c>
      <c r="BZ87" s="346">
        <v>6.1587209100821513E-4</v>
      </c>
      <c r="CA87" s="346">
        <v>4.1460722104670611E-4</v>
      </c>
      <c r="CB87" s="346">
        <v>2.0760006157731713E-3</v>
      </c>
      <c r="CC87" s="346">
        <v>9.5603901801544515E-4</v>
      </c>
      <c r="CD87" s="346">
        <v>1.6641066603757569E-3</v>
      </c>
      <c r="CE87" s="346">
        <v>5.1230429818620055E-4</v>
      </c>
      <c r="CF87" s="346">
        <v>1.0006314595137458</v>
      </c>
      <c r="CG87" s="346">
        <v>9.7148339984980874E-4</v>
      </c>
      <c r="CH87" s="346">
        <v>2.7917651292524737E-4</v>
      </c>
      <c r="CI87" s="346">
        <v>6.3289280158782164E-4</v>
      </c>
      <c r="CJ87" s="346">
        <v>6.8191990728305382E-4</v>
      </c>
      <c r="CK87" s="346">
        <v>9.5004145444513733E-4</v>
      </c>
      <c r="CL87" s="346">
        <v>7.1734300330340286E-4</v>
      </c>
      <c r="CM87" s="346">
        <v>2.1242522632425468E-3</v>
      </c>
      <c r="CN87" s="346">
        <v>1.7659511824405754E-3</v>
      </c>
      <c r="CO87" s="346">
        <v>6.6420675535377939E-4</v>
      </c>
      <c r="CP87" s="346">
        <v>1.2561973723471222E-3</v>
      </c>
      <c r="CQ87" s="346">
        <v>9.860711954971979E-4</v>
      </c>
      <c r="CR87" s="346">
        <v>1.4939211031645804E-3</v>
      </c>
      <c r="CS87" s="346">
        <v>9.3965001110543102E-4</v>
      </c>
      <c r="CT87" s="346">
        <v>7.6342051144256322E-4</v>
      </c>
      <c r="CU87" s="346">
        <v>1.2541789835002273E-3</v>
      </c>
      <c r="CV87" s="346">
        <v>4.9691857204338873E-4</v>
      </c>
      <c r="CW87" s="346">
        <v>5.7112297752622476E-4</v>
      </c>
      <c r="CX87" s="346">
        <v>1.5166853117550565E-3</v>
      </c>
      <c r="CY87" s="346">
        <v>3.7061261805654662E-4</v>
      </c>
      <c r="CZ87" s="346">
        <v>2.3818785004072114E-3</v>
      </c>
      <c r="DA87" s="346">
        <v>2.5113015912670822E-3</v>
      </c>
      <c r="DB87" s="346">
        <v>8.8525429281968108E-4</v>
      </c>
      <c r="DC87" s="346">
        <v>6.7330709681910855E-4</v>
      </c>
      <c r="DD87" s="346">
        <v>8.3581682257140885E-4</v>
      </c>
      <c r="DE87" s="346">
        <v>6.9522616831707974E-4</v>
      </c>
      <c r="DF87" s="346">
        <v>5.5050211623387602E-3</v>
      </c>
      <c r="DG87" s="347">
        <v>4.9299967480226283E-4</v>
      </c>
      <c r="DI87" s="344"/>
      <c r="DK87" s="317">
        <v>356957.18025876058</v>
      </c>
      <c r="DL87" s="317">
        <v>205635.02146585754</v>
      </c>
    </row>
    <row r="88" spans="1:116" ht="15.6" customHeight="1">
      <c r="A88" s="316">
        <v>82</v>
      </c>
      <c r="B88" s="123" t="s">
        <v>287</v>
      </c>
      <c r="C88" s="340" t="s">
        <v>288</v>
      </c>
      <c r="D88" s="345">
        <v>7.8254921875495279E-3</v>
      </c>
      <c r="E88" s="346">
        <v>3.748604375975061E-3</v>
      </c>
      <c r="F88" s="346">
        <v>2.6319612060974125E-3</v>
      </c>
      <c r="G88" s="346">
        <v>3.8702525002137413E-3</v>
      </c>
      <c r="H88" s="346">
        <v>4.1162969790314152E-3</v>
      </c>
      <c r="I88" s="346">
        <v>0</v>
      </c>
      <c r="J88" s="346">
        <v>2.5169539164368357E-2</v>
      </c>
      <c r="K88" s="346">
        <v>2.9954295545701402E-3</v>
      </c>
      <c r="L88" s="346">
        <v>2.5062848620051275E-3</v>
      </c>
      <c r="M88" s="346">
        <v>2.9073438312638669E-3</v>
      </c>
      <c r="N88" s="346">
        <v>0</v>
      </c>
      <c r="O88" s="346">
        <v>2.8332447714286757E-3</v>
      </c>
      <c r="P88" s="346">
        <v>2.6358062153753236E-3</v>
      </c>
      <c r="Q88" s="346">
        <v>4.0769591874681909E-3</v>
      </c>
      <c r="R88" s="346">
        <v>3.3092650558858906E-3</v>
      </c>
      <c r="S88" s="346">
        <v>5.7285585927109341E-3</v>
      </c>
      <c r="T88" s="346">
        <v>2.3295904941479334E-3</v>
      </c>
      <c r="U88" s="346">
        <v>4.1356361193026483E-3</v>
      </c>
      <c r="V88" s="346">
        <v>5.5154621702967763E-3</v>
      </c>
      <c r="W88" s="346">
        <v>2.7281984237264374E-3</v>
      </c>
      <c r="X88" s="346">
        <v>1.1753070232984988E-3</v>
      </c>
      <c r="Y88" s="346">
        <v>1.9779999940707821E-3</v>
      </c>
      <c r="Z88" s="346">
        <v>1.9556380858092451E-3</v>
      </c>
      <c r="AA88" s="346">
        <v>3.1781868230183483E-3</v>
      </c>
      <c r="AB88" s="346">
        <v>2.3802184220616633E-3</v>
      </c>
      <c r="AC88" s="346">
        <v>2.7640030391830345E-3</v>
      </c>
      <c r="AD88" s="346">
        <v>4.6685136689330811E-4</v>
      </c>
      <c r="AE88" s="346">
        <v>1.7920635467676949E-3</v>
      </c>
      <c r="AF88" s="346">
        <v>2.9696285835644431E-3</v>
      </c>
      <c r="AG88" s="346">
        <v>2.2883199654292427E-3</v>
      </c>
      <c r="AH88" s="346">
        <v>3.2128086253633654E-3</v>
      </c>
      <c r="AI88" s="346">
        <v>1.0881493942326532E-2</v>
      </c>
      <c r="AJ88" s="346">
        <v>5.4427632546827616E-3</v>
      </c>
      <c r="AK88" s="346">
        <v>6.1749747802512106E-3</v>
      </c>
      <c r="AL88" s="346">
        <v>6.2138300513910043E-3</v>
      </c>
      <c r="AM88" s="346">
        <v>1.8084302702509778E-3</v>
      </c>
      <c r="AN88" s="346">
        <v>5.0694773069740471E-3</v>
      </c>
      <c r="AO88" s="346">
        <v>2.6587833323242147E-3</v>
      </c>
      <c r="AP88" s="346">
        <v>2.7554368220647509E-3</v>
      </c>
      <c r="AQ88" s="346">
        <v>5.2048191446981192E-3</v>
      </c>
      <c r="AR88" s="346">
        <v>3.7628401138868422E-3</v>
      </c>
      <c r="AS88" s="346">
        <v>2.4564743255418835E-3</v>
      </c>
      <c r="AT88" s="346">
        <v>2.9443059374401376E-3</v>
      </c>
      <c r="AU88" s="346">
        <v>2.5687829122451387E-3</v>
      </c>
      <c r="AV88" s="346">
        <v>2.3241893566333573E-3</v>
      </c>
      <c r="AW88" s="346">
        <v>2.7251804607510192E-3</v>
      </c>
      <c r="AX88" s="346">
        <v>1.6463706863615291E-3</v>
      </c>
      <c r="AY88" s="346">
        <v>1.3985035581823302E-3</v>
      </c>
      <c r="AZ88" s="346">
        <v>8.2364630425309972E-3</v>
      </c>
      <c r="BA88" s="346">
        <v>1.765931160852747E-3</v>
      </c>
      <c r="BB88" s="346">
        <v>2.6997438733013216E-3</v>
      </c>
      <c r="BC88" s="346">
        <v>2.73372361431769E-3</v>
      </c>
      <c r="BD88" s="346">
        <v>1.4305834070644406E-3</v>
      </c>
      <c r="BE88" s="346">
        <v>3.3322000006483265E-3</v>
      </c>
      <c r="BF88" s="346">
        <v>2.3194750490643061E-3</v>
      </c>
      <c r="BG88" s="346">
        <v>2.3709243526906809E-3</v>
      </c>
      <c r="BH88" s="346">
        <v>3.0650512155785303E-3</v>
      </c>
      <c r="BI88" s="346">
        <v>2.0240844651210647E-3</v>
      </c>
      <c r="BJ88" s="346">
        <v>1.6313979096132939E-3</v>
      </c>
      <c r="BK88" s="346">
        <v>6.7844008570581062E-3</v>
      </c>
      <c r="BL88" s="346">
        <v>1.4047183546265421E-2</v>
      </c>
      <c r="BM88" s="346">
        <v>3.5285762199104109E-3</v>
      </c>
      <c r="BN88" s="346">
        <v>3.4777468865874674E-3</v>
      </c>
      <c r="BO88" s="346">
        <v>3.6844184991143597E-3</v>
      </c>
      <c r="BP88" s="346">
        <v>2.6862881449365907E-3</v>
      </c>
      <c r="BQ88" s="346">
        <v>1.3055987024257886E-3</v>
      </c>
      <c r="BR88" s="346">
        <v>1.8786789553703121E-3</v>
      </c>
      <c r="BS88" s="346">
        <v>2.2955207749183787E-3</v>
      </c>
      <c r="BT88" s="346">
        <v>3.984456160988103E-3</v>
      </c>
      <c r="BU88" s="346">
        <v>8.6537801611400404E-3</v>
      </c>
      <c r="BV88" s="346">
        <v>1.7194063751253127E-3</v>
      </c>
      <c r="BW88" s="346">
        <v>8.2751958721151572E-4</v>
      </c>
      <c r="BX88" s="346">
        <v>7.657651256361089E-4</v>
      </c>
      <c r="BY88" s="346">
        <v>2.5007957134408207E-4</v>
      </c>
      <c r="BZ88" s="346">
        <v>3.5342729488141182E-3</v>
      </c>
      <c r="CA88" s="346">
        <v>2.2278454843808897E-2</v>
      </c>
      <c r="CB88" s="346">
        <v>0.11157103284151264</v>
      </c>
      <c r="CC88" s="346">
        <v>7.0707711711455706E-2</v>
      </c>
      <c r="CD88" s="346">
        <v>0.24911734129891602</v>
      </c>
      <c r="CE88" s="346">
        <v>3.8085738347230447E-2</v>
      </c>
      <c r="CF88" s="346">
        <v>1.2879628180592365E-2</v>
      </c>
      <c r="CG88" s="346">
        <v>1.0103455920816755</v>
      </c>
      <c r="CH88" s="346">
        <v>5.7405242011437175E-3</v>
      </c>
      <c r="CI88" s="346">
        <v>1.5863592004102308E-3</v>
      </c>
      <c r="CJ88" s="346">
        <v>1.7922042268082121E-3</v>
      </c>
      <c r="CK88" s="346">
        <v>2.142796340711399E-3</v>
      </c>
      <c r="CL88" s="346">
        <v>1.0722480386995024E-3</v>
      </c>
      <c r="CM88" s="346">
        <v>5.3710949657725694E-3</v>
      </c>
      <c r="CN88" s="346">
        <v>2.0106455129608298E-3</v>
      </c>
      <c r="CO88" s="346">
        <v>2.0129406639993758E-3</v>
      </c>
      <c r="CP88" s="346">
        <v>1.8555179274717924E-3</v>
      </c>
      <c r="CQ88" s="346">
        <v>1.4501106078813818E-3</v>
      </c>
      <c r="CR88" s="346">
        <v>1.9606015131576186E-3</v>
      </c>
      <c r="CS88" s="346">
        <v>1.2897044986924081E-3</v>
      </c>
      <c r="CT88" s="346">
        <v>1.2688270009603201E-3</v>
      </c>
      <c r="CU88" s="346">
        <v>2.6830340487431835E-3</v>
      </c>
      <c r="CV88" s="346">
        <v>5.2388866721617515E-3</v>
      </c>
      <c r="CW88" s="346">
        <v>1.9347773871910697E-3</v>
      </c>
      <c r="CX88" s="346">
        <v>1.9614429544900242E-3</v>
      </c>
      <c r="CY88" s="346">
        <v>1.1746326527278033E-3</v>
      </c>
      <c r="CZ88" s="346">
        <v>2.6260625631250988E-2</v>
      </c>
      <c r="DA88" s="346">
        <v>4.6507748269318848E-3</v>
      </c>
      <c r="DB88" s="346">
        <v>2.5299237799922864E-3</v>
      </c>
      <c r="DC88" s="346">
        <v>5.9078301478219545E-3</v>
      </c>
      <c r="DD88" s="346">
        <v>1.8963173714205746E-3</v>
      </c>
      <c r="DE88" s="346">
        <v>3.8316752987985754E-3</v>
      </c>
      <c r="DF88" s="346">
        <v>3.4944228517161677E-3</v>
      </c>
      <c r="DG88" s="347">
        <v>1.4384197675690897E-2</v>
      </c>
      <c r="DI88" s="344"/>
      <c r="DK88" s="317">
        <v>916440.27579182573</v>
      </c>
      <c r="DL88" s="317">
        <v>719594.05542927282</v>
      </c>
    </row>
    <row r="89" spans="1:116" ht="15.6" customHeight="1">
      <c r="A89" s="316">
        <v>83</v>
      </c>
      <c r="B89" s="123" t="s">
        <v>289</v>
      </c>
      <c r="C89" s="340" t="s">
        <v>290</v>
      </c>
      <c r="D89" s="345">
        <v>4.5074044365220458E-4</v>
      </c>
      <c r="E89" s="346">
        <v>4.4100853281559308E-4</v>
      </c>
      <c r="F89" s="346">
        <v>5.0652601843389979E-4</v>
      </c>
      <c r="G89" s="346">
        <v>3.8433100131469213E-4</v>
      </c>
      <c r="H89" s="346">
        <v>4.7473560110056657E-4</v>
      </c>
      <c r="I89" s="346">
        <v>0</v>
      </c>
      <c r="J89" s="346">
        <v>1.5562493812316381E-3</v>
      </c>
      <c r="K89" s="346">
        <v>3.8790077982509897E-4</v>
      </c>
      <c r="L89" s="346">
        <v>4.9086733336459827E-4</v>
      </c>
      <c r="M89" s="346">
        <v>2.7266292076721861E-4</v>
      </c>
      <c r="N89" s="346">
        <v>0</v>
      </c>
      <c r="O89" s="346">
        <v>5.7635030834957102E-4</v>
      </c>
      <c r="P89" s="346">
        <v>5.8667116697829033E-4</v>
      </c>
      <c r="Q89" s="346">
        <v>4.5559042408288585E-4</v>
      </c>
      <c r="R89" s="346">
        <v>6.9204276078093892E-4</v>
      </c>
      <c r="S89" s="346">
        <v>5.7394497549387497E-4</v>
      </c>
      <c r="T89" s="346">
        <v>4.9593611122892927E-4</v>
      </c>
      <c r="U89" s="346">
        <v>5.8716876771202112E-4</v>
      </c>
      <c r="V89" s="346">
        <v>4.9468744039678886E-4</v>
      </c>
      <c r="W89" s="346">
        <v>4.6848931321344763E-4</v>
      </c>
      <c r="X89" s="346">
        <v>1.5487150864481846E-4</v>
      </c>
      <c r="Y89" s="346">
        <v>3.6581942291749337E-4</v>
      </c>
      <c r="Z89" s="346">
        <v>3.1307789593719139E-4</v>
      </c>
      <c r="AA89" s="346">
        <v>4.7517970813178834E-4</v>
      </c>
      <c r="AB89" s="346">
        <v>5.5659562398540589E-4</v>
      </c>
      <c r="AC89" s="346">
        <v>5.5806083312147478E-4</v>
      </c>
      <c r="AD89" s="346">
        <v>7.9336236837133253E-5</v>
      </c>
      <c r="AE89" s="346">
        <v>2.988324405821276E-4</v>
      </c>
      <c r="AF89" s="346">
        <v>4.6562138391423639E-4</v>
      </c>
      <c r="AG89" s="346">
        <v>4.4882930224014912E-4</v>
      </c>
      <c r="AH89" s="346">
        <v>4.3331282542728781E-4</v>
      </c>
      <c r="AI89" s="346">
        <v>4.8736236969305864E-4</v>
      </c>
      <c r="AJ89" s="346">
        <v>5.6814071217091628E-4</v>
      </c>
      <c r="AK89" s="346">
        <v>5.3135381108223938E-4</v>
      </c>
      <c r="AL89" s="346">
        <v>5.8498531992665277E-4</v>
      </c>
      <c r="AM89" s="346">
        <v>3.0550302114881419E-4</v>
      </c>
      <c r="AN89" s="346">
        <v>3.2372742717864668E-4</v>
      </c>
      <c r="AO89" s="346">
        <v>5.2873950280907093E-4</v>
      </c>
      <c r="AP89" s="346">
        <v>3.6022302742704659E-4</v>
      </c>
      <c r="AQ89" s="346">
        <v>4.4034001575966923E-4</v>
      </c>
      <c r="AR89" s="346">
        <v>3.3207953896623508E-4</v>
      </c>
      <c r="AS89" s="346">
        <v>4.4387634231866224E-4</v>
      </c>
      <c r="AT89" s="346">
        <v>5.7469330855394914E-4</v>
      </c>
      <c r="AU89" s="346">
        <v>4.5709967728966363E-4</v>
      </c>
      <c r="AV89" s="346">
        <v>5.1980416646823558E-4</v>
      </c>
      <c r="AW89" s="346">
        <v>6.2375573680683075E-4</v>
      </c>
      <c r="AX89" s="346">
        <v>3.1961449164801144E-4</v>
      </c>
      <c r="AY89" s="346">
        <v>4.0391143162802164E-4</v>
      </c>
      <c r="AZ89" s="346">
        <v>4.8301474032623497E-4</v>
      </c>
      <c r="BA89" s="346">
        <v>5.605628209999692E-4</v>
      </c>
      <c r="BB89" s="346">
        <v>2.8667432570961244E-4</v>
      </c>
      <c r="BC89" s="346">
        <v>3.5991860888489864E-4</v>
      </c>
      <c r="BD89" s="346">
        <v>4.8427955905272881E-4</v>
      </c>
      <c r="BE89" s="346">
        <v>3.5217282401706209E-4</v>
      </c>
      <c r="BF89" s="346">
        <v>3.876541569928248E-4</v>
      </c>
      <c r="BG89" s="346">
        <v>3.1624106885720605E-4</v>
      </c>
      <c r="BH89" s="346">
        <v>4.1118931102018244E-4</v>
      </c>
      <c r="BI89" s="346">
        <v>4.1526082380606994E-4</v>
      </c>
      <c r="BJ89" s="346">
        <v>5.9405250007200537E-4</v>
      </c>
      <c r="BK89" s="346">
        <v>7.0841372999997656E-4</v>
      </c>
      <c r="BL89" s="346">
        <v>1.4378565262471185E-3</v>
      </c>
      <c r="BM89" s="346">
        <v>6.6338785120822964E-4</v>
      </c>
      <c r="BN89" s="346">
        <v>1.2074810929090193E-3</v>
      </c>
      <c r="BO89" s="346">
        <v>9.5398037044148597E-4</v>
      </c>
      <c r="BP89" s="346">
        <v>8.8963558594221874E-4</v>
      </c>
      <c r="BQ89" s="346">
        <v>1.5087851576193855E-3</v>
      </c>
      <c r="BR89" s="346">
        <v>4.0700198195310223E-3</v>
      </c>
      <c r="BS89" s="346">
        <v>1.2043725201831071E-3</v>
      </c>
      <c r="BT89" s="346">
        <v>1.8261715305894727E-3</v>
      </c>
      <c r="BU89" s="346">
        <v>1.6824502328592424E-3</v>
      </c>
      <c r="BV89" s="346">
        <v>7.707349077142431E-3</v>
      </c>
      <c r="BW89" s="346">
        <v>1.2118978670335025E-3</v>
      </c>
      <c r="BX89" s="346">
        <v>1.1034094809807763E-3</v>
      </c>
      <c r="BY89" s="346">
        <v>4.6131156309554616E-4</v>
      </c>
      <c r="BZ89" s="346">
        <v>1.4500181770512621E-3</v>
      </c>
      <c r="CA89" s="346">
        <v>5.8791422808294937E-4</v>
      </c>
      <c r="CB89" s="346">
        <v>1.1310892488341463E-3</v>
      </c>
      <c r="CC89" s="346">
        <v>1.1956861653849369E-3</v>
      </c>
      <c r="CD89" s="346">
        <v>1.2248403690261569E-3</v>
      </c>
      <c r="CE89" s="346">
        <v>3.3078021995724518E-3</v>
      </c>
      <c r="CF89" s="346">
        <v>1.3114059248189982E-3</v>
      </c>
      <c r="CG89" s="346">
        <v>1.24379568453582E-3</v>
      </c>
      <c r="CH89" s="346">
        <v>1.0157748467864069</v>
      </c>
      <c r="CI89" s="346">
        <v>3.7553049566727598E-3</v>
      </c>
      <c r="CJ89" s="346">
        <v>2.5695852772554041E-3</v>
      </c>
      <c r="CK89" s="346">
        <v>1.295250160916189E-3</v>
      </c>
      <c r="CL89" s="346">
        <v>2.4858331668419155E-3</v>
      </c>
      <c r="CM89" s="346">
        <v>3.6425359093088436E-3</v>
      </c>
      <c r="CN89" s="346">
        <v>4.097551533164526E-3</v>
      </c>
      <c r="CO89" s="346">
        <v>1.3647564861947808E-3</v>
      </c>
      <c r="CP89" s="346">
        <v>8.7308764519466418E-3</v>
      </c>
      <c r="CQ89" s="346">
        <v>7.1033315012883488E-4</v>
      </c>
      <c r="CR89" s="346">
        <v>6.0788284929500893E-3</v>
      </c>
      <c r="CS89" s="346">
        <v>3.8910881048628376E-3</v>
      </c>
      <c r="CT89" s="346">
        <v>1.8846328631667406E-3</v>
      </c>
      <c r="CU89" s="346">
        <v>5.8876769064563714E-3</v>
      </c>
      <c r="CV89" s="346">
        <v>2.2133242715157687E-3</v>
      </c>
      <c r="CW89" s="346">
        <v>1.0173484427461487E-3</v>
      </c>
      <c r="CX89" s="346">
        <v>1.2797340455581693E-3</v>
      </c>
      <c r="CY89" s="346">
        <v>1.5618695280881579E-3</v>
      </c>
      <c r="CZ89" s="346">
        <v>2.0118357130863192E-3</v>
      </c>
      <c r="DA89" s="346">
        <v>1.0770838095524873E-3</v>
      </c>
      <c r="DB89" s="346">
        <v>2.1557190186499726E-3</v>
      </c>
      <c r="DC89" s="346">
        <v>1.0366484006320159E-3</v>
      </c>
      <c r="DD89" s="346">
        <v>2.0371354915715528E-3</v>
      </c>
      <c r="DE89" s="346">
        <v>2.4196072610108655E-3</v>
      </c>
      <c r="DF89" s="346">
        <v>5.0139243384090518E-4</v>
      </c>
      <c r="DG89" s="347">
        <v>1.0199561946410429E-3</v>
      </c>
      <c r="DI89" s="344"/>
      <c r="DK89" s="317">
        <v>215671.24267227654</v>
      </c>
      <c r="DL89" s="317">
        <v>185056.96285878861</v>
      </c>
    </row>
    <row r="90" spans="1:116" ht="15.6" customHeight="1">
      <c r="A90" s="316">
        <v>84</v>
      </c>
      <c r="B90" s="123" t="s">
        <v>291</v>
      </c>
      <c r="C90" s="340" t="s">
        <v>292</v>
      </c>
      <c r="D90" s="345">
        <v>1.9494146709085182E-3</v>
      </c>
      <c r="E90" s="346">
        <v>1.4745203863242007E-3</v>
      </c>
      <c r="F90" s="346">
        <v>2.1956846560560813E-3</v>
      </c>
      <c r="G90" s="346">
        <v>2.2988718773710205E-3</v>
      </c>
      <c r="H90" s="346">
        <v>3.2266997389277605E-3</v>
      </c>
      <c r="I90" s="346">
        <v>0</v>
      </c>
      <c r="J90" s="346">
        <v>3.8664232738365371E-3</v>
      </c>
      <c r="K90" s="346">
        <v>2.2317767407171083E-3</v>
      </c>
      <c r="L90" s="346">
        <v>1.7456247796012233E-3</v>
      </c>
      <c r="M90" s="346">
        <v>1.5749431850930456E-3</v>
      </c>
      <c r="N90" s="346">
        <v>0</v>
      </c>
      <c r="O90" s="346">
        <v>2.2432921563177903E-3</v>
      </c>
      <c r="P90" s="346">
        <v>2.6330532761440163E-3</v>
      </c>
      <c r="Q90" s="346">
        <v>2.0908580020935919E-3</v>
      </c>
      <c r="R90" s="346">
        <v>2.9221691974073583E-3</v>
      </c>
      <c r="S90" s="346">
        <v>2.4071778221577559E-3</v>
      </c>
      <c r="T90" s="346">
        <v>2.3105164609409099E-3</v>
      </c>
      <c r="U90" s="346">
        <v>2.7374051388013307E-3</v>
      </c>
      <c r="V90" s="346">
        <v>1.5094059517225288E-3</v>
      </c>
      <c r="W90" s="346">
        <v>1.4254860516982834E-3</v>
      </c>
      <c r="X90" s="346">
        <v>5.5254714278577921E-4</v>
      </c>
      <c r="Y90" s="346">
        <v>1.4749314765560751E-3</v>
      </c>
      <c r="Z90" s="346">
        <v>1.3027455243557018E-3</v>
      </c>
      <c r="AA90" s="346">
        <v>1.9275475107483021E-3</v>
      </c>
      <c r="AB90" s="346">
        <v>8.4902943566516186E-3</v>
      </c>
      <c r="AC90" s="346">
        <v>2.8075809797614756E-3</v>
      </c>
      <c r="AD90" s="346">
        <v>2.73606388640693E-4</v>
      </c>
      <c r="AE90" s="346">
        <v>1.3447226969992567E-3</v>
      </c>
      <c r="AF90" s="346">
        <v>2.0750925863342149E-3</v>
      </c>
      <c r="AG90" s="346">
        <v>2.0951411384213916E-3</v>
      </c>
      <c r="AH90" s="346">
        <v>2.1585479479675441E-3</v>
      </c>
      <c r="AI90" s="346">
        <v>2.6720407215277452E-3</v>
      </c>
      <c r="AJ90" s="346">
        <v>2.5014256426358203E-3</v>
      </c>
      <c r="AK90" s="346">
        <v>1.9046008420435993E-3</v>
      </c>
      <c r="AL90" s="346">
        <v>2.3186243692524043E-3</v>
      </c>
      <c r="AM90" s="346">
        <v>9.0465973135268733E-4</v>
      </c>
      <c r="AN90" s="346">
        <v>1.0942620810004218E-3</v>
      </c>
      <c r="AO90" s="346">
        <v>1.6617679875670691E-3</v>
      </c>
      <c r="AP90" s="346">
        <v>1.5932515900352524E-3</v>
      </c>
      <c r="AQ90" s="346">
        <v>1.2716645164518548E-3</v>
      </c>
      <c r="AR90" s="346">
        <v>1.4909602934970365E-3</v>
      </c>
      <c r="AS90" s="346">
        <v>1.8629800743814053E-3</v>
      </c>
      <c r="AT90" s="346">
        <v>2.5514624486006774E-3</v>
      </c>
      <c r="AU90" s="346">
        <v>2.1689348571066222E-3</v>
      </c>
      <c r="AV90" s="346">
        <v>2.4107881239534899E-3</v>
      </c>
      <c r="AW90" s="346">
        <v>2.3773014018239891E-3</v>
      </c>
      <c r="AX90" s="346">
        <v>1.2952662411990559E-3</v>
      </c>
      <c r="AY90" s="346">
        <v>1.7127604721557811E-3</v>
      </c>
      <c r="AZ90" s="346">
        <v>2.3902148425080779E-3</v>
      </c>
      <c r="BA90" s="346">
        <v>2.4971614001289876E-3</v>
      </c>
      <c r="BB90" s="346">
        <v>1.2090133327328368E-3</v>
      </c>
      <c r="BC90" s="346">
        <v>1.7002951825527061E-3</v>
      </c>
      <c r="BD90" s="346">
        <v>2.3324656851976188E-3</v>
      </c>
      <c r="BE90" s="346">
        <v>1.6738844457133033E-3</v>
      </c>
      <c r="BF90" s="346">
        <v>1.8669592830879737E-3</v>
      </c>
      <c r="BG90" s="346">
        <v>1.5935211914205475E-3</v>
      </c>
      <c r="BH90" s="346">
        <v>1.9846121417406892E-3</v>
      </c>
      <c r="BI90" s="346">
        <v>1.7601016617162322E-3</v>
      </c>
      <c r="BJ90" s="346">
        <v>1.9194222126857916E-3</v>
      </c>
      <c r="BK90" s="346">
        <v>2.8933642258106847E-3</v>
      </c>
      <c r="BL90" s="346">
        <v>2.273201029899136E-3</v>
      </c>
      <c r="BM90" s="346">
        <v>6.1875398444095359E-3</v>
      </c>
      <c r="BN90" s="346">
        <v>6.0653605558510949E-3</v>
      </c>
      <c r="BO90" s="346">
        <v>5.8224133782570908E-3</v>
      </c>
      <c r="BP90" s="346">
        <v>5.958892603749431E-3</v>
      </c>
      <c r="BQ90" s="346">
        <v>1.2626416373703628E-3</v>
      </c>
      <c r="BR90" s="346">
        <v>2.2054370313889559E-3</v>
      </c>
      <c r="BS90" s="346">
        <v>3.1998387738626168E-3</v>
      </c>
      <c r="BT90" s="346">
        <v>5.9287175007555273E-3</v>
      </c>
      <c r="BU90" s="346">
        <v>1.1867125572665097E-2</v>
      </c>
      <c r="BV90" s="346">
        <v>1.2514916644569381E-2</v>
      </c>
      <c r="BW90" s="346">
        <v>5.651576123960729E-3</v>
      </c>
      <c r="BX90" s="346">
        <v>4.2640868689777763E-3</v>
      </c>
      <c r="BY90" s="346">
        <v>8.7020625050689214E-4</v>
      </c>
      <c r="BZ90" s="346">
        <v>4.6424608104075789E-3</v>
      </c>
      <c r="CA90" s="346">
        <v>3.082943764610142E-3</v>
      </c>
      <c r="CB90" s="346">
        <v>3.3680501279019716E-3</v>
      </c>
      <c r="CC90" s="346">
        <v>6.9741543464650743E-3</v>
      </c>
      <c r="CD90" s="346">
        <v>4.2493857320201368E-3</v>
      </c>
      <c r="CE90" s="346">
        <v>6.2990398038919437E-3</v>
      </c>
      <c r="CF90" s="346">
        <v>2.939356438801072E-3</v>
      </c>
      <c r="CG90" s="346">
        <v>3.5280821162317145E-3</v>
      </c>
      <c r="CH90" s="346">
        <v>3.086631220267136E-3</v>
      </c>
      <c r="CI90" s="346">
        <v>1.2176649458074522</v>
      </c>
      <c r="CJ90" s="346">
        <v>3.7409463459892406E-2</v>
      </c>
      <c r="CK90" s="346">
        <v>1.4594785300136224E-2</v>
      </c>
      <c r="CL90" s="346">
        <v>3.1185097520235728E-2</v>
      </c>
      <c r="CM90" s="346">
        <v>9.2441115581163007E-3</v>
      </c>
      <c r="CN90" s="346">
        <v>6.7155726867824074E-3</v>
      </c>
      <c r="CO90" s="346">
        <v>1.4171133493710156E-3</v>
      </c>
      <c r="CP90" s="346">
        <v>1.9275753082579217E-2</v>
      </c>
      <c r="CQ90" s="346">
        <v>3.5885408823654458E-3</v>
      </c>
      <c r="CR90" s="346">
        <v>7.3493227824771796E-3</v>
      </c>
      <c r="CS90" s="346">
        <v>7.911205780873079E-3</v>
      </c>
      <c r="CT90" s="346">
        <v>3.3364727463294627E-3</v>
      </c>
      <c r="CU90" s="346">
        <v>1.2275204770354341E-2</v>
      </c>
      <c r="CV90" s="346">
        <v>5.3230986588136383E-3</v>
      </c>
      <c r="CW90" s="346">
        <v>1.3692736707388175E-2</v>
      </c>
      <c r="CX90" s="346">
        <v>3.9209091028796095E-3</v>
      </c>
      <c r="CY90" s="346">
        <v>4.172229270972337E-3</v>
      </c>
      <c r="CZ90" s="346">
        <v>7.6021743848492364E-3</v>
      </c>
      <c r="DA90" s="346">
        <v>7.1177034035797351E-3</v>
      </c>
      <c r="DB90" s="346">
        <v>9.2877984078837839E-3</v>
      </c>
      <c r="DC90" s="346">
        <v>3.0164946569416228E-3</v>
      </c>
      <c r="DD90" s="346">
        <v>6.5116691409983982E-3</v>
      </c>
      <c r="DE90" s="346">
        <v>4.8086785610915823E-3</v>
      </c>
      <c r="DF90" s="346">
        <v>3.0994939523843333E-3</v>
      </c>
      <c r="DG90" s="347">
        <v>1.4094258695167262E-2</v>
      </c>
      <c r="DI90" s="344"/>
      <c r="DK90" s="317">
        <v>1338573.1744635808</v>
      </c>
      <c r="DL90" s="317">
        <v>1014557.6322376097</v>
      </c>
    </row>
    <row r="91" spans="1:116" ht="15.6" customHeight="1">
      <c r="A91" s="316">
        <v>85</v>
      </c>
      <c r="B91" s="123" t="s">
        <v>293</v>
      </c>
      <c r="C91" s="340" t="s">
        <v>294</v>
      </c>
      <c r="D91" s="345">
        <v>4.1853254015307699E-4</v>
      </c>
      <c r="E91" s="346">
        <v>2.8150382714723472E-4</v>
      </c>
      <c r="F91" s="346">
        <v>3.1221078850024708E-4</v>
      </c>
      <c r="G91" s="346">
        <v>3.4476415612136492E-4</v>
      </c>
      <c r="H91" s="346">
        <v>4.3773995850167731E-4</v>
      </c>
      <c r="I91" s="346">
        <v>0</v>
      </c>
      <c r="J91" s="346">
        <v>7.4814222529733009E-4</v>
      </c>
      <c r="K91" s="346">
        <v>1.0834261116671616E-3</v>
      </c>
      <c r="L91" s="346">
        <v>6.0435649151083766E-3</v>
      </c>
      <c r="M91" s="346">
        <v>3.0301879242180992E-4</v>
      </c>
      <c r="N91" s="346">
        <v>0</v>
      </c>
      <c r="O91" s="346">
        <v>4.3541709700972508E-4</v>
      </c>
      <c r="P91" s="346">
        <v>1.1958286047645712E-3</v>
      </c>
      <c r="Q91" s="346">
        <v>5.1696063655395311E-4</v>
      </c>
      <c r="R91" s="346">
        <v>1.0491752331874089E-3</v>
      </c>
      <c r="S91" s="346">
        <v>4.986849107237128E-4</v>
      </c>
      <c r="T91" s="346">
        <v>5.9705288017886647E-4</v>
      </c>
      <c r="U91" s="346">
        <v>4.4998315661575416E-4</v>
      </c>
      <c r="V91" s="346">
        <v>7.0130096390296198E-4</v>
      </c>
      <c r="W91" s="346">
        <v>6.1765762167959731E-4</v>
      </c>
      <c r="X91" s="346">
        <v>1.5277103747021557E-4</v>
      </c>
      <c r="Y91" s="346">
        <v>3.5883922553376941E-4</v>
      </c>
      <c r="Z91" s="346">
        <v>2.6388648648130268E-4</v>
      </c>
      <c r="AA91" s="346">
        <v>6.8100691196315024E-4</v>
      </c>
      <c r="AB91" s="346">
        <v>7.6065484403592806E-3</v>
      </c>
      <c r="AC91" s="346">
        <v>4.5371235061082548E-3</v>
      </c>
      <c r="AD91" s="346">
        <v>7.1405393648589594E-5</v>
      </c>
      <c r="AE91" s="346">
        <v>1.8195320171344057E-4</v>
      </c>
      <c r="AF91" s="346">
        <v>9.8638573259224533E-4</v>
      </c>
      <c r="AG91" s="346">
        <v>9.8012540460011956E-4</v>
      </c>
      <c r="AH91" s="346">
        <v>6.9251668970936385E-4</v>
      </c>
      <c r="AI91" s="346">
        <v>7.3046635326413001E-4</v>
      </c>
      <c r="AJ91" s="346">
        <v>4.2406408616000696E-4</v>
      </c>
      <c r="AK91" s="346">
        <v>1.1438011047910197E-3</v>
      </c>
      <c r="AL91" s="346">
        <v>6.5884837066761267E-4</v>
      </c>
      <c r="AM91" s="346">
        <v>2.3513956002473385E-4</v>
      </c>
      <c r="AN91" s="346">
        <v>2.9248645453429139E-4</v>
      </c>
      <c r="AO91" s="346">
        <v>4.1722553016111744E-4</v>
      </c>
      <c r="AP91" s="346">
        <v>2.9470754279277216E-4</v>
      </c>
      <c r="AQ91" s="346">
        <v>5.2353726470573013E-4</v>
      </c>
      <c r="AR91" s="346">
        <v>3.4860727144970372E-4</v>
      </c>
      <c r="AS91" s="346">
        <v>4.8588740110082053E-4</v>
      </c>
      <c r="AT91" s="346">
        <v>5.5415553016703611E-4</v>
      </c>
      <c r="AU91" s="346">
        <v>8.0924862876126174E-4</v>
      </c>
      <c r="AV91" s="346">
        <v>7.3030134365759851E-4</v>
      </c>
      <c r="AW91" s="346">
        <v>8.8865491503591413E-4</v>
      </c>
      <c r="AX91" s="346">
        <v>8.4572474039740035E-4</v>
      </c>
      <c r="AY91" s="346">
        <v>5.6547278020962414E-4</v>
      </c>
      <c r="AZ91" s="346">
        <v>8.2585657220972408E-4</v>
      </c>
      <c r="BA91" s="346">
        <v>1.4948273494438705E-3</v>
      </c>
      <c r="BB91" s="346">
        <v>5.5774009248053867E-4</v>
      </c>
      <c r="BC91" s="346">
        <v>1.3814434812327435E-3</v>
      </c>
      <c r="BD91" s="346">
        <v>1.3394069348176389E-3</v>
      </c>
      <c r="BE91" s="346">
        <v>1.1032746519318121E-3</v>
      </c>
      <c r="BF91" s="346">
        <v>1.3817046450922529E-3</v>
      </c>
      <c r="BG91" s="346">
        <v>1.3727585469302554E-3</v>
      </c>
      <c r="BH91" s="346">
        <v>9.5358446395942551E-4</v>
      </c>
      <c r="BI91" s="346">
        <v>5.1318043105791334E-4</v>
      </c>
      <c r="BJ91" s="346">
        <v>9.4868654432349038E-4</v>
      </c>
      <c r="BK91" s="346">
        <v>1.537975819505696E-3</v>
      </c>
      <c r="BL91" s="346">
        <v>5.8331902294553827E-4</v>
      </c>
      <c r="BM91" s="346">
        <v>8.4185212549638599E-4</v>
      </c>
      <c r="BN91" s="346">
        <v>4.6066242923217799E-4</v>
      </c>
      <c r="BO91" s="346">
        <v>6.6519458735894818E-4</v>
      </c>
      <c r="BP91" s="346">
        <v>6.2623406030396932E-4</v>
      </c>
      <c r="BQ91" s="346">
        <v>6.0111777384448672E-4</v>
      </c>
      <c r="BR91" s="346">
        <v>1.9216749652640158E-3</v>
      </c>
      <c r="BS91" s="346">
        <v>2.0202168044776867E-3</v>
      </c>
      <c r="BT91" s="346">
        <v>7.2031955935701294E-4</v>
      </c>
      <c r="BU91" s="346">
        <v>1.6845057651267172E-3</v>
      </c>
      <c r="BV91" s="346">
        <v>4.4463685498742373E-3</v>
      </c>
      <c r="BW91" s="346">
        <v>3.2297208277102646E-3</v>
      </c>
      <c r="BX91" s="346">
        <v>2.8088240974927315E-3</v>
      </c>
      <c r="BY91" s="346">
        <v>2.9696434060646847E-4</v>
      </c>
      <c r="BZ91" s="346">
        <v>1.2927545291205526E-3</v>
      </c>
      <c r="CA91" s="346">
        <v>6.9929793754686966E-4</v>
      </c>
      <c r="CB91" s="346">
        <v>1.1320133194569024E-3</v>
      </c>
      <c r="CC91" s="346">
        <v>7.8904958101789385E-4</v>
      </c>
      <c r="CD91" s="346">
        <v>2.158299156358534E-3</v>
      </c>
      <c r="CE91" s="346">
        <v>9.6959288701869073E-4</v>
      </c>
      <c r="CF91" s="346">
        <v>7.0545181018600472E-4</v>
      </c>
      <c r="CG91" s="346">
        <v>2.1168817343654063E-3</v>
      </c>
      <c r="CH91" s="346">
        <v>3.5300035423711091E-4</v>
      </c>
      <c r="CI91" s="346">
        <v>3.7263791293522322E-3</v>
      </c>
      <c r="CJ91" s="346">
        <v>1.0370870336465052</v>
      </c>
      <c r="CK91" s="346">
        <v>2.224457267978507E-3</v>
      </c>
      <c r="CL91" s="346">
        <v>4.4783461805492659E-3</v>
      </c>
      <c r="CM91" s="346">
        <v>4.5639839390236451E-3</v>
      </c>
      <c r="CN91" s="346">
        <v>5.0795894884124503E-4</v>
      </c>
      <c r="CO91" s="346">
        <v>9.5516193056727856E-4</v>
      </c>
      <c r="CP91" s="346">
        <v>8.4459291639251387E-4</v>
      </c>
      <c r="CQ91" s="346">
        <v>1.0855731347977188E-3</v>
      </c>
      <c r="CR91" s="346">
        <v>1.2417501351863547E-3</v>
      </c>
      <c r="CS91" s="346">
        <v>5.8045444125995739E-4</v>
      </c>
      <c r="CT91" s="346">
        <v>6.4080146375633323E-4</v>
      </c>
      <c r="CU91" s="346">
        <v>1.298427321127324E-3</v>
      </c>
      <c r="CV91" s="346">
        <v>2.7968906656233652E-3</v>
      </c>
      <c r="CW91" s="346">
        <v>0.2451141437139007</v>
      </c>
      <c r="CX91" s="346">
        <v>6.8126719511500461E-4</v>
      </c>
      <c r="CY91" s="346">
        <v>2.2075281390241965E-3</v>
      </c>
      <c r="CZ91" s="346">
        <v>4.4363588723358568E-3</v>
      </c>
      <c r="DA91" s="346">
        <v>4.4015975791718608E-3</v>
      </c>
      <c r="DB91" s="346">
        <v>7.1330649646824638E-3</v>
      </c>
      <c r="DC91" s="346">
        <v>2.8031051017076559E-3</v>
      </c>
      <c r="DD91" s="346">
        <v>1.0847192891352238E-3</v>
      </c>
      <c r="DE91" s="346">
        <v>1.6244655023350833E-3</v>
      </c>
      <c r="DF91" s="346">
        <v>5.4423507702375728E-4</v>
      </c>
      <c r="DG91" s="347">
        <v>5.5423859792791503E-3</v>
      </c>
      <c r="DI91" s="344"/>
      <c r="DK91" s="317">
        <v>389466.37568959821</v>
      </c>
      <c r="DL91" s="317">
        <v>282901.27417603496</v>
      </c>
    </row>
    <row r="92" spans="1:116" ht="15.6" customHeight="1">
      <c r="A92" s="316">
        <v>86</v>
      </c>
      <c r="B92" s="123" t="s">
        <v>295</v>
      </c>
      <c r="C92" s="340" t="s">
        <v>296</v>
      </c>
      <c r="D92" s="345">
        <v>2.5639776226618416E-3</v>
      </c>
      <c r="E92" s="346">
        <v>2.2382610266326215E-3</v>
      </c>
      <c r="F92" s="346">
        <v>4.3343898545344416E-3</v>
      </c>
      <c r="G92" s="346">
        <v>6.3139180472509399E-4</v>
      </c>
      <c r="H92" s="346">
        <v>1.2607796592352396E-3</v>
      </c>
      <c r="I92" s="346">
        <v>0</v>
      </c>
      <c r="J92" s="346">
        <v>2.8950230526115176E-3</v>
      </c>
      <c r="K92" s="346">
        <v>2.1621465539071742E-3</v>
      </c>
      <c r="L92" s="346">
        <v>2.6879256806322739E-3</v>
      </c>
      <c r="M92" s="346">
        <v>1.4244568333765027E-3</v>
      </c>
      <c r="N92" s="346">
        <v>0</v>
      </c>
      <c r="O92" s="346">
        <v>1.8139889968257215E-3</v>
      </c>
      <c r="P92" s="346">
        <v>2.0209536890099175E-3</v>
      </c>
      <c r="Q92" s="346">
        <v>1.6287009128473067E-3</v>
      </c>
      <c r="R92" s="346">
        <v>1.873761496806165E-3</v>
      </c>
      <c r="S92" s="346">
        <v>3.058472145413937E-3</v>
      </c>
      <c r="T92" s="346">
        <v>1.7821219887311629E-3</v>
      </c>
      <c r="U92" s="346">
        <v>1.8124281464142182E-3</v>
      </c>
      <c r="V92" s="346">
        <v>3.1536369154775189E-3</v>
      </c>
      <c r="W92" s="346">
        <v>2.6257970121351566E-3</v>
      </c>
      <c r="X92" s="346">
        <v>1.1817797626268341E-3</v>
      </c>
      <c r="Y92" s="346">
        <v>4.2180594602950622E-3</v>
      </c>
      <c r="Z92" s="346">
        <v>1.7022992287899102E-3</v>
      </c>
      <c r="AA92" s="346">
        <v>1.4387513898789807E-3</v>
      </c>
      <c r="AB92" s="346">
        <v>4.9111476173270665E-3</v>
      </c>
      <c r="AC92" s="346">
        <v>2.9167912432507132E-3</v>
      </c>
      <c r="AD92" s="346">
        <v>3.6791868766989093E-4</v>
      </c>
      <c r="AE92" s="346">
        <v>7.0138827719546575E-4</v>
      </c>
      <c r="AF92" s="346">
        <v>1.8949191755495655E-3</v>
      </c>
      <c r="AG92" s="346">
        <v>1.4797923976680831E-3</v>
      </c>
      <c r="AH92" s="346">
        <v>4.5326965120009643E-3</v>
      </c>
      <c r="AI92" s="346">
        <v>2.6841405300640402E-3</v>
      </c>
      <c r="AJ92" s="346">
        <v>2.1827249584088831E-3</v>
      </c>
      <c r="AK92" s="346">
        <v>3.8734834502370491E-3</v>
      </c>
      <c r="AL92" s="346">
        <v>2.8388334959254238E-3</v>
      </c>
      <c r="AM92" s="346">
        <v>1.6684438599710793E-3</v>
      </c>
      <c r="AN92" s="346">
        <v>1.7169553189070987E-3</v>
      </c>
      <c r="AO92" s="346">
        <v>3.1759045675243832E-3</v>
      </c>
      <c r="AP92" s="346">
        <v>2.3740255162600543E-3</v>
      </c>
      <c r="AQ92" s="346">
        <v>1.9357976503024741E-3</v>
      </c>
      <c r="AR92" s="346">
        <v>1.6861739932670806E-3</v>
      </c>
      <c r="AS92" s="346">
        <v>5.3259292910399283E-3</v>
      </c>
      <c r="AT92" s="346">
        <v>2.0013658204896508E-3</v>
      </c>
      <c r="AU92" s="346">
        <v>3.1697777320464338E-3</v>
      </c>
      <c r="AV92" s="346">
        <v>3.1269066987960736E-3</v>
      </c>
      <c r="AW92" s="346">
        <v>3.5848271852242405E-3</v>
      </c>
      <c r="AX92" s="346">
        <v>3.0960650598571594E-3</v>
      </c>
      <c r="AY92" s="346">
        <v>2.9320892147806817E-3</v>
      </c>
      <c r="AZ92" s="346">
        <v>5.5318523719690245E-3</v>
      </c>
      <c r="BA92" s="346">
        <v>1.2562044770636721E-3</v>
      </c>
      <c r="BB92" s="346">
        <v>3.3869022073977351E-3</v>
      </c>
      <c r="BC92" s="346">
        <v>2.2661737868996659E-3</v>
      </c>
      <c r="BD92" s="346">
        <v>5.3205302923310669E-3</v>
      </c>
      <c r="BE92" s="346">
        <v>1.7102186776785842E-2</v>
      </c>
      <c r="BF92" s="346">
        <v>1.9774189541662025E-3</v>
      </c>
      <c r="BG92" s="346">
        <v>1.5349397029409001E-3</v>
      </c>
      <c r="BH92" s="346">
        <v>2.0287233754325003E-3</v>
      </c>
      <c r="BI92" s="346">
        <v>2.4221353358477083E-3</v>
      </c>
      <c r="BJ92" s="346">
        <v>2.4271222204722098E-3</v>
      </c>
      <c r="BK92" s="346">
        <v>3.0438878553799512E-3</v>
      </c>
      <c r="BL92" s="346">
        <v>1.7551338986816802E-3</v>
      </c>
      <c r="BM92" s="346">
        <v>2.2559656542229865E-3</v>
      </c>
      <c r="BN92" s="346">
        <v>2.2399147608048054E-3</v>
      </c>
      <c r="BO92" s="346">
        <v>2.6116802295099873E-3</v>
      </c>
      <c r="BP92" s="346">
        <v>2.715762627663394E-3</v>
      </c>
      <c r="BQ92" s="346">
        <v>5.7295898999118198E-3</v>
      </c>
      <c r="BR92" s="346">
        <v>6.4220532966151479E-3</v>
      </c>
      <c r="BS92" s="346">
        <v>1.9551372195326853E-2</v>
      </c>
      <c r="BT92" s="346">
        <v>2.8900779464941699E-3</v>
      </c>
      <c r="BU92" s="346">
        <v>7.0162568938191934E-3</v>
      </c>
      <c r="BV92" s="346">
        <v>1.8246880498357761E-2</v>
      </c>
      <c r="BW92" s="346">
        <v>3.5683098483474721E-3</v>
      </c>
      <c r="BX92" s="346">
        <v>3.1217008512711753E-3</v>
      </c>
      <c r="BY92" s="346">
        <v>1.0965011482426544E-3</v>
      </c>
      <c r="BZ92" s="346">
        <v>1.9918265826013933E-3</v>
      </c>
      <c r="CA92" s="346">
        <v>2.0716165362303354E-3</v>
      </c>
      <c r="CB92" s="346">
        <v>3.9481362394011973E-3</v>
      </c>
      <c r="CC92" s="346">
        <v>3.1223080239788144E-3</v>
      </c>
      <c r="CD92" s="346">
        <v>5.1517489810975524E-3</v>
      </c>
      <c r="CE92" s="346">
        <v>2.9144827721628236E-3</v>
      </c>
      <c r="CF92" s="346">
        <v>5.6689955402553782E-3</v>
      </c>
      <c r="CG92" s="346">
        <v>9.3622109562466437E-3</v>
      </c>
      <c r="CH92" s="346">
        <v>1.4085043248586726E-3</v>
      </c>
      <c r="CI92" s="346">
        <v>1.2709855583292186E-2</v>
      </c>
      <c r="CJ92" s="346">
        <v>3.6992174779873661E-3</v>
      </c>
      <c r="CK92" s="346">
        <v>1.0130619031033266</v>
      </c>
      <c r="CL92" s="346">
        <v>2.4738949240404488E-2</v>
      </c>
      <c r="CM92" s="346">
        <v>9.2752476120778055E-3</v>
      </c>
      <c r="CN92" s="346">
        <v>6.5394859858754822E-3</v>
      </c>
      <c r="CO92" s="346">
        <v>3.0991966246108863E-3</v>
      </c>
      <c r="CP92" s="346">
        <v>1.6498047473570733E-2</v>
      </c>
      <c r="CQ92" s="346">
        <v>3.8536391040972142E-3</v>
      </c>
      <c r="CR92" s="346">
        <v>7.0643873496668251E-3</v>
      </c>
      <c r="CS92" s="346">
        <v>3.2765338425616028E-3</v>
      </c>
      <c r="CT92" s="346">
        <v>1.3150874384547165E-3</v>
      </c>
      <c r="CU92" s="346">
        <v>1.365918900098779E-2</v>
      </c>
      <c r="CV92" s="346">
        <v>6.9736974606407921E-3</v>
      </c>
      <c r="CW92" s="346">
        <v>3.1531451124605201E-3</v>
      </c>
      <c r="CX92" s="346">
        <v>2.3040569846857605E-3</v>
      </c>
      <c r="CY92" s="346">
        <v>6.354981006088856E-3</v>
      </c>
      <c r="CZ92" s="346">
        <v>8.257349369196235E-3</v>
      </c>
      <c r="DA92" s="346">
        <v>2.0053719126975384E-3</v>
      </c>
      <c r="DB92" s="346">
        <v>1.4815804081056594E-3</v>
      </c>
      <c r="DC92" s="346">
        <v>5.0701260397215675E-3</v>
      </c>
      <c r="DD92" s="346">
        <v>1.3557306088018354E-3</v>
      </c>
      <c r="DE92" s="346">
        <v>3.2213438873856205E-3</v>
      </c>
      <c r="DF92" s="346">
        <v>2.052105419494884E-3</v>
      </c>
      <c r="DG92" s="347">
        <v>3.0357479602713829E-3</v>
      </c>
      <c r="DI92" s="344"/>
      <c r="DK92" s="317">
        <v>1537922.4304078484</v>
      </c>
      <c r="DL92" s="317">
        <v>746567.1860908214</v>
      </c>
    </row>
    <row r="93" spans="1:116" ht="15.6" customHeight="1">
      <c r="A93" s="316">
        <v>87</v>
      </c>
      <c r="B93" s="123" t="s">
        <v>297</v>
      </c>
      <c r="C93" s="340" t="s">
        <v>298</v>
      </c>
      <c r="D93" s="345">
        <v>6.2004799042397228E-5</v>
      </c>
      <c r="E93" s="346">
        <v>4.400736747783994E-5</v>
      </c>
      <c r="F93" s="346">
        <v>5.3461347780623963E-5</v>
      </c>
      <c r="G93" s="346">
        <v>2.8657216283584104E-5</v>
      </c>
      <c r="H93" s="346">
        <v>5.2693146958679741E-5</v>
      </c>
      <c r="I93" s="346">
        <v>0</v>
      </c>
      <c r="J93" s="346">
        <v>7.0851895825143181E-5</v>
      </c>
      <c r="K93" s="346">
        <v>1.0417414191039004E-4</v>
      </c>
      <c r="L93" s="346">
        <v>2.2013305409757106E-4</v>
      </c>
      <c r="M93" s="346">
        <v>5.1887813444992056E-5</v>
      </c>
      <c r="N93" s="346">
        <v>0</v>
      </c>
      <c r="O93" s="346">
        <v>5.3226993457696352E-5</v>
      </c>
      <c r="P93" s="346">
        <v>8.7844725263698688E-5</v>
      </c>
      <c r="Q93" s="346">
        <v>6.0720388493471552E-5</v>
      </c>
      <c r="R93" s="346">
        <v>8.9529218832823339E-5</v>
      </c>
      <c r="S93" s="346">
        <v>9.5003846813180177E-5</v>
      </c>
      <c r="T93" s="346">
        <v>6.7839788851137812E-5</v>
      </c>
      <c r="U93" s="346">
        <v>6.2676022202356999E-5</v>
      </c>
      <c r="V93" s="346">
        <v>6.0104406417434218E-5</v>
      </c>
      <c r="W93" s="346">
        <v>5.7125462528016524E-5</v>
      </c>
      <c r="X93" s="346">
        <v>2.522387492385895E-5</v>
      </c>
      <c r="Y93" s="346">
        <v>6.6912381542484292E-5</v>
      </c>
      <c r="Z93" s="346">
        <v>7.1469535544094155E-5</v>
      </c>
      <c r="AA93" s="346">
        <v>5.9829705550507063E-5</v>
      </c>
      <c r="AB93" s="346">
        <v>3.5524061595723497E-4</v>
      </c>
      <c r="AC93" s="346">
        <v>1.8781160780342203E-4</v>
      </c>
      <c r="AD93" s="346">
        <v>1.0723139695935215E-5</v>
      </c>
      <c r="AE93" s="346">
        <v>2.6941255046021762E-5</v>
      </c>
      <c r="AF93" s="346">
        <v>8.2457094233125209E-5</v>
      </c>
      <c r="AG93" s="346">
        <v>7.8088927620556216E-5</v>
      </c>
      <c r="AH93" s="346">
        <v>7.0479739747401722E-5</v>
      </c>
      <c r="AI93" s="346">
        <v>8.2173548360607465E-5</v>
      </c>
      <c r="AJ93" s="346">
        <v>6.4262515796717568E-5</v>
      </c>
      <c r="AK93" s="346">
        <v>1.4113390611910913E-4</v>
      </c>
      <c r="AL93" s="346">
        <v>7.9353796867260882E-5</v>
      </c>
      <c r="AM93" s="346">
        <v>2.8664831694118738E-5</v>
      </c>
      <c r="AN93" s="346">
        <v>3.28889699886028E-5</v>
      </c>
      <c r="AO93" s="346">
        <v>5.1298498063597475E-5</v>
      </c>
      <c r="AP93" s="346">
        <v>4.1224644993534904E-5</v>
      </c>
      <c r="AQ93" s="346">
        <v>4.2250697316286897E-5</v>
      </c>
      <c r="AR93" s="346">
        <v>3.9605021683944013E-5</v>
      </c>
      <c r="AS93" s="346">
        <v>5.1569722765645755E-5</v>
      </c>
      <c r="AT93" s="346">
        <v>5.4891771525268288E-5</v>
      </c>
      <c r="AU93" s="346">
        <v>1.1967208026024648E-4</v>
      </c>
      <c r="AV93" s="346">
        <v>7.5068521816888331E-5</v>
      </c>
      <c r="AW93" s="346">
        <v>7.1944591691168135E-5</v>
      </c>
      <c r="AX93" s="346">
        <v>6.5616061715422516E-5</v>
      </c>
      <c r="AY93" s="346">
        <v>6.3742969722825735E-5</v>
      </c>
      <c r="AZ93" s="346">
        <v>7.7582277686022821E-5</v>
      </c>
      <c r="BA93" s="346">
        <v>9.8487615199129412E-5</v>
      </c>
      <c r="BB93" s="346">
        <v>5.0629244291957234E-5</v>
      </c>
      <c r="BC93" s="346">
        <v>8.5545796002459281E-5</v>
      </c>
      <c r="BD93" s="346">
        <v>8.495862605334184E-5</v>
      </c>
      <c r="BE93" s="346">
        <v>8.0489741649417384E-5</v>
      </c>
      <c r="BF93" s="346">
        <v>8.0409240534929047E-5</v>
      </c>
      <c r="BG93" s="346">
        <v>8.5025366683722509E-5</v>
      </c>
      <c r="BH93" s="346">
        <v>7.3863397088995373E-5</v>
      </c>
      <c r="BI93" s="346">
        <v>8.0212835885984314E-5</v>
      </c>
      <c r="BJ93" s="346">
        <v>7.1471113189777843E-5</v>
      </c>
      <c r="BK93" s="346">
        <v>1.1610954305648E-4</v>
      </c>
      <c r="BL93" s="346">
        <v>6.181519667834519E-5</v>
      </c>
      <c r="BM93" s="346">
        <v>9.2964302787722276E-5</v>
      </c>
      <c r="BN93" s="346">
        <v>7.1781047564546969E-5</v>
      </c>
      <c r="BO93" s="346">
        <v>9.7098335590017497E-5</v>
      </c>
      <c r="BP93" s="346">
        <v>7.7261788448781732E-5</v>
      </c>
      <c r="BQ93" s="346">
        <v>4.6806673495855452E-5</v>
      </c>
      <c r="BR93" s="346">
        <v>8.8646477494603879E-5</v>
      </c>
      <c r="BS93" s="346">
        <v>1.5588753633691884E-4</v>
      </c>
      <c r="BT93" s="346">
        <v>7.0156741145198202E-5</v>
      </c>
      <c r="BU93" s="346">
        <v>4.5547895803532375E-4</v>
      </c>
      <c r="BV93" s="346">
        <v>2.9947935778327941E-4</v>
      </c>
      <c r="BW93" s="346">
        <v>1.3793926880791189E-4</v>
      </c>
      <c r="BX93" s="346">
        <v>1.3898198504262843E-4</v>
      </c>
      <c r="BY93" s="346">
        <v>2.0218181779813866E-5</v>
      </c>
      <c r="BZ93" s="346">
        <v>1.0950295981437144E-4</v>
      </c>
      <c r="CA93" s="346">
        <v>7.4585386848842028E-5</v>
      </c>
      <c r="CB93" s="346">
        <v>1.3464245844763237E-4</v>
      </c>
      <c r="CC93" s="346">
        <v>6.6692368185692917E-5</v>
      </c>
      <c r="CD93" s="346">
        <v>1.187724388040745E-4</v>
      </c>
      <c r="CE93" s="346">
        <v>1.49440079318532E-4</v>
      </c>
      <c r="CF93" s="346">
        <v>1.0174589103223769E-4</v>
      </c>
      <c r="CG93" s="346">
        <v>1.3878527163313894E-4</v>
      </c>
      <c r="CH93" s="346">
        <v>8.7474089447047747E-5</v>
      </c>
      <c r="CI93" s="346">
        <v>1.1220215555570118E-3</v>
      </c>
      <c r="CJ93" s="346">
        <v>5.8298724826853874E-4</v>
      </c>
      <c r="CK93" s="346">
        <v>7.6277326546207258E-4</v>
      </c>
      <c r="CL93" s="346">
        <v>1.0040605445172348</v>
      </c>
      <c r="CM93" s="346">
        <v>4.7079076355692777E-4</v>
      </c>
      <c r="CN93" s="346">
        <v>1.3863604493869418E-4</v>
      </c>
      <c r="CO93" s="346">
        <v>6.2263870563013493E-5</v>
      </c>
      <c r="CP93" s="346">
        <v>1.6454102834415367E-4</v>
      </c>
      <c r="CQ93" s="346">
        <v>8.1090274407353974E-5</v>
      </c>
      <c r="CR93" s="346">
        <v>1.2747226306287842E-4</v>
      </c>
      <c r="CS93" s="346">
        <v>8.509330250790976E-5</v>
      </c>
      <c r="CT93" s="346">
        <v>5.0194020050078515E-5</v>
      </c>
      <c r="CU93" s="346">
        <v>1.1026097142167309E-4</v>
      </c>
      <c r="CV93" s="346">
        <v>3.1004282191468698E-4</v>
      </c>
      <c r="CW93" s="346">
        <v>7.3551986532475171E-3</v>
      </c>
      <c r="CX93" s="346">
        <v>1.5566621624537767E-4</v>
      </c>
      <c r="CY93" s="346">
        <v>4.1390956711464535E-4</v>
      </c>
      <c r="CZ93" s="346">
        <v>3.0424095924462579E-4</v>
      </c>
      <c r="DA93" s="346">
        <v>3.8148637165808023E-4</v>
      </c>
      <c r="DB93" s="346">
        <v>2.724068608831593E-4</v>
      </c>
      <c r="DC93" s="346">
        <v>1.2225385654545705E-4</v>
      </c>
      <c r="DD93" s="346">
        <v>1.7977185731988388E-4</v>
      </c>
      <c r="DE93" s="346">
        <v>1.076070800999034E-4</v>
      </c>
      <c r="DF93" s="346">
        <v>1.1441823610374813E-4</v>
      </c>
      <c r="DG93" s="347">
        <v>7.5953212908040093E-4</v>
      </c>
      <c r="DI93" s="344"/>
      <c r="DK93" s="317">
        <v>287074.28353131172</v>
      </c>
      <c r="DL93" s="317">
        <v>19477.132262169245</v>
      </c>
    </row>
    <row r="94" spans="1:116" ht="15.6" customHeight="1">
      <c r="A94" s="316">
        <v>88</v>
      </c>
      <c r="B94" s="123" t="s">
        <v>299</v>
      </c>
      <c r="C94" s="340" t="s">
        <v>300</v>
      </c>
      <c r="D94" s="345">
        <v>1.3369768304050562E-4</v>
      </c>
      <c r="E94" s="346">
        <v>1.1702976710021814E-4</v>
      </c>
      <c r="F94" s="346">
        <v>2.5251705107508406E-4</v>
      </c>
      <c r="G94" s="346">
        <v>1.1955371546855338E-4</v>
      </c>
      <c r="H94" s="346">
        <v>1.3918428980567909E-4</v>
      </c>
      <c r="I94" s="346">
        <v>0</v>
      </c>
      <c r="J94" s="346">
        <v>2.2158256346169498E-4</v>
      </c>
      <c r="K94" s="346">
        <v>2.0335465796516276E-4</v>
      </c>
      <c r="L94" s="346">
        <v>5.6759182200566134E-4</v>
      </c>
      <c r="M94" s="346">
        <v>9.2026317070330525E-5</v>
      </c>
      <c r="N94" s="346">
        <v>0</v>
      </c>
      <c r="O94" s="346">
        <v>1.7188253619650667E-4</v>
      </c>
      <c r="P94" s="346">
        <v>2.9593697523754595E-4</v>
      </c>
      <c r="Q94" s="346">
        <v>1.44065011946154E-4</v>
      </c>
      <c r="R94" s="346">
        <v>2.2344350042483084E-4</v>
      </c>
      <c r="S94" s="346">
        <v>1.0968201219457373E-4</v>
      </c>
      <c r="T94" s="346">
        <v>1.4803347856055023E-4</v>
      </c>
      <c r="U94" s="346">
        <v>1.986345701305619E-4</v>
      </c>
      <c r="V94" s="346">
        <v>5.4143210245162813E-4</v>
      </c>
      <c r="W94" s="346">
        <v>1.6691320724418745E-4</v>
      </c>
      <c r="X94" s="346">
        <v>3.754057352393163E-5</v>
      </c>
      <c r="Y94" s="346">
        <v>8.1786207546317649E-5</v>
      </c>
      <c r="Z94" s="346">
        <v>7.4217703505063135E-5</v>
      </c>
      <c r="AA94" s="346">
        <v>1.3369461422887082E-4</v>
      </c>
      <c r="AB94" s="346">
        <v>8.0658825809735426E-4</v>
      </c>
      <c r="AC94" s="346">
        <v>4.7853425464986724E-4</v>
      </c>
      <c r="AD94" s="346">
        <v>2.1220371989867491E-5</v>
      </c>
      <c r="AE94" s="346">
        <v>6.6189896527819132E-5</v>
      </c>
      <c r="AF94" s="346">
        <v>1.4202019586246118E-4</v>
      </c>
      <c r="AG94" s="346">
        <v>1.9910580247696534E-4</v>
      </c>
      <c r="AH94" s="346">
        <v>1.9014586950635045E-4</v>
      </c>
      <c r="AI94" s="346">
        <v>1.2476815522619643E-4</v>
      </c>
      <c r="AJ94" s="346">
        <v>1.118490668678428E-4</v>
      </c>
      <c r="AK94" s="346">
        <v>2.5972775978357543E-4</v>
      </c>
      <c r="AL94" s="346">
        <v>1.4624564722088028E-4</v>
      </c>
      <c r="AM94" s="346">
        <v>7.2000681368542658E-5</v>
      </c>
      <c r="AN94" s="346">
        <v>6.024221926005862E-5</v>
      </c>
      <c r="AO94" s="346">
        <v>8.7319430982259655E-5</v>
      </c>
      <c r="AP94" s="346">
        <v>7.6245754397771939E-5</v>
      </c>
      <c r="AQ94" s="346">
        <v>1.2038034740805676E-4</v>
      </c>
      <c r="AR94" s="346">
        <v>1.0203271093597165E-4</v>
      </c>
      <c r="AS94" s="346">
        <v>1.1980838443128844E-4</v>
      </c>
      <c r="AT94" s="346">
        <v>1.2538106911902402E-4</v>
      </c>
      <c r="AU94" s="346">
        <v>1.5581095342489807E-4</v>
      </c>
      <c r="AV94" s="346">
        <v>1.4897668475694477E-4</v>
      </c>
      <c r="AW94" s="346">
        <v>1.7119667249308797E-4</v>
      </c>
      <c r="AX94" s="346">
        <v>1.4796723087636074E-4</v>
      </c>
      <c r="AY94" s="346">
        <v>1.8618010765160804E-4</v>
      </c>
      <c r="AZ94" s="346">
        <v>1.862250764776949E-4</v>
      </c>
      <c r="BA94" s="346">
        <v>2.3476813080170193E-4</v>
      </c>
      <c r="BB94" s="346">
        <v>1.5175902157114302E-4</v>
      </c>
      <c r="BC94" s="346">
        <v>2.1687824346376897E-4</v>
      </c>
      <c r="BD94" s="346">
        <v>2.4389158370828441E-4</v>
      </c>
      <c r="BE94" s="346">
        <v>3.0335214758941194E-4</v>
      </c>
      <c r="BF94" s="346">
        <v>1.70184512729705E-4</v>
      </c>
      <c r="BG94" s="346">
        <v>1.6536144357525516E-4</v>
      </c>
      <c r="BH94" s="346">
        <v>1.3870935922435294E-4</v>
      </c>
      <c r="BI94" s="346">
        <v>1.4536713290404823E-4</v>
      </c>
      <c r="BJ94" s="346">
        <v>1.7795099742952419E-4</v>
      </c>
      <c r="BK94" s="346">
        <v>3.3302818817736364E-4</v>
      </c>
      <c r="BL94" s="346">
        <v>2.3634144579680051E-4</v>
      </c>
      <c r="BM94" s="346">
        <v>2.4689437458900462E-4</v>
      </c>
      <c r="BN94" s="346">
        <v>1.9281028529723068E-4</v>
      </c>
      <c r="BO94" s="346">
        <v>2.3997282584295874E-4</v>
      </c>
      <c r="BP94" s="346">
        <v>1.9526142364070684E-4</v>
      </c>
      <c r="BQ94" s="346">
        <v>1.0253313278987198E-4</v>
      </c>
      <c r="BR94" s="346">
        <v>2.2641151024490011E-4</v>
      </c>
      <c r="BS94" s="346">
        <v>3.9782807498163513E-4</v>
      </c>
      <c r="BT94" s="346">
        <v>1.8876703324881785E-4</v>
      </c>
      <c r="BU94" s="346">
        <v>3.5218127732744055E-4</v>
      </c>
      <c r="BV94" s="346">
        <v>6.752982814482465E-4</v>
      </c>
      <c r="BW94" s="346">
        <v>3.8984835135087248E-4</v>
      </c>
      <c r="BX94" s="346">
        <v>3.2918989294899699E-4</v>
      </c>
      <c r="BY94" s="346">
        <v>4.6083503917104549E-5</v>
      </c>
      <c r="BZ94" s="346">
        <v>3.1680473318594003E-4</v>
      </c>
      <c r="CA94" s="346">
        <v>1.8373216295323704E-4</v>
      </c>
      <c r="CB94" s="346">
        <v>1.7431762486815532E-4</v>
      </c>
      <c r="CC94" s="346">
        <v>1.4860170547965033E-4</v>
      </c>
      <c r="CD94" s="346">
        <v>3.7108952752181964E-4</v>
      </c>
      <c r="CE94" s="346">
        <v>3.8044206096265071E-4</v>
      </c>
      <c r="CF94" s="346">
        <v>3.281845310914232E-4</v>
      </c>
      <c r="CG94" s="346">
        <v>3.0265443155710198E-4</v>
      </c>
      <c r="CH94" s="346">
        <v>3.0458760488771662E-4</v>
      </c>
      <c r="CI94" s="346">
        <v>7.4326266765114017E-4</v>
      </c>
      <c r="CJ94" s="346">
        <v>1.7357529320552248E-2</v>
      </c>
      <c r="CK94" s="346">
        <v>6.7375303686733657E-4</v>
      </c>
      <c r="CL94" s="346">
        <v>9.8402437409430828E-4</v>
      </c>
      <c r="CM94" s="346">
        <v>1.0054824695194646</v>
      </c>
      <c r="CN94" s="346">
        <v>5.6729866216310857E-4</v>
      </c>
      <c r="CO94" s="346">
        <v>3.597937416104122E-4</v>
      </c>
      <c r="CP94" s="346">
        <v>1.5683990782338886E-3</v>
      </c>
      <c r="CQ94" s="346">
        <v>3.7166414135212143E-4</v>
      </c>
      <c r="CR94" s="346">
        <v>5.2364791823250362E-4</v>
      </c>
      <c r="CS94" s="346">
        <v>8.8858808912904285E-4</v>
      </c>
      <c r="CT94" s="346">
        <v>2.27037720922695E-4</v>
      </c>
      <c r="CU94" s="346">
        <v>1.9108154941103257E-3</v>
      </c>
      <c r="CV94" s="346">
        <v>3.5008173295241325E-4</v>
      </c>
      <c r="CW94" s="346">
        <v>2.0025681538177409E-2</v>
      </c>
      <c r="CX94" s="346">
        <v>1.3801595896800211E-4</v>
      </c>
      <c r="CY94" s="346">
        <v>5.3860116891037526E-4</v>
      </c>
      <c r="CZ94" s="346">
        <v>5.5311294455473686E-4</v>
      </c>
      <c r="DA94" s="346">
        <v>4.249997187593544E-4</v>
      </c>
      <c r="DB94" s="346">
        <v>8.5157969547589301E-4</v>
      </c>
      <c r="DC94" s="346">
        <v>1.8183524618411192E-3</v>
      </c>
      <c r="DD94" s="346">
        <v>3.8156927026395212E-4</v>
      </c>
      <c r="DE94" s="346">
        <v>3.5154450361057183E-4</v>
      </c>
      <c r="DF94" s="346">
        <v>1.1854144401198708E-4</v>
      </c>
      <c r="DG94" s="347">
        <v>2.4391789539764943E-4</v>
      </c>
      <c r="DI94" s="344"/>
      <c r="DK94" s="317">
        <v>219119.3658610936</v>
      </c>
      <c r="DL94" s="317">
        <v>39737.581953412788</v>
      </c>
    </row>
    <row r="95" spans="1:116" ht="15.6" customHeight="1">
      <c r="A95" s="316">
        <v>89</v>
      </c>
      <c r="B95" s="123" t="s">
        <v>301</v>
      </c>
      <c r="C95" s="340" t="s">
        <v>7</v>
      </c>
      <c r="D95" s="345">
        <v>7.1532584942726838E-4</v>
      </c>
      <c r="E95" s="346">
        <v>1.380620309067001E-4</v>
      </c>
      <c r="F95" s="346">
        <v>1.6774798589940155E-4</v>
      </c>
      <c r="G95" s="346">
        <v>1.0283504737961183E-4</v>
      </c>
      <c r="H95" s="346">
        <v>9.2240431775812812E-4</v>
      </c>
      <c r="I95" s="346">
        <v>0</v>
      </c>
      <c r="J95" s="346">
        <v>6.2478248217044858E-4</v>
      </c>
      <c r="K95" s="346">
        <v>3.6134073800176179E-4</v>
      </c>
      <c r="L95" s="346">
        <v>4.6750763577690853E-4</v>
      </c>
      <c r="M95" s="346">
        <v>3.1018707093515474E-4</v>
      </c>
      <c r="N95" s="346">
        <v>0</v>
      </c>
      <c r="O95" s="346">
        <v>2.3316414010596866E-4</v>
      </c>
      <c r="P95" s="346">
        <v>2.5100903451378621E-4</v>
      </c>
      <c r="Q95" s="346">
        <v>5.1866983160107633E-4</v>
      </c>
      <c r="R95" s="346">
        <v>2.6683776921134763E-4</v>
      </c>
      <c r="S95" s="346">
        <v>2.5775356997734429E-4</v>
      </c>
      <c r="T95" s="346">
        <v>2.2938892822564803E-4</v>
      </c>
      <c r="U95" s="346">
        <v>2.3281436470697989E-4</v>
      </c>
      <c r="V95" s="346">
        <v>1.4271215645718732E-4</v>
      </c>
      <c r="W95" s="346">
        <v>2.4229357711006062E-4</v>
      </c>
      <c r="X95" s="346">
        <v>4.3627960498403626E-5</v>
      </c>
      <c r="Y95" s="346">
        <v>9.2113376102641683E-5</v>
      </c>
      <c r="Z95" s="346">
        <v>1.4149569828121155E-4</v>
      </c>
      <c r="AA95" s="346">
        <v>6.0731718487918207E-4</v>
      </c>
      <c r="AB95" s="346">
        <v>1.1103587024666554E-4</v>
      </c>
      <c r="AC95" s="346">
        <v>1.5790755757738806E-4</v>
      </c>
      <c r="AD95" s="346">
        <v>3.2346816328075217E-5</v>
      </c>
      <c r="AE95" s="346">
        <v>6.0850646638161321E-4</v>
      </c>
      <c r="AF95" s="346">
        <v>1.8763295844310672E-4</v>
      </c>
      <c r="AG95" s="346">
        <v>4.4965767937096574E-4</v>
      </c>
      <c r="AH95" s="346">
        <v>3.7911391984787933E-4</v>
      </c>
      <c r="AI95" s="346">
        <v>1.3566339877414241E-3</v>
      </c>
      <c r="AJ95" s="346">
        <v>7.6539590515395297E-4</v>
      </c>
      <c r="AK95" s="346">
        <v>2.2201278903326624E-4</v>
      </c>
      <c r="AL95" s="346">
        <v>9.6290291450251903E-4</v>
      </c>
      <c r="AM95" s="346">
        <v>6.031206539710833E-4</v>
      </c>
      <c r="AN95" s="346">
        <v>5.7559836059811428E-4</v>
      </c>
      <c r="AO95" s="346">
        <v>1.1777335269767019E-3</v>
      </c>
      <c r="AP95" s="346">
        <v>6.8592306237241633E-4</v>
      </c>
      <c r="AQ95" s="346">
        <v>4.820608473096469E-4</v>
      </c>
      <c r="AR95" s="346">
        <v>3.0219023868080383E-4</v>
      </c>
      <c r="AS95" s="346">
        <v>3.6881380087771328E-4</v>
      </c>
      <c r="AT95" s="346">
        <v>5.740900610010204E-4</v>
      </c>
      <c r="AU95" s="346">
        <v>6.7508307782725521E-4</v>
      </c>
      <c r="AV95" s="346">
        <v>4.6773137737515617E-4</v>
      </c>
      <c r="AW95" s="346">
        <v>2.5745859406660663E-4</v>
      </c>
      <c r="AX95" s="346">
        <v>1.0553588147590874E-4</v>
      </c>
      <c r="AY95" s="346">
        <v>1.1107507387952655E-4</v>
      </c>
      <c r="AZ95" s="346">
        <v>4.9805820693623443E-4</v>
      </c>
      <c r="BA95" s="346">
        <v>1.2456359501498827E-4</v>
      </c>
      <c r="BB95" s="346">
        <v>1.6171317676075712E-4</v>
      </c>
      <c r="BC95" s="346">
        <v>6.1485855022668282E-4</v>
      </c>
      <c r="BD95" s="346">
        <v>4.401586709225693E-4</v>
      </c>
      <c r="BE95" s="346">
        <v>1.8722480182547765E-4</v>
      </c>
      <c r="BF95" s="346">
        <v>1.4392152600025668E-4</v>
      </c>
      <c r="BG95" s="346">
        <v>1.5518102329931685E-4</v>
      </c>
      <c r="BH95" s="346">
        <v>1.621354935782006E-4</v>
      </c>
      <c r="BI95" s="346">
        <v>3.9518590432442615E-4</v>
      </c>
      <c r="BJ95" s="346">
        <v>5.5659501814177043E-4</v>
      </c>
      <c r="BK95" s="346">
        <v>1.9686843685417496E-4</v>
      </c>
      <c r="BL95" s="346">
        <v>3.1180823676846758E-4</v>
      </c>
      <c r="BM95" s="346">
        <v>1.0689834418728054E-3</v>
      </c>
      <c r="BN95" s="346">
        <v>1.2755829238271473E-3</v>
      </c>
      <c r="BO95" s="346">
        <v>9.3751569023877996E-4</v>
      </c>
      <c r="BP95" s="346">
        <v>1.0590635973383804E-3</v>
      </c>
      <c r="BQ95" s="346">
        <v>3.2680360831678298E-4</v>
      </c>
      <c r="BR95" s="346">
        <v>2.5800507972212192E-4</v>
      </c>
      <c r="BS95" s="346">
        <v>7.3536859467510074E-4</v>
      </c>
      <c r="BT95" s="346">
        <v>4.4911062244172719E-4</v>
      </c>
      <c r="BU95" s="346">
        <v>3.9609848964224824E-4</v>
      </c>
      <c r="BV95" s="346">
        <v>7.8965361984679647E-4</v>
      </c>
      <c r="BW95" s="346">
        <v>7.9169958059661547E-4</v>
      </c>
      <c r="BX95" s="346">
        <v>6.2802233856752482E-4</v>
      </c>
      <c r="BY95" s="346">
        <v>7.9989852085690806E-5</v>
      </c>
      <c r="BZ95" s="346">
        <v>3.9312457473629394E-4</v>
      </c>
      <c r="CA95" s="346">
        <v>1.9163906203519728E-4</v>
      </c>
      <c r="CB95" s="346">
        <v>2.772021303475601E-4</v>
      </c>
      <c r="CC95" s="346">
        <v>1.1433319108508585E-3</v>
      </c>
      <c r="CD95" s="346">
        <v>4.0799166109362002E-4</v>
      </c>
      <c r="CE95" s="346">
        <v>7.4811883685691589E-4</v>
      </c>
      <c r="CF95" s="346">
        <v>4.4291107517662674E-4</v>
      </c>
      <c r="CG95" s="346">
        <v>3.9711843654875761E-4</v>
      </c>
      <c r="CH95" s="346">
        <v>1.1364855223574554E-4</v>
      </c>
      <c r="CI95" s="346">
        <v>5.4622628121732885E-4</v>
      </c>
      <c r="CJ95" s="346">
        <v>4.1051081403492285E-4</v>
      </c>
      <c r="CK95" s="346">
        <v>1.4469992246759358E-4</v>
      </c>
      <c r="CL95" s="346">
        <v>8.7483098312423724E-4</v>
      </c>
      <c r="CM95" s="346">
        <v>3.2910016427891944E-4</v>
      </c>
      <c r="CN95" s="346">
        <v>1.0000850934985455</v>
      </c>
      <c r="CO95" s="346">
        <v>5.8408476220894886E-4</v>
      </c>
      <c r="CP95" s="346">
        <v>1.3674673771890453E-4</v>
      </c>
      <c r="CQ95" s="346">
        <v>1.5813129216781188E-4</v>
      </c>
      <c r="CR95" s="346">
        <v>1.2929826729369182E-3</v>
      </c>
      <c r="CS95" s="346">
        <v>4.6505511421314363E-4</v>
      </c>
      <c r="CT95" s="346">
        <v>2.0132826817733228E-4</v>
      </c>
      <c r="CU95" s="346">
        <v>8.9780873203079443E-4</v>
      </c>
      <c r="CV95" s="346">
        <v>3.7927221294027739E-4</v>
      </c>
      <c r="CW95" s="346">
        <v>1.4796054340013347E-4</v>
      </c>
      <c r="CX95" s="346">
        <v>4.5367956094291594E-4</v>
      </c>
      <c r="CY95" s="346">
        <v>2.8640518751811984E-4</v>
      </c>
      <c r="CZ95" s="346">
        <v>1.3275922127457534E-3</v>
      </c>
      <c r="DA95" s="346">
        <v>1.6943810913240483E-4</v>
      </c>
      <c r="DB95" s="346">
        <v>6.209231097172301E-4</v>
      </c>
      <c r="DC95" s="346">
        <v>1.4562634648875082E-4</v>
      </c>
      <c r="DD95" s="346">
        <v>1.6446039550073232E-4</v>
      </c>
      <c r="DE95" s="346">
        <v>3.9832566247092202E-4</v>
      </c>
      <c r="DF95" s="346">
        <v>1.8041379627247106E-4</v>
      </c>
      <c r="DG95" s="347">
        <v>0.10158782055877376</v>
      </c>
      <c r="DI95" s="344"/>
      <c r="DK95" s="317">
        <v>1651115.4384952979</v>
      </c>
      <c r="DL95" s="317">
        <v>1626393.7734953102</v>
      </c>
    </row>
    <row r="96" spans="1:116" ht="15.6" customHeight="1">
      <c r="A96" s="316">
        <v>90</v>
      </c>
      <c r="B96" s="123" t="s">
        <v>302</v>
      </c>
      <c r="C96" s="340" t="s">
        <v>303</v>
      </c>
      <c r="D96" s="345">
        <v>1.4626234534637644E-4</v>
      </c>
      <c r="E96" s="346">
        <v>1.6676890794053731E-4</v>
      </c>
      <c r="F96" s="346">
        <v>1.3557084666727717E-4</v>
      </c>
      <c r="G96" s="346">
        <v>7.7594855513616375E-4</v>
      </c>
      <c r="H96" s="346">
        <v>1.5601889899597796E-4</v>
      </c>
      <c r="I96" s="346">
        <v>0</v>
      </c>
      <c r="J96" s="346">
        <v>7.7001483796650474E-4</v>
      </c>
      <c r="K96" s="346">
        <v>3.6298973606900976E-4</v>
      </c>
      <c r="L96" s="346">
        <v>1.8797464066331026E-4</v>
      </c>
      <c r="M96" s="346">
        <v>4.7186411276391762E-4</v>
      </c>
      <c r="N96" s="346">
        <v>0</v>
      </c>
      <c r="O96" s="346">
        <v>1.2868575373339166E-4</v>
      </c>
      <c r="P96" s="346">
        <v>1.4333792578254646E-4</v>
      </c>
      <c r="Q96" s="346">
        <v>2.2416207046729232E-4</v>
      </c>
      <c r="R96" s="346">
        <v>5.0323628650950872E-4</v>
      </c>
      <c r="S96" s="346">
        <v>3.3980001387144606E-4</v>
      </c>
      <c r="T96" s="346">
        <v>2.2003670545737265E-4</v>
      </c>
      <c r="U96" s="346">
        <v>1.504893496734096E-4</v>
      </c>
      <c r="V96" s="346">
        <v>2.4690632712218418E-4</v>
      </c>
      <c r="W96" s="346">
        <v>3.2897874931457882E-4</v>
      </c>
      <c r="X96" s="346">
        <v>1.3318818966607794E-4</v>
      </c>
      <c r="Y96" s="346">
        <v>2.3978189942267447E-4</v>
      </c>
      <c r="Z96" s="346">
        <v>4.9434306381054719E-4</v>
      </c>
      <c r="AA96" s="346">
        <v>4.9907330063303187E-4</v>
      </c>
      <c r="AB96" s="346">
        <v>4.2864677253493753E-4</v>
      </c>
      <c r="AC96" s="346">
        <v>6.1198978390393738E-4</v>
      </c>
      <c r="AD96" s="346">
        <v>2.53477780754294E-5</v>
      </c>
      <c r="AE96" s="346">
        <v>1.1084491735507118E-4</v>
      </c>
      <c r="AF96" s="346">
        <v>3.1510013347683442E-4</v>
      </c>
      <c r="AG96" s="346">
        <v>1.7431761947361623E-4</v>
      </c>
      <c r="AH96" s="346">
        <v>1.3912389449057496E-4</v>
      </c>
      <c r="AI96" s="346">
        <v>2.0929437301127023E-4</v>
      </c>
      <c r="AJ96" s="346">
        <v>4.5300135629663686E-4</v>
      </c>
      <c r="AK96" s="346">
        <v>1.8313690743940922E-3</v>
      </c>
      <c r="AL96" s="346">
        <v>4.1175039171699966E-4</v>
      </c>
      <c r="AM96" s="346">
        <v>1.2956497309970811E-4</v>
      </c>
      <c r="AN96" s="346">
        <v>1.773934877895916E-4</v>
      </c>
      <c r="AO96" s="346">
        <v>7.6635462254305814E-4</v>
      </c>
      <c r="AP96" s="346">
        <v>1.0919074858693212E-4</v>
      </c>
      <c r="AQ96" s="346">
        <v>1.2546468105936593E-4</v>
      </c>
      <c r="AR96" s="346">
        <v>1.7707851730581884E-4</v>
      </c>
      <c r="AS96" s="346">
        <v>9.8650855818589712E-4</v>
      </c>
      <c r="AT96" s="346">
        <v>3.348476442717194E-4</v>
      </c>
      <c r="AU96" s="346">
        <v>1.1069948717973945E-3</v>
      </c>
      <c r="AV96" s="346">
        <v>5.1106851757908814E-4</v>
      </c>
      <c r="AW96" s="346">
        <v>5.5841176795045245E-4</v>
      </c>
      <c r="AX96" s="346">
        <v>1.1650611619499246E-3</v>
      </c>
      <c r="AY96" s="346">
        <v>1.9723273145404543E-3</v>
      </c>
      <c r="AZ96" s="346">
        <v>1.3320854885799629E-3</v>
      </c>
      <c r="BA96" s="346">
        <v>2.4878413489085468E-3</v>
      </c>
      <c r="BB96" s="346">
        <v>1.0804627574056314E-3</v>
      </c>
      <c r="BC96" s="346">
        <v>5.5586901600111738E-4</v>
      </c>
      <c r="BD96" s="346">
        <v>2.6435136244034817E-3</v>
      </c>
      <c r="BE96" s="346">
        <v>6.7470135015473007E-4</v>
      </c>
      <c r="BF96" s="346">
        <v>3.8443380216595231E-4</v>
      </c>
      <c r="BG96" s="346">
        <v>4.0085290637782023E-4</v>
      </c>
      <c r="BH96" s="346">
        <v>4.8292603106382442E-4</v>
      </c>
      <c r="BI96" s="346">
        <v>7.620553096818253E-4</v>
      </c>
      <c r="BJ96" s="346">
        <v>2.6879442366852565E-4</v>
      </c>
      <c r="BK96" s="346">
        <v>2.5930743899828354E-4</v>
      </c>
      <c r="BL96" s="346">
        <v>2.6625673172778777E-4</v>
      </c>
      <c r="BM96" s="346">
        <v>4.8513757263255326E-4</v>
      </c>
      <c r="BN96" s="346">
        <v>2.6090799821957086E-4</v>
      </c>
      <c r="BO96" s="346">
        <v>3.8447879459387393E-4</v>
      </c>
      <c r="BP96" s="346">
        <v>4.0648819655713839E-4</v>
      </c>
      <c r="BQ96" s="346">
        <v>7.4474011403989604E-4</v>
      </c>
      <c r="BR96" s="346">
        <v>8.0408396525576207E-4</v>
      </c>
      <c r="BS96" s="346">
        <v>4.1963323822534905E-4</v>
      </c>
      <c r="BT96" s="346">
        <v>4.8507446427948519E-4</v>
      </c>
      <c r="BU96" s="346">
        <v>4.613973264993903E-4</v>
      </c>
      <c r="BV96" s="346">
        <v>5.5073060607009584E-4</v>
      </c>
      <c r="BW96" s="346">
        <v>1.6650950696396225E-4</v>
      </c>
      <c r="BX96" s="346">
        <v>1.2984198679993276E-4</v>
      </c>
      <c r="BY96" s="346">
        <v>3.8621788485631789E-5</v>
      </c>
      <c r="BZ96" s="346">
        <v>6.4275512073589756E-3</v>
      </c>
      <c r="CA96" s="346">
        <v>2.9827331249699247E-4</v>
      </c>
      <c r="CB96" s="346">
        <v>7.6554533500750553E-4</v>
      </c>
      <c r="CC96" s="346">
        <v>2.8642081428727635E-4</v>
      </c>
      <c r="CD96" s="346">
        <v>3.1308812893199154E-4</v>
      </c>
      <c r="CE96" s="346">
        <v>7.6968551455700431E-4</v>
      </c>
      <c r="CF96" s="346">
        <v>5.4450019482197957E-4</v>
      </c>
      <c r="CG96" s="346">
        <v>5.2374083132662871E-4</v>
      </c>
      <c r="CH96" s="346">
        <v>3.458609338562654E-4</v>
      </c>
      <c r="CI96" s="346">
        <v>8.2497795898932025E-3</v>
      </c>
      <c r="CJ96" s="346">
        <v>1.2523639895821728E-3</v>
      </c>
      <c r="CK96" s="346">
        <v>4.7522145121584765E-3</v>
      </c>
      <c r="CL96" s="346">
        <v>8.5303216081825603E-3</v>
      </c>
      <c r="CM96" s="346">
        <v>1.4272480467853012E-3</v>
      </c>
      <c r="CN96" s="346">
        <v>2.9594705705087701E-4</v>
      </c>
      <c r="CO96" s="346">
        <v>1.0001322342541028</v>
      </c>
      <c r="CP96" s="346">
        <v>3.6201084755424165E-4</v>
      </c>
      <c r="CQ96" s="346">
        <v>2.8542226568376694E-4</v>
      </c>
      <c r="CR96" s="346">
        <v>2.6555788480989953E-4</v>
      </c>
      <c r="CS96" s="346">
        <v>2.3889903717452896E-4</v>
      </c>
      <c r="CT96" s="346">
        <v>1.3961717296410707E-4</v>
      </c>
      <c r="CU96" s="346">
        <v>2.8015666679016604E-4</v>
      </c>
      <c r="CV96" s="346">
        <v>9.6530624522590033E-4</v>
      </c>
      <c r="CW96" s="346">
        <v>6.0603362746501784E-4</v>
      </c>
      <c r="CX96" s="346">
        <v>2.42481736117406E-4</v>
      </c>
      <c r="CY96" s="346">
        <v>7.9836448156695794E-4</v>
      </c>
      <c r="CZ96" s="346">
        <v>5.41805231280459E-4</v>
      </c>
      <c r="DA96" s="346">
        <v>7.9704314868903493E-4</v>
      </c>
      <c r="DB96" s="346">
        <v>1.5096223925015078E-3</v>
      </c>
      <c r="DC96" s="346">
        <v>3.1472100985700064E-4</v>
      </c>
      <c r="DD96" s="346">
        <v>8.4985143252805384E-4</v>
      </c>
      <c r="DE96" s="346">
        <v>6.0211602769850287E-4</v>
      </c>
      <c r="DF96" s="346">
        <v>1.8367656570673799E-4</v>
      </c>
      <c r="DG96" s="347">
        <v>2.5836605468662704E-3</v>
      </c>
      <c r="DI96" s="344"/>
      <c r="DK96" s="317">
        <v>1504672.3291414517</v>
      </c>
      <c r="DL96" s="317">
        <v>1440979.4712788488</v>
      </c>
    </row>
    <row r="97" spans="1:116" ht="15.6" customHeight="1">
      <c r="A97" s="316">
        <v>91</v>
      </c>
      <c r="B97" s="123" t="s">
        <v>304</v>
      </c>
      <c r="C97" s="340" t="s">
        <v>305</v>
      </c>
      <c r="D97" s="345">
        <v>0</v>
      </c>
      <c r="E97" s="346">
        <v>0</v>
      </c>
      <c r="F97" s="346">
        <v>0</v>
      </c>
      <c r="G97" s="346">
        <v>0</v>
      </c>
      <c r="H97" s="346">
        <v>0</v>
      </c>
      <c r="I97" s="346">
        <v>0</v>
      </c>
      <c r="J97" s="346">
        <v>0</v>
      </c>
      <c r="K97" s="346">
        <v>0</v>
      </c>
      <c r="L97" s="346">
        <v>0</v>
      </c>
      <c r="M97" s="346">
        <v>0</v>
      </c>
      <c r="N97" s="346">
        <v>0</v>
      </c>
      <c r="O97" s="346">
        <v>0</v>
      </c>
      <c r="P97" s="346">
        <v>0</v>
      </c>
      <c r="Q97" s="346">
        <v>0</v>
      </c>
      <c r="R97" s="346">
        <v>0</v>
      </c>
      <c r="S97" s="346">
        <v>0</v>
      </c>
      <c r="T97" s="346">
        <v>0</v>
      </c>
      <c r="U97" s="346">
        <v>0</v>
      </c>
      <c r="V97" s="346">
        <v>0</v>
      </c>
      <c r="W97" s="346">
        <v>0</v>
      </c>
      <c r="X97" s="346">
        <v>0</v>
      </c>
      <c r="Y97" s="346">
        <v>0</v>
      </c>
      <c r="Z97" s="346">
        <v>0</v>
      </c>
      <c r="AA97" s="346">
        <v>0</v>
      </c>
      <c r="AB97" s="346">
        <v>0</v>
      </c>
      <c r="AC97" s="346">
        <v>0</v>
      </c>
      <c r="AD97" s="346">
        <v>0</v>
      </c>
      <c r="AE97" s="346">
        <v>0</v>
      </c>
      <c r="AF97" s="346">
        <v>0</v>
      </c>
      <c r="AG97" s="346">
        <v>0</v>
      </c>
      <c r="AH97" s="346">
        <v>0</v>
      </c>
      <c r="AI97" s="346">
        <v>0</v>
      </c>
      <c r="AJ97" s="346">
        <v>0</v>
      </c>
      <c r="AK97" s="346">
        <v>0</v>
      </c>
      <c r="AL97" s="346">
        <v>0</v>
      </c>
      <c r="AM97" s="346">
        <v>0</v>
      </c>
      <c r="AN97" s="346">
        <v>0</v>
      </c>
      <c r="AO97" s="346">
        <v>0</v>
      </c>
      <c r="AP97" s="346">
        <v>0</v>
      </c>
      <c r="AQ97" s="346">
        <v>0</v>
      </c>
      <c r="AR97" s="346">
        <v>0</v>
      </c>
      <c r="AS97" s="346">
        <v>0</v>
      </c>
      <c r="AT97" s="346">
        <v>0</v>
      </c>
      <c r="AU97" s="346">
        <v>0</v>
      </c>
      <c r="AV97" s="346">
        <v>0</v>
      </c>
      <c r="AW97" s="346">
        <v>0</v>
      </c>
      <c r="AX97" s="346">
        <v>0</v>
      </c>
      <c r="AY97" s="346">
        <v>0</v>
      </c>
      <c r="AZ97" s="346">
        <v>0</v>
      </c>
      <c r="BA97" s="346">
        <v>0</v>
      </c>
      <c r="BB97" s="346">
        <v>0</v>
      </c>
      <c r="BC97" s="346">
        <v>0</v>
      </c>
      <c r="BD97" s="346">
        <v>0</v>
      </c>
      <c r="BE97" s="346">
        <v>0</v>
      </c>
      <c r="BF97" s="346">
        <v>0</v>
      </c>
      <c r="BG97" s="346">
        <v>0</v>
      </c>
      <c r="BH97" s="346">
        <v>0</v>
      </c>
      <c r="BI97" s="346">
        <v>0</v>
      </c>
      <c r="BJ97" s="346">
        <v>0</v>
      </c>
      <c r="BK97" s="346">
        <v>0</v>
      </c>
      <c r="BL97" s="346">
        <v>0</v>
      </c>
      <c r="BM97" s="346">
        <v>0</v>
      </c>
      <c r="BN97" s="346">
        <v>0</v>
      </c>
      <c r="BO97" s="346">
        <v>0</v>
      </c>
      <c r="BP97" s="346">
        <v>0</v>
      </c>
      <c r="BQ97" s="346">
        <v>0</v>
      </c>
      <c r="BR97" s="346">
        <v>0</v>
      </c>
      <c r="BS97" s="346">
        <v>0</v>
      </c>
      <c r="BT97" s="346">
        <v>0</v>
      </c>
      <c r="BU97" s="346">
        <v>0</v>
      </c>
      <c r="BV97" s="346">
        <v>0</v>
      </c>
      <c r="BW97" s="346">
        <v>0</v>
      </c>
      <c r="BX97" s="346">
        <v>0</v>
      </c>
      <c r="BY97" s="346">
        <v>0</v>
      </c>
      <c r="BZ97" s="346">
        <v>0</v>
      </c>
      <c r="CA97" s="346">
        <v>0</v>
      </c>
      <c r="CB97" s="346">
        <v>0</v>
      </c>
      <c r="CC97" s="346">
        <v>0</v>
      </c>
      <c r="CD97" s="346">
        <v>0</v>
      </c>
      <c r="CE97" s="346">
        <v>0</v>
      </c>
      <c r="CF97" s="346">
        <v>0</v>
      </c>
      <c r="CG97" s="346">
        <v>0</v>
      </c>
      <c r="CH97" s="346">
        <v>0</v>
      </c>
      <c r="CI97" s="346">
        <v>0</v>
      </c>
      <c r="CJ97" s="346">
        <v>0</v>
      </c>
      <c r="CK97" s="346">
        <v>0</v>
      </c>
      <c r="CL97" s="346">
        <v>0</v>
      </c>
      <c r="CM97" s="346">
        <v>0</v>
      </c>
      <c r="CN97" s="346">
        <v>0</v>
      </c>
      <c r="CO97" s="346">
        <v>0</v>
      </c>
      <c r="CP97" s="346">
        <v>1</v>
      </c>
      <c r="CQ97" s="346">
        <v>0</v>
      </c>
      <c r="CR97" s="346">
        <v>0</v>
      </c>
      <c r="CS97" s="346">
        <v>0</v>
      </c>
      <c r="CT97" s="346">
        <v>0</v>
      </c>
      <c r="CU97" s="346">
        <v>0</v>
      </c>
      <c r="CV97" s="346">
        <v>0</v>
      </c>
      <c r="CW97" s="346">
        <v>0</v>
      </c>
      <c r="CX97" s="346">
        <v>0</v>
      </c>
      <c r="CY97" s="346">
        <v>0</v>
      </c>
      <c r="CZ97" s="346">
        <v>0</v>
      </c>
      <c r="DA97" s="346">
        <v>0</v>
      </c>
      <c r="DB97" s="346">
        <v>0</v>
      </c>
      <c r="DC97" s="346">
        <v>0</v>
      </c>
      <c r="DD97" s="346">
        <v>0</v>
      </c>
      <c r="DE97" s="346">
        <v>0</v>
      </c>
      <c r="DF97" s="346">
        <v>0</v>
      </c>
      <c r="DG97" s="347">
        <v>0</v>
      </c>
      <c r="DI97" s="344"/>
      <c r="DK97" s="317">
        <v>2113800.1229999997</v>
      </c>
      <c r="DL97" s="317">
        <v>1939321.4177121208</v>
      </c>
    </row>
    <row r="98" spans="1:116" ht="15.6" customHeight="1">
      <c r="A98" s="316">
        <v>92</v>
      </c>
      <c r="B98" s="123" t="s">
        <v>306</v>
      </c>
      <c r="C98" s="340" t="s">
        <v>307</v>
      </c>
      <c r="D98" s="345">
        <v>0</v>
      </c>
      <c r="E98" s="346">
        <v>0</v>
      </c>
      <c r="F98" s="346">
        <v>0</v>
      </c>
      <c r="G98" s="346">
        <v>0</v>
      </c>
      <c r="H98" s="346">
        <v>0</v>
      </c>
      <c r="I98" s="346">
        <v>0</v>
      </c>
      <c r="J98" s="346">
        <v>0</v>
      </c>
      <c r="K98" s="346">
        <v>0</v>
      </c>
      <c r="L98" s="346">
        <v>0</v>
      </c>
      <c r="M98" s="346">
        <v>0</v>
      </c>
      <c r="N98" s="346">
        <v>0</v>
      </c>
      <c r="O98" s="346">
        <v>0</v>
      </c>
      <c r="P98" s="346">
        <v>0</v>
      </c>
      <c r="Q98" s="346">
        <v>0</v>
      </c>
      <c r="R98" s="346">
        <v>0</v>
      </c>
      <c r="S98" s="346">
        <v>0</v>
      </c>
      <c r="T98" s="346">
        <v>0</v>
      </c>
      <c r="U98" s="346">
        <v>0</v>
      </c>
      <c r="V98" s="346">
        <v>0</v>
      </c>
      <c r="W98" s="346">
        <v>0</v>
      </c>
      <c r="X98" s="346">
        <v>0</v>
      </c>
      <c r="Y98" s="346">
        <v>0</v>
      </c>
      <c r="Z98" s="346">
        <v>0</v>
      </c>
      <c r="AA98" s="346">
        <v>0</v>
      </c>
      <c r="AB98" s="346">
        <v>0</v>
      </c>
      <c r="AC98" s="346">
        <v>0</v>
      </c>
      <c r="AD98" s="346">
        <v>0</v>
      </c>
      <c r="AE98" s="346">
        <v>0</v>
      </c>
      <c r="AF98" s="346">
        <v>0</v>
      </c>
      <c r="AG98" s="346">
        <v>0</v>
      </c>
      <c r="AH98" s="346">
        <v>0</v>
      </c>
      <c r="AI98" s="346">
        <v>0</v>
      </c>
      <c r="AJ98" s="346">
        <v>0</v>
      </c>
      <c r="AK98" s="346">
        <v>0</v>
      </c>
      <c r="AL98" s="346">
        <v>0</v>
      </c>
      <c r="AM98" s="346">
        <v>0</v>
      </c>
      <c r="AN98" s="346">
        <v>0</v>
      </c>
      <c r="AO98" s="346">
        <v>0</v>
      </c>
      <c r="AP98" s="346">
        <v>0</v>
      </c>
      <c r="AQ98" s="346">
        <v>0</v>
      </c>
      <c r="AR98" s="346">
        <v>0</v>
      </c>
      <c r="AS98" s="346">
        <v>0</v>
      </c>
      <c r="AT98" s="346">
        <v>0</v>
      </c>
      <c r="AU98" s="346">
        <v>0</v>
      </c>
      <c r="AV98" s="346">
        <v>0</v>
      </c>
      <c r="AW98" s="346">
        <v>0</v>
      </c>
      <c r="AX98" s="346">
        <v>0</v>
      </c>
      <c r="AY98" s="346">
        <v>0</v>
      </c>
      <c r="AZ98" s="346">
        <v>0</v>
      </c>
      <c r="BA98" s="346">
        <v>0</v>
      </c>
      <c r="BB98" s="346">
        <v>0</v>
      </c>
      <c r="BC98" s="346">
        <v>0</v>
      </c>
      <c r="BD98" s="346">
        <v>0</v>
      </c>
      <c r="BE98" s="346">
        <v>0</v>
      </c>
      <c r="BF98" s="346">
        <v>0</v>
      </c>
      <c r="BG98" s="346">
        <v>0</v>
      </c>
      <c r="BH98" s="346">
        <v>0</v>
      </c>
      <c r="BI98" s="346">
        <v>0</v>
      </c>
      <c r="BJ98" s="346">
        <v>0</v>
      </c>
      <c r="BK98" s="346">
        <v>0</v>
      </c>
      <c r="BL98" s="346">
        <v>0</v>
      </c>
      <c r="BM98" s="346">
        <v>0</v>
      </c>
      <c r="BN98" s="346">
        <v>0</v>
      </c>
      <c r="BO98" s="346">
        <v>0</v>
      </c>
      <c r="BP98" s="346">
        <v>0</v>
      </c>
      <c r="BQ98" s="346">
        <v>0</v>
      </c>
      <c r="BR98" s="346">
        <v>0</v>
      </c>
      <c r="BS98" s="346">
        <v>0</v>
      </c>
      <c r="BT98" s="346">
        <v>0</v>
      </c>
      <c r="BU98" s="346">
        <v>0</v>
      </c>
      <c r="BV98" s="346">
        <v>0</v>
      </c>
      <c r="BW98" s="346">
        <v>0</v>
      </c>
      <c r="BX98" s="346">
        <v>0</v>
      </c>
      <c r="BY98" s="346">
        <v>0</v>
      </c>
      <c r="BZ98" s="346">
        <v>0</v>
      </c>
      <c r="CA98" s="346">
        <v>0</v>
      </c>
      <c r="CB98" s="346">
        <v>0</v>
      </c>
      <c r="CC98" s="346">
        <v>0</v>
      </c>
      <c r="CD98" s="346">
        <v>0</v>
      </c>
      <c r="CE98" s="346">
        <v>0</v>
      </c>
      <c r="CF98" s="346">
        <v>0</v>
      </c>
      <c r="CG98" s="346">
        <v>0</v>
      </c>
      <c r="CH98" s="346">
        <v>0</v>
      </c>
      <c r="CI98" s="346">
        <v>0</v>
      </c>
      <c r="CJ98" s="346">
        <v>0</v>
      </c>
      <c r="CK98" s="346">
        <v>0</v>
      </c>
      <c r="CL98" s="346">
        <v>0</v>
      </c>
      <c r="CM98" s="346">
        <v>0</v>
      </c>
      <c r="CN98" s="346">
        <v>0</v>
      </c>
      <c r="CO98" s="346">
        <v>0</v>
      </c>
      <c r="CP98" s="346">
        <v>0</v>
      </c>
      <c r="CQ98" s="346">
        <v>1.0110815688374544</v>
      </c>
      <c r="CR98" s="346">
        <v>0</v>
      </c>
      <c r="CS98" s="346">
        <v>0</v>
      </c>
      <c r="CT98" s="346">
        <v>4.5325578322221176E-4</v>
      </c>
      <c r="CU98" s="346">
        <v>0</v>
      </c>
      <c r="CV98" s="346">
        <v>0</v>
      </c>
      <c r="CW98" s="346">
        <v>0</v>
      </c>
      <c r="CX98" s="346">
        <v>0</v>
      </c>
      <c r="CY98" s="346">
        <v>0</v>
      </c>
      <c r="CZ98" s="346">
        <v>0</v>
      </c>
      <c r="DA98" s="346">
        <v>0</v>
      </c>
      <c r="DB98" s="346">
        <v>0</v>
      </c>
      <c r="DC98" s="346">
        <v>0</v>
      </c>
      <c r="DD98" s="346">
        <v>0</v>
      </c>
      <c r="DE98" s="346">
        <v>0</v>
      </c>
      <c r="DF98" s="346">
        <v>0</v>
      </c>
      <c r="DG98" s="347">
        <v>0</v>
      </c>
      <c r="DI98" s="344"/>
      <c r="DK98" s="317">
        <v>2584888.9465472731</v>
      </c>
      <c r="DL98" s="317">
        <v>2463408.9166707476</v>
      </c>
    </row>
    <row r="99" spans="1:116" ht="15.6" customHeight="1">
      <c r="A99" s="316">
        <v>93</v>
      </c>
      <c r="B99" s="123" t="s">
        <v>308</v>
      </c>
      <c r="C99" s="340" t="s">
        <v>309</v>
      </c>
      <c r="D99" s="345">
        <v>3.9806365302216819E-5</v>
      </c>
      <c r="E99" s="346">
        <v>1.3487003523043412E-4</v>
      </c>
      <c r="F99" s="346">
        <v>3.0540033454830779E-5</v>
      </c>
      <c r="G99" s="346">
        <v>1.3019884442785619E-5</v>
      </c>
      <c r="H99" s="346">
        <v>5.4394530784384247E-5</v>
      </c>
      <c r="I99" s="346">
        <v>0</v>
      </c>
      <c r="J99" s="346">
        <v>3.8963465616195691E-5</v>
      </c>
      <c r="K99" s="346">
        <v>1.0380269812222299E-4</v>
      </c>
      <c r="L99" s="346">
        <v>4.2357076715193701E-5</v>
      </c>
      <c r="M99" s="346">
        <v>2.8995674232379934E-4</v>
      </c>
      <c r="N99" s="346">
        <v>0</v>
      </c>
      <c r="O99" s="346">
        <v>3.8500451251156092E-5</v>
      </c>
      <c r="P99" s="346">
        <v>3.7516874880605107E-5</v>
      </c>
      <c r="Q99" s="346">
        <v>3.5036863679480969E-5</v>
      </c>
      <c r="R99" s="346">
        <v>3.7414265017110597E-5</v>
      </c>
      <c r="S99" s="346">
        <v>9.4065717086646696E-5</v>
      </c>
      <c r="T99" s="346">
        <v>5.6409536629837912E-5</v>
      </c>
      <c r="U99" s="346">
        <v>4.6812801785150986E-5</v>
      </c>
      <c r="V99" s="346">
        <v>6.5344873153140153E-5</v>
      </c>
      <c r="W99" s="346">
        <v>3.8879075505090046E-5</v>
      </c>
      <c r="X99" s="346">
        <v>3.4080085309258327E-5</v>
      </c>
      <c r="Y99" s="346">
        <v>3.0631789466622702E-5</v>
      </c>
      <c r="Z99" s="346">
        <v>2.4803801499503465E-5</v>
      </c>
      <c r="AA99" s="346">
        <v>5.452035761050125E-5</v>
      </c>
      <c r="AB99" s="346">
        <v>5.5405452477993091E-5</v>
      </c>
      <c r="AC99" s="346">
        <v>4.1336731892638799E-5</v>
      </c>
      <c r="AD99" s="346">
        <v>6.5848440691703274E-5</v>
      </c>
      <c r="AE99" s="346">
        <v>4.4751397645956031E-5</v>
      </c>
      <c r="AF99" s="346">
        <v>3.3774449069556788E-5</v>
      </c>
      <c r="AG99" s="346">
        <v>2.6232174579618369E-5</v>
      </c>
      <c r="AH99" s="346">
        <v>5.0294924004996475E-5</v>
      </c>
      <c r="AI99" s="346">
        <v>7.2633828559790325E-5</v>
      </c>
      <c r="AJ99" s="346">
        <v>5.7653795951918286E-5</v>
      </c>
      <c r="AK99" s="346">
        <v>7.2804194903413656E-5</v>
      </c>
      <c r="AL99" s="346">
        <v>6.7646632822790178E-5</v>
      </c>
      <c r="AM99" s="346">
        <v>3.3907676040273498E-5</v>
      </c>
      <c r="AN99" s="346">
        <v>3.4103827536098947E-5</v>
      </c>
      <c r="AO99" s="346">
        <v>6.6583097581162208E-5</v>
      </c>
      <c r="AP99" s="346">
        <v>3.9254918572871257E-5</v>
      </c>
      <c r="AQ99" s="346">
        <v>6.0472983762273567E-5</v>
      </c>
      <c r="AR99" s="346">
        <v>7.8093811676784215E-5</v>
      </c>
      <c r="AS99" s="346">
        <v>3.2309688022164027E-5</v>
      </c>
      <c r="AT99" s="346">
        <v>3.7566444265880065E-5</v>
      </c>
      <c r="AU99" s="346">
        <v>2.8557442243362866E-5</v>
      </c>
      <c r="AV99" s="346">
        <v>2.6061661702288039E-5</v>
      </c>
      <c r="AW99" s="346">
        <v>2.8170561903870533E-5</v>
      </c>
      <c r="AX99" s="346">
        <v>2.5267811679780995E-5</v>
      </c>
      <c r="AY99" s="346">
        <v>2.5501785926637631E-5</v>
      </c>
      <c r="AZ99" s="346">
        <v>3.6287708152316145E-5</v>
      </c>
      <c r="BA99" s="346">
        <v>3.0411775903560085E-5</v>
      </c>
      <c r="BB99" s="346">
        <v>2.3256855848053542E-5</v>
      </c>
      <c r="BC99" s="346">
        <v>4.2528137616312507E-5</v>
      </c>
      <c r="BD99" s="346">
        <v>2.885696538918594E-5</v>
      </c>
      <c r="BE99" s="346">
        <v>2.9587666111540675E-5</v>
      </c>
      <c r="BF99" s="346">
        <v>3.4939589377117435E-5</v>
      </c>
      <c r="BG99" s="346">
        <v>3.216547334460566E-5</v>
      </c>
      <c r="BH99" s="346">
        <v>3.0085478369372943E-5</v>
      </c>
      <c r="BI99" s="346">
        <v>3.6562781952606154E-5</v>
      </c>
      <c r="BJ99" s="346">
        <v>2.7193322318509192E-5</v>
      </c>
      <c r="BK99" s="346">
        <v>4.256756382850207E-5</v>
      </c>
      <c r="BL99" s="346">
        <v>2.0216786255542967E-4</v>
      </c>
      <c r="BM99" s="346">
        <v>3.4522697320536518E-5</v>
      </c>
      <c r="BN99" s="346">
        <v>3.6029527581286591E-5</v>
      </c>
      <c r="BO99" s="346">
        <v>3.7253028125168844E-5</v>
      </c>
      <c r="BP99" s="346">
        <v>3.7173525498192634E-5</v>
      </c>
      <c r="BQ99" s="346">
        <v>7.4565031708898245E-5</v>
      </c>
      <c r="BR99" s="346">
        <v>1.9176916294776227E-4</v>
      </c>
      <c r="BS99" s="346">
        <v>1.3242311302726198E-4</v>
      </c>
      <c r="BT99" s="346">
        <v>2.558128343737983E-5</v>
      </c>
      <c r="BU99" s="346">
        <v>4.7121669712769899E-5</v>
      </c>
      <c r="BV99" s="346">
        <v>1.4492554066309254E-4</v>
      </c>
      <c r="BW99" s="346">
        <v>5.3666527024138453E-5</v>
      </c>
      <c r="BX99" s="346">
        <v>5.4334493017848835E-5</v>
      </c>
      <c r="BY99" s="346">
        <v>9.4632135185805111E-6</v>
      </c>
      <c r="BZ99" s="346">
        <v>6.6637182798473792E-5</v>
      </c>
      <c r="CA99" s="346">
        <v>2.3407449135299002E-5</v>
      </c>
      <c r="CB99" s="346">
        <v>8.8588000918774008E-5</v>
      </c>
      <c r="CC99" s="346">
        <v>1.075901131754975E-4</v>
      </c>
      <c r="CD99" s="346">
        <v>1.4045342467848456E-4</v>
      </c>
      <c r="CE99" s="346">
        <v>3.5489217349787709E-5</v>
      </c>
      <c r="CF99" s="346">
        <v>1.1366338525064639E-2</v>
      </c>
      <c r="CG99" s="346">
        <v>4.7259185931144038E-4</v>
      </c>
      <c r="CH99" s="346">
        <v>5.5982325034047319E-5</v>
      </c>
      <c r="CI99" s="346">
        <v>8.0428261127204375E-4</v>
      </c>
      <c r="CJ99" s="346">
        <v>3.94188981518836E-4</v>
      </c>
      <c r="CK99" s="346">
        <v>1.3576579610174189E-4</v>
      </c>
      <c r="CL99" s="346">
        <v>2.386531701939556E-4</v>
      </c>
      <c r="CM99" s="346">
        <v>1.5893480214431986E-4</v>
      </c>
      <c r="CN99" s="346">
        <v>4.8358206845229557E-5</v>
      </c>
      <c r="CO99" s="346">
        <v>2.7002592933303269E-5</v>
      </c>
      <c r="CP99" s="346">
        <v>6.4200485064775566E-5</v>
      </c>
      <c r="CQ99" s="346">
        <v>9.5669402749025221E-3</v>
      </c>
      <c r="CR99" s="346">
        <v>1.0475793175952262</v>
      </c>
      <c r="CS99" s="346">
        <v>1.7973936484246703E-3</v>
      </c>
      <c r="CT99" s="346">
        <v>1.0067772293910931E-3</v>
      </c>
      <c r="CU99" s="346">
        <v>4.0126832685232962E-5</v>
      </c>
      <c r="CV99" s="346">
        <v>2.4437516499006911E-5</v>
      </c>
      <c r="CW99" s="346">
        <v>1.2353204637749303E-4</v>
      </c>
      <c r="CX99" s="346">
        <v>2.6771890690711892E-5</v>
      </c>
      <c r="CY99" s="346">
        <v>4.7577982151692381E-5</v>
      </c>
      <c r="CZ99" s="346">
        <v>5.9867435241124725E-5</v>
      </c>
      <c r="DA99" s="346">
        <v>5.2486588820075536E-4</v>
      </c>
      <c r="DB99" s="346">
        <v>2.7408828962380231E-5</v>
      </c>
      <c r="DC99" s="346">
        <v>1.2306573761018745E-4</v>
      </c>
      <c r="DD99" s="346">
        <v>3.7651646265894493E-3</v>
      </c>
      <c r="DE99" s="346">
        <v>1.1679349599517048E-4</v>
      </c>
      <c r="DF99" s="346">
        <v>7.39558077928963E-5</v>
      </c>
      <c r="DG99" s="347">
        <v>1.6677569555209642E-4</v>
      </c>
      <c r="DI99" s="344"/>
      <c r="DK99" s="317">
        <v>156778.18892135844</v>
      </c>
      <c r="DL99" s="317">
        <v>152984.71933968074</v>
      </c>
    </row>
    <row r="100" spans="1:116" ht="15.6" customHeight="1">
      <c r="A100" s="316">
        <v>94</v>
      </c>
      <c r="B100" s="123" t="s">
        <v>310</v>
      </c>
      <c r="C100" s="340" t="s">
        <v>311</v>
      </c>
      <c r="D100" s="345">
        <v>0</v>
      </c>
      <c r="E100" s="346">
        <v>0</v>
      </c>
      <c r="F100" s="346">
        <v>0</v>
      </c>
      <c r="G100" s="346">
        <v>0</v>
      </c>
      <c r="H100" s="346">
        <v>0</v>
      </c>
      <c r="I100" s="346">
        <v>0</v>
      </c>
      <c r="J100" s="346">
        <v>0</v>
      </c>
      <c r="K100" s="346">
        <v>0</v>
      </c>
      <c r="L100" s="346">
        <v>0</v>
      </c>
      <c r="M100" s="346">
        <v>0</v>
      </c>
      <c r="N100" s="346">
        <v>0</v>
      </c>
      <c r="O100" s="346">
        <v>0</v>
      </c>
      <c r="P100" s="346">
        <v>0</v>
      </c>
      <c r="Q100" s="346">
        <v>0</v>
      </c>
      <c r="R100" s="346">
        <v>0</v>
      </c>
      <c r="S100" s="346">
        <v>0</v>
      </c>
      <c r="T100" s="346">
        <v>0</v>
      </c>
      <c r="U100" s="346">
        <v>0</v>
      </c>
      <c r="V100" s="346">
        <v>0</v>
      </c>
      <c r="W100" s="346">
        <v>0</v>
      </c>
      <c r="X100" s="346">
        <v>0</v>
      </c>
      <c r="Y100" s="346">
        <v>0</v>
      </c>
      <c r="Z100" s="346">
        <v>0</v>
      </c>
      <c r="AA100" s="346">
        <v>0</v>
      </c>
      <c r="AB100" s="346">
        <v>0</v>
      </c>
      <c r="AC100" s="346">
        <v>0</v>
      </c>
      <c r="AD100" s="346">
        <v>0</v>
      </c>
      <c r="AE100" s="346">
        <v>0</v>
      </c>
      <c r="AF100" s="346">
        <v>0</v>
      </c>
      <c r="AG100" s="346">
        <v>0</v>
      </c>
      <c r="AH100" s="346">
        <v>0</v>
      </c>
      <c r="AI100" s="346">
        <v>0</v>
      </c>
      <c r="AJ100" s="346">
        <v>0</v>
      </c>
      <c r="AK100" s="346">
        <v>0</v>
      </c>
      <c r="AL100" s="346">
        <v>0</v>
      </c>
      <c r="AM100" s="346">
        <v>0</v>
      </c>
      <c r="AN100" s="346">
        <v>0</v>
      </c>
      <c r="AO100" s="346">
        <v>0</v>
      </c>
      <c r="AP100" s="346">
        <v>0</v>
      </c>
      <c r="AQ100" s="346">
        <v>0</v>
      </c>
      <c r="AR100" s="346">
        <v>0</v>
      </c>
      <c r="AS100" s="346">
        <v>0</v>
      </c>
      <c r="AT100" s="346">
        <v>0</v>
      </c>
      <c r="AU100" s="346">
        <v>0</v>
      </c>
      <c r="AV100" s="346">
        <v>0</v>
      </c>
      <c r="AW100" s="346">
        <v>0</v>
      </c>
      <c r="AX100" s="346">
        <v>0</v>
      </c>
      <c r="AY100" s="346">
        <v>0</v>
      </c>
      <c r="AZ100" s="346">
        <v>0</v>
      </c>
      <c r="BA100" s="346">
        <v>0</v>
      </c>
      <c r="BB100" s="346">
        <v>0</v>
      </c>
      <c r="BC100" s="346">
        <v>0</v>
      </c>
      <c r="BD100" s="346">
        <v>0</v>
      </c>
      <c r="BE100" s="346">
        <v>0</v>
      </c>
      <c r="BF100" s="346">
        <v>0</v>
      </c>
      <c r="BG100" s="346">
        <v>0</v>
      </c>
      <c r="BH100" s="346">
        <v>0</v>
      </c>
      <c r="BI100" s="346">
        <v>0</v>
      </c>
      <c r="BJ100" s="346">
        <v>0</v>
      </c>
      <c r="BK100" s="346">
        <v>0</v>
      </c>
      <c r="BL100" s="346">
        <v>0</v>
      </c>
      <c r="BM100" s="346">
        <v>0</v>
      </c>
      <c r="BN100" s="346">
        <v>0</v>
      </c>
      <c r="BO100" s="346">
        <v>0</v>
      </c>
      <c r="BP100" s="346">
        <v>0</v>
      </c>
      <c r="BQ100" s="346">
        <v>0</v>
      </c>
      <c r="BR100" s="346">
        <v>0</v>
      </c>
      <c r="BS100" s="346">
        <v>0</v>
      </c>
      <c r="BT100" s="346">
        <v>0</v>
      </c>
      <c r="BU100" s="346">
        <v>0</v>
      </c>
      <c r="BV100" s="346">
        <v>0</v>
      </c>
      <c r="BW100" s="346">
        <v>0</v>
      </c>
      <c r="BX100" s="346">
        <v>0</v>
      </c>
      <c r="BY100" s="346">
        <v>0</v>
      </c>
      <c r="BZ100" s="346">
        <v>0</v>
      </c>
      <c r="CA100" s="346">
        <v>0</v>
      </c>
      <c r="CB100" s="346">
        <v>0</v>
      </c>
      <c r="CC100" s="346">
        <v>0</v>
      </c>
      <c r="CD100" s="346">
        <v>0</v>
      </c>
      <c r="CE100" s="346">
        <v>0</v>
      </c>
      <c r="CF100" s="346">
        <v>0</v>
      </c>
      <c r="CG100" s="346">
        <v>0</v>
      </c>
      <c r="CH100" s="346">
        <v>0</v>
      </c>
      <c r="CI100" s="346">
        <v>0</v>
      </c>
      <c r="CJ100" s="346">
        <v>0</v>
      </c>
      <c r="CK100" s="346">
        <v>0</v>
      </c>
      <c r="CL100" s="346">
        <v>0</v>
      </c>
      <c r="CM100" s="346">
        <v>0</v>
      </c>
      <c r="CN100" s="346">
        <v>0</v>
      </c>
      <c r="CO100" s="346">
        <v>0</v>
      </c>
      <c r="CP100" s="346">
        <v>0</v>
      </c>
      <c r="CQ100" s="346">
        <v>0</v>
      </c>
      <c r="CR100" s="346">
        <v>0</v>
      </c>
      <c r="CS100" s="346">
        <v>1</v>
      </c>
      <c r="CT100" s="346">
        <v>0</v>
      </c>
      <c r="CU100" s="346">
        <v>0</v>
      </c>
      <c r="CV100" s="346">
        <v>0</v>
      </c>
      <c r="CW100" s="346">
        <v>0</v>
      </c>
      <c r="CX100" s="346">
        <v>0</v>
      </c>
      <c r="CY100" s="346">
        <v>0</v>
      </c>
      <c r="CZ100" s="346">
        <v>0</v>
      </c>
      <c r="DA100" s="346">
        <v>0</v>
      </c>
      <c r="DB100" s="346">
        <v>0</v>
      </c>
      <c r="DC100" s="346">
        <v>0</v>
      </c>
      <c r="DD100" s="346">
        <v>0</v>
      </c>
      <c r="DE100" s="346">
        <v>0</v>
      </c>
      <c r="DF100" s="346">
        <v>0</v>
      </c>
      <c r="DG100" s="347">
        <v>0</v>
      </c>
      <c r="DI100" s="344"/>
      <c r="DK100" s="317">
        <v>579033.45600000001</v>
      </c>
      <c r="DL100" s="317">
        <v>575392.03497024218</v>
      </c>
    </row>
    <row r="101" spans="1:116">
      <c r="A101" s="316">
        <v>95</v>
      </c>
      <c r="B101" s="123" t="s">
        <v>312</v>
      </c>
      <c r="C101" s="340" t="s">
        <v>313</v>
      </c>
      <c r="D101" s="345">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0</v>
      </c>
      <c r="AJ101" s="346">
        <v>0</v>
      </c>
      <c r="AK101" s="346">
        <v>0</v>
      </c>
      <c r="AL101" s="346">
        <v>0</v>
      </c>
      <c r="AM101" s="346">
        <v>0</v>
      </c>
      <c r="AN101" s="346">
        <v>0</v>
      </c>
      <c r="AO101" s="346">
        <v>0</v>
      </c>
      <c r="AP101" s="346">
        <v>0</v>
      </c>
      <c r="AQ101" s="346">
        <v>0</v>
      </c>
      <c r="AR101" s="346">
        <v>0</v>
      </c>
      <c r="AS101" s="346">
        <v>0</v>
      </c>
      <c r="AT101" s="346">
        <v>0</v>
      </c>
      <c r="AU101" s="346">
        <v>0</v>
      </c>
      <c r="AV101" s="346">
        <v>0</v>
      </c>
      <c r="AW101" s="346">
        <v>0</v>
      </c>
      <c r="AX101" s="346">
        <v>0</v>
      </c>
      <c r="AY101" s="346">
        <v>0</v>
      </c>
      <c r="AZ101" s="346">
        <v>0</v>
      </c>
      <c r="BA101" s="346">
        <v>0</v>
      </c>
      <c r="BB101" s="346">
        <v>0</v>
      </c>
      <c r="BC101" s="346">
        <v>0</v>
      </c>
      <c r="BD101" s="346">
        <v>0</v>
      </c>
      <c r="BE101" s="346">
        <v>0</v>
      </c>
      <c r="BF101" s="346">
        <v>0</v>
      </c>
      <c r="BG101" s="346">
        <v>0</v>
      </c>
      <c r="BH101" s="346">
        <v>0</v>
      </c>
      <c r="BI101" s="346">
        <v>0</v>
      </c>
      <c r="BJ101" s="346">
        <v>0</v>
      </c>
      <c r="BK101" s="346">
        <v>0</v>
      </c>
      <c r="BL101" s="346">
        <v>0</v>
      </c>
      <c r="BM101" s="346">
        <v>0</v>
      </c>
      <c r="BN101" s="346">
        <v>0</v>
      </c>
      <c r="BO101" s="346">
        <v>0</v>
      </c>
      <c r="BP101" s="346">
        <v>0</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6">
        <v>0</v>
      </c>
      <c r="CF101" s="346">
        <v>0</v>
      </c>
      <c r="CG101" s="346">
        <v>0</v>
      </c>
      <c r="CH101" s="346">
        <v>0</v>
      </c>
      <c r="CI101" s="346">
        <v>0</v>
      </c>
      <c r="CJ101" s="346">
        <v>0</v>
      </c>
      <c r="CK101" s="346">
        <v>0</v>
      </c>
      <c r="CL101" s="346">
        <v>0</v>
      </c>
      <c r="CM101" s="346">
        <v>0</v>
      </c>
      <c r="CN101" s="346">
        <v>0</v>
      </c>
      <c r="CO101" s="346">
        <v>0</v>
      </c>
      <c r="CP101" s="346">
        <v>0</v>
      </c>
      <c r="CQ101" s="346">
        <v>0</v>
      </c>
      <c r="CR101" s="346">
        <v>0</v>
      </c>
      <c r="CS101" s="346">
        <v>0</v>
      </c>
      <c r="CT101" s="346">
        <v>1</v>
      </c>
      <c r="CU101" s="346">
        <v>0</v>
      </c>
      <c r="CV101" s="346">
        <v>0</v>
      </c>
      <c r="CW101" s="346">
        <v>0</v>
      </c>
      <c r="CX101" s="346">
        <v>0</v>
      </c>
      <c r="CY101" s="346">
        <v>0</v>
      </c>
      <c r="CZ101" s="346">
        <v>0</v>
      </c>
      <c r="DA101" s="346">
        <v>0</v>
      </c>
      <c r="DB101" s="346">
        <v>0</v>
      </c>
      <c r="DC101" s="346">
        <v>0</v>
      </c>
      <c r="DD101" s="346">
        <v>0</v>
      </c>
      <c r="DE101" s="346">
        <v>0</v>
      </c>
      <c r="DF101" s="346">
        <v>0</v>
      </c>
      <c r="DG101" s="347">
        <v>0</v>
      </c>
      <c r="DI101" s="344"/>
      <c r="DK101" s="317">
        <v>560171.28099999996</v>
      </c>
      <c r="DL101" s="317">
        <v>540546.7676147006</v>
      </c>
    </row>
    <row r="102" spans="1:116">
      <c r="A102" s="316">
        <v>96</v>
      </c>
      <c r="B102" s="123" t="s">
        <v>314</v>
      </c>
      <c r="C102" s="340" t="s">
        <v>59</v>
      </c>
      <c r="D102" s="345">
        <v>2.62521818313727E-3</v>
      </c>
      <c r="E102" s="346">
        <v>2.1655871543228909E-3</v>
      </c>
      <c r="F102" s="346">
        <v>5.2889748900201419E-4</v>
      </c>
      <c r="G102" s="346">
        <v>1.5404537749686734E-3</v>
      </c>
      <c r="H102" s="346">
        <v>5.5187383430645477E-3</v>
      </c>
      <c r="I102" s="346">
        <v>0</v>
      </c>
      <c r="J102" s="346">
        <v>2.4669434381807227E-3</v>
      </c>
      <c r="K102" s="346">
        <v>1.7018928916676039E-3</v>
      </c>
      <c r="L102" s="346">
        <v>1.2647211270591591E-3</v>
      </c>
      <c r="M102" s="346">
        <v>1.3456085531997146E-3</v>
      </c>
      <c r="N102" s="346">
        <v>0</v>
      </c>
      <c r="O102" s="346">
        <v>6.3768993754606442E-4</v>
      </c>
      <c r="P102" s="346">
        <v>1.8894933256986567E-3</v>
      </c>
      <c r="Q102" s="346">
        <v>1.0759361617931069E-3</v>
      </c>
      <c r="R102" s="346">
        <v>8.4320913662313255E-4</v>
      </c>
      <c r="S102" s="346">
        <v>8.7978382092011658E-4</v>
      </c>
      <c r="T102" s="346">
        <v>5.9424925833071547E-4</v>
      </c>
      <c r="U102" s="346">
        <v>8.0528192266453834E-4</v>
      </c>
      <c r="V102" s="346">
        <v>1.5098626223024553E-3</v>
      </c>
      <c r="W102" s="346">
        <v>2.5469015903717769E-3</v>
      </c>
      <c r="X102" s="346">
        <v>3.5213922417668049E-4</v>
      </c>
      <c r="Y102" s="346">
        <v>8.9541652587862678E-4</v>
      </c>
      <c r="Z102" s="346">
        <v>6.9544747444005514E-4</v>
      </c>
      <c r="AA102" s="346">
        <v>1.0534896379152127E-3</v>
      </c>
      <c r="AB102" s="346">
        <v>1.8913562068595751E-3</v>
      </c>
      <c r="AC102" s="346">
        <v>6.3165218320033079E-4</v>
      </c>
      <c r="AD102" s="346">
        <v>2.166181110298585E-4</v>
      </c>
      <c r="AE102" s="346">
        <v>5.0836636336823438E-4</v>
      </c>
      <c r="AF102" s="346">
        <v>6.9334480709646186E-4</v>
      </c>
      <c r="AG102" s="346">
        <v>7.6283961685568499E-4</v>
      </c>
      <c r="AH102" s="346">
        <v>3.7038922984364465E-4</v>
      </c>
      <c r="AI102" s="346">
        <v>5.8255947228236791E-4</v>
      </c>
      <c r="AJ102" s="346">
        <v>1.6648667622411835E-3</v>
      </c>
      <c r="AK102" s="346">
        <v>7.718994190873791E-4</v>
      </c>
      <c r="AL102" s="346">
        <v>9.1162121550866131E-4</v>
      </c>
      <c r="AM102" s="346">
        <v>1.0389297612376884E-3</v>
      </c>
      <c r="AN102" s="346">
        <v>1.0779559210375002E-3</v>
      </c>
      <c r="AO102" s="346">
        <v>7.4032875062092203E-4</v>
      </c>
      <c r="AP102" s="346">
        <v>9.2957624387431808E-4</v>
      </c>
      <c r="AQ102" s="346">
        <v>9.6614167491206233E-4</v>
      </c>
      <c r="AR102" s="346">
        <v>1.4323424598066958E-3</v>
      </c>
      <c r="AS102" s="346">
        <v>6.5592256931660902E-4</v>
      </c>
      <c r="AT102" s="346">
        <v>5.6396304426335091E-4</v>
      </c>
      <c r="AU102" s="346">
        <v>2.31425320665585E-3</v>
      </c>
      <c r="AV102" s="346">
        <v>8.187134832857506E-4</v>
      </c>
      <c r="AW102" s="346">
        <v>7.619412262621694E-4</v>
      </c>
      <c r="AX102" s="346">
        <v>5.00475272302773E-4</v>
      </c>
      <c r="AY102" s="346">
        <v>5.9949499568775024E-4</v>
      </c>
      <c r="AZ102" s="346">
        <v>6.0648418304940844E-4</v>
      </c>
      <c r="BA102" s="346">
        <v>4.0912306918454959E-4</v>
      </c>
      <c r="BB102" s="346">
        <v>3.7531293417892257E-4</v>
      </c>
      <c r="BC102" s="346">
        <v>1.0467834553204759E-3</v>
      </c>
      <c r="BD102" s="346">
        <v>4.0956137893431949E-4</v>
      </c>
      <c r="BE102" s="346">
        <v>3.9083245316334439E-4</v>
      </c>
      <c r="BF102" s="346">
        <v>3.450575941671441E-4</v>
      </c>
      <c r="BG102" s="346">
        <v>4.1772293094554703E-4</v>
      </c>
      <c r="BH102" s="346">
        <v>3.857228970985915E-4</v>
      </c>
      <c r="BI102" s="346">
        <v>9.9102530185967417E-4</v>
      </c>
      <c r="BJ102" s="346">
        <v>5.660866373593897E-4</v>
      </c>
      <c r="BK102" s="346">
        <v>1.293332874453145E-3</v>
      </c>
      <c r="BL102" s="346">
        <v>2.6172583942857958E-3</v>
      </c>
      <c r="BM102" s="346">
        <v>1.0260710903046541E-3</v>
      </c>
      <c r="BN102" s="346">
        <v>1.6916823265934816E-3</v>
      </c>
      <c r="BO102" s="346">
        <v>1.223014367147361E-3</v>
      </c>
      <c r="BP102" s="346">
        <v>1.2194445319900589E-3</v>
      </c>
      <c r="BQ102" s="346">
        <v>1.389069534397728E-3</v>
      </c>
      <c r="BR102" s="346">
        <v>5.5417296837251499E-3</v>
      </c>
      <c r="BS102" s="346">
        <v>6.7032294048668412E-3</v>
      </c>
      <c r="BT102" s="346">
        <v>2.2070444760272888E-3</v>
      </c>
      <c r="BU102" s="346">
        <v>8.5384233103258595E-4</v>
      </c>
      <c r="BV102" s="346">
        <v>3.523610396887142E-3</v>
      </c>
      <c r="BW102" s="346">
        <v>9.7490833924025007E-4</v>
      </c>
      <c r="BX102" s="346">
        <v>1.0072990781288462E-3</v>
      </c>
      <c r="BY102" s="346">
        <v>2.3713230614896973E-4</v>
      </c>
      <c r="BZ102" s="346">
        <v>1.0421474995892209E-3</v>
      </c>
      <c r="CA102" s="346">
        <v>1.5906250731298247E-3</v>
      </c>
      <c r="CB102" s="346">
        <v>1.2425482251095838E-3</v>
      </c>
      <c r="CC102" s="346">
        <v>1.6723605382109943E-3</v>
      </c>
      <c r="CD102" s="346">
        <v>1.0571752205068099E-3</v>
      </c>
      <c r="CE102" s="346">
        <v>1.1057378442518805E-3</v>
      </c>
      <c r="CF102" s="346">
        <v>3.6458068704169392E-3</v>
      </c>
      <c r="CG102" s="346">
        <v>2.7660234744557042E-3</v>
      </c>
      <c r="CH102" s="346">
        <v>2.593856873696305E-4</v>
      </c>
      <c r="CI102" s="346">
        <v>1.6534648985660424E-3</v>
      </c>
      <c r="CJ102" s="346">
        <v>3.5734004722219859E-3</v>
      </c>
      <c r="CK102" s="346">
        <v>6.0995049538054426E-4</v>
      </c>
      <c r="CL102" s="346">
        <v>1.1490345571886081E-3</v>
      </c>
      <c r="CM102" s="346">
        <v>3.0460165770015159E-3</v>
      </c>
      <c r="CN102" s="346">
        <v>3.4241093557859839E-4</v>
      </c>
      <c r="CO102" s="346">
        <v>7.85465483729432E-4</v>
      </c>
      <c r="CP102" s="346">
        <v>5.4960544254926266E-3</v>
      </c>
      <c r="CQ102" s="346">
        <v>1.7675529048243673E-3</v>
      </c>
      <c r="CR102" s="346">
        <v>8.4823398580848779E-4</v>
      </c>
      <c r="CS102" s="346">
        <v>3.5485695260699482E-4</v>
      </c>
      <c r="CT102" s="346">
        <v>5.7397277626016993E-4</v>
      </c>
      <c r="CU102" s="346">
        <v>1.000364894530104</v>
      </c>
      <c r="CV102" s="346">
        <v>2.1854390091636915E-3</v>
      </c>
      <c r="CW102" s="346">
        <v>1.3406708283923941E-3</v>
      </c>
      <c r="CX102" s="346">
        <v>1.8554571019214563E-3</v>
      </c>
      <c r="CY102" s="346">
        <v>2.1763807512259108E-3</v>
      </c>
      <c r="CZ102" s="346">
        <v>1.8650742625261525E-3</v>
      </c>
      <c r="DA102" s="346">
        <v>1.4550378160466408E-3</v>
      </c>
      <c r="DB102" s="346">
        <v>1.527888492577795E-3</v>
      </c>
      <c r="DC102" s="346">
        <v>7.4396260575078192E-3</v>
      </c>
      <c r="DD102" s="346">
        <v>2.4018126708818385E-3</v>
      </c>
      <c r="DE102" s="346">
        <v>2.3556612428347603E-3</v>
      </c>
      <c r="DF102" s="346">
        <v>4.1700758455050278E-4</v>
      </c>
      <c r="DG102" s="347">
        <v>5.6625129950048879E-4</v>
      </c>
      <c r="DI102" s="344"/>
      <c r="DK102" s="317">
        <v>332876.32352453429</v>
      </c>
      <c r="DL102" s="317">
        <v>279727.19067717035</v>
      </c>
    </row>
    <row r="103" spans="1:116">
      <c r="A103" s="316">
        <v>97</v>
      </c>
      <c r="B103" s="123" t="s">
        <v>315</v>
      </c>
      <c r="C103" s="340" t="s">
        <v>316</v>
      </c>
      <c r="D103" s="345">
        <v>1.0643438359603687E-2</v>
      </c>
      <c r="E103" s="346">
        <v>6.2319758014724429E-3</v>
      </c>
      <c r="F103" s="346">
        <v>4.9368155750463107E-3</v>
      </c>
      <c r="G103" s="346">
        <v>1.1163393206175076E-2</v>
      </c>
      <c r="H103" s="346">
        <v>3.4628772392438652E-3</v>
      </c>
      <c r="I103" s="346">
        <v>0</v>
      </c>
      <c r="J103" s="346">
        <v>3.690289663557305E-2</v>
      </c>
      <c r="K103" s="346">
        <v>4.2934610722256692E-3</v>
      </c>
      <c r="L103" s="346">
        <v>4.5426392382360318E-3</v>
      </c>
      <c r="M103" s="346">
        <v>2.82813071584717E-3</v>
      </c>
      <c r="N103" s="346">
        <v>0</v>
      </c>
      <c r="O103" s="346">
        <v>4.8100875803958913E-3</v>
      </c>
      <c r="P103" s="346">
        <v>3.6154733847411583E-3</v>
      </c>
      <c r="Q103" s="346">
        <v>9.8117957078946803E-3</v>
      </c>
      <c r="R103" s="346">
        <v>6.0207335622765876E-3</v>
      </c>
      <c r="S103" s="346">
        <v>4.1891313269341833E-3</v>
      </c>
      <c r="T103" s="346">
        <v>3.2907676414121968E-3</v>
      </c>
      <c r="U103" s="346">
        <v>7.9533343566751593E-3</v>
      </c>
      <c r="V103" s="346">
        <v>2.8722435922835486E-3</v>
      </c>
      <c r="W103" s="346">
        <v>5.3195426884449296E-3</v>
      </c>
      <c r="X103" s="346">
        <v>1.8519453149433692E-3</v>
      </c>
      <c r="Y103" s="346">
        <v>2.6056626536154447E-3</v>
      </c>
      <c r="Z103" s="346">
        <v>1.705319395285524E-3</v>
      </c>
      <c r="AA103" s="346">
        <v>3.4796762814681016E-3</v>
      </c>
      <c r="AB103" s="346">
        <v>2.3454139347212984E-3</v>
      </c>
      <c r="AC103" s="346">
        <v>2.7871666468220137E-3</v>
      </c>
      <c r="AD103" s="346">
        <v>2.9928419156411703E-4</v>
      </c>
      <c r="AE103" s="346">
        <v>5.8966819546092553E-3</v>
      </c>
      <c r="AF103" s="346">
        <v>3.3282460337288968E-3</v>
      </c>
      <c r="AG103" s="346">
        <v>4.2726514295146926E-3</v>
      </c>
      <c r="AH103" s="346">
        <v>4.3217902522407056E-3</v>
      </c>
      <c r="AI103" s="346">
        <v>3.8712789580850064E-3</v>
      </c>
      <c r="AJ103" s="346">
        <v>8.7568671196254916E-3</v>
      </c>
      <c r="AK103" s="346">
        <v>3.1476115262707972E-3</v>
      </c>
      <c r="AL103" s="346">
        <v>1.1835273865549391E-2</v>
      </c>
      <c r="AM103" s="346">
        <v>3.1519067195056377E-3</v>
      </c>
      <c r="AN103" s="346">
        <v>3.1249070365363791E-3</v>
      </c>
      <c r="AO103" s="346">
        <v>5.0996395135960541E-3</v>
      </c>
      <c r="AP103" s="346">
        <v>3.721015324988676E-3</v>
      </c>
      <c r="AQ103" s="346">
        <v>6.6119926134427754E-3</v>
      </c>
      <c r="AR103" s="346">
        <v>4.5797719796236607E-3</v>
      </c>
      <c r="AS103" s="346">
        <v>3.7166475698264733E-3</v>
      </c>
      <c r="AT103" s="346">
        <v>4.3202338615118061E-3</v>
      </c>
      <c r="AU103" s="346">
        <v>6.1894730499857187E-3</v>
      </c>
      <c r="AV103" s="346">
        <v>6.869187461176725E-3</v>
      </c>
      <c r="AW103" s="346">
        <v>4.5175941810340009E-3</v>
      </c>
      <c r="AX103" s="346">
        <v>7.6798417538738294E-3</v>
      </c>
      <c r="AY103" s="346">
        <v>3.8719291303314207E-3</v>
      </c>
      <c r="AZ103" s="346">
        <v>7.4970142249851518E-3</v>
      </c>
      <c r="BA103" s="346">
        <v>3.6794860981978453E-3</v>
      </c>
      <c r="BB103" s="346">
        <v>2.9862193089374312E-3</v>
      </c>
      <c r="BC103" s="346">
        <v>1.2012420754630293E-2</v>
      </c>
      <c r="BD103" s="346">
        <v>4.3018820785367977E-3</v>
      </c>
      <c r="BE103" s="346">
        <v>2.6877391195756083E-3</v>
      </c>
      <c r="BF103" s="346">
        <v>4.1628266807645711E-3</v>
      </c>
      <c r="BG103" s="346">
        <v>3.488216730366729E-3</v>
      </c>
      <c r="BH103" s="346">
        <v>4.0735084192828012E-3</v>
      </c>
      <c r="BI103" s="346">
        <v>1.0056279067739687E-2</v>
      </c>
      <c r="BJ103" s="346">
        <v>1.511495745353428E-2</v>
      </c>
      <c r="BK103" s="346">
        <v>1.0482978368171959E-2</v>
      </c>
      <c r="BL103" s="346">
        <v>4.9607915719576949E-2</v>
      </c>
      <c r="BM103" s="346">
        <v>2.1816776801360054E-2</v>
      </c>
      <c r="BN103" s="346">
        <v>1.444420987034189E-2</v>
      </c>
      <c r="BO103" s="346">
        <v>3.4604608731221148E-2</v>
      </c>
      <c r="BP103" s="346">
        <v>4.6363002366822843E-2</v>
      </c>
      <c r="BQ103" s="346">
        <v>3.6475845951367161E-3</v>
      </c>
      <c r="BR103" s="346">
        <v>5.4757745810627891E-3</v>
      </c>
      <c r="BS103" s="346">
        <v>4.95820041514512E-3</v>
      </c>
      <c r="BT103" s="346">
        <v>7.2258525802083896E-3</v>
      </c>
      <c r="BU103" s="346">
        <v>9.8467038273603192E-3</v>
      </c>
      <c r="BV103" s="346">
        <v>5.0437918731895829E-3</v>
      </c>
      <c r="BW103" s="346">
        <v>2.5782069849371067E-3</v>
      </c>
      <c r="BX103" s="346">
        <v>2.0599394963638981E-3</v>
      </c>
      <c r="BY103" s="346">
        <v>6.6346856102001892E-4</v>
      </c>
      <c r="BZ103" s="346">
        <v>3.2746372468035719E-3</v>
      </c>
      <c r="CA103" s="346">
        <v>5.1216891970323128E-3</v>
      </c>
      <c r="CB103" s="346">
        <v>0.15271338155148412</v>
      </c>
      <c r="CC103" s="346">
        <v>3.5093101538734295E-3</v>
      </c>
      <c r="CD103" s="346">
        <v>5.3787529999558319E-2</v>
      </c>
      <c r="CE103" s="346">
        <v>6.4143716295125197E-3</v>
      </c>
      <c r="CF103" s="346">
        <v>6.1147989499993477E-3</v>
      </c>
      <c r="CG103" s="346">
        <v>5.4627819452825813E-3</v>
      </c>
      <c r="CH103" s="346">
        <v>2.645801376647737E-3</v>
      </c>
      <c r="CI103" s="346">
        <v>8.5973269195887408E-3</v>
      </c>
      <c r="CJ103" s="346">
        <v>1.0536137109531161E-2</v>
      </c>
      <c r="CK103" s="346">
        <v>5.8928230131798749E-3</v>
      </c>
      <c r="CL103" s="346">
        <v>3.0328220719439209E-2</v>
      </c>
      <c r="CM103" s="346">
        <v>6.6553251089411375E-3</v>
      </c>
      <c r="CN103" s="346">
        <v>6.9072811801569106E-3</v>
      </c>
      <c r="CO103" s="346">
        <v>3.3816495113051801E-3</v>
      </c>
      <c r="CP103" s="346">
        <v>4.0523757930356757E-3</v>
      </c>
      <c r="CQ103" s="346">
        <v>7.8422897151142496E-3</v>
      </c>
      <c r="CR103" s="346">
        <v>1.0648546896794389E-2</v>
      </c>
      <c r="CS103" s="346">
        <v>5.322811468367274E-3</v>
      </c>
      <c r="CT103" s="346">
        <v>1.1408691129040848E-2</v>
      </c>
      <c r="CU103" s="346">
        <v>4.6325858458895527E-3</v>
      </c>
      <c r="CV103" s="346">
        <v>1.0052134599119076</v>
      </c>
      <c r="CW103" s="346">
        <v>5.3324958264656464E-3</v>
      </c>
      <c r="CX103" s="346">
        <v>6.3451734577009838E-3</v>
      </c>
      <c r="CY103" s="346">
        <v>6.657462621247434E-3</v>
      </c>
      <c r="CZ103" s="346">
        <v>1.6582737045736991E-2</v>
      </c>
      <c r="DA103" s="346">
        <v>3.6106176989969523E-3</v>
      </c>
      <c r="DB103" s="346">
        <v>5.9503291848800417E-3</v>
      </c>
      <c r="DC103" s="346">
        <v>7.9051818366975193E-3</v>
      </c>
      <c r="DD103" s="346">
        <v>3.7759779746421316E-3</v>
      </c>
      <c r="DE103" s="346">
        <v>6.4594250322011024E-3</v>
      </c>
      <c r="DF103" s="346">
        <v>3.233081752842456E-3</v>
      </c>
      <c r="DG103" s="347">
        <v>3.1158619479371898E-3</v>
      </c>
      <c r="DI103" s="344"/>
      <c r="DK103" s="317">
        <v>1124844.3081291884</v>
      </c>
      <c r="DL103" s="317">
        <v>887372.13749370805</v>
      </c>
    </row>
    <row r="104" spans="1:116">
      <c r="A104" s="316">
        <v>98</v>
      </c>
      <c r="B104" s="123" t="s">
        <v>317</v>
      </c>
      <c r="C104" s="340" t="s">
        <v>318</v>
      </c>
      <c r="D104" s="345">
        <v>1.336610326046496E-3</v>
      </c>
      <c r="E104" s="346">
        <v>1.0060503233106843E-3</v>
      </c>
      <c r="F104" s="346">
        <v>1.1563227087077388E-3</v>
      </c>
      <c r="G104" s="346">
        <v>1.2538760449903458E-3</v>
      </c>
      <c r="H104" s="346">
        <v>1.5463673640303452E-3</v>
      </c>
      <c r="I104" s="346">
        <v>0</v>
      </c>
      <c r="J104" s="346">
        <v>2.4304351343147992E-3</v>
      </c>
      <c r="K104" s="346">
        <v>4.2599549369006662E-3</v>
      </c>
      <c r="L104" s="346">
        <v>2.4588604081827004E-2</v>
      </c>
      <c r="M104" s="346">
        <v>1.1080320234916482E-3</v>
      </c>
      <c r="N104" s="346">
        <v>0</v>
      </c>
      <c r="O104" s="346">
        <v>1.5587639476185042E-3</v>
      </c>
      <c r="P104" s="346">
        <v>4.6709667356020597E-3</v>
      </c>
      <c r="Q104" s="346">
        <v>1.8878284607801977E-3</v>
      </c>
      <c r="R104" s="346">
        <v>4.0979606730500578E-3</v>
      </c>
      <c r="S104" s="346">
        <v>1.8639002952043611E-3</v>
      </c>
      <c r="T104" s="346">
        <v>2.2989096252334384E-3</v>
      </c>
      <c r="U104" s="346">
        <v>1.6307579889434847E-3</v>
      </c>
      <c r="V104" s="346">
        <v>2.7567776778084463E-3</v>
      </c>
      <c r="W104" s="346">
        <v>2.4027601785936163E-3</v>
      </c>
      <c r="X104" s="346">
        <v>5.6640441192159542E-4</v>
      </c>
      <c r="Y104" s="346">
        <v>1.3786870069289749E-3</v>
      </c>
      <c r="Z104" s="346">
        <v>9.9101565093911667E-4</v>
      </c>
      <c r="AA104" s="346">
        <v>2.5158826995496032E-3</v>
      </c>
      <c r="AB104" s="346">
        <v>3.1063011416019276E-2</v>
      </c>
      <c r="AC104" s="346">
        <v>1.8480165260304632E-2</v>
      </c>
      <c r="AD104" s="346">
        <v>2.7166074554883514E-4</v>
      </c>
      <c r="AE104" s="346">
        <v>5.4762944026547902E-4</v>
      </c>
      <c r="AF104" s="346">
        <v>3.8877590511296823E-3</v>
      </c>
      <c r="AG104" s="346">
        <v>3.8112346112507043E-3</v>
      </c>
      <c r="AH104" s="346">
        <v>2.5986659182824583E-3</v>
      </c>
      <c r="AI104" s="346">
        <v>2.6304160212807974E-3</v>
      </c>
      <c r="AJ104" s="346">
        <v>1.4654995419798613E-3</v>
      </c>
      <c r="AK104" s="346">
        <v>4.5096982170395481E-3</v>
      </c>
      <c r="AL104" s="346">
        <v>2.3679250856092349E-3</v>
      </c>
      <c r="AM104" s="346">
        <v>7.8258639618132705E-4</v>
      </c>
      <c r="AN104" s="346">
        <v>1.0173758176834833E-3</v>
      </c>
      <c r="AO104" s="346">
        <v>1.4022252980031107E-3</v>
      </c>
      <c r="AP104" s="346">
        <v>1.0072737695022824E-3</v>
      </c>
      <c r="AQ104" s="346">
        <v>1.9348445347768123E-3</v>
      </c>
      <c r="AR104" s="346">
        <v>1.2821470701611813E-3</v>
      </c>
      <c r="AS104" s="346">
        <v>1.7915058561344466E-3</v>
      </c>
      <c r="AT104" s="346">
        <v>2.0322163808920795E-3</v>
      </c>
      <c r="AU104" s="346">
        <v>3.0759966386851522E-3</v>
      </c>
      <c r="AV104" s="346">
        <v>2.7875552571612144E-3</v>
      </c>
      <c r="AW104" s="346">
        <v>3.5051079525561827E-3</v>
      </c>
      <c r="AX104" s="346">
        <v>3.3590876979087579E-3</v>
      </c>
      <c r="AY104" s="346">
        <v>2.2356323968245732E-3</v>
      </c>
      <c r="AZ104" s="346">
        <v>3.1942961039215694E-3</v>
      </c>
      <c r="BA104" s="346">
        <v>5.8913939108951232E-3</v>
      </c>
      <c r="BB104" s="346">
        <v>2.1941526898352566E-3</v>
      </c>
      <c r="BC104" s="346">
        <v>5.446204053786729E-3</v>
      </c>
      <c r="BD104" s="346">
        <v>5.3189492435393622E-3</v>
      </c>
      <c r="BE104" s="346">
        <v>4.3739543981026023E-3</v>
      </c>
      <c r="BF104" s="346">
        <v>5.5670306853234366E-3</v>
      </c>
      <c r="BG104" s="346">
        <v>5.507860909641964E-3</v>
      </c>
      <c r="BH104" s="346">
        <v>3.8111842772441183E-3</v>
      </c>
      <c r="BI104" s="346">
        <v>1.8915502725523657E-3</v>
      </c>
      <c r="BJ104" s="346">
        <v>3.6426306874620422E-3</v>
      </c>
      <c r="BK104" s="346">
        <v>6.0669673331333052E-3</v>
      </c>
      <c r="BL104" s="346">
        <v>1.8844277344944897E-3</v>
      </c>
      <c r="BM104" s="346">
        <v>3.0874161247617308E-3</v>
      </c>
      <c r="BN104" s="346">
        <v>1.5115568741510493E-3</v>
      </c>
      <c r="BO104" s="346">
        <v>2.3498200902810542E-3</v>
      </c>
      <c r="BP104" s="346">
        <v>2.0061795754587278E-3</v>
      </c>
      <c r="BQ104" s="346">
        <v>2.3311253346919953E-3</v>
      </c>
      <c r="BR104" s="346">
        <v>7.748253650784665E-3</v>
      </c>
      <c r="BS104" s="346">
        <v>8.028808302064757E-3</v>
      </c>
      <c r="BT104" s="346">
        <v>2.0000057441580273E-3</v>
      </c>
      <c r="BU104" s="346">
        <v>6.4332601240946917E-3</v>
      </c>
      <c r="BV104" s="346">
        <v>1.6868319768052701E-2</v>
      </c>
      <c r="BW104" s="346">
        <v>1.2746877091302436E-2</v>
      </c>
      <c r="BX104" s="346">
        <v>1.1249313044642951E-2</v>
      </c>
      <c r="BY104" s="346">
        <v>1.1282376793119088E-3</v>
      </c>
      <c r="BZ104" s="346">
        <v>3.83395642053942E-3</v>
      </c>
      <c r="CA104" s="346">
        <v>2.6725239817715252E-3</v>
      </c>
      <c r="CB104" s="346">
        <v>3.7673679394639855E-3</v>
      </c>
      <c r="CC104" s="346">
        <v>2.4583037225790866E-3</v>
      </c>
      <c r="CD104" s="346">
        <v>7.9578836067167574E-3</v>
      </c>
      <c r="CE104" s="346">
        <v>3.5114684248982427E-3</v>
      </c>
      <c r="CF104" s="346">
        <v>2.6219442318585356E-3</v>
      </c>
      <c r="CG104" s="346">
        <v>6.2918486667559153E-3</v>
      </c>
      <c r="CH104" s="346">
        <v>1.1092601392575338E-3</v>
      </c>
      <c r="CI104" s="346">
        <v>1.5060087004117777E-2</v>
      </c>
      <c r="CJ104" s="346">
        <v>1.1801820336187471E-2</v>
      </c>
      <c r="CK104" s="346">
        <v>8.9595470535711926E-3</v>
      </c>
      <c r="CL104" s="346">
        <v>1.7993517043604697E-2</v>
      </c>
      <c r="CM104" s="346">
        <v>1.8372959137615528E-2</v>
      </c>
      <c r="CN104" s="346">
        <v>1.9648963533890037E-3</v>
      </c>
      <c r="CO104" s="346">
        <v>3.2794290420866644E-3</v>
      </c>
      <c r="CP104" s="346">
        <v>3.3215110128671753E-3</v>
      </c>
      <c r="CQ104" s="346">
        <v>4.0170187761317516E-3</v>
      </c>
      <c r="CR104" s="346">
        <v>4.482838908261037E-3</v>
      </c>
      <c r="CS104" s="346">
        <v>1.6889559405612357E-3</v>
      </c>
      <c r="CT104" s="346">
        <v>1.8621714328590406E-3</v>
      </c>
      <c r="CU104" s="346">
        <v>3.9091221920069166E-3</v>
      </c>
      <c r="CV104" s="346">
        <v>8.3324179201168663E-3</v>
      </c>
      <c r="CW104" s="346">
        <v>1.0042587723943786</v>
      </c>
      <c r="CX104" s="346">
        <v>2.5267158466408279E-3</v>
      </c>
      <c r="CY104" s="346">
        <v>8.8385957020053647E-3</v>
      </c>
      <c r="CZ104" s="346">
        <v>4.0337460506699235E-3</v>
      </c>
      <c r="DA104" s="346">
        <v>7.0229589333090378E-3</v>
      </c>
      <c r="DB104" s="346">
        <v>1.1827329511399072E-2</v>
      </c>
      <c r="DC104" s="346">
        <v>6.2019456058535465E-3</v>
      </c>
      <c r="DD104" s="346">
        <v>3.7538432956215288E-3</v>
      </c>
      <c r="DE104" s="346">
        <v>5.9981928123309979E-3</v>
      </c>
      <c r="DF104" s="346">
        <v>2.0794023495689716E-3</v>
      </c>
      <c r="DG104" s="347">
        <v>3.0856574562322112E-3</v>
      </c>
      <c r="DI104" s="344"/>
      <c r="DK104" s="317">
        <v>712285.27958225226</v>
      </c>
      <c r="DL104" s="317">
        <v>406108.20726615953</v>
      </c>
    </row>
    <row r="105" spans="1:116">
      <c r="A105" s="316">
        <v>99</v>
      </c>
      <c r="B105" s="123" t="s">
        <v>319</v>
      </c>
      <c r="C105" s="340" t="s">
        <v>320</v>
      </c>
      <c r="D105" s="345">
        <v>2.7896592707635032E-2</v>
      </c>
      <c r="E105" s="346">
        <v>1.3033870308227988E-2</v>
      </c>
      <c r="F105" s="346">
        <v>5.5424222419021188E-2</v>
      </c>
      <c r="G105" s="346">
        <v>1.2488714149029325E-2</v>
      </c>
      <c r="H105" s="346">
        <v>5.6911034322329737E-3</v>
      </c>
      <c r="I105" s="346">
        <v>0</v>
      </c>
      <c r="J105" s="346">
        <v>4.6762429123865801E-2</v>
      </c>
      <c r="K105" s="346">
        <v>8.5614963089532849E-3</v>
      </c>
      <c r="L105" s="346">
        <v>8.8054743974823081E-3</v>
      </c>
      <c r="M105" s="346">
        <v>6.0975088360119495E-3</v>
      </c>
      <c r="N105" s="346">
        <v>0</v>
      </c>
      <c r="O105" s="346">
        <v>1.0495970875424759E-2</v>
      </c>
      <c r="P105" s="346">
        <v>6.4489929519090643E-3</v>
      </c>
      <c r="Q105" s="346">
        <v>1.5357109160549286E-2</v>
      </c>
      <c r="R105" s="346">
        <v>6.1553243152548814E-3</v>
      </c>
      <c r="S105" s="346">
        <v>8.5705801148872728E-3</v>
      </c>
      <c r="T105" s="346">
        <v>5.2467558338407548E-3</v>
      </c>
      <c r="U105" s="346">
        <v>6.2446241439459574E-3</v>
      </c>
      <c r="V105" s="346">
        <v>1.3671334181860815E-2</v>
      </c>
      <c r="W105" s="346">
        <v>1.8465068566964834E-2</v>
      </c>
      <c r="X105" s="346">
        <v>7.5614495493464065E-3</v>
      </c>
      <c r="Y105" s="346">
        <v>1.2597390974900218E-2</v>
      </c>
      <c r="Z105" s="346">
        <v>6.8034600285710829E-3</v>
      </c>
      <c r="AA105" s="346">
        <v>7.9656475566712466E-3</v>
      </c>
      <c r="AB105" s="346">
        <v>8.6637844294966768E-3</v>
      </c>
      <c r="AC105" s="346">
        <v>5.6558502252513545E-3</v>
      </c>
      <c r="AD105" s="346">
        <v>2.0124021560783238E-3</v>
      </c>
      <c r="AE105" s="346">
        <v>8.0499335905261822E-3</v>
      </c>
      <c r="AF105" s="346">
        <v>8.8195171709806487E-3</v>
      </c>
      <c r="AG105" s="346">
        <v>1.5793620151488257E-2</v>
      </c>
      <c r="AH105" s="346">
        <v>8.2106925215012505E-3</v>
      </c>
      <c r="AI105" s="346">
        <v>8.5444258320937928E-3</v>
      </c>
      <c r="AJ105" s="346">
        <v>1.7948890244348679E-2</v>
      </c>
      <c r="AK105" s="346">
        <v>1.1970317414808878E-2</v>
      </c>
      <c r="AL105" s="346">
        <v>2.0832686926994113E-2</v>
      </c>
      <c r="AM105" s="346">
        <v>9.2120103848158993E-3</v>
      </c>
      <c r="AN105" s="346">
        <v>8.7091069909965152E-3</v>
      </c>
      <c r="AO105" s="346">
        <v>1.3006779872645511E-2</v>
      </c>
      <c r="AP105" s="346">
        <v>4.9945128991501107E-3</v>
      </c>
      <c r="AQ105" s="346">
        <v>1.256633016522999E-2</v>
      </c>
      <c r="AR105" s="346">
        <v>1.1897205970264042E-2</v>
      </c>
      <c r="AS105" s="346">
        <v>1.0491413797458236E-2</v>
      </c>
      <c r="AT105" s="346">
        <v>9.5845184849061588E-3</v>
      </c>
      <c r="AU105" s="346">
        <v>1.236636134449602E-2</v>
      </c>
      <c r="AV105" s="346">
        <v>8.2894590441227826E-3</v>
      </c>
      <c r="AW105" s="346">
        <v>1.1059175045871505E-2</v>
      </c>
      <c r="AX105" s="346">
        <v>1.1566140720881125E-2</v>
      </c>
      <c r="AY105" s="346">
        <v>1.033604605031767E-2</v>
      </c>
      <c r="AZ105" s="346">
        <v>8.558161859655064E-3</v>
      </c>
      <c r="BA105" s="346">
        <v>5.1434022055659116E-3</v>
      </c>
      <c r="BB105" s="346">
        <v>4.8901786796515826E-3</v>
      </c>
      <c r="BC105" s="346">
        <v>7.2432935968690356E-3</v>
      </c>
      <c r="BD105" s="346">
        <v>5.4093987703628622E-3</v>
      </c>
      <c r="BE105" s="346">
        <v>6.8811636703251617E-3</v>
      </c>
      <c r="BF105" s="346">
        <v>6.5647989879789575E-3</v>
      </c>
      <c r="BG105" s="346">
        <v>6.436535470066897E-3</v>
      </c>
      <c r="BH105" s="346">
        <v>7.7606129863278988E-3</v>
      </c>
      <c r="BI105" s="346">
        <v>5.0979342324062966E-3</v>
      </c>
      <c r="BJ105" s="346">
        <v>7.0537495946804167E-3</v>
      </c>
      <c r="BK105" s="346">
        <v>1.0185201176282882E-2</v>
      </c>
      <c r="BL105" s="346">
        <v>1.7289113229927336E-2</v>
      </c>
      <c r="BM105" s="346">
        <v>9.3457446624716708E-3</v>
      </c>
      <c r="BN105" s="346">
        <v>1.2388775172728142E-2</v>
      </c>
      <c r="BO105" s="346">
        <v>1.4009280762004667E-2</v>
      </c>
      <c r="BP105" s="346">
        <v>1.1926915507895149E-2</v>
      </c>
      <c r="BQ105" s="346">
        <v>2.4847107104283509E-2</v>
      </c>
      <c r="BR105" s="346">
        <v>6.1931589407084814E-3</v>
      </c>
      <c r="BS105" s="346">
        <v>2.9850210041058794E-2</v>
      </c>
      <c r="BT105" s="346">
        <v>1.9812521307424211E-2</v>
      </c>
      <c r="BU105" s="346">
        <v>7.5554074306790663E-3</v>
      </c>
      <c r="BV105" s="346">
        <v>5.6694658685701466E-3</v>
      </c>
      <c r="BW105" s="346">
        <v>3.7677655019944579E-3</v>
      </c>
      <c r="BX105" s="346">
        <v>2.982499307472897E-3</v>
      </c>
      <c r="BY105" s="346">
        <v>6.858879834399698E-4</v>
      </c>
      <c r="BZ105" s="346">
        <v>4.5733816612515245E-3</v>
      </c>
      <c r="CA105" s="346">
        <v>2.4781316916216212E-2</v>
      </c>
      <c r="CB105" s="346">
        <v>0.15982028387077166</v>
      </c>
      <c r="CC105" s="346">
        <v>3.1079626309259986E-3</v>
      </c>
      <c r="CD105" s="346">
        <v>1.4075845291426834E-2</v>
      </c>
      <c r="CE105" s="346">
        <v>9.4597545921945962E-3</v>
      </c>
      <c r="CF105" s="346">
        <v>9.3237860386085787E-3</v>
      </c>
      <c r="CG105" s="346">
        <v>1.0650539035657698E-2</v>
      </c>
      <c r="CH105" s="346">
        <v>5.1926633983063039E-3</v>
      </c>
      <c r="CI105" s="346">
        <v>1.1763217982253686E-2</v>
      </c>
      <c r="CJ105" s="346">
        <v>1.0620531953667035E-2</v>
      </c>
      <c r="CK105" s="346">
        <v>1.680100665543946E-2</v>
      </c>
      <c r="CL105" s="346">
        <v>8.7391327864159134E-3</v>
      </c>
      <c r="CM105" s="346">
        <v>7.2451057027514308E-3</v>
      </c>
      <c r="CN105" s="346">
        <v>1.3621272262407128E-2</v>
      </c>
      <c r="CO105" s="346">
        <v>5.8441926715842142E-3</v>
      </c>
      <c r="CP105" s="346">
        <v>1.6263994317358216E-2</v>
      </c>
      <c r="CQ105" s="346">
        <v>5.1123538108793958E-3</v>
      </c>
      <c r="CR105" s="346">
        <v>1.491687962911553E-2</v>
      </c>
      <c r="CS105" s="346">
        <v>8.310777750938159E-3</v>
      </c>
      <c r="CT105" s="346">
        <v>5.0928383582961104E-3</v>
      </c>
      <c r="CU105" s="346">
        <v>9.0241458909501547E-3</v>
      </c>
      <c r="CV105" s="346">
        <v>8.8458908874248676E-2</v>
      </c>
      <c r="CW105" s="346">
        <v>6.1269545541357178E-3</v>
      </c>
      <c r="CX105" s="346">
        <v>1.0282656452699324</v>
      </c>
      <c r="CY105" s="346">
        <v>5.2764938837608069E-3</v>
      </c>
      <c r="CZ105" s="346">
        <v>1.437127958227221E-2</v>
      </c>
      <c r="DA105" s="346">
        <v>5.2818758679330814E-3</v>
      </c>
      <c r="DB105" s="346">
        <v>9.7375753848688417E-3</v>
      </c>
      <c r="DC105" s="346">
        <v>1.1327115804384332E-2</v>
      </c>
      <c r="DD105" s="346">
        <v>4.5888044133593035E-3</v>
      </c>
      <c r="DE105" s="346">
        <v>7.2136194525274661E-3</v>
      </c>
      <c r="DF105" s="346">
        <v>4.0194742718243958E-3</v>
      </c>
      <c r="DG105" s="347">
        <v>4.6923490471100955E-3</v>
      </c>
      <c r="DI105" s="344"/>
      <c r="DK105" s="317">
        <v>1523064.0649962504</v>
      </c>
      <c r="DL105" s="317">
        <v>1082310.2766770406</v>
      </c>
    </row>
    <row r="106" spans="1:116">
      <c r="A106" s="316">
        <v>100</v>
      </c>
      <c r="B106" s="123" t="s">
        <v>321</v>
      </c>
      <c r="C106" s="340" t="s">
        <v>322</v>
      </c>
      <c r="D106" s="345">
        <v>1.4048077081557817E-2</v>
      </c>
      <c r="E106" s="346">
        <v>1.2014135972020116E-2</v>
      </c>
      <c r="F106" s="346">
        <v>2.932557501124497E-2</v>
      </c>
      <c r="G106" s="346">
        <v>8.1280657091450451E-3</v>
      </c>
      <c r="H106" s="346">
        <v>1.461480370394788E-2</v>
      </c>
      <c r="I106" s="346">
        <v>0</v>
      </c>
      <c r="J106" s="346">
        <v>3.2126171821472954E-2</v>
      </c>
      <c r="K106" s="346">
        <v>3.3770397629604716E-2</v>
      </c>
      <c r="L106" s="346">
        <v>2.3422888373862426E-2</v>
      </c>
      <c r="M106" s="346">
        <v>1.5477799841042014E-2</v>
      </c>
      <c r="N106" s="346">
        <v>0</v>
      </c>
      <c r="O106" s="346">
        <v>1.9087584898749885E-2</v>
      </c>
      <c r="P106" s="346">
        <v>3.9673210373893583E-2</v>
      </c>
      <c r="Q106" s="346">
        <v>2.4107658878222294E-2</v>
      </c>
      <c r="R106" s="346">
        <v>4.5071166547661058E-2</v>
      </c>
      <c r="S106" s="346">
        <v>2.3687679801377332E-2</v>
      </c>
      <c r="T106" s="346">
        <v>2.0557507336243789E-2</v>
      </c>
      <c r="U106" s="346">
        <v>4.0352306346094234E-2</v>
      </c>
      <c r="V106" s="346">
        <v>2.317392049882154E-2</v>
      </c>
      <c r="W106" s="346">
        <v>2.9924885336601939E-2</v>
      </c>
      <c r="X106" s="346">
        <v>9.6373987603628683E-3</v>
      </c>
      <c r="Y106" s="346">
        <v>1.8891749938530402E-2</v>
      </c>
      <c r="Z106" s="346">
        <v>1.488782584208102E-2</v>
      </c>
      <c r="AA106" s="346">
        <v>2.2460955844885937E-2</v>
      </c>
      <c r="AB106" s="346">
        <v>3.1197362211601094E-2</v>
      </c>
      <c r="AC106" s="346">
        <v>2.8216331600726896E-2</v>
      </c>
      <c r="AD106" s="346">
        <v>4.3203603944072643E-3</v>
      </c>
      <c r="AE106" s="346">
        <v>1.0711912744221742E-2</v>
      </c>
      <c r="AF106" s="346">
        <v>3.7697593080293398E-2</v>
      </c>
      <c r="AG106" s="346">
        <v>2.9862078580849518E-2</v>
      </c>
      <c r="AH106" s="346">
        <v>3.1678991604529326E-2</v>
      </c>
      <c r="AI106" s="346">
        <v>6.6679973318623367E-2</v>
      </c>
      <c r="AJ106" s="346">
        <v>6.5999835661813083E-2</v>
      </c>
      <c r="AK106" s="346">
        <v>2.7261025683772928E-2</v>
      </c>
      <c r="AL106" s="346">
        <v>5.1329289255217909E-2</v>
      </c>
      <c r="AM106" s="346">
        <v>1.1754450634280576E-2</v>
      </c>
      <c r="AN106" s="346">
        <v>1.2494097240375408E-2</v>
      </c>
      <c r="AO106" s="346">
        <v>2.9370023684891639E-2</v>
      </c>
      <c r="AP106" s="346">
        <v>1.6520477625096723E-2</v>
      </c>
      <c r="AQ106" s="346">
        <v>1.8827680909298223E-2</v>
      </c>
      <c r="AR106" s="346">
        <v>2.2386427960964395E-2</v>
      </c>
      <c r="AS106" s="346">
        <v>2.3623020613923188E-2</v>
      </c>
      <c r="AT106" s="346">
        <v>2.8318525813307252E-2</v>
      </c>
      <c r="AU106" s="346">
        <v>4.354173951400165E-2</v>
      </c>
      <c r="AV106" s="346">
        <v>3.0802479350509775E-2</v>
      </c>
      <c r="AW106" s="346">
        <v>3.2847032318679435E-2</v>
      </c>
      <c r="AX106" s="346">
        <v>3.6400341336035556E-2</v>
      </c>
      <c r="AY106" s="346">
        <v>4.7891548977927419E-2</v>
      </c>
      <c r="AZ106" s="346">
        <v>3.9723377605321922E-2</v>
      </c>
      <c r="BA106" s="346">
        <v>3.441925691060161E-2</v>
      </c>
      <c r="BB106" s="346">
        <v>3.6958399017335088E-2</v>
      </c>
      <c r="BC106" s="346">
        <v>3.093471795663414E-2</v>
      </c>
      <c r="BD106" s="346">
        <v>3.8355417051117668E-2</v>
      </c>
      <c r="BE106" s="346">
        <v>3.936881772241832E-2</v>
      </c>
      <c r="BF106" s="346">
        <v>3.3425462999755899E-2</v>
      </c>
      <c r="BG106" s="346">
        <v>3.0010801703013592E-2</v>
      </c>
      <c r="BH106" s="346">
        <v>3.6043378709814632E-2</v>
      </c>
      <c r="BI106" s="346">
        <v>2.3589090215259539E-2</v>
      </c>
      <c r="BJ106" s="346">
        <v>3.915863451070211E-2</v>
      </c>
      <c r="BK106" s="346">
        <v>3.0184029717144727E-2</v>
      </c>
      <c r="BL106" s="346">
        <v>4.2691774178880634E-2</v>
      </c>
      <c r="BM106" s="346">
        <v>8.3030348815419056E-2</v>
      </c>
      <c r="BN106" s="346">
        <v>4.3026566993129865E-2</v>
      </c>
      <c r="BO106" s="346">
        <v>0.12785679756837609</v>
      </c>
      <c r="BP106" s="346">
        <v>6.4035977929446597E-2</v>
      </c>
      <c r="BQ106" s="346">
        <v>4.3979811129304283E-2</v>
      </c>
      <c r="BR106" s="346">
        <v>4.4753430295709329E-2</v>
      </c>
      <c r="BS106" s="346">
        <v>0.15857842116002768</v>
      </c>
      <c r="BT106" s="346">
        <v>5.0689597045078867E-2</v>
      </c>
      <c r="BU106" s="346">
        <v>6.9276795957547752E-2</v>
      </c>
      <c r="BV106" s="346">
        <v>9.7252945958171702E-2</v>
      </c>
      <c r="BW106" s="346">
        <v>5.8033657261255131E-2</v>
      </c>
      <c r="BX106" s="346">
        <v>5.0482300957030067E-2</v>
      </c>
      <c r="BY106" s="346">
        <v>8.1411931818265604E-3</v>
      </c>
      <c r="BZ106" s="346">
        <v>4.0793864798488608E-2</v>
      </c>
      <c r="CA106" s="346">
        <v>2.8118815601047131E-2</v>
      </c>
      <c r="CB106" s="346">
        <v>5.1586881898772412E-2</v>
      </c>
      <c r="CC106" s="346">
        <v>2.5846206524872965E-2</v>
      </c>
      <c r="CD106" s="346">
        <v>5.8688958891953219E-2</v>
      </c>
      <c r="CE106" s="346">
        <v>7.2872884218335932E-2</v>
      </c>
      <c r="CF106" s="346">
        <v>0.13785186809348632</v>
      </c>
      <c r="CG106" s="346">
        <v>0.14613947708117483</v>
      </c>
      <c r="CH106" s="346">
        <v>1.9720075479913932E-2</v>
      </c>
      <c r="CI106" s="346">
        <v>0.14934698905324528</v>
      </c>
      <c r="CJ106" s="346">
        <v>0.10674039732788435</v>
      </c>
      <c r="CK106" s="346">
        <v>0.14277074816623553</v>
      </c>
      <c r="CL106" s="346">
        <v>0.17826280709764591</v>
      </c>
      <c r="CM106" s="346">
        <v>5.5475992936093302E-2</v>
      </c>
      <c r="CN106" s="346">
        <v>7.304442132599441E-2</v>
      </c>
      <c r="CO106" s="346">
        <v>5.2135963489277265E-2</v>
      </c>
      <c r="CP106" s="346">
        <v>0.13351337596743929</v>
      </c>
      <c r="CQ106" s="346">
        <v>4.1412345088999429E-2</v>
      </c>
      <c r="CR106" s="346">
        <v>8.6340479377113519E-2</v>
      </c>
      <c r="CS106" s="346">
        <v>5.5521554595111787E-2</v>
      </c>
      <c r="CT106" s="346">
        <v>3.4343298752090468E-2</v>
      </c>
      <c r="CU106" s="346">
        <v>7.2154971998242903E-2</v>
      </c>
      <c r="CV106" s="346">
        <v>9.7258471729196799E-2</v>
      </c>
      <c r="CW106" s="346">
        <v>7.6559880714726788E-2</v>
      </c>
      <c r="CX106" s="346">
        <v>5.4587821263897669E-2</v>
      </c>
      <c r="CY106" s="346">
        <v>1.1357531285544131</v>
      </c>
      <c r="CZ106" s="346">
        <v>5.0726573981863622E-2</v>
      </c>
      <c r="DA106" s="346">
        <v>3.0865958581184481E-2</v>
      </c>
      <c r="DB106" s="346">
        <v>4.7594323390024465E-2</v>
      </c>
      <c r="DC106" s="346">
        <v>3.9906862680277815E-2</v>
      </c>
      <c r="DD106" s="346">
        <v>2.5572506067861902E-2</v>
      </c>
      <c r="DE106" s="346">
        <v>2.9370379343515326E-2</v>
      </c>
      <c r="DF106" s="346">
        <v>2.1548095342589075E-2</v>
      </c>
      <c r="DG106" s="347">
        <v>4.1085675768878067E-2</v>
      </c>
      <c r="DI106" s="344"/>
      <c r="DK106" s="317">
        <v>7544801.6826411607</v>
      </c>
      <c r="DL106" s="317">
        <v>5960817.0202187113</v>
      </c>
    </row>
    <row r="107" spans="1:116">
      <c r="A107" s="316">
        <v>101</v>
      </c>
      <c r="B107" s="123" t="s">
        <v>323</v>
      </c>
      <c r="C107" s="340" t="s">
        <v>324</v>
      </c>
      <c r="D107" s="345">
        <v>0</v>
      </c>
      <c r="E107" s="346">
        <v>0</v>
      </c>
      <c r="F107" s="346">
        <v>0</v>
      </c>
      <c r="G107" s="346">
        <v>0</v>
      </c>
      <c r="H107" s="346">
        <v>0</v>
      </c>
      <c r="I107" s="346">
        <v>0</v>
      </c>
      <c r="J107" s="346">
        <v>0</v>
      </c>
      <c r="K107" s="346">
        <v>0</v>
      </c>
      <c r="L107" s="346">
        <v>0</v>
      </c>
      <c r="M107" s="346">
        <v>0</v>
      </c>
      <c r="N107" s="346">
        <v>0</v>
      </c>
      <c r="O107" s="346">
        <v>0</v>
      </c>
      <c r="P107" s="346">
        <v>0</v>
      </c>
      <c r="Q107" s="346">
        <v>0</v>
      </c>
      <c r="R107" s="346">
        <v>0</v>
      </c>
      <c r="S107" s="346">
        <v>0</v>
      </c>
      <c r="T107" s="346">
        <v>0</v>
      </c>
      <c r="U107" s="346">
        <v>0</v>
      </c>
      <c r="V107" s="346">
        <v>0</v>
      </c>
      <c r="W107" s="346">
        <v>0</v>
      </c>
      <c r="X107" s="346">
        <v>0</v>
      </c>
      <c r="Y107" s="346">
        <v>0</v>
      </c>
      <c r="Z107" s="346">
        <v>0</v>
      </c>
      <c r="AA107" s="346">
        <v>0</v>
      </c>
      <c r="AB107" s="346">
        <v>0</v>
      </c>
      <c r="AC107" s="346">
        <v>0</v>
      </c>
      <c r="AD107" s="346">
        <v>0</v>
      </c>
      <c r="AE107" s="346">
        <v>0</v>
      </c>
      <c r="AF107" s="346">
        <v>0</v>
      </c>
      <c r="AG107" s="346">
        <v>0</v>
      </c>
      <c r="AH107" s="346">
        <v>0</v>
      </c>
      <c r="AI107" s="346">
        <v>0</v>
      </c>
      <c r="AJ107" s="346">
        <v>0</v>
      </c>
      <c r="AK107" s="346">
        <v>0</v>
      </c>
      <c r="AL107" s="346">
        <v>0</v>
      </c>
      <c r="AM107" s="346">
        <v>0</v>
      </c>
      <c r="AN107" s="346">
        <v>0</v>
      </c>
      <c r="AO107" s="346">
        <v>0</v>
      </c>
      <c r="AP107" s="346">
        <v>0</v>
      </c>
      <c r="AQ107" s="346">
        <v>0</v>
      </c>
      <c r="AR107" s="346">
        <v>0</v>
      </c>
      <c r="AS107" s="346">
        <v>0</v>
      </c>
      <c r="AT107" s="346">
        <v>0</v>
      </c>
      <c r="AU107" s="346">
        <v>0</v>
      </c>
      <c r="AV107" s="346">
        <v>0</v>
      </c>
      <c r="AW107" s="346">
        <v>0</v>
      </c>
      <c r="AX107" s="346">
        <v>0</v>
      </c>
      <c r="AY107" s="346">
        <v>0</v>
      </c>
      <c r="AZ107" s="346">
        <v>0</v>
      </c>
      <c r="BA107" s="346">
        <v>0</v>
      </c>
      <c r="BB107" s="346">
        <v>0</v>
      </c>
      <c r="BC107" s="346">
        <v>0</v>
      </c>
      <c r="BD107" s="346">
        <v>0</v>
      </c>
      <c r="BE107" s="346">
        <v>0</v>
      </c>
      <c r="BF107" s="346">
        <v>0</v>
      </c>
      <c r="BG107" s="346">
        <v>0</v>
      </c>
      <c r="BH107" s="346">
        <v>0</v>
      </c>
      <c r="BI107" s="346">
        <v>0</v>
      </c>
      <c r="BJ107" s="346">
        <v>0</v>
      </c>
      <c r="BK107" s="346">
        <v>0</v>
      </c>
      <c r="BL107" s="346">
        <v>0</v>
      </c>
      <c r="BM107" s="346">
        <v>0</v>
      </c>
      <c r="BN107" s="346">
        <v>0</v>
      </c>
      <c r="BO107" s="346">
        <v>0</v>
      </c>
      <c r="BP107" s="346">
        <v>0</v>
      </c>
      <c r="BQ107" s="346">
        <v>0</v>
      </c>
      <c r="BR107" s="346">
        <v>0</v>
      </c>
      <c r="BS107" s="346">
        <v>0</v>
      </c>
      <c r="BT107" s="346">
        <v>0</v>
      </c>
      <c r="BU107" s="346">
        <v>0</v>
      </c>
      <c r="BV107" s="346">
        <v>0</v>
      </c>
      <c r="BW107" s="346">
        <v>0</v>
      </c>
      <c r="BX107" s="346">
        <v>0</v>
      </c>
      <c r="BY107" s="346">
        <v>0</v>
      </c>
      <c r="BZ107" s="346">
        <v>0</v>
      </c>
      <c r="CA107" s="346">
        <v>0</v>
      </c>
      <c r="CB107" s="346">
        <v>0</v>
      </c>
      <c r="CC107" s="346">
        <v>0</v>
      </c>
      <c r="CD107" s="346">
        <v>0</v>
      </c>
      <c r="CE107" s="346">
        <v>0</v>
      </c>
      <c r="CF107" s="346">
        <v>0</v>
      </c>
      <c r="CG107" s="346">
        <v>0</v>
      </c>
      <c r="CH107" s="346">
        <v>0</v>
      </c>
      <c r="CI107" s="346">
        <v>0</v>
      </c>
      <c r="CJ107" s="346">
        <v>0</v>
      </c>
      <c r="CK107" s="346">
        <v>0</v>
      </c>
      <c r="CL107" s="346">
        <v>0</v>
      </c>
      <c r="CM107" s="346">
        <v>0</v>
      </c>
      <c r="CN107" s="346">
        <v>0</v>
      </c>
      <c r="CO107" s="346">
        <v>0</v>
      </c>
      <c r="CP107" s="346">
        <v>0</v>
      </c>
      <c r="CQ107" s="346">
        <v>0</v>
      </c>
      <c r="CR107" s="346">
        <v>0</v>
      </c>
      <c r="CS107" s="346">
        <v>0</v>
      </c>
      <c r="CT107" s="346">
        <v>0</v>
      </c>
      <c r="CU107" s="346">
        <v>0</v>
      </c>
      <c r="CV107" s="346">
        <v>0</v>
      </c>
      <c r="CW107" s="346">
        <v>0</v>
      </c>
      <c r="CX107" s="346">
        <v>0</v>
      </c>
      <c r="CY107" s="346">
        <v>0</v>
      </c>
      <c r="CZ107" s="346">
        <v>1.0001262412378704</v>
      </c>
      <c r="DA107" s="346">
        <v>0</v>
      </c>
      <c r="DB107" s="346">
        <v>0</v>
      </c>
      <c r="DC107" s="346">
        <v>0</v>
      </c>
      <c r="DD107" s="346">
        <v>0</v>
      </c>
      <c r="DE107" s="346">
        <v>0</v>
      </c>
      <c r="DF107" s="346">
        <v>0</v>
      </c>
      <c r="DG107" s="347">
        <v>0</v>
      </c>
      <c r="DI107" s="344"/>
      <c r="DK107" s="317">
        <v>110371.30365124944</v>
      </c>
      <c r="DL107" s="317">
        <v>11344.394577462472</v>
      </c>
    </row>
    <row r="108" spans="1:116">
      <c r="A108" s="316">
        <v>102</v>
      </c>
      <c r="B108" s="123" t="s">
        <v>325</v>
      </c>
      <c r="C108" s="340" t="s">
        <v>326</v>
      </c>
      <c r="D108" s="345">
        <v>1.4817830360756246E-6</v>
      </c>
      <c r="E108" s="346">
        <v>1.6895349117090292E-6</v>
      </c>
      <c r="F108" s="346">
        <v>1.3734675203125189E-6</v>
      </c>
      <c r="G108" s="346">
        <v>7.8611306494863584E-6</v>
      </c>
      <c r="H108" s="346">
        <v>1.580626628760427E-6</v>
      </c>
      <c r="I108" s="346">
        <v>0</v>
      </c>
      <c r="J108" s="346">
        <v>7.8010161926721374E-6</v>
      </c>
      <c r="K108" s="346">
        <v>3.6774470688463644E-6</v>
      </c>
      <c r="L108" s="346">
        <v>1.9043700761646848E-6</v>
      </c>
      <c r="M108" s="346">
        <v>4.7804527950827824E-6</v>
      </c>
      <c r="N108" s="346">
        <v>0</v>
      </c>
      <c r="O108" s="346">
        <v>1.3037146807346005E-6</v>
      </c>
      <c r="P108" s="346">
        <v>1.4521557571625941E-6</v>
      </c>
      <c r="Q108" s="346">
        <v>2.27098473338033E-6</v>
      </c>
      <c r="R108" s="346">
        <v>5.0982841190024459E-6</v>
      </c>
      <c r="S108" s="346">
        <v>3.4425121176647717E-6</v>
      </c>
      <c r="T108" s="346">
        <v>2.229190682595471E-6</v>
      </c>
      <c r="U108" s="346">
        <v>1.5246067942369118E-6</v>
      </c>
      <c r="V108" s="346">
        <v>2.5014066755388269E-6</v>
      </c>
      <c r="W108" s="346">
        <v>3.3328819444901314E-6</v>
      </c>
      <c r="X108" s="346">
        <v>1.3493288350152003E-6</v>
      </c>
      <c r="Y108" s="346">
        <v>2.4292291367342888E-6</v>
      </c>
      <c r="Z108" s="346">
        <v>5.0081869275472149E-6</v>
      </c>
      <c r="AA108" s="346">
        <v>5.0561089314203156E-6</v>
      </c>
      <c r="AB108" s="346">
        <v>4.3426181530636366E-6</v>
      </c>
      <c r="AC108" s="346">
        <v>6.200065217694172E-6</v>
      </c>
      <c r="AD108" s="346">
        <v>2.567982037032982E-7</v>
      </c>
      <c r="AE108" s="346">
        <v>1.1229692630935112E-6</v>
      </c>
      <c r="AF108" s="346">
        <v>3.1922777618901732E-6</v>
      </c>
      <c r="AG108" s="346">
        <v>1.7660108677553737E-6</v>
      </c>
      <c r="AH108" s="346">
        <v>1.4094634287499222E-6</v>
      </c>
      <c r="AI108" s="346">
        <v>2.120360170211556E-6</v>
      </c>
      <c r="AJ108" s="346">
        <v>4.5893543105025575E-6</v>
      </c>
      <c r="AK108" s="346">
        <v>1.8553590268255017E-5</v>
      </c>
      <c r="AL108" s="346">
        <v>4.1714410096382253E-6</v>
      </c>
      <c r="AM108" s="346">
        <v>1.3126220474181558E-6</v>
      </c>
      <c r="AN108" s="346">
        <v>1.7971724731639368E-6</v>
      </c>
      <c r="AO108" s="346">
        <v>7.76393456985253E-6</v>
      </c>
      <c r="AP108" s="346">
        <v>1.1062108881773299E-6</v>
      </c>
      <c r="AQ108" s="346">
        <v>1.2710820107535827E-6</v>
      </c>
      <c r="AR108" s="346">
        <v>1.7939815088825032E-6</v>
      </c>
      <c r="AS108" s="346">
        <v>9.9943129108280821E-6</v>
      </c>
      <c r="AT108" s="346">
        <v>3.3923396878170698E-6</v>
      </c>
      <c r="AU108" s="346">
        <v>1.1214959107673898E-5</v>
      </c>
      <c r="AV108" s="346">
        <v>5.1776324099521289E-6</v>
      </c>
      <c r="AW108" s="346">
        <v>5.6572666254902106E-6</v>
      </c>
      <c r="AX108" s="346">
        <v>1.1803228381710914E-5</v>
      </c>
      <c r="AY108" s="346">
        <v>1.998163744300331E-5</v>
      </c>
      <c r="AZ108" s="346">
        <v>1.3495350938793076E-5</v>
      </c>
      <c r="BA108" s="346">
        <v>2.520430735969675E-5</v>
      </c>
      <c r="BB108" s="346">
        <v>1.0946162399103229E-5</v>
      </c>
      <c r="BC108" s="346">
        <v>5.6315060191321584E-6</v>
      </c>
      <c r="BD108" s="346">
        <v>2.6781422347627574E-5</v>
      </c>
      <c r="BE108" s="346">
        <v>6.8353957589629705E-6</v>
      </c>
      <c r="BF108" s="346">
        <v>3.8946967874371872E-6</v>
      </c>
      <c r="BG108" s="346">
        <v>4.0610386441268675E-6</v>
      </c>
      <c r="BH108" s="346">
        <v>4.8925210300371606E-6</v>
      </c>
      <c r="BI108" s="346">
        <v>7.7203782543191687E-6</v>
      </c>
      <c r="BJ108" s="346">
        <v>2.7231548642304944E-6</v>
      </c>
      <c r="BK108" s="346">
        <v>2.6270422734294732E-6</v>
      </c>
      <c r="BL108" s="346">
        <v>2.6974455207924008E-6</v>
      </c>
      <c r="BM108" s="346">
        <v>4.9149261458060794E-6</v>
      </c>
      <c r="BN108" s="346">
        <v>2.6432575303140888E-6</v>
      </c>
      <c r="BO108" s="346">
        <v>3.895152605483098E-6</v>
      </c>
      <c r="BP108" s="346">
        <v>4.1181297387028659E-6</v>
      </c>
      <c r="BQ108" s="346">
        <v>7.544958100158644E-6</v>
      </c>
      <c r="BR108" s="346">
        <v>8.1461703384748024E-6</v>
      </c>
      <c r="BS108" s="346">
        <v>4.2513020853265584E-6</v>
      </c>
      <c r="BT108" s="346">
        <v>4.9142867954196906E-6</v>
      </c>
      <c r="BU108" s="346">
        <v>4.6744138395862294E-6</v>
      </c>
      <c r="BV108" s="346">
        <v>5.5794488156861238E-6</v>
      </c>
      <c r="BW108" s="346">
        <v>1.6869069218069117E-6</v>
      </c>
      <c r="BX108" s="346">
        <v>1.3154284717290844E-6</v>
      </c>
      <c r="BY108" s="346">
        <v>3.9127713196025178E-7</v>
      </c>
      <c r="BZ108" s="346">
        <v>6.5117486800972342E-5</v>
      </c>
      <c r="CA108" s="346">
        <v>3.0218053288113532E-6</v>
      </c>
      <c r="CB108" s="346">
        <v>7.7557356821712927E-6</v>
      </c>
      <c r="CC108" s="346">
        <v>2.9017277330317834E-6</v>
      </c>
      <c r="CD108" s="346">
        <v>3.1718941546398252E-6</v>
      </c>
      <c r="CE108" s="346">
        <v>7.7976798189771518E-6</v>
      </c>
      <c r="CF108" s="346">
        <v>5.516328552754677E-6</v>
      </c>
      <c r="CG108" s="346">
        <v>5.306015552547474E-6</v>
      </c>
      <c r="CH108" s="346">
        <v>3.5039152655169974E-6</v>
      </c>
      <c r="CI108" s="346">
        <v>8.3578472769030594E-5</v>
      </c>
      <c r="CJ108" s="346">
        <v>1.2687692860114711E-5</v>
      </c>
      <c r="CK108" s="346">
        <v>4.8144659729287474E-5</v>
      </c>
      <c r="CL108" s="346">
        <v>8.6420642451344378E-5</v>
      </c>
      <c r="CM108" s="346">
        <v>1.4459442305469113E-5</v>
      </c>
      <c r="CN108" s="346">
        <v>2.9982380473660216E-6</v>
      </c>
      <c r="CO108" s="346">
        <v>1.0132334299990468E-2</v>
      </c>
      <c r="CP108" s="346">
        <v>3.6675299545545246E-6</v>
      </c>
      <c r="CQ108" s="346">
        <v>6.7477626484026979E-3</v>
      </c>
      <c r="CR108" s="346">
        <v>2.6903655064162592E-6</v>
      </c>
      <c r="CS108" s="346">
        <v>1.2699514840492062E-2</v>
      </c>
      <c r="CT108" s="346">
        <v>2.2722032787321662E-2</v>
      </c>
      <c r="CU108" s="346">
        <v>2.8382656883427553E-6</v>
      </c>
      <c r="CV108" s="346">
        <v>9.779512391970764E-6</v>
      </c>
      <c r="CW108" s="346">
        <v>6.1397234287634491E-6</v>
      </c>
      <c r="CX108" s="346">
        <v>2.4565811678052631E-6</v>
      </c>
      <c r="CY108" s="346">
        <v>8.088226279905862E-6</v>
      </c>
      <c r="CZ108" s="346">
        <v>1.8657383705512598E-3</v>
      </c>
      <c r="DA108" s="346">
        <v>1.0040220561339821</v>
      </c>
      <c r="DB108" s="346">
        <v>1.5293976360020476E-5</v>
      </c>
      <c r="DC108" s="346">
        <v>3.1884368625314559E-6</v>
      </c>
      <c r="DD108" s="346">
        <v>8.6098403038895103E-6</v>
      </c>
      <c r="DE108" s="346">
        <v>6.1000342465449598E-6</v>
      </c>
      <c r="DF108" s="346">
        <v>1.8608263018367964E-6</v>
      </c>
      <c r="DG108" s="347">
        <v>2.6175051140181627E-5</v>
      </c>
      <c r="DI108" s="344"/>
      <c r="DK108" s="317">
        <v>1420877.8441676628</v>
      </c>
      <c r="DL108" s="317">
        <v>1208759.7502645904</v>
      </c>
    </row>
    <row r="109" spans="1:116">
      <c r="A109" s="316">
        <v>103</v>
      </c>
      <c r="B109" s="123" t="s">
        <v>327</v>
      </c>
      <c r="C109" s="340" t="s">
        <v>328</v>
      </c>
      <c r="D109" s="345">
        <v>3.7993064006680321E-5</v>
      </c>
      <c r="E109" s="346">
        <v>3.1578838493931855E-5</v>
      </c>
      <c r="F109" s="346">
        <v>4.3918228267549741E-5</v>
      </c>
      <c r="G109" s="346">
        <v>1.9665397882869124E-5</v>
      </c>
      <c r="H109" s="346">
        <v>6.0102605281295728E-5</v>
      </c>
      <c r="I109" s="346">
        <v>0</v>
      </c>
      <c r="J109" s="346">
        <v>9.3917221173993524E-5</v>
      </c>
      <c r="K109" s="346">
        <v>1.4840194877503086E-4</v>
      </c>
      <c r="L109" s="346">
        <v>1.502162543648228E-4</v>
      </c>
      <c r="M109" s="346">
        <v>5.4761541445606666E-5</v>
      </c>
      <c r="N109" s="346">
        <v>0</v>
      </c>
      <c r="O109" s="346">
        <v>1.0536363256616671E-4</v>
      </c>
      <c r="P109" s="346">
        <v>1.2999741106662266E-4</v>
      </c>
      <c r="Q109" s="346">
        <v>9.9968269230802842E-5</v>
      </c>
      <c r="R109" s="346">
        <v>8.1079388428371038E-5</v>
      </c>
      <c r="S109" s="346">
        <v>1.0564123576089122E-4</v>
      </c>
      <c r="T109" s="346">
        <v>8.3849303786412167E-5</v>
      </c>
      <c r="U109" s="346">
        <v>9.4447814649219907E-5</v>
      </c>
      <c r="V109" s="346">
        <v>6.8049210776551498E-5</v>
      </c>
      <c r="W109" s="346">
        <v>9.1159469575537877E-5</v>
      </c>
      <c r="X109" s="346">
        <v>1.8339713600416474E-5</v>
      </c>
      <c r="Y109" s="346">
        <v>5.8261989124676855E-5</v>
      </c>
      <c r="Z109" s="346">
        <v>3.5129763106078316E-5</v>
      </c>
      <c r="AA109" s="346">
        <v>9.7000362292393256E-5</v>
      </c>
      <c r="AB109" s="346">
        <v>1.4720222579683425E-4</v>
      </c>
      <c r="AC109" s="346">
        <v>5.998474437621571E-5</v>
      </c>
      <c r="AD109" s="346">
        <v>1.0861664865998801E-5</v>
      </c>
      <c r="AE109" s="346">
        <v>3.8517722458703549E-5</v>
      </c>
      <c r="AF109" s="346">
        <v>9.4787824020814106E-5</v>
      </c>
      <c r="AG109" s="346">
        <v>8.4055488902169543E-5</v>
      </c>
      <c r="AH109" s="346">
        <v>9.4588800354105469E-5</v>
      </c>
      <c r="AI109" s="346">
        <v>8.7261309515658482E-5</v>
      </c>
      <c r="AJ109" s="346">
        <v>7.9098457096132558E-5</v>
      </c>
      <c r="AK109" s="346">
        <v>4.689610210814636E-5</v>
      </c>
      <c r="AL109" s="346">
        <v>8.2919132460268133E-5</v>
      </c>
      <c r="AM109" s="346">
        <v>5.0966716811674178E-5</v>
      </c>
      <c r="AN109" s="346">
        <v>5.258207705945662E-5</v>
      </c>
      <c r="AO109" s="346">
        <v>6.5024638000601358E-5</v>
      </c>
      <c r="AP109" s="346">
        <v>6.6259912696428489E-5</v>
      </c>
      <c r="AQ109" s="346">
        <v>1.1410439204547041E-4</v>
      </c>
      <c r="AR109" s="346">
        <v>4.6943411365764234E-5</v>
      </c>
      <c r="AS109" s="346">
        <v>7.2841086818537144E-5</v>
      </c>
      <c r="AT109" s="346">
        <v>8.3223635496874646E-5</v>
      </c>
      <c r="AU109" s="346">
        <v>9.6893932257216935E-5</v>
      </c>
      <c r="AV109" s="346">
        <v>5.6725032329281847E-5</v>
      </c>
      <c r="AW109" s="346">
        <v>5.7695463892996826E-5</v>
      </c>
      <c r="AX109" s="346">
        <v>1.8191324384116334E-4</v>
      </c>
      <c r="AY109" s="346">
        <v>1.3237651123114527E-4</v>
      </c>
      <c r="AZ109" s="346">
        <v>6.5750977782800364E-5</v>
      </c>
      <c r="BA109" s="346">
        <v>9.3933894115480693E-5</v>
      </c>
      <c r="BB109" s="346">
        <v>7.4112980025829489E-5</v>
      </c>
      <c r="BC109" s="346">
        <v>7.5904297869408023E-5</v>
      </c>
      <c r="BD109" s="346">
        <v>7.8399867537481149E-5</v>
      </c>
      <c r="BE109" s="346">
        <v>1.0984659234386431E-4</v>
      </c>
      <c r="BF109" s="346">
        <v>9.2440417660871534E-5</v>
      </c>
      <c r="BG109" s="346">
        <v>6.0853828754380133E-5</v>
      </c>
      <c r="BH109" s="346">
        <v>9.7575212727619157E-5</v>
      </c>
      <c r="BI109" s="346">
        <v>1.180425449527606E-4</v>
      </c>
      <c r="BJ109" s="346">
        <v>9.9858601674510743E-5</v>
      </c>
      <c r="BK109" s="346">
        <v>9.2152629059303936E-5</v>
      </c>
      <c r="BL109" s="346">
        <v>8.0482040438547916E-5</v>
      </c>
      <c r="BM109" s="346">
        <v>1.0949536580969277E-4</v>
      </c>
      <c r="BN109" s="346">
        <v>8.7635726515423326E-5</v>
      </c>
      <c r="BO109" s="346">
        <v>1.9322413825892629E-4</v>
      </c>
      <c r="BP109" s="346">
        <v>1.0899153429353699E-4</v>
      </c>
      <c r="BQ109" s="346">
        <v>1.0827142751949322E-4</v>
      </c>
      <c r="BR109" s="346">
        <v>6.9444140249230802E-5</v>
      </c>
      <c r="BS109" s="346">
        <v>1.9872431600924858E-4</v>
      </c>
      <c r="BT109" s="346">
        <v>1.440575350541732E-4</v>
      </c>
      <c r="BU109" s="346">
        <v>1.4635482453129268E-4</v>
      </c>
      <c r="BV109" s="346">
        <v>1.903430614208136E-4</v>
      </c>
      <c r="BW109" s="346">
        <v>1.2997257262683634E-4</v>
      </c>
      <c r="BX109" s="346">
        <v>1.0375906700253726E-4</v>
      </c>
      <c r="BY109" s="346">
        <v>1.5545877079690029E-5</v>
      </c>
      <c r="BZ109" s="346">
        <v>1.8911163396318814E-3</v>
      </c>
      <c r="CA109" s="346">
        <v>9.1291656553042108E-5</v>
      </c>
      <c r="CB109" s="346">
        <v>9.8141941642511653E-5</v>
      </c>
      <c r="CC109" s="346">
        <v>1.0817736414252266E-4</v>
      </c>
      <c r="CD109" s="346">
        <v>2.8560431069162186E-4</v>
      </c>
      <c r="CE109" s="346">
        <v>1.3945624204483338E-4</v>
      </c>
      <c r="CF109" s="346">
        <v>2.4380314693830864E-4</v>
      </c>
      <c r="CG109" s="346">
        <v>1.8730889315660891E-4</v>
      </c>
      <c r="CH109" s="346">
        <v>3.0781397824532593E-4</v>
      </c>
      <c r="CI109" s="346">
        <v>6.539304186754907E-4</v>
      </c>
      <c r="CJ109" s="346">
        <v>9.3190030216889379E-4</v>
      </c>
      <c r="CK109" s="346">
        <v>1.7408551011111192E-4</v>
      </c>
      <c r="CL109" s="346">
        <v>6.3471337573557359E-4</v>
      </c>
      <c r="CM109" s="346">
        <v>1.1280513332790553E-3</v>
      </c>
      <c r="CN109" s="346">
        <v>1.749044058192129E-4</v>
      </c>
      <c r="CO109" s="346">
        <v>2.7833032149364917E-4</v>
      </c>
      <c r="CP109" s="346">
        <v>1.6965233225523429E-4</v>
      </c>
      <c r="CQ109" s="346">
        <v>9.423496792582392E-3</v>
      </c>
      <c r="CR109" s="346">
        <v>7.5553082618575228E-3</v>
      </c>
      <c r="CS109" s="346">
        <v>1.104626263835547E-2</v>
      </c>
      <c r="CT109" s="346">
        <v>8.3732849022364452E-3</v>
      </c>
      <c r="CU109" s="346">
        <v>1.6083086018063236E-4</v>
      </c>
      <c r="CV109" s="346">
        <v>1.830903406568733E-4</v>
      </c>
      <c r="CW109" s="346">
        <v>8.1117580187259222E-4</v>
      </c>
      <c r="CX109" s="346">
        <v>8.7268145493783015E-5</v>
      </c>
      <c r="CY109" s="346">
        <v>8.9036954081224667E-4</v>
      </c>
      <c r="CZ109" s="346">
        <v>9.1233521360264171E-3</v>
      </c>
      <c r="DA109" s="346">
        <v>1.7210122618320043E-3</v>
      </c>
      <c r="DB109" s="346">
        <v>1.0129339905422456</v>
      </c>
      <c r="DC109" s="346">
        <v>1.8556386397973655E-4</v>
      </c>
      <c r="DD109" s="346">
        <v>3.799024151969461E-4</v>
      </c>
      <c r="DE109" s="346">
        <v>2.7962015236823422E-3</v>
      </c>
      <c r="DF109" s="346">
        <v>5.7064650037607415E-5</v>
      </c>
      <c r="DG109" s="347">
        <v>1.393947440724486E-3</v>
      </c>
      <c r="DI109" s="344"/>
      <c r="DK109" s="317">
        <v>369173.78528957709</v>
      </c>
      <c r="DL109" s="317">
        <v>304460.56524263311</v>
      </c>
    </row>
    <row r="110" spans="1:116">
      <c r="A110" s="316">
        <v>104</v>
      </c>
      <c r="B110" s="123" t="s">
        <v>329</v>
      </c>
      <c r="C110" s="340" t="s">
        <v>330</v>
      </c>
      <c r="D110" s="345">
        <v>3.0910705836111727E-5</v>
      </c>
      <c r="E110" s="346">
        <v>2.1751937175870517E-5</v>
      </c>
      <c r="F110" s="346">
        <v>2.8686932987316883E-5</v>
      </c>
      <c r="G110" s="346">
        <v>2.5589141496528854E-5</v>
      </c>
      <c r="H110" s="346">
        <v>3.4068605217214404E-5</v>
      </c>
      <c r="I110" s="346">
        <v>0</v>
      </c>
      <c r="J110" s="346">
        <v>5.2589730642533523E-5</v>
      </c>
      <c r="K110" s="346">
        <v>7.9006342919749937E-5</v>
      </c>
      <c r="L110" s="346">
        <v>4.256389614939205E-4</v>
      </c>
      <c r="M110" s="346">
        <v>2.3294752825677012E-5</v>
      </c>
      <c r="N110" s="346">
        <v>0</v>
      </c>
      <c r="O110" s="346">
        <v>3.3187667303641082E-5</v>
      </c>
      <c r="P110" s="346">
        <v>8.828990693658602E-5</v>
      </c>
      <c r="Q110" s="346">
        <v>3.858664025555494E-5</v>
      </c>
      <c r="R110" s="346">
        <v>7.6719484490710106E-5</v>
      </c>
      <c r="S110" s="346">
        <v>3.6737889529051767E-5</v>
      </c>
      <c r="T110" s="346">
        <v>4.4411188849497325E-5</v>
      </c>
      <c r="U110" s="346">
        <v>3.4867938865660173E-5</v>
      </c>
      <c r="V110" s="346">
        <v>6.1222856724956661E-5</v>
      </c>
      <c r="W110" s="346">
        <v>4.612720726583858E-5</v>
      </c>
      <c r="X110" s="346">
        <v>1.1081514886123447E-5</v>
      </c>
      <c r="Y110" s="346">
        <v>2.6429590005383583E-5</v>
      </c>
      <c r="Z110" s="346">
        <v>1.977981486969479E-5</v>
      </c>
      <c r="AA110" s="346">
        <v>4.9280078133667988E-5</v>
      </c>
      <c r="AB110" s="346">
        <v>5.3820310637390709E-4</v>
      </c>
      <c r="AC110" s="346">
        <v>3.2115471842027068E-4</v>
      </c>
      <c r="AD110" s="346">
        <v>5.3720296776599398E-6</v>
      </c>
      <c r="AE110" s="346">
        <v>1.382311165475846E-5</v>
      </c>
      <c r="AF110" s="346">
        <v>7.0444171658705606E-5</v>
      </c>
      <c r="AG110" s="346">
        <v>7.1413593637405646E-5</v>
      </c>
      <c r="AH110" s="346">
        <v>5.1546552339510932E-5</v>
      </c>
      <c r="AI110" s="346">
        <v>5.3152086153483092E-5</v>
      </c>
      <c r="AJ110" s="346">
        <v>3.1409143984049906E-5</v>
      </c>
      <c r="AK110" s="346">
        <v>8.486677340678028E-5</v>
      </c>
      <c r="AL110" s="346">
        <v>4.826929321514978E-5</v>
      </c>
      <c r="AM110" s="346">
        <v>1.7787090016711866E-5</v>
      </c>
      <c r="AN110" s="346">
        <v>2.1330585330886463E-5</v>
      </c>
      <c r="AO110" s="346">
        <v>3.0918706695878043E-5</v>
      </c>
      <c r="AP110" s="346">
        <v>2.2173843180074152E-5</v>
      </c>
      <c r="AQ110" s="346">
        <v>3.8223253341666625E-5</v>
      </c>
      <c r="AR110" s="346">
        <v>2.61319772244181E-5</v>
      </c>
      <c r="AS110" s="346">
        <v>3.5590759999176273E-5</v>
      </c>
      <c r="AT110" s="346">
        <v>4.0447972083367361E-5</v>
      </c>
      <c r="AU110" s="346">
        <v>5.8974800265332993E-5</v>
      </c>
      <c r="AV110" s="346">
        <v>5.320551208725343E-5</v>
      </c>
      <c r="AW110" s="346">
        <v>6.4869140801004352E-5</v>
      </c>
      <c r="AX110" s="346">
        <v>6.12572043488804E-5</v>
      </c>
      <c r="AY110" s="346">
        <v>4.3503497195935654E-5</v>
      </c>
      <c r="AZ110" s="346">
        <v>6.1151360242609233E-5</v>
      </c>
      <c r="BA110" s="346">
        <v>1.0672467078633177E-4</v>
      </c>
      <c r="BB110" s="346">
        <v>4.1897808214206398E-5</v>
      </c>
      <c r="BC110" s="346">
        <v>9.9674203462132215E-5</v>
      </c>
      <c r="BD110" s="346">
        <v>9.7630112249808094E-5</v>
      </c>
      <c r="BE110" s="346">
        <v>8.2434973216266884E-5</v>
      </c>
      <c r="BF110" s="346">
        <v>9.8373627788937265E-5</v>
      </c>
      <c r="BG110" s="346">
        <v>9.7370101826481489E-5</v>
      </c>
      <c r="BH110" s="346">
        <v>6.8680151141294141E-5</v>
      </c>
      <c r="BI110" s="346">
        <v>3.8377495589840943E-5</v>
      </c>
      <c r="BJ110" s="346">
        <v>6.857620929259732E-5</v>
      </c>
      <c r="BK110" s="346">
        <v>1.1546301572551687E-4</v>
      </c>
      <c r="BL110" s="346">
        <v>4.2003782313190334E-5</v>
      </c>
      <c r="BM110" s="346">
        <v>6.3482024730894158E-5</v>
      </c>
      <c r="BN110" s="346">
        <v>3.6479155955316479E-5</v>
      </c>
      <c r="BO110" s="346">
        <v>5.0810183633534421E-5</v>
      </c>
      <c r="BP110" s="346">
        <v>4.548167892089763E-5</v>
      </c>
      <c r="BQ110" s="346">
        <v>4.3241386954039837E-5</v>
      </c>
      <c r="BR110" s="346">
        <v>1.3625710834003443E-4</v>
      </c>
      <c r="BS110" s="346">
        <v>1.4764321392902237E-4</v>
      </c>
      <c r="BT110" s="346">
        <v>4.6246989473616951E-5</v>
      </c>
      <c r="BU110" s="346">
        <v>1.3110254458827703E-4</v>
      </c>
      <c r="BV110" s="346">
        <v>3.0927061582598748E-4</v>
      </c>
      <c r="BW110" s="346">
        <v>2.2785606964367911E-4</v>
      </c>
      <c r="BX110" s="346">
        <v>1.9923010104807816E-4</v>
      </c>
      <c r="BY110" s="346">
        <v>2.1006894093169766E-5</v>
      </c>
      <c r="BZ110" s="346">
        <v>8.3849689545003917E-5</v>
      </c>
      <c r="CA110" s="346">
        <v>5.1353134771277472E-5</v>
      </c>
      <c r="CB110" s="346">
        <v>7.513277466250977E-5</v>
      </c>
      <c r="CC110" s="346">
        <v>5.3167088639096342E-5</v>
      </c>
      <c r="CD110" s="346">
        <v>1.4925892954503769E-4</v>
      </c>
      <c r="CE110" s="346">
        <v>7.3470255491856539E-5</v>
      </c>
      <c r="CF110" s="346">
        <v>5.5283743970662879E-5</v>
      </c>
      <c r="CG110" s="346">
        <v>1.3075858765840289E-4</v>
      </c>
      <c r="CH110" s="346">
        <v>2.9184948952176648E-5</v>
      </c>
      <c r="CI110" s="346">
        <v>2.9395337740092232E-4</v>
      </c>
      <c r="CJ110" s="346">
        <v>3.0837030249820728E-2</v>
      </c>
      <c r="CK110" s="346">
        <v>1.6880099958265158E-4</v>
      </c>
      <c r="CL110" s="346">
        <v>5.2651701737734728E-4</v>
      </c>
      <c r="CM110" s="346">
        <v>2.5828912239698586E-2</v>
      </c>
      <c r="CN110" s="346">
        <v>4.8553414566393205E-5</v>
      </c>
      <c r="CO110" s="346">
        <v>1.4404563098556326E-4</v>
      </c>
      <c r="CP110" s="346">
        <v>9.9657503868732895E-5</v>
      </c>
      <c r="CQ110" s="346">
        <v>8.1123311835198724E-5</v>
      </c>
      <c r="CR110" s="346">
        <v>9.570008886624651E-5</v>
      </c>
      <c r="CS110" s="346">
        <v>5.8527838028437115E-5</v>
      </c>
      <c r="CT110" s="346">
        <v>4.5467901569100209E-5</v>
      </c>
      <c r="CU110" s="346">
        <v>1.2738228016862533E-4</v>
      </c>
      <c r="CV110" s="346">
        <v>1.7144075780810316E-4</v>
      </c>
      <c r="CW110" s="346">
        <v>1.7187391191029248E-2</v>
      </c>
      <c r="CX110" s="346">
        <v>4.9560898252097052E-5</v>
      </c>
      <c r="CY110" s="346">
        <v>1.6332386085355581E-4</v>
      </c>
      <c r="CZ110" s="346">
        <v>1.2922194387363416E-3</v>
      </c>
      <c r="DA110" s="346">
        <v>3.1323397745882558E-4</v>
      </c>
      <c r="DB110" s="346">
        <v>3.4511176556643365E-4</v>
      </c>
      <c r="DC110" s="346">
        <v>1.0163210196222063</v>
      </c>
      <c r="DD110" s="346">
        <v>7.8654284143076251E-5</v>
      </c>
      <c r="DE110" s="346">
        <v>8.8274005637899329E-4</v>
      </c>
      <c r="DF110" s="346">
        <v>4.1587776357355404E-5</v>
      </c>
      <c r="DG110" s="347">
        <v>4.2946883794775791E-4</v>
      </c>
      <c r="DI110" s="344"/>
      <c r="DK110" s="317">
        <v>408199.59239270678</v>
      </c>
      <c r="DL110" s="317">
        <v>264383.46092462516</v>
      </c>
    </row>
    <row r="111" spans="1:116">
      <c r="A111" s="316">
        <v>105</v>
      </c>
      <c r="B111" s="123" t="s">
        <v>331</v>
      </c>
      <c r="C111" s="340" t="s">
        <v>332</v>
      </c>
      <c r="D111" s="345">
        <v>9.4541999801302266E-6</v>
      </c>
      <c r="E111" s="346">
        <v>5.914922493393566E-3</v>
      </c>
      <c r="F111" s="346">
        <v>7.9510665442450291E-5</v>
      </c>
      <c r="G111" s="346">
        <v>1.0895368282581332E-6</v>
      </c>
      <c r="H111" s="346">
        <v>1.3910832244462217E-6</v>
      </c>
      <c r="I111" s="346">
        <v>0</v>
      </c>
      <c r="J111" s="346">
        <v>2.3029197114316316E-7</v>
      </c>
      <c r="K111" s="346">
        <v>1.1729550807040455E-4</v>
      </c>
      <c r="L111" s="346">
        <v>2.8967289555710703E-6</v>
      </c>
      <c r="M111" s="346">
        <v>1.2459856573712939E-5</v>
      </c>
      <c r="N111" s="346">
        <v>0</v>
      </c>
      <c r="O111" s="346">
        <v>2.2366240939052334E-6</v>
      </c>
      <c r="P111" s="346">
        <v>9.340022522727554E-7</v>
      </c>
      <c r="Q111" s="346">
        <v>1.2384736910162836E-7</v>
      </c>
      <c r="R111" s="346">
        <v>1.7898047695328885E-7</v>
      </c>
      <c r="S111" s="346">
        <v>2.9842482422695144E-7</v>
      </c>
      <c r="T111" s="346">
        <v>1.0864662980196656E-7</v>
      </c>
      <c r="U111" s="346">
        <v>6.6723283369610306E-8</v>
      </c>
      <c r="V111" s="346">
        <v>1.636547292788785E-6</v>
      </c>
      <c r="W111" s="346">
        <v>1.2164100380587999E-7</v>
      </c>
      <c r="X111" s="346">
        <v>4.0354678913461152E-8</v>
      </c>
      <c r="Y111" s="346">
        <v>4.2979306992854531E-7</v>
      </c>
      <c r="Z111" s="346">
        <v>1.7335719746806586E-7</v>
      </c>
      <c r="AA111" s="346">
        <v>1.738032331783181E-7</v>
      </c>
      <c r="AB111" s="346">
        <v>9.0810169307805878E-7</v>
      </c>
      <c r="AC111" s="346">
        <v>8.731893171935815E-7</v>
      </c>
      <c r="AD111" s="346">
        <v>9.6750422290472851E-9</v>
      </c>
      <c r="AE111" s="346">
        <v>3.6238159897909668E-8</v>
      </c>
      <c r="AF111" s="346">
        <v>1.2253021515848813E-7</v>
      </c>
      <c r="AG111" s="346">
        <v>1.9858106782063204E-7</v>
      </c>
      <c r="AH111" s="346">
        <v>5.0064773903730651E-5</v>
      </c>
      <c r="AI111" s="346">
        <v>8.848275354867744E-8</v>
      </c>
      <c r="AJ111" s="346">
        <v>1.3184506535946273E-7</v>
      </c>
      <c r="AK111" s="346">
        <v>5.4715102747826841E-7</v>
      </c>
      <c r="AL111" s="346">
        <v>1.8110676850966845E-7</v>
      </c>
      <c r="AM111" s="346">
        <v>4.1818924266607314E-8</v>
      </c>
      <c r="AN111" s="346">
        <v>5.6889007869405072E-8</v>
      </c>
      <c r="AO111" s="346">
        <v>2.0922511791986057E-7</v>
      </c>
      <c r="AP111" s="346">
        <v>4.0200531412497974E-8</v>
      </c>
      <c r="AQ111" s="346">
        <v>5.4822031337156329E-8</v>
      </c>
      <c r="AR111" s="346">
        <v>6.0266103378169104E-8</v>
      </c>
      <c r="AS111" s="346">
        <v>2.6596462895682127E-7</v>
      </c>
      <c r="AT111" s="346">
        <v>1.0681698512644989E-7</v>
      </c>
      <c r="AU111" s="346">
        <v>3.0714585942445706E-7</v>
      </c>
      <c r="AV111" s="346">
        <v>1.5839184579411419E-7</v>
      </c>
      <c r="AW111" s="346">
        <v>1.7945570148844892E-7</v>
      </c>
      <c r="AX111" s="346">
        <v>3.2530131530735796E-7</v>
      </c>
      <c r="AY111" s="346">
        <v>5.1304289827010014E-7</v>
      </c>
      <c r="AZ111" s="346">
        <v>3.6435880647195397E-7</v>
      </c>
      <c r="BA111" s="346">
        <v>6.752594610545949E-7</v>
      </c>
      <c r="BB111" s="346">
        <v>2.907204897998283E-7</v>
      </c>
      <c r="BC111" s="346">
        <v>1.9496493527299287E-7</v>
      </c>
      <c r="BD111" s="346">
        <v>7.0962366335303743E-7</v>
      </c>
      <c r="BE111" s="346">
        <v>2.1400344716696893E-7</v>
      </c>
      <c r="BF111" s="346">
        <v>1.5324466087814487E-7</v>
      </c>
      <c r="BG111" s="346">
        <v>1.5642363885588421E-7</v>
      </c>
      <c r="BH111" s="346">
        <v>1.6092144699120139E-7</v>
      </c>
      <c r="BI111" s="346">
        <v>2.1325423354616802E-7</v>
      </c>
      <c r="BJ111" s="346">
        <v>1.0662555098348564E-7</v>
      </c>
      <c r="BK111" s="346">
        <v>3.3626270394329563E-7</v>
      </c>
      <c r="BL111" s="346">
        <v>9.1564705640655198E-8</v>
      </c>
      <c r="BM111" s="346">
        <v>1.6026518581830781E-7</v>
      </c>
      <c r="BN111" s="346">
        <v>8.8652733238279425E-8</v>
      </c>
      <c r="BO111" s="346">
        <v>1.3114860990722792E-7</v>
      </c>
      <c r="BP111" s="346">
        <v>1.3224302687261188E-7</v>
      </c>
      <c r="BQ111" s="346">
        <v>2.0892536677292389E-7</v>
      </c>
      <c r="BR111" s="346">
        <v>3.0693046212173181E-7</v>
      </c>
      <c r="BS111" s="346">
        <v>1.8977238845103138E-7</v>
      </c>
      <c r="BT111" s="346">
        <v>1.4968589554478512E-7</v>
      </c>
      <c r="BU111" s="346">
        <v>1.9020375052080199E-7</v>
      </c>
      <c r="BV111" s="346">
        <v>3.1181598719242788E-7</v>
      </c>
      <c r="BW111" s="346">
        <v>1.707437069678811E-7</v>
      </c>
      <c r="BX111" s="346">
        <v>1.4531708885570228E-7</v>
      </c>
      <c r="BY111" s="346">
        <v>2.1726520500061156E-8</v>
      </c>
      <c r="BZ111" s="346">
        <v>1.628907854168079E-6</v>
      </c>
      <c r="CA111" s="346">
        <v>1.0418713528074297E-7</v>
      </c>
      <c r="CB111" s="346">
        <v>2.3687840032303437E-7</v>
      </c>
      <c r="CC111" s="346">
        <v>1.0528822706929758E-7</v>
      </c>
      <c r="CD111" s="346">
        <v>1.7219480221006063E-7</v>
      </c>
      <c r="CE111" s="346">
        <v>2.3326575730348387E-7</v>
      </c>
      <c r="CF111" s="346">
        <v>1.6740121669725711E-7</v>
      </c>
      <c r="CG111" s="346">
        <v>2.4388047592532395E-7</v>
      </c>
      <c r="CH111" s="346">
        <v>1.0468842065980189E-7</v>
      </c>
      <c r="CI111" s="346">
        <v>2.1972282879784346E-6</v>
      </c>
      <c r="CJ111" s="346">
        <v>1.7722924100175092E-5</v>
      </c>
      <c r="CK111" s="346">
        <v>1.2653489349200676E-6</v>
      </c>
      <c r="CL111" s="346">
        <v>2.3955941391124072E-6</v>
      </c>
      <c r="CM111" s="346">
        <v>1.4942386524098397E-5</v>
      </c>
      <c r="CN111" s="346">
        <v>1.2925691282077104E-7</v>
      </c>
      <c r="CO111" s="346">
        <v>2.4585319171569213E-4</v>
      </c>
      <c r="CP111" s="346">
        <v>2.6432667646091843E-6</v>
      </c>
      <c r="CQ111" s="346">
        <v>5.3994429475932762E-7</v>
      </c>
      <c r="CR111" s="346">
        <v>1.2778671414614955E-7</v>
      </c>
      <c r="CS111" s="346">
        <v>1.6550329137674348E-6</v>
      </c>
      <c r="CT111" s="346">
        <v>2.5889941140225029E-6</v>
      </c>
      <c r="CU111" s="346">
        <v>2.1553127985737533E-7</v>
      </c>
      <c r="CV111" s="346">
        <v>3.3906343512110775E-7</v>
      </c>
      <c r="CW111" s="346">
        <v>9.8560419852086449E-6</v>
      </c>
      <c r="CX111" s="346">
        <v>9.0111618210077138E-8</v>
      </c>
      <c r="CY111" s="346">
        <v>2.9066512741379259E-7</v>
      </c>
      <c r="CZ111" s="346">
        <v>7.9813325650816256E-6</v>
      </c>
      <c r="DA111" s="346">
        <v>1.5138915704772057E-5</v>
      </c>
      <c r="DB111" s="346">
        <v>5.717409544911371E-7</v>
      </c>
      <c r="DC111" s="346">
        <v>5.7395013898662835E-4</v>
      </c>
      <c r="DD111" s="346">
        <v>1.0023236175668118</v>
      </c>
      <c r="DE111" s="346">
        <v>1.1992444731212125E-6</v>
      </c>
      <c r="DF111" s="346">
        <v>9.5361426155954753E-8</v>
      </c>
      <c r="DG111" s="347">
        <v>8.8729407683513114E-7</v>
      </c>
      <c r="DI111" s="344"/>
      <c r="DK111" s="317">
        <v>35392.648116034834</v>
      </c>
      <c r="DL111" s="317">
        <v>34826.73613353043</v>
      </c>
    </row>
    <row r="112" spans="1:116">
      <c r="A112" s="316">
        <v>106</v>
      </c>
      <c r="B112" s="123" t="s">
        <v>333</v>
      </c>
      <c r="C112" s="340" t="s">
        <v>334</v>
      </c>
      <c r="D112" s="345">
        <v>1.5044376876252125E-4</v>
      </c>
      <c r="E112" s="346">
        <v>1.2422201320614316E-4</v>
      </c>
      <c r="F112" s="346">
        <v>1.7182225466393893E-3</v>
      </c>
      <c r="G112" s="346">
        <v>1.0235118747453404E-4</v>
      </c>
      <c r="H112" s="346">
        <v>4.3815933571185526E-4</v>
      </c>
      <c r="I112" s="346">
        <v>0</v>
      </c>
      <c r="J112" s="346">
        <v>2.5506879939279518E-4</v>
      </c>
      <c r="K112" s="346">
        <v>2.3989000997385311E-4</v>
      </c>
      <c r="L112" s="346">
        <v>1.5710396291516646E-4</v>
      </c>
      <c r="M112" s="346">
        <v>1.1356266415274439E-4</v>
      </c>
      <c r="N112" s="346">
        <v>0</v>
      </c>
      <c r="O112" s="346">
        <v>1.2329623411648429E-4</v>
      </c>
      <c r="P112" s="346">
        <v>1.3932387523414225E-4</v>
      </c>
      <c r="Q112" s="346">
        <v>1.1766827732949398E-4</v>
      </c>
      <c r="R112" s="346">
        <v>1.7971930089614546E-4</v>
      </c>
      <c r="S112" s="346">
        <v>1.1382325348365401E-4</v>
      </c>
      <c r="T112" s="346">
        <v>9.778906854090034E-5</v>
      </c>
      <c r="U112" s="346">
        <v>1.4710782889717781E-4</v>
      </c>
      <c r="V112" s="346">
        <v>2.9423028424903797E-4</v>
      </c>
      <c r="W112" s="346">
        <v>2.3521323627540146E-4</v>
      </c>
      <c r="X112" s="346">
        <v>5.1537819460548197E-5</v>
      </c>
      <c r="Y112" s="346">
        <v>1.068518881474332E-4</v>
      </c>
      <c r="Z112" s="346">
        <v>8.2085097021869431E-5</v>
      </c>
      <c r="AA112" s="346">
        <v>1.9455727056208807E-4</v>
      </c>
      <c r="AB112" s="346">
        <v>1.6502249722215418E-4</v>
      </c>
      <c r="AC112" s="346">
        <v>3.0317906024559675E-4</v>
      </c>
      <c r="AD112" s="346">
        <v>4.124959543807253E-5</v>
      </c>
      <c r="AE112" s="346">
        <v>7.2677586361234004E-5</v>
      </c>
      <c r="AF112" s="346">
        <v>1.0327999931882417E-4</v>
      </c>
      <c r="AG112" s="346">
        <v>1.1470046507860346E-4</v>
      </c>
      <c r="AH112" s="346">
        <v>1.1314978462371871E-4</v>
      </c>
      <c r="AI112" s="346">
        <v>2.4294933474343548E-4</v>
      </c>
      <c r="AJ112" s="346">
        <v>1.7021790550695708E-4</v>
      </c>
      <c r="AK112" s="346">
        <v>1.3396447822149459E-3</v>
      </c>
      <c r="AL112" s="346">
        <v>2.3999059986820468E-4</v>
      </c>
      <c r="AM112" s="346">
        <v>8.3116172517243148E-5</v>
      </c>
      <c r="AN112" s="346">
        <v>7.8810128887712744E-5</v>
      </c>
      <c r="AO112" s="346">
        <v>1.4169174764685414E-4</v>
      </c>
      <c r="AP112" s="346">
        <v>8.7038917488455018E-5</v>
      </c>
      <c r="AQ112" s="346">
        <v>1.5992508932735001E-4</v>
      </c>
      <c r="AR112" s="346">
        <v>9.1748947089297791E-5</v>
      </c>
      <c r="AS112" s="346">
        <v>1.0903241920804184E-4</v>
      </c>
      <c r="AT112" s="346">
        <v>1.1453983765906061E-4</v>
      </c>
      <c r="AU112" s="346">
        <v>1.5969318616389363E-4</v>
      </c>
      <c r="AV112" s="346">
        <v>1.357214321930389E-4</v>
      </c>
      <c r="AW112" s="346">
        <v>1.4967945337542713E-4</v>
      </c>
      <c r="AX112" s="346">
        <v>1.3824821436274727E-4</v>
      </c>
      <c r="AY112" s="346">
        <v>2.6938660808929494E-4</v>
      </c>
      <c r="AZ112" s="346">
        <v>1.7942320564619618E-4</v>
      </c>
      <c r="BA112" s="346">
        <v>2.0407575009893036E-4</v>
      </c>
      <c r="BB112" s="346">
        <v>9.2150309406735832E-5</v>
      </c>
      <c r="BC112" s="346">
        <v>1.3909975067478438E-4</v>
      </c>
      <c r="BD112" s="346">
        <v>1.9334248767911136E-4</v>
      </c>
      <c r="BE112" s="346">
        <v>1.1705359872178595E-4</v>
      </c>
      <c r="BF112" s="346">
        <v>1.1758950981020118E-4</v>
      </c>
      <c r="BG112" s="346">
        <v>1.3673169185792752E-4</v>
      </c>
      <c r="BH112" s="346">
        <v>1.1977170311129624E-4</v>
      </c>
      <c r="BI112" s="346">
        <v>2.0469291164919702E-4</v>
      </c>
      <c r="BJ112" s="346">
        <v>1.162057252275543E-4</v>
      </c>
      <c r="BK112" s="346">
        <v>2.1616220325620635E-4</v>
      </c>
      <c r="BL112" s="346">
        <v>2.5774659602016865E-4</v>
      </c>
      <c r="BM112" s="346">
        <v>2.9358883569819522E-4</v>
      </c>
      <c r="BN112" s="346">
        <v>1.8890611545304962E-4</v>
      </c>
      <c r="BO112" s="346">
        <v>4.3272383396950379E-4</v>
      </c>
      <c r="BP112" s="346">
        <v>4.0476090167637966E-4</v>
      </c>
      <c r="BQ112" s="346">
        <v>9.173211579268647E-5</v>
      </c>
      <c r="BR112" s="346">
        <v>1.5081508142436942E-4</v>
      </c>
      <c r="BS112" s="346">
        <v>4.7106300315828242E-4</v>
      </c>
      <c r="BT112" s="346">
        <v>8.727091769813425E-5</v>
      </c>
      <c r="BU112" s="346">
        <v>5.0909701000290185E-4</v>
      </c>
      <c r="BV112" s="346">
        <v>2.7774059831451166E-4</v>
      </c>
      <c r="BW112" s="346">
        <v>1.1201744837005566E-3</v>
      </c>
      <c r="BX112" s="346">
        <v>8.1855861620524725E-4</v>
      </c>
      <c r="BY112" s="346">
        <v>3.2114277691466624E-4</v>
      </c>
      <c r="BZ112" s="346">
        <v>2.3752251390459896E-4</v>
      </c>
      <c r="CA112" s="346">
        <v>3.5832837500008767E-4</v>
      </c>
      <c r="CB112" s="346">
        <v>3.2042392839357585E-4</v>
      </c>
      <c r="CC112" s="346">
        <v>2.8676281680254149E-4</v>
      </c>
      <c r="CD112" s="346">
        <v>2.8555864343967393E-4</v>
      </c>
      <c r="CE112" s="346">
        <v>2.7934372281032677E-4</v>
      </c>
      <c r="CF112" s="346">
        <v>3.480539911188919E-4</v>
      </c>
      <c r="CG112" s="346">
        <v>5.3612451445998819E-4</v>
      </c>
      <c r="CH112" s="346">
        <v>2.7962157795321851E-4</v>
      </c>
      <c r="CI112" s="346">
        <v>4.8081776855778916E-4</v>
      </c>
      <c r="CJ112" s="346">
        <v>1.0784187667127955E-3</v>
      </c>
      <c r="CK112" s="346">
        <v>7.7494794234983576E-4</v>
      </c>
      <c r="CL112" s="346">
        <v>3.1282927474038803E-4</v>
      </c>
      <c r="CM112" s="346">
        <v>2.2579663572869454E-3</v>
      </c>
      <c r="CN112" s="346">
        <v>2.7628890151864443E-4</v>
      </c>
      <c r="CO112" s="346">
        <v>2.628509166147517E-3</v>
      </c>
      <c r="CP112" s="346">
        <v>2.3360891601908744E-3</v>
      </c>
      <c r="CQ112" s="346">
        <v>2.8698137335178857E-4</v>
      </c>
      <c r="CR112" s="346">
        <v>3.0019910786379262E-4</v>
      </c>
      <c r="CS112" s="346">
        <v>2.262799923185764E-4</v>
      </c>
      <c r="CT112" s="346">
        <v>2.4304163805547978E-4</v>
      </c>
      <c r="CU112" s="346">
        <v>1.6452787101409888E-3</v>
      </c>
      <c r="CV112" s="346">
        <v>7.6430690408884261E-4</v>
      </c>
      <c r="CW112" s="346">
        <v>1.3484993070175726E-3</v>
      </c>
      <c r="CX112" s="346">
        <v>4.597722168892249E-4</v>
      </c>
      <c r="CY112" s="346">
        <v>5.9247177941630885E-4</v>
      </c>
      <c r="CZ112" s="346">
        <v>1.3130297060783731E-3</v>
      </c>
      <c r="DA112" s="346">
        <v>4.6134455609350168E-4</v>
      </c>
      <c r="DB112" s="346">
        <v>1.2137418066738822E-3</v>
      </c>
      <c r="DC112" s="346">
        <v>1.8406251937412377E-3</v>
      </c>
      <c r="DD112" s="346">
        <v>1.0260165185090181E-3</v>
      </c>
      <c r="DE112" s="346">
        <v>1.0025712941058624</v>
      </c>
      <c r="DF112" s="346">
        <v>1.4525404593965403E-4</v>
      </c>
      <c r="DG112" s="347">
        <v>1.0810842992619229E-3</v>
      </c>
      <c r="DI112" s="344"/>
      <c r="DK112" s="317">
        <v>419619.28315754619</v>
      </c>
      <c r="DL112" s="317">
        <v>281899.59827047784</v>
      </c>
    </row>
    <row r="113" spans="1:116">
      <c r="A113" s="316">
        <v>107</v>
      </c>
      <c r="B113" s="123" t="s">
        <v>335</v>
      </c>
      <c r="C113" s="340" t="s">
        <v>336</v>
      </c>
      <c r="D113" s="345">
        <v>7.4147288573307973E-4</v>
      </c>
      <c r="E113" s="346">
        <v>7.8988831009381378E-4</v>
      </c>
      <c r="F113" s="346">
        <v>1.194167265331763E-3</v>
      </c>
      <c r="G113" s="346">
        <v>4.2934096393486415E-3</v>
      </c>
      <c r="H113" s="346">
        <v>8.629402922081936E-4</v>
      </c>
      <c r="I113" s="346">
        <v>0</v>
      </c>
      <c r="J113" s="346">
        <v>1.9155468278100867E-3</v>
      </c>
      <c r="K113" s="346">
        <v>1.4543736608836429E-3</v>
      </c>
      <c r="L113" s="346">
        <v>6.6702051338141208E-4</v>
      </c>
      <c r="M113" s="346">
        <v>4.9873337820339841E-4</v>
      </c>
      <c r="N113" s="346">
        <v>0</v>
      </c>
      <c r="O113" s="346">
        <v>1.3320192049631123E-3</v>
      </c>
      <c r="P113" s="346">
        <v>1.6080108277520232E-3</v>
      </c>
      <c r="Q113" s="346">
        <v>1.5418679094737137E-3</v>
      </c>
      <c r="R113" s="346">
        <v>1.5409700181156026E-3</v>
      </c>
      <c r="S113" s="346">
        <v>1.021055513233252E-3</v>
      </c>
      <c r="T113" s="346">
        <v>1.0148551543137331E-3</v>
      </c>
      <c r="U113" s="346">
        <v>1.2665031422543541E-3</v>
      </c>
      <c r="V113" s="346">
        <v>1.387583169148322E-3</v>
      </c>
      <c r="W113" s="346">
        <v>1.1212772733330894E-3</v>
      </c>
      <c r="X113" s="346">
        <v>3.4279856722556308E-4</v>
      </c>
      <c r="Y113" s="346">
        <v>5.3767430498006662E-4</v>
      </c>
      <c r="Z113" s="346">
        <v>7.49669532814173E-4</v>
      </c>
      <c r="AA113" s="346">
        <v>8.8885810625742004E-4</v>
      </c>
      <c r="AB113" s="346">
        <v>1.2807509426094957E-3</v>
      </c>
      <c r="AC113" s="346">
        <v>1.1557346876585241E-3</v>
      </c>
      <c r="AD113" s="346">
        <v>8.6832865471150162E-5</v>
      </c>
      <c r="AE113" s="346">
        <v>3.2093949092067945E-4</v>
      </c>
      <c r="AF113" s="346">
        <v>4.5773191700671087E-4</v>
      </c>
      <c r="AG113" s="346">
        <v>6.1394538200244895E-4</v>
      </c>
      <c r="AH113" s="346">
        <v>2.0112922986195614E-3</v>
      </c>
      <c r="AI113" s="346">
        <v>1.5976871003123721E-3</v>
      </c>
      <c r="AJ113" s="346">
        <v>1.1773599903632602E-3</v>
      </c>
      <c r="AK113" s="346">
        <v>1.6485862138287562E-3</v>
      </c>
      <c r="AL113" s="346">
        <v>1.6568591656541689E-3</v>
      </c>
      <c r="AM113" s="346">
        <v>3.3475926104682333E-4</v>
      </c>
      <c r="AN113" s="346">
        <v>3.2883378198959406E-4</v>
      </c>
      <c r="AO113" s="346">
        <v>5.6652253943488952E-4</v>
      </c>
      <c r="AP113" s="346">
        <v>8.711301374583776E-4</v>
      </c>
      <c r="AQ113" s="346">
        <v>8.1775605982974781E-4</v>
      </c>
      <c r="AR113" s="346">
        <v>6.4912241507248346E-4</v>
      </c>
      <c r="AS113" s="346">
        <v>1.2596321215288964E-3</v>
      </c>
      <c r="AT113" s="346">
        <v>6.9488508241129243E-4</v>
      </c>
      <c r="AU113" s="346">
        <v>1.5331044579291033E-3</v>
      </c>
      <c r="AV113" s="346">
        <v>1.5252507543047301E-3</v>
      </c>
      <c r="AW113" s="346">
        <v>8.932149330602465E-4</v>
      </c>
      <c r="AX113" s="346">
        <v>1.0044343782276634E-3</v>
      </c>
      <c r="AY113" s="346">
        <v>3.6705571838583769E-3</v>
      </c>
      <c r="AZ113" s="346">
        <v>1.5804693240594509E-3</v>
      </c>
      <c r="BA113" s="346">
        <v>9.0622446446008494E-4</v>
      </c>
      <c r="BB113" s="346">
        <v>7.4091384676408718E-4</v>
      </c>
      <c r="BC113" s="346">
        <v>1.2181155388376562E-3</v>
      </c>
      <c r="BD113" s="346">
        <v>1.2256865631040256E-3</v>
      </c>
      <c r="BE113" s="346">
        <v>1.3326555924638151E-3</v>
      </c>
      <c r="BF113" s="346">
        <v>6.282164814383496E-4</v>
      </c>
      <c r="BG113" s="346">
        <v>5.407212144989637E-4</v>
      </c>
      <c r="BH113" s="346">
        <v>8.2132402927270472E-4</v>
      </c>
      <c r="BI113" s="346">
        <v>9.8937213307823514E-4</v>
      </c>
      <c r="BJ113" s="346">
        <v>1.6527281518505191E-3</v>
      </c>
      <c r="BK113" s="346">
        <v>1.6445651620472328E-3</v>
      </c>
      <c r="BL113" s="346">
        <v>1.3282843660678558E-3</v>
      </c>
      <c r="BM113" s="346">
        <v>1.1337626206062636E-3</v>
      </c>
      <c r="BN113" s="346">
        <v>5.1319908373579227E-4</v>
      </c>
      <c r="BO113" s="346">
        <v>2.7705469883582681E-3</v>
      </c>
      <c r="BP113" s="346">
        <v>9.5509941665018088E-4</v>
      </c>
      <c r="BQ113" s="346">
        <v>3.4281830372737175E-4</v>
      </c>
      <c r="BR113" s="346">
        <v>5.0362921661442736E-4</v>
      </c>
      <c r="BS113" s="346">
        <v>1.8669006507076237E-3</v>
      </c>
      <c r="BT113" s="346">
        <v>3.320690207764996E-3</v>
      </c>
      <c r="BU113" s="346">
        <v>2.3654927752485818E-3</v>
      </c>
      <c r="BV113" s="346">
        <v>3.9258515946037596E-3</v>
      </c>
      <c r="BW113" s="346">
        <v>1.6867573508173386E-3</v>
      </c>
      <c r="BX113" s="346">
        <v>1.0518443492885028E-3</v>
      </c>
      <c r="BY113" s="346">
        <v>2.5122194400277703E-4</v>
      </c>
      <c r="BZ113" s="346">
        <v>3.3968701484898213E-3</v>
      </c>
      <c r="CA113" s="346">
        <v>2.0975398213180724E-3</v>
      </c>
      <c r="CB113" s="346">
        <v>2.3366250942267706E-3</v>
      </c>
      <c r="CC113" s="346">
        <v>1.9514698065338676E-3</v>
      </c>
      <c r="CD113" s="346">
        <v>2.7346121641005595E-3</v>
      </c>
      <c r="CE113" s="346">
        <v>5.3717592579847397E-3</v>
      </c>
      <c r="CF113" s="346">
        <v>3.7874960666330324E-3</v>
      </c>
      <c r="CG113" s="346">
        <v>4.0066357657346221E-3</v>
      </c>
      <c r="CH113" s="346">
        <v>3.6224746968122534E-3</v>
      </c>
      <c r="CI113" s="346">
        <v>3.7505612346525443E-3</v>
      </c>
      <c r="CJ113" s="346">
        <v>2.7116801720881052E-3</v>
      </c>
      <c r="CK113" s="346">
        <v>1.121741399795523E-3</v>
      </c>
      <c r="CL113" s="346">
        <v>2.5178041812555741E-3</v>
      </c>
      <c r="CM113" s="346">
        <v>2.6963397830023347E-3</v>
      </c>
      <c r="CN113" s="346">
        <v>3.1848799243172844E-3</v>
      </c>
      <c r="CO113" s="346">
        <v>2.0337869338464226E-3</v>
      </c>
      <c r="CP113" s="346">
        <v>7.8469812783842473E-3</v>
      </c>
      <c r="CQ113" s="346">
        <v>1.7657590697718174E-3</v>
      </c>
      <c r="CR113" s="346">
        <v>5.8337531443082447E-3</v>
      </c>
      <c r="CS113" s="346">
        <v>4.6426951782555003E-3</v>
      </c>
      <c r="CT113" s="346">
        <v>5.3164781547963115E-3</v>
      </c>
      <c r="CU113" s="346">
        <v>4.9620380576401672E-3</v>
      </c>
      <c r="CV113" s="346">
        <v>2.2039640680556315E-3</v>
      </c>
      <c r="CW113" s="346">
        <v>2.0000575136444191E-3</v>
      </c>
      <c r="CX113" s="346">
        <v>1.6792658991561528E-3</v>
      </c>
      <c r="CY113" s="346">
        <v>2.1018183771063623E-3</v>
      </c>
      <c r="CZ113" s="346">
        <v>3.0576454849693792E-3</v>
      </c>
      <c r="DA113" s="346">
        <v>1.2099306504767639E-3</v>
      </c>
      <c r="DB113" s="346">
        <v>4.6516349241387776E-3</v>
      </c>
      <c r="DC113" s="346">
        <v>2.4952850989773904E-3</v>
      </c>
      <c r="DD113" s="346">
        <v>3.3143845835113916E-3</v>
      </c>
      <c r="DE113" s="346">
        <v>2.9890631830407168E-3</v>
      </c>
      <c r="DF113" s="346">
        <v>1.0008385295275803</v>
      </c>
      <c r="DG113" s="347">
        <v>8.2526634353355431E-4</v>
      </c>
      <c r="DI113" s="344"/>
      <c r="DK113" s="317">
        <v>237990.95490667</v>
      </c>
      <c r="DL113" s="317">
        <v>203538.24322802507</v>
      </c>
    </row>
    <row r="114" spans="1:116" ht="12.75" thickBot="1">
      <c r="A114" s="316">
        <v>108</v>
      </c>
      <c r="B114" s="123" t="s">
        <v>337</v>
      </c>
      <c r="C114" s="340" t="s">
        <v>338</v>
      </c>
      <c r="D114" s="348">
        <v>7.0480526259099827E-3</v>
      </c>
      <c r="E114" s="349">
        <v>1.3603149672971112E-3</v>
      </c>
      <c r="F114" s="349">
        <v>1.6528084836525947E-3</v>
      </c>
      <c r="G114" s="349">
        <v>1.0132261070947698E-3</v>
      </c>
      <c r="H114" s="349">
        <v>9.0883814406135105E-3</v>
      </c>
      <c r="I114" s="349">
        <v>0</v>
      </c>
      <c r="J114" s="349">
        <v>6.155935532889921E-3</v>
      </c>
      <c r="K114" s="349">
        <v>3.560263534947945E-3</v>
      </c>
      <c r="L114" s="349">
        <v>4.6063181172728371E-3</v>
      </c>
      <c r="M114" s="349">
        <v>3.0562502411708658E-3</v>
      </c>
      <c r="N114" s="349">
        <v>0</v>
      </c>
      <c r="O114" s="349">
        <v>2.2973490071100883E-3</v>
      </c>
      <c r="P114" s="349">
        <v>2.4731734303303659E-3</v>
      </c>
      <c r="Q114" s="349">
        <v>5.1104154442666245E-3</v>
      </c>
      <c r="R114" s="349">
        <v>2.6291327812182209E-3</v>
      </c>
      <c r="S114" s="349">
        <v>2.5396268388329854E-3</v>
      </c>
      <c r="T114" s="349">
        <v>2.2601521240004337E-3</v>
      </c>
      <c r="U114" s="349">
        <v>2.2939026960040443E-3</v>
      </c>
      <c r="V114" s="349">
        <v>1.4061323100132504E-3</v>
      </c>
      <c r="W114" s="349">
        <v>2.3873006738942375E-3</v>
      </c>
      <c r="X114" s="349">
        <v>4.2986306422460036E-4</v>
      </c>
      <c r="Y114" s="349">
        <v>9.0758627392182299E-4</v>
      </c>
      <c r="Z114" s="349">
        <v>1.3941466376817383E-3</v>
      </c>
      <c r="AA114" s="349">
        <v>5.9838512519505881E-3</v>
      </c>
      <c r="AB114" s="349">
        <v>1.0940282075487635E-3</v>
      </c>
      <c r="AC114" s="349">
        <v>1.5558514720604979E-3</v>
      </c>
      <c r="AD114" s="349">
        <v>3.1871078606128127E-4</v>
      </c>
      <c r="AE114" s="349">
        <v>5.9955691545300451E-3</v>
      </c>
      <c r="AF114" s="349">
        <v>1.8487336456819296E-3</v>
      </c>
      <c r="AG114" s="349">
        <v>4.4304438185598623E-3</v>
      </c>
      <c r="AH114" s="349">
        <v>3.7353813796079695E-3</v>
      </c>
      <c r="AI114" s="349">
        <v>1.3366814225090945E-2</v>
      </c>
      <c r="AJ114" s="349">
        <v>7.5413891773941314E-3</v>
      </c>
      <c r="AK114" s="349">
        <v>2.1874755707267501E-3</v>
      </c>
      <c r="AL114" s="349">
        <v>9.4874111154931631E-3</v>
      </c>
      <c r="AM114" s="349">
        <v>5.942503143658095E-3</v>
      </c>
      <c r="AN114" s="349">
        <v>5.6713280250268727E-3</v>
      </c>
      <c r="AO114" s="349">
        <v>1.1604121232409561E-2</v>
      </c>
      <c r="AP114" s="349">
        <v>6.7583491422780907E-3</v>
      </c>
      <c r="AQ114" s="349">
        <v>4.7497098328677162E-3</v>
      </c>
      <c r="AR114" s="349">
        <v>2.9774580451187222E-3</v>
      </c>
      <c r="AS114" s="349">
        <v>3.6338950700988298E-3</v>
      </c>
      <c r="AT114" s="349">
        <v>5.6564668607833775E-3</v>
      </c>
      <c r="AU114" s="349">
        <v>6.6515435772345269E-3</v>
      </c>
      <c r="AV114" s="349">
        <v>4.6085226266727383E-3</v>
      </c>
      <c r="AW114" s="349">
        <v>2.5367204630268839E-3</v>
      </c>
      <c r="AX114" s="349">
        <v>1.0398372254540374E-3</v>
      </c>
      <c r="AY114" s="349">
        <v>1.0944144780403898E-3</v>
      </c>
      <c r="AZ114" s="349">
        <v>4.9073306326949152E-3</v>
      </c>
      <c r="BA114" s="349">
        <v>1.2273158779891687E-3</v>
      </c>
      <c r="BB114" s="349">
        <v>1.5933479560754865E-3</v>
      </c>
      <c r="BC114" s="349">
        <v>6.0581557662959806E-3</v>
      </c>
      <c r="BD114" s="349">
        <v>4.3368507917010326E-3</v>
      </c>
      <c r="BE114" s="349">
        <v>1.8447121087516393E-3</v>
      </c>
      <c r="BF114" s="349">
        <v>1.418048138569635E-3</v>
      </c>
      <c r="BG114" s="349">
        <v>1.5289871317132572E-3</v>
      </c>
      <c r="BH114" s="349">
        <v>1.5975090124060128E-3</v>
      </c>
      <c r="BI114" s="349">
        <v>3.8937374525559918E-3</v>
      </c>
      <c r="BJ114" s="349">
        <v>5.484089498965305E-3</v>
      </c>
      <c r="BK114" s="349">
        <v>1.9397301305968547E-3</v>
      </c>
      <c r="BL114" s="349">
        <v>3.0722234680822997E-3</v>
      </c>
      <c r="BM114" s="349">
        <v>1.0532614696614527E-2</v>
      </c>
      <c r="BN114" s="349">
        <v>1.256822409401824E-2</v>
      </c>
      <c r="BO114" s="349">
        <v>9.2372726746974415E-3</v>
      </c>
      <c r="BP114" s="349">
        <v>1.0434875202962157E-2</v>
      </c>
      <c r="BQ114" s="349">
        <v>3.2199717535695647E-3</v>
      </c>
      <c r="BR114" s="349">
        <v>2.5421049457244691E-3</v>
      </c>
      <c r="BS114" s="349">
        <v>7.2455323107103184E-3</v>
      </c>
      <c r="BT114" s="349">
        <v>4.4250537071445833E-3</v>
      </c>
      <c r="BU114" s="349">
        <v>3.9027290881173135E-3</v>
      </c>
      <c r="BV114" s="349">
        <v>7.7803986440258205E-3</v>
      </c>
      <c r="BW114" s="349">
        <v>7.8005573437943468E-3</v>
      </c>
      <c r="BX114" s="349">
        <v>6.1878575980652073E-3</v>
      </c>
      <c r="BY114" s="349">
        <v>7.881340895063327E-4</v>
      </c>
      <c r="BZ114" s="349">
        <v>3.8734273247615979E-3</v>
      </c>
      <c r="CA114" s="349">
        <v>1.888205487730568E-3</v>
      </c>
      <c r="CB114" s="349">
        <v>2.7312520640324078E-3</v>
      </c>
      <c r="CC114" s="349">
        <v>1.1265164656094824E-2</v>
      </c>
      <c r="CD114" s="349">
        <v>4.0199116257613153E-3</v>
      </c>
      <c r="CE114" s="349">
        <v>7.3711595027969477E-3</v>
      </c>
      <c r="CF114" s="349">
        <v>4.3639700270060441E-3</v>
      </c>
      <c r="CG114" s="349">
        <v>3.9127785494620527E-3</v>
      </c>
      <c r="CH114" s="349">
        <v>1.1197707697231162E-3</v>
      </c>
      <c r="CI114" s="349">
        <v>5.381927101833715E-3</v>
      </c>
      <c r="CJ114" s="349">
        <v>4.0447326531535648E-3</v>
      </c>
      <c r="CK114" s="349">
        <v>1.4257176213235512E-3</v>
      </c>
      <c r="CL114" s="349">
        <v>8.6196448971792849E-3</v>
      </c>
      <c r="CM114" s="349">
        <v>3.2425995494089637E-3</v>
      </c>
      <c r="CN114" s="349">
        <v>8.3841994015938662E-4</v>
      </c>
      <c r="CO114" s="349">
        <v>5.754943911696786E-3</v>
      </c>
      <c r="CP114" s="349">
        <v>1.3473554809126803E-3</v>
      </c>
      <c r="CQ114" s="349">
        <v>1.5580559124128298E-3</v>
      </c>
      <c r="CR114" s="349">
        <v>1.2739662533579015E-2</v>
      </c>
      <c r="CS114" s="349">
        <v>4.5821536039095442E-3</v>
      </c>
      <c r="CT114" s="349">
        <v>1.9836725183820323E-3</v>
      </c>
      <c r="CU114" s="349">
        <v>8.8460429556976878E-3</v>
      </c>
      <c r="CV114" s="349">
        <v>3.7369410297260698E-3</v>
      </c>
      <c r="CW114" s="349">
        <v>1.4578442779291873E-3</v>
      </c>
      <c r="CX114" s="349">
        <v>4.4700711198757291E-3</v>
      </c>
      <c r="CY114" s="349">
        <v>2.8219291048653329E-3</v>
      </c>
      <c r="CZ114" s="349">
        <v>1.3080667766545921E-2</v>
      </c>
      <c r="DA114" s="349">
        <v>1.6694611427170165E-3</v>
      </c>
      <c r="DB114" s="349">
        <v>6.1179094218874316E-3</v>
      </c>
      <c r="DC114" s="349">
        <v>1.4348456086041047E-3</v>
      </c>
      <c r="DD114" s="349">
        <v>1.6204160988942233E-3</v>
      </c>
      <c r="DE114" s="349">
        <v>3.9246732570803917E-3</v>
      </c>
      <c r="DF114" s="349">
        <v>1.7776037753796652E-3</v>
      </c>
      <c r="DG114" s="350">
        <v>1.0009372735837883</v>
      </c>
      <c r="DI114" s="344"/>
      <c r="DK114" s="317">
        <v>745834.67449058848</v>
      </c>
      <c r="DL114" s="317">
        <v>502253.9398372313</v>
      </c>
    </row>
    <row r="115" spans="1:116">
      <c r="B115" s="351"/>
      <c r="C115" s="352" t="s">
        <v>71</v>
      </c>
      <c r="DG115" s="344"/>
      <c r="DI115" s="344"/>
    </row>
    <row r="116" spans="1:116" ht="12.75" thickBot="1">
      <c r="B116" s="353"/>
      <c r="C116" s="354" t="s">
        <v>72</v>
      </c>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6"/>
      <c r="DH116" s="355"/>
      <c r="DI116" s="356"/>
    </row>
    <row r="117" spans="1:116">
      <c r="B117" s="357"/>
    </row>
    <row r="118" spans="1:116">
      <c r="B118" s="357"/>
    </row>
    <row r="119" spans="1:116">
      <c r="B119" s="357"/>
      <c r="C119" s="323"/>
    </row>
    <row r="120" spans="1:116" ht="12.75" thickBot="1">
      <c r="B120" s="358"/>
      <c r="C120" s="327"/>
    </row>
    <row r="121" spans="1:116" ht="31.35" customHeight="1">
      <c r="B121" s="1151" t="s">
        <v>1903</v>
      </c>
      <c r="C121" s="1152"/>
      <c r="D121" s="287" t="s">
        <v>137</v>
      </c>
      <c r="E121" s="287" t="s">
        <v>139</v>
      </c>
      <c r="F121" s="287" t="s">
        <v>141</v>
      </c>
      <c r="G121" s="287" t="s">
        <v>143</v>
      </c>
      <c r="H121" s="287" t="s">
        <v>145</v>
      </c>
      <c r="I121" s="287" t="s">
        <v>147</v>
      </c>
      <c r="J121" s="287" t="s">
        <v>149</v>
      </c>
      <c r="K121" s="287" t="s">
        <v>151</v>
      </c>
      <c r="L121" s="287" t="s">
        <v>153</v>
      </c>
      <c r="M121" s="287" t="s">
        <v>155</v>
      </c>
      <c r="N121" s="287" t="s">
        <v>157</v>
      </c>
      <c r="O121" s="287" t="s">
        <v>159</v>
      </c>
      <c r="P121" s="287" t="s">
        <v>161</v>
      </c>
      <c r="Q121" s="287" t="s">
        <v>163</v>
      </c>
      <c r="R121" s="287" t="s">
        <v>165</v>
      </c>
      <c r="S121" s="287" t="s">
        <v>167</v>
      </c>
      <c r="T121" s="287" t="s">
        <v>169</v>
      </c>
      <c r="U121" s="287" t="s">
        <v>171</v>
      </c>
      <c r="V121" s="287" t="s">
        <v>173</v>
      </c>
      <c r="W121" s="287" t="s">
        <v>175</v>
      </c>
      <c r="X121" s="287" t="s">
        <v>177</v>
      </c>
      <c r="Y121" s="287" t="s">
        <v>179</v>
      </c>
      <c r="Z121" s="287" t="s">
        <v>181</v>
      </c>
      <c r="AA121" s="287" t="s">
        <v>183</v>
      </c>
      <c r="AB121" s="287" t="s">
        <v>185</v>
      </c>
      <c r="AC121" s="287" t="s">
        <v>187</v>
      </c>
      <c r="AD121" s="287" t="s">
        <v>189</v>
      </c>
      <c r="AE121" s="287" t="s">
        <v>191</v>
      </c>
      <c r="AF121" s="287" t="s">
        <v>193</v>
      </c>
      <c r="AG121" s="287" t="s">
        <v>194</v>
      </c>
      <c r="AH121" s="287" t="s">
        <v>195</v>
      </c>
      <c r="AI121" s="287" t="s">
        <v>197</v>
      </c>
      <c r="AJ121" s="287" t="s">
        <v>199</v>
      </c>
      <c r="AK121" s="287" t="s">
        <v>201</v>
      </c>
      <c r="AL121" s="287" t="s">
        <v>202</v>
      </c>
      <c r="AM121" s="287" t="s">
        <v>203</v>
      </c>
      <c r="AN121" s="287" t="s">
        <v>205</v>
      </c>
      <c r="AO121" s="287" t="s">
        <v>207</v>
      </c>
      <c r="AP121" s="287" t="s">
        <v>209</v>
      </c>
      <c r="AQ121" s="287" t="s">
        <v>211</v>
      </c>
      <c r="AR121" s="287" t="s">
        <v>213</v>
      </c>
      <c r="AS121" s="287" t="s">
        <v>215</v>
      </c>
      <c r="AT121" s="287" t="s">
        <v>217</v>
      </c>
      <c r="AU121" s="287" t="s">
        <v>219</v>
      </c>
      <c r="AV121" s="287" t="s">
        <v>220</v>
      </c>
      <c r="AW121" s="287" t="s">
        <v>221</v>
      </c>
      <c r="AX121" s="287" t="s">
        <v>222</v>
      </c>
      <c r="AY121" s="287" t="s">
        <v>224</v>
      </c>
      <c r="AZ121" s="287" t="s">
        <v>226</v>
      </c>
      <c r="BA121" s="287" t="s">
        <v>228</v>
      </c>
      <c r="BB121" s="287" t="s">
        <v>230</v>
      </c>
      <c r="BC121" s="287" t="s">
        <v>232</v>
      </c>
      <c r="BD121" s="287" t="s">
        <v>234</v>
      </c>
      <c r="BE121" s="287" t="s">
        <v>236</v>
      </c>
      <c r="BF121" s="287" t="s">
        <v>238</v>
      </c>
      <c r="BG121" s="287" t="s">
        <v>240</v>
      </c>
      <c r="BH121" s="287" t="s">
        <v>242</v>
      </c>
      <c r="BI121" s="287" t="s">
        <v>244</v>
      </c>
      <c r="BJ121" s="287" t="s">
        <v>246</v>
      </c>
      <c r="BK121" s="287" t="s">
        <v>248</v>
      </c>
      <c r="BL121" s="287" t="s">
        <v>249</v>
      </c>
      <c r="BM121" s="287" t="s">
        <v>251</v>
      </c>
      <c r="BN121" s="287" t="s">
        <v>253</v>
      </c>
      <c r="BO121" s="287" t="s">
        <v>255</v>
      </c>
      <c r="BP121" s="287" t="s">
        <v>257</v>
      </c>
      <c r="BQ121" s="287" t="s">
        <v>259</v>
      </c>
      <c r="BR121" s="287" t="s">
        <v>261</v>
      </c>
      <c r="BS121" s="287" t="s">
        <v>263</v>
      </c>
      <c r="BT121" s="287" t="s">
        <v>264</v>
      </c>
      <c r="BU121" s="287" t="s">
        <v>265</v>
      </c>
      <c r="BV121" s="287" t="s">
        <v>266</v>
      </c>
      <c r="BW121" s="287" t="s">
        <v>267</v>
      </c>
      <c r="BX121" s="287" t="s">
        <v>269</v>
      </c>
      <c r="BY121" s="287" t="s">
        <v>271</v>
      </c>
      <c r="BZ121" s="287" t="s">
        <v>273</v>
      </c>
      <c r="CA121" s="287" t="s">
        <v>275</v>
      </c>
      <c r="CB121" s="287" t="s">
        <v>277</v>
      </c>
      <c r="CC121" s="287" t="s">
        <v>279</v>
      </c>
      <c r="CD121" s="287" t="s">
        <v>281</v>
      </c>
      <c r="CE121" s="287" t="s">
        <v>283</v>
      </c>
      <c r="CF121" s="287" t="s">
        <v>285</v>
      </c>
      <c r="CG121" s="287" t="s">
        <v>287</v>
      </c>
      <c r="CH121" s="287" t="s">
        <v>289</v>
      </c>
      <c r="CI121" s="287" t="s">
        <v>291</v>
      </c>
      <c r="CJ121" s="287" t="s">
        <v>293</v>
      </c>
      <c r="CK121" s="287" t="s">
        <v>295</v>
      </c>
      <c r="CL121" s="287" t="s">
        <v>297</v>
      </c>
      <c r="CM121" s="287" t="s">
        <v>299</v>
      </c>
      <c r="CN121" s="287" t="s">
        <v>301</v>
      </c>
      <c r="CO121" s="287" t="s">
        <v>302</v>
      </c>
      <c r="CP121" s="287" t="s">
        <v>304</v>
      </c>
      <c r="CQ121" s="287" t="s">
        <v>306</v>
      </c>
      <c r="CR121" s="287" t="s">
        <v>308</v>
      </c>
      <c r="CS121" s="287" t="s">
        <v>310</v>
      </c>
      <c r="CT121" s="287" t="s">
        <v>312</v>
      </c>
      <c r="CU121" s="287" t="s">
        <v>314</v>
      </c>
      <c r="CV121" s="287" t="s">
        <v>315</v>
      </c>
      <c r="CW121" s="287" t="s">
        <v>317</v>
      </c>
      <c r="CX121" s="287" t="s">
        <v>319</v>
      </c>
      <c r="CY121" s="287" t="s">
        <v>321</v>
      </c>
      <c r="CZ121" s="287" t="s">
        <v>323</v>
      </c>
      <c r="DA121" s="287" t="s">
        <v>325</v>
      </c>
      <c r="DB121" s="287" t="s">
        <v>327</v>
      </c>
      <c r="DC121" s="287" t="s">
        <v>329</v>
      </c>
      <c r="DD121" s="287" t="s">
        <v>331</v>
      </c>
      <c r="DE121" s="287" t="s">
        <v>333</v>
      </c>
      <c r="DF121" s="287" t="s">
        <v>335</v>
      </c>
      <c r="DG121" s="329" t="s">
        <v>337</v>
      </c>
    </row>
    <row r="122" spans="1:116" ht="39" customHeight="1" thickBot="1">
      <c r="B122" s="1153"/>
      <c r="C122" s="1154"/>
      <c r="D122" s="289" t="s">
        <v>138</v>
      </c>
      <c r="E122" s="289" t="s">
        <v>140</v>
      </c>
      <c r="F122" s="289" t="s">
        <v>142</v>
      </c>
      <c r="G122" s="289" t="s">
        <v>144</v>
      </c>
      <c r="H122" s="289" t="s">
        <v>146</v>
      </c>
      <c r="I122" s="289" t="s">
        <v>148</v>
      </c>
      <c r="J122" s="289" t="s">
        <v>150</v>
      </c>
      <c r="K122" s="289" t="s">
        <v>152</v>
      </c>
      <c r="L122" s="289" t="s">
        <v>154</v>
      </c>
      <c r="M122" s="289" t="s">
        <v>156</v>
      </c>
      <c r="N122" s="289" t="s">
        <v>158</v>
      </c>
      <c r="O122" s="289" t="s">
        <v>160</v>
      </c>
      <c r="P122" s="289" t="s">
        <v>162</v>
      </c>
      <c r="Q122" s="289" t="s">
        <v>164</v>
      </c>
      <c r="R122" s="289" t="s">
        <v>166</v>
      </c>
      <c r="S122" s="289" t="s">
        <v>168</v>
      </c>
      <c r="T122" s="289" t="s">
        <v>170</v>
      </c>
      <c r="U122" s="289" t="s">
        <v>172</v>
      </c>
      <c r="V122" s="289" t="s">
        <v>174</v>
      </c>
      <c r="W122" s="289" t="s">
        <v>176</v>
      </c>
      <c r="X122" s="289" t="s">
        <v>178</v>
      </c>
      <c r="Y122" s="289" t="s">
        <v>180</v>
      </c>
      <c r="Z122" s="289" t="s">
        <v>182</v>
      </c>
      <c r="AA122" s="289" t="s">
        <v>184</v>
      </c>
      <c r="AB122" s="289" t="s">
        <v>186</v>
      </c>
      <c r="AC122" s="289" t="s">
        <v>188</v>
      </c>
      <c r="AD122" s="289" t="s">
        <v>190</v>
      </c>
      <c r="AE122" s="289" t="s">
        <v>192</v>
      </c>
      <c r="AF122" s="289" t="s">
        <v>96</v>
      </c>
      <c r="AG122" s="289" t="s">
        <v>97</v>
      </c>
      <c r="AH122" s="289" t="s">
        <v>196</v>
      </c>
      <c r="AI122" s="289" t="s">
        <v>198</v>
      </c>
      <c r="AJ122" s="289" t="s">
        <v>200</v>
      </c>
      <c r="AK122" s="289" t="s">
        <v>98</v>
      </c>
      <c r="AL122" s="289" t="s">
        <v>99</v>
      </c>
      <c r="AM122" s="289" t="s">
        <v>204</v>
      </c>
      <c r="AN122" s="289" t="s">
        <v>206</v>
      </c>
      <c r="AO122" s="289" t="s">
        <v>208</v>
      </c>
      <c r="AP122" s="289" t="s">
        <v>210</v>
      </c>
      <c r="AQ122" s="289" t="s">
        <v>212</v>
      </c>
      <c r="AR122" s="289" t="s">
        <v>214</v>
      </c>
      <c r="AS122" s="289" t="s">
        <v>216</v>
      </c>
      <c r="AT122" s="289" t="s">
        <v>218</v>
      </c>
      <c r="AU122" s="289" t="s">
        <v>0</v>
      </c>
      <c r="AV122" s="289" t="s">
        <v>1</v>
      </c>
      <c r="AW122" s="289" t="s">
        <v>2</v>
      </c>
      <c r="AX122" s="289" t="s">
        <v>223</v>
      </c>
      <c r="AY122" s="289" t="s">
        <v>225</v>
      </c>
      <c r="AZ122" s="289" t="s">
        <v>227</v>
      </c>
      <c r="BA122" s="289" t="s">
        <v>229</v>
      </c>
      <c r="BB122" s="289" t="s">
        <v>231</v>
      </c>
      <c r="BC122" s="289" t="s">
        <v>233</v>
      </c>
      <c r="BD122" s="289" t="s">
        <v>235</v>
      </c>
      <c r="BE122" s="289" t="s">
        <v>237</v>
      </c>
      <c r="BF122" s="289" t="s">
        <v>239</v>
      </c>
      <c r="BG122" s="289" t="s">
        <v>241</v>
      </c>
      <c r="BH122" s="289" t="s">
        <v>243</v>
      </c>
      <c r="BI122" s="289" t="s">
        <v>245</v>
      </c>
      <c r="BJ122" s="289" t="s">
        <v>247</v>
      </c>
      <c r="BK122" s="289" t="s">
        <v>3</v>
      </c>
      <c r="BL122" s="289" t="s">
        <v>250</v>
      </c>
      <c r="BM122" s="289" t="s">
        <v>252</v>
      </c>
      <c r="BN122" s="289" t="s">
        <v>254</v>
      </c>
      <c r="BO122" s="289" t="s">
        <v>256</v>
      </c>
      <c r="BP122" s="289" t="s">
        <v>258</v>
      </c>
      <c r="BQ122" s="289" t="s">
        <v>260</v>
      </c>
      <c r="BR122" s="289" t="s">
        <v>262</v>
      </c>
      <c r="BS122" s="289" t="s">
        <v>4</v>
      </c>
      <c r="BT122" s="289" t="s">
        <v>5</v>
      </c>
      <c r="BU122" s="289" t="s">
        <v>52</v>
      </c>
      <c r="BV122" s="289" t="s">
        <v>6</v>
      </c>
      <c r="BW122" s="289" t="s">
        <v>268</v>
      </c>
      <c r="BX122" s="289" t="s">
        <v>270</v>
      </c>
      <c r="BY122" s="289" t="s">
        <v>272</v>
      </c>
      <c r="BZ122" s="289" t="s">
        <v>274</v>
      </c>
      <c r="CA122" s="289" t="s">
        <v>276</v>
      </c>
      <c r="CB122" s="289" t="s">
        <v>278</v>
      </c>
      <c r="CC122" s="289" t="s">
        <v>280</v>
      </c>
      <c r="CD122" s="289" t="s">
        <v>282</v>
      </c>
      <c r="CE122" s="289" t="s">
        <v>284</v>
      </c>
      <c r="CF122" s="289" t="s">
        <v>286</v>
      </c>
      <c r="CG122" s="289" t="s">
        <v>288</v>
      </c>
      <c r="CH122" s="289" t="s">
        <v>290</v>
      </c>
      <c r="CI122" s="289" t="s">
        <v>292</v>
      </c>
      <c r="CJ122" s="289" t="s">
        <v>294</v>
      </c>
      <c r="CK122" s="289" t="s">
        <v>296</v>
      </c>
      <c r="CL122" s="289" t="s">
        <v>298</v>
      </c>
      <c r="CM122" s="289" t="s">
        <v>300</v>
      </c>
      <c r="CN122" s="289" t="s">
        <v>7</v>
      </c>
      <c r="CO122" s="289" t="s">
        <v>303</v>
      </c>
      <c r="CP122" s="289" t="s">
        <v>305</v>
      </c>
      <c r="CQ122" s="289" t="s">
        <v>307</v>
      </c>
      <c r="CR122" s="289" t="s">
        <v>309</v>
      </c>
      <c r="CS122" s="289" t="s">
        <v>311</v>
      </c>
      <c r="CT122" s="289" t="s">
        <v>313</v>
      </c>
      <c r="CU122" s="289" t="s">
        <v>59</v>
      </c>
      <c r="CV122" s="289" t="s">
        <v>316</v>
      </c>
      <c r="CW122" s="289" t="s">
        <v>318</v>
      </c>
      <c r="CX122" s="289" t="s">
        <v>320</v>
      </c>
      <c r="CY122" s="289" t="s">
        <v>322</v>
      </c>
      <c r="CZ122" s="289" t="s">
        <v>324</v>
      </c>
      <c r="DA122" s="289" t="s">
        <v>326</v>
      </c>
      <c r="DB122" s="289" t="s">
        <v>328</v>
      </c>
      <c r="DC122" s="289" t="s">
        <v>330</v>
      </c>
      <c r="DD122" s="289" t="s">
        <v>332</v>
      </c>
      <c r="DE122" s="289" t="s">
        <v>334</v>
      </c>
      <c r="DF122" s="289" t="s">
        <v>336</v>
      </c>
      <c r="DG122" s="334" t="s">
        <v>338</v>
      </c>
    </row>
    <row r="123" spans="1:116">
      <c r="B123" s="109" t="s">
        <v>342</v>
      </c>
      <c r="C123" s="110" t="s">
        <v>138</v>
      </c>
      <c r="D123" s="342">
        <f t="array" ref="D123:DG230">MMULT(D7:DG114,I!D7:DG114-Ḿ!D7:DG114)</f>
        <v>0.28795092805207001</v>
      </c>
      <c r="E123" s="342">
        <v>1.3403960506772901E-2</v>
      </c>
      <c r="F123" s="342">
        <v>4.410068238723616E-3</v>
      </c>
      <c r="G123" s="342">
        <v>7.3041663487202876E-5</v>
      </c>
      <c r="H123" s="342">
        <v>1.4582863331626024E-3</v>
      </c>
      <c r="I123" s="342">
        <v>0</v>
      </c>
      <c r="J123" s="342">
        <v>8.875263599342806E-7</v>
      </c>
      <c r="K123" s="342">
        <v>1.2306999702673849E-2</v>
      </c>
      <c r="L123" s="342">
        <v>2.4087132432012636E-3</v>
      </c>
      <c r="M123" s="342">
        <v>4.280267643310863E-2</v>
      </c>
      <c r="N123" s="342">
        <v>0</v>
      </c>
      <c r="O123" s="342">
        <v>7.8215731295954805E-4</v>
      </c>
      <c r="P123" s="342">
        <v>7.5154086667991949E-5</v>
      </c>
      <c r="Q123" s="342">
        <v>1.2153040915510409E-5</v>
      </c>
      <c r="R123" s="342">
        <v>1.829657153368372E-6</v>
      </c>
      <c r="S123" s="342">
        <v>4.7760684576288024E-4</v>
      </c>
      <c r="T123" s="342">
        <v>6.7407274012917228E-5</v>
      </c>
      <c r="U123" s="342">
        <v>2.6138776085482164E-5</v>
      </c>
      <c r="V123" s="342">
        <v>2.2555795230244278E-5</v>
      </c>
      <c r="W123" s="342">
        <v>1.8711849133259497E-6</v>
      </c>
      <c r="X123" s="342">
        <v>6.6230662908419783E-7</v>
      </c>
      <c r="Y123" s="342">
        <v>2.8336277711836733E-5</v>
      </c>
      <c r="Z123" s="342">
        <v>1.6630582376952267E-6</v>
      </c>
      <c r="AA123" s="342">
        <v>6.8235072747200367E-5</v>
      </c>
      <c r="AB123" s="342">
        <v>3.2074865111793907E-4</v>
      </c>
      <c r="AC123" s="342">
        <v>2.6700582563777544E-5</v>
      </c>
      <c r="AD123" s="342">
        <v>4.4266361422905481E-7</v>
      </c>
      <c r="AE123" s="342">
        <v>1.97430135604031E-6</v>
      </c>
      <c r="AF123" s="342">
        <v>4.3606129624282468E-6</v>
      </c>
      <c r="AG123" s="342">
        <v>2.3843636483133097E-3</v>
      </c>
      <c r="AH123" s="342">
        <v>6.9668457636153864E-5</v>
      </c>
      <c r="AI123" s="342">
        <v>2.8726740188635188E-6</v>
      </c>
      <c r="AJ123" s="342">
        <v>5.6633138465005728E-6</v>
      </c>
      <c r="AK123" s="342">
        <v>1.2927761564993546E-5</v>
      </c>
      <c r="AL123" s="342">
        <v>7.5793868708749518E-5</v>
      </c>
      <c r="AM123" s="342">
        <v>4.1992718480500378E-6</v>
      </c>
      <c r="AN123" s="342">
        <v>3.2420227915637477E-6</v>
      </c>
      <c r="AO123" s="342">
        <v>3.0752007530800636E-6</v>
      </c>
      <c r="AP123" s="342">
        <v>3.3324761543519718E-6</v>
      </c>
      <c r="AQ123" s="342">
        <v>1.3122328927363033E-6</v>
      </c>
      <c r="AR123" s="342">
        <v>2.4918369366751994E-6</v>
      </c>
      <c r="AS123" s="342">
        <v>5.6532001998218209E-6</v>
      </c>
      <c r="AT123" s="342">
        <v>4.4188658020822761E-6</v>
      </c>
      <c r="AU123" s="342">
        <v>1.2554966168677477E-5</v>
      </c>
      <c r="AV123" s="342">
        <v>8.894533138708199E-6</v>
      </c>
      <c r="AW123" s="342">
        <v>9.7125504858692479E-6</v>
      </c>
      <c r="AX123" s="342">
        <v>2.1093110136483723E-6</v>
      </c>
      <c r="AY123" s="342">
        <v>1.4363557589867961E-6</v>
      </c>
      <c r="AZ123" s="342">
        <v>2.9186224446090841E-5</v>
      </c>
      <c r="BA123" s="342">
        <v>4.9356616987748071E-6</v>
      </c>
      <c r="BB123" s="342">
        <v>9.0174458755382809E-7</v>
      </c>
      <c r="BC123" s="342">
        <v>1.6414602149609178E-6</v>
      </c>
      <c r="BD123" s="342">
        <v>1.0062961431954841E-6</v>
      </c>
      <c r="BE123" s="342">
        <v>7.4333377745123834E-7</v>
      </c>
      <c r="BF123" s="342">
        <v>2.2112551285447777E-5</v>
      </c>
      <c r="BG123" s="342">
        <v>9.08102809069362E-6</v>
      </c>
      <c r="BH123" s="342">
        <v>3.55503699074596E-5</v>
      </c>
      <c r="BI123" s="342">
        <v>6.4758610845030274E-6</v>
      </c>
      <c r="BJ123" s="342">
        <v>1.6815386865938736E-5</v>
      </c>
      <c r="BK123" s="342">
        <v>9.0684065002172157E-5</v>
      </c>
      <c r="BL123" s="342">
        <v>1.1664748142926454E-5</v>
      </c>
      <c r="BM123" s="342">
        <v>2.1614950207352656E-4</v>
      </c>
      <c r="BN123" s="342">
        <v>1.8282408645631069E-5</v>
      </c>
      <c r="BO123" s="342">
        <v>5.2358196432275095E-4</v>
      </c>
      <c r="BP123" s="342">
        <v>4.7865286358116208E-4</v>
      </c>
      <c r="BQ123" s="342">
        <v>3.8722252779629232E-6</v>
      </c>
      <c r="BR123" s="342">
        <v>6.5455586834071338E-6</v>
      </c>
      <c r="BS123" s="342">
        <v>1.4823890487358055E-5</v>
      </c>
      <c r="BT123" s="342">
        <v>1.4904224838582375E-5</v>
      </c>
      <c r="BU123" s="342">
        <v>3.4878102777942292E-5</v>
      </c>
      <c r="BV123" s="342">
        <v>5.0646349212564296E-6</v>
      </c>
      <c r="BW123" s="342">
        <v>2.7617821339067257E-6</v>
      </c>
      <c r="BX123" s="342">
        <v>3.4384891962431213E-6</v>
      </c>
      <c r="BY123" s="342">
        <v>3.2212853500660974E-6</v>
      </c>
      <c r="BZ123" s="342">
        <v>9.2354111517119541E-6</v>
      </c>
      <c r="CA123" s="342">
        <v>6.7347656242286473E-6</v>
      </c>
      <c r="CB123" s="342">
        <v>4.7343961107939346E-5</v>
      </c>
      <c r="CC123" s="342">
        <v>8.4703768863004583E-6</v>
      </c>
      <c r="CD123" s="342">
        <v>1.3626522594213077E-5</v>
      </c>
      <c r="CE123" s="342">
        <v>7.305586053772805E-6</v>
      </c>
      <c r="CF123" s="342">
        <v>6.4736003750216573E-6</v>
      </c>
      <c r="CG123" s="342">
        <v>6.3572731627109543E-5</v>
      </c>
      <c r="CH123" s="342">
        <v>3.8338703774809295E-6</v>
      </c>
      <c r="CI123" s="342">
        <v>7.9559535893141398E-6</v>
      </c>
      <c r="CJ123" s="342">
        <v>2.3910041546407248E-5</v>
      </c>
      <c r="CK123" s="342">
        <v>4.6599842742778079E-6</v>
      </c>
      <c r="CL123" s="342">
        <v>3.2123834472119224E-7</v>
      </c>
      <c r="CM123" s="342">
        <v>4.6661165972066524E-6</v>
      </c>
      <c r="CN123" s="342">
        <v>1.8697546807716931E-5</v>
      </c>
      <c r="CO123" s="342">
        <v>5.0417199031169786E-4</v>
      </c>
      <c r="CP123" s="342">
        <v>3.2992252877327171E-4</v>
      </c>
      <c r="CQ123" s="342">
        <v>3.3455923876470734E-4</v>
      </c>
      <c r="CR123" s="342">
        <v>2.059748553084498E-5</v>
      </c>
      <c r="CS123" s="342">
        <v>9.5242755799762417E-4</v>
      </c>
      <c r="CT123" s="342">
        <v>1.3993400425195697E-3</v>
      </c>
      <c r="CU123" s="342">
        <v>6.1708786658718157E-4</v>
      </c>
      <c r="CV123" s="342">
        <v>2.5218856125820862E-5</v>
      </c>
      <c r="CW123" s="342">
        <v>7.9820697337214684E-6</v>
      </c>
      <c r="CX123" s="342">
        <v>6.3999373184548024E-5</v>
      </c>
      <c r="CY123" s="342">
        <v>6.3944098504267658E-6</v>
      </c>
      <c r="CZ123" s="342">
        <v>5.9180724527675113E-4</v>
      </c>
      <c r="DA123" s="342">
        <v>5.8843844937669643E-3</v>
      </c>
      <c r="DB123" s="342">
        <v>4.725025552731158E-5</v>
      </c>
      <c r="DC123" s="342">
        <v>4.3269404315816803E-4</v>
      </c>
      <c r="DD123" s="342">
        <v>1.2010244639950732E-3</v>
      </c>
      <c r="DE123" s="342">
        <v>8.3448826044953443E-4</v>
      </c>
      <c r="DF123" s="342">
        <v>1.3752912187569083E-4</v>
      </c>
      <c r="DG123" s="343">
        <v>1.1832912738658847E-5</v>
      </c>
    </row>
    <row r="124" spans="1:116">
      <c r="B124" s="123" t="s">
        <v>139</v>
      </c>
      <c r="C124" s="110" t="s">
        <v>140</v>
      </c>
      <c r="D124" s="346">
        <v>4.6464945121446112E-4</v>
      </c>
      <c r="E124" s="346">
        <v>0.40099806883711131</v>
      </c>
      <c r="F124" s="346">
        <v>1.3792818211060655E-2</v>
      </c>
      <c r="G124" s="346">
        <v>2.6737794274962643E-5</v>
      </c>
      <c r="H124" s="346">
        <v>7.9542894188154543E-5</v>
      </c>
      <c r="I124" s="346">
        <v>0</v>
      </c>
      <c r="J124" s="346">
        <v>7.9525592057872768E-8</v>
      </c>
      <c r="K124" s="346">
        <v>5.9928159583221641E-3</v>
      </c>
      <c r="L124" s="346">
        <v>1.0479782111075675E-4</v>
      </c>
      <c r="M124" s="346">
        <v>1.164851873538931E-3</v>
      </c>
      <c r="N124" s="346">
        <v>0</v>
      </c>
      <c r="O124" s="346">
        <v>8.3405463142705724E-5</v>
      </c>
      <c r="P124" s="346">
        <v>1.0579450525083462E-5</v>
      </c>
      <c r="Q124" s="346">
        <v>2.3564620961620636E-6</v>
      </c>
      <c r="R124" s="346">
        <v>2.3645694570791927E-7</v>
      </c>
      <c r="S124" s="346">
        <v>1.192024043420077E-5</v>
      </c>
      <c r="T124" s="346">
        <v>2.2508921578912203E-6</v>
      </c>
      <c r="U124" s="346">
        <v>8.4110866870431963E-7</v>
      </c>
      <c r="V124" s="346">
        <v>1.3568192335090942E-4</v>
      </c>
      <c r="W124" s="346">
        <v>4.4874845295743007E-7</v>
      </c>
      <c r="X124" s="346">
        <v>7.2872771773335003E-8</v>
      </c>
      <c r="Y124" s="346">
        <v>1.049689425715114E-5</v>
      </c>
      <c r="Z124" s="346">
        <v>5.3516836554011637E-7</v>
      </c>
      <c r="AA124" s="346">
        <v>7.475950088682913E-7</v>
      </c>
      <c r="AB124" s="346">
        <v>2.6187480115585525E-5</v>
      </c>
      <c r="AC124" s="346">
        <v>9.1421719485047171E-6</v>
      </c>
      <c r="AD124" s="346">
        <v>3.8224064463903924E-8</v>
      </c>
      <c r="AE124" s="346">
        <v>9.7185451349449889E-8</v>
      </c>
      <c r="AF124" s="346">
        <v>4.2489701020587581E-7</v>
      </c>
      <c r="AG124" s="346">
        <v>4.3998058948852513E-6</v>
      </c>
      <c r="AH124" s="346">
        <v>9.7163299475140586E-4</v>
      </c>
      <c r="AI124" s="346">
        <v>2.5730214829789637E-7</v>
      </c>
      <c r="AJ124" s="346">
        <v>2.8422633794785697E-7</v>
      </c>
      <c r="AK124" s="346">
        <v>3.6721335799962059E-6</v>
      </c>
      <c r="AL124" s="346">
        <v>3.5040889224740546E-6</v>
      </c>
      <c r="AM124" s="346">
        <v>3.4910405697814715E-9</v>
      </c>
      <c r="AN124" s="346">
        <v>1.123734135240632E-7</v>
      </c>
      <c r="AO124" s="346">
        <v>2.5532124079846496E-7</v>
      </c>
      <c r="AP124" s="346">
        <v>1.1123948682708945E-7</v>
      </c>
      <c r="AQ124" s="346">
        <v>5.6263277680089415E-8</v>
      </c>
      <c r="AR124" s="346">
        <v>1.2285720882916724E-7</v>
      </c>
      <c r="AS124" s="346">
        <v>3.3432574273287066E-7</v>
      </c>
      <c r="AT124" s="346">
        <v>1.7377120805095151E-7</v>
      </c>
      <c r="AU124" s="346">
        <v>1.747947875891248E-7</v>
      </c>
      <c r="AV124" s="346">
        <v>2.3307063696022118E-7</v>
      </c>
      <c r="AW124" s="346">
        <v>2.4359030471582539E-7</v>
      </c>
      <c r="AX124" s="346">
        <v>1.2002376105519661E-7</v>
      </c>
      <c r="AY124" s="346">
        <v>1.5433304633355722E-7</v>
      </c>
      <c r="AZ124" s="346">
        <v>4.434170088933696E-7</v>
      </c>
      <c r="BA124" s="346">
        <v>1.4301023820079493E-7</v>
      </c>
      <c r="BB124" s="346">
        <v>6.9961688909922187E-8</v>
      </c>
      <c r="BC124" s="346">
        <v>3.2731440670370454E-8</v>
      </c>
      <c r="BD124" s="346">
        <v>3.4572170276350675E-8</v>
      </c>
      <c r="BE124" s="346">
        <v>2.9234162565129521E-8</v>
      </c>
      <c r="BF124" s="346">
        <v>2.4914055712089609E-7</v>
      </c>
      <c r="BG124" s="346">
        <v>6.8916747292504541E-8</v>
      </c>
      <c r="BH124" s="346">
        <v>4.192654167387199E-7</v>
      </c>
      <c r="BI124" s="346">
        <v>1.4261533222472874E-7</v>
      </c>
      <c r="BJ124" s="346">
        <v>1.6123155006342589E-7</v>
      </c>
      <c r="BK124" s="346">
        <v>7.1018628279982398E-6</v>
      </c>
      <c r="BL124" s="346">
        <v>2.4035666003782465E-7</v>
      </c>
      <c r="BM124" s="346">
        <v>9.6480464849636997E-7</v>
      </c>
      <c r="BN124" s="346">
        <v>7.1700697474197182E-7</v>
      </c>
      <c r="BO124" s="346">
        <v>1.4335767520660263E-6</v>
      </c>
      <c r="BP124" s="346">
        <v>1.2097554461754279E-6</v>
      </c>
      <c r="BQ124" s="346">
        <v>2.6697262080091612E-7</v>
      </c>
      <c r="BR124" s="346">
        <v>4.8012312405401289E-6</v>
      </c>
      <c r="BS124" s="346">
        <v>5.5507398634140114E-7</v>
      </c>
      <c r="BT124" s="346">
        <v>2.2710927788318016E-7</v>
      </c>
      <c r="BU124" s="346">
        <v>4.6014193128466157E-7</v>
      </c>
      <c r="BV124" s="346">
        <v>3.0444138990026553E-7</v>
      </c>
      <c r="BW124" s="346">
        <v>1.5478632421120013E-7</v>
      </c>
      <c r="BX124" s="346">
        <v>1.756622887956553E-7</v>
      </c>
      <c r="BY124" s="346">
        <v>6.9902538196954039E-8</v>
      </c>
      <c r="BZ124" s="346">
        <v>1.1598535384617362E-6</v>
      </c>
      <c r="CA124" s="346">
        <v>2.1861533993192718E-7</v>
      </c>
      <c r="CB124" s="346">
        <v>1.1960906300197843E-6</v>
      </c>
      <c r="CC124" s="346">
        <v>5.1711613249301136E-7</v>
      </c>
      <c r="CD124" s="346">
        <v>1.0880654678192852E-6</v>
      </c>
      <c r="CE124" s="346">
        <v>4.1344611669035248E-7</v>
      </c>
      <c r="CF124" s="346">
        <v>2.7743343085637468E-7</v>
      </c>
      <c r="CG124" s="346">
        <v>6.1320005052919209E-6</v>
      </c>
      <c r="CH124" s="346">
        <v>5.6105297455825475E-7</v>
      </c>
      <c r="CI124" s="346">
        <v>1.3270762519131652E-6</v>
      </c>
      <c r="CJ124" s="346">
        <v>6.8130057919627673E-7</v>
      </c>
      <c r="CK124" s="346">
        <v>4.0921919753641634E-7</v>
      </c>
      <c r="CL124" s="346">
        <v>4.5599259081493083E-8</v>
      </c>
      <c r="CM124" s="346">
        <v>1.2923688112394802E-7</v>
      </c>
      <c r="CN124" s="346">
        <v>5.0915158766847405E-6</v>
      </c>
      <c r="CO124" s="346">
        <v>1.2296187837316025E-4</v>
      </c>
      <c r="CP124" s="346">
        <v>3.9785817867849801E-4</v>
      </c>
      <c r="CQ124" s="346">
        <v>7.0173185911412615E-5</v>
      </c>
      <c r="CR124" s="346">
        <v>1.5079712793307089E-6</v>
      </c>
      <c r="CS124" s="346">
        <v>2.696763671951057E-4</v>
      </c>
      <c r="CT124" s="346">
        <v>4.236219646646934E-4</v>
      </c>
      <c r="CU124" s="346">
        <v>1.1600646408468836E-5</v>
      </c>
      <c r="CV124" s="346">
        <v>8.1757598907394455E-7</v>
      </c>
      <c r="CW124" s="346">
        <v>2.3996708431514793E-7</v>
      </c>
      <c r="CX124" s="346">
        <v>3.3981548776795408E-7</v>
      </c>
      <c r="CY124" s="346">
        <v>4.2969419480313414E-7</v>
      </c>
      <c r="CZ124" s="346">
        <v>1.2701039795704025E-4</v>
      </c>
      <c r="DA124" s="346">
        <v>2.1697864246379046E-3</v>
      </c>
      <c r="DB124" s="346">
        <v>9.9249957966547639E-7</v>
      </c>
      <c r="DC124" s="346">
        <v>3.123245629838518E-6</v>
      </c>
      <c r="DD124" s="346">
        <v>1.3777437316459262E-5</v>
      </c>
      <c r="DE124" s="346">
        <v>6.3632923456007277E-5</v>
      </c>
      <c r="DF124" s="346">
        <v>4.6653429581662177E-6</v>
      </c>
      <c r="DG124" s="347">
        <v>1.3397842425096757E-6</v>
      </c>
    </row>
    <row r="125" spans="1:116">
      <c r="B125" s="123" t="s">
        <v>141</v>
      </c>
      <c r="C125" s="110" t="s">
        <v>142</v>
      </c>
      <c r="D125" s="346">
        <v>9.4838945851871172E-3</v>
      </c>
      <c r="E125" s="346">
        <v>1.0789438136797298E-2</v>
      </c>
      <c r="F125" s="346">
        <v>1.0005010157288832</v>
      </c>
      <c r="G125" s="346">
        <v>6.7604481476451926E-6</v>
      </c>
      <c r="H125" s="346">
        <v>5.002211693327997E-5</v>
      </c>
      <c r="I125" s="346">
        <v>0</v>
      </c>
      <c r="J125" s="346">
        <v>3.1254503375607835E-8</v>
      </c>
      <c r="K125" s="346">
        <v>5.5948535107316617E-4</v>
      </c>
      <c r="L125" s="346">
        <v>8.1937125431103978E-5</v>
      </c>
      <c r="M125" s="346">
        <v>1.438019553986496E-3</v>
      </c>
      <c r="N125" s="346">
        <v>0</v>
      </c>
      <c r="O125" s="346">
        <v>2.7880871903818785E-5</v>
      </c>
      <c r="P125" s="346">
        <v>2.745158582946829E-6</v>
      </c>
      <c r="Q125" s="346">
        <v>5.296888520487497E-7</v>
      </c>
      <c r="R125" s="346">
        <v>6.7309222838101377E-8</v>
      </c>
      <c r="S125" s="346">
        <v>1.6019325091871941E-5</v>
      </c>
      <c r="T125" s="346">
        <v>2.2756331225298711E-6</v>
      </c>
      <c r="U125" s="346">
        <v>8.8159514097954332E-7</v>
      </c>
      <c r="V125" s="346">
        <v>4.2435178064847651E-6</v>
      </c>
      <c r="W125" s="346">
        <v>7.3286114449212027E-8</v>
      </c>
      <c r="X125" s="346">
        <v>2.3670891518705843E-8</v>
      </c>
      <c r="Y125" s="346">
        <v>1.2029992715861673E-6</v>
      </c>
      <c r="Z125" s="346">
        <v>6.8518540299428098E-8</v>
      </c>
      <c r="AA125" s="346">
        <v>2.2638444470197086E-6</v>
      </c>
      <c r="AB125" s="346">
        <v>1.1226591914387746E-5</v>
      </c>
      <c r="AC125" s="346">
        <v>1.1145361030070652E-6</v>
      </c>
      <c r="AD125" s="346">
        <v>1.5549556764747215E-8</v>
      </c>
      <c r="AE125" s="346">
        <v>6.7459023585647235E-8</v>
      </c>
      <c r="AF125" s="346">
        <v>1.5442820546619715E-7</v>
      </c>
      <c r="AG125" s="346">
        <v>7.8545189485988357E-5</v>
      </c>
      <c r="AH125" s="346">
        <v>2.7366990756550408E-5</v>
      </c>
      <c r="AI125" s="346">
        <v>1.0126028953862105E-7</v>
      </c>
      <c r="AJ125" s="346">
        <v>1.9364623480441241E-7</v>
      </c>
      <c r="AK125" s="346">
        <v>5.2065851708369789E-7</v>
      </c>
      <c r="AL125" s="346">
        <v>2.58365992449616E-6</v>
      </c>
      <c r="AM125" s="346">
        <v>1.3824914678939046E-7</v>
      </c>
      <c r="AN125" s="346">
        <v>1.0956172244849427E-7</v>
      </c>
      <c r="AO125" s="346">
        <v>1.0777357352778752E-7</v>
      </c>
      <c r="AP125" s="346">
        <v>1.1250471909159415E-7</v>
      </c>
      <c r="AQ125" s="346">
        <v>4.4621581794315029E-8</v>
      </c>
      <c r="AR125" s="346">
        <v>8.5169526276870072E-8</v>
      </c>
      <c r="AS125" s="346">
        <v>1.946594593223437E-7</v>
      </c>
      <c r="AT125" s="346">
        <v>1.4986736560625401E-7</v>
      </c>
      <c r="AU125" s="346">
        <v>4.1750885271940388E-7</v>
      </c>
      <c r="AV125" s="346">
        <v>2.9860700026202681E-7</v>
      </c>
      <c r="AW125" s="346">
        <v>3.2580380367108112E-7</v>
      </c>
      <c r="AX125" s="346">
        <v>7.2485950018180115E-8</v>
      </c>
      <c r="AY125" s="346">
        <v>5.1244008776182368E-8</v>
      </c>
      <c r="AZ125" s="346">
        <v>9.7153428421522514E-7</v>
      </c>
      <c r="BA125" s="346">
        <v>1.6605357106703293E-7</v>
      </c>
      <c r="BB125" s="346">
        <v>3.1470825926604577E-8</v>
      </c>
      <c r="BC125" s="346">
        <v>5.4845375996651328E-8</v>
      </c>
      <c r="BD125" s="346">
        <v>3.3994467711024126E-8</v>
      </c>
      <c r="BE125" s="346">
        <v>2.5207919158900519E-8</v>
      </c>
      <c r="BF125" s="346">
        <v>7.3381545293310294E-7</v>
      </c>
      <c r="BG125" s="346">
        <v>3.0049596835486849E-7</v>
      </c>
      <c r="BH125" s="346">
        <v>1.1802453173237475E-6</v>
      </c>
      <c r="BI125" s="346">
        <v>2.1675392002227041E-7</v>
      </c>
      <c r="BJ125" s="346">
        <v>5.5731075505018076E-7</v>
      </c>
      <c r="BK125" s="346">
        <v>3.1670831798309853E-6</v>
      </c>
      <c r="BL125" s="346">
        <v>3.8992066092831428E-7</v>
      </c>
      <c r="BM125" s="346">
        <v>7.1390595433477166E-6</v>
      </c>
      <c r="BN125" s="346">
        <v>6.2115206820362498E-7</v>
      </c>
      <c r="BO125" s="346">
        <v>1.7260260629390395E-5</v>
      </c>
      <c r="BP125" s="346">
        <v>1.5776449667228558E-5</v>
      </c>
      <c r="BQ125" s="346">
        <v>1.3453780384882996E-7</v>
      </c>
      <c r="BR125" s="346">
        <v>3.3928834935030086E-7</v>
      </c>
      <c r="BS125" s="346">
        <v>5.0203089899735279E-7</v>
      </c>
      <c r="BT125" s="346">
        <v>4.9613420791468038E-7</v>
      </c>
      <c r="BU125" s="346">
        <v>1.159224516571879E-6</v>
      </c>
      <c r="BV125" s="346">
        <v>1.7447420441808162E-7</v>
      </c>
      <c r="BW125" s="346">
        <v>9.4853558744709668E-8</v>
      </c>
      <c r="BX125" s="346">
        <v>1.1767063067047986E-7</v>
      </c>
      <c r="BY125" s="346">
        <v>1.0778800147449992E-7</v>
      </c>
      <c r="BZ125" s="346">
        <v>3.3377276465045447E-7</v>
      </c>
      <c r="CA125" s="346">
        <v>2.2719111006367135E-7</v>
      </c>
      <c r="CB125" s="346">
        <v>1.588333255919767E-6</v>
      </c>
      <c r="CC125" s="346">
        <v>2.9201810680950997E-7</v>
      </c>
      <c r="CD125" s="346">
        <v>4.7642616041207775E-7</v>
      </c>
      <c r="CE125" s="346">
        <v>2.5101355803115288E-7</v>
      </c>
      <c r="CF125" s="346">
        <v>2.2016335579860495E-7</v>
      </c>
      <c r="CG125" s="346">
        <v>2.2500857081961861E-6</v>
      </c>
      <c r="CH125" s="346">
        <v>1.4060542051193281E-7</v>
      </c>
      <c r="CI125" s="346">
        <v>2.9597819229963487E-7</v>
      </c>
      <c r="CJ125" s="346">
        <v>8.0411412825751756E-7</v>
      </c>
      <c r="CK125" s="346">
        <v>1.6386122620078809E-7</v>
      </c>
      <c r="CL125" s="346">
        <v>1.1744668647828012E-8</v>
      </c>
      <c r="CM125" s="346">
        <v>1.5683227265129252E-7</v>
      </c>
      <c r="CN125" s="346">
        <v>7.4647147788580921E-7</v>
      </c>
      <c r="CO125" s="346">
        <v>1.9757894970475033E-5</v>
      </c>
      <c r="CP125" s="346">
        <v>2.1120304555758479E-5</v>
      </c>
      <c r="CQ125" s="346">
        <v>1.2816099222435361E-5</v>
      </c>
      <c r="CR125" s="346">
        <v>7.1650607288435602E-7</v>
      </c>
      <c r="CS125" s="346">
        <v>3.8289325887025548E-5</v>
      </c>
      <c r="CT125" s="346">
        <v>5.6963309019826746E-5</v>
      </c>
      <c r="CU125" s="346">
        <v>2.0598008381903883E-5</v>
      </c>
      <c r="CV125" s="346">
        <v>8.5067684492676684E-7</v>
      </c>
      <c r="CW125" s="346">
        <v>2.6876637027016672E-7</v>
      </c>
      <c r="CX125" s="346">
        <v>2.1139910076009035E-6</v>
      </c>
      <c r="CY125" s="346">
        <v>2.2145685892609165E-7</v>
      </c>
      <c r="CZ125" s="346">
        <v>2.2745363154179884E-5</v>
      </c>
      <c r="DA125" s="346">
        <v>2.4956468694769114E-4</v>
      </c>
      <c r="DB125" s="346">
        <v>1.579913788606116E-6</v>
      </c>
      <c r="DC125" s="346">
        <v>1.43137592924899E-5</v>
      </c>
      <c r="DD125" s="346">
        <v>3.9862257989803442E-5</v>
      </c>
      <c r="DE125" s="346">
        <v>2.9092325327194964E-5</v>
      </c>
      <c r="DF125" s="346">
        <v>4.6446579229377775E-6</v>
      </c>
      <c r="DG125" s="347">
        <v>4.2383643302096411E-7</v>
      </c>
    </row>
    <row r="126" spans="1:116">
      <c r="B126" s="123" t="s">
        <v>143</v>
      </c>
      <c r="C126" s="110" t="s">
        <v>144</v>
      </c>
      <c r="D126" s="346">
        <v>6.2978339771690484E-5</v>
      </c>
      <c r="E126" s="346">
        <v>1.4010654635678791E-5</v>
      </c>
      <c r="F126" s="346">
        <v>3.9750083364706122E-6</v>
      </c>
      <c r="G126" s="346">
        <v>0.17981404021223338</v>
      </c>
      <c r="H126" s="346">
        <v>1.2975144398055365E-5</v>
      </c>
      <c r="I126" s="346">
        <v>0</v>
      </c>
      <c r="J126" s="346">
        <v>3.8063154815518273E-7</v>
      </c>
      <c r="K126" s="346">
        <v>4.2898335004300066E-5</v>
      </c>
      <c r="L126" s="346">
        <v>1.5799873390281095E-6</v>
      </c>
      <c r="M126" s="346">
        <v>2.3959216367147176E-5</v>
      </c>
      <c r="N126" s="346">
        <v>0</v>
      </c>
      <c r="O126" s="346">
        <v>1.5016228776977419E-6</v>
      </c>
      <c r="P126" s="346">
        <v>2.6662190990851111E-7</v>
      </c>
      <c r="Q126" s="346">
        <v>3.3882242909535989E-3</v>
      </c>
      <c r="R126" s="346">
        <v>5.0102480512008176E-5</v>
      </c>
      <c r="S126" s="346">
        <v>6.016927467472944E-5</v>
      </c>
      <c r="T126" s="346">
        <v>1.1730863948551169E-5</v>
      </c>
      <c r="U126" s="346">
        <v>3.715776982837399E-6</v>
      </c>
      <c r="V126" s="346">
        <v>1.5289028650566055E-6</v>
      </c>
      <c r="W126" s="346">
        <v>7.5623250346967739E-6</v>
      </c>
      <c r="X126" s="346">
        <v>2.0852518215308577E-7</v>
      </c>
      <c r="Y126" s="346">
        <v>4.344110299141392E-7</v>
      </c>
      <c r="Z126" s="346">
        <v>1.2739042188624903E-7</v>
      </c>
      <c r="AA126" s="346">
        <v>8.0107362297935333E-7</v>
      </c>
      <c r="AB126" s="346">
        <v>8.9123246851635031E-7</v>
      </c>
      <c r="AC126" s="346">
        <v>1.5281821477055065E-5</v>
      </c>
      <c r="AD126" s="346">
        <v>1.0129999433242793E-7</v>
      </c>
      <c r="AE126" s="346">
        <v>3.9189147436798663E-7</v>
      </c>
      <c r="AF126" s="346">
        <v>1.1887531529356917E-6</v>
      </c>
      <c r="AG126" s="346">
        <v>9.4902055726790272E-7</v>
      </c>
      <c r="AH126" s="346">
        <v>2.2003431245404505E-5</v>
      </c>
      <c r="AI126" s="346">
        <v>6.1738435720466683E-6</v>
      </c>
      <c r="AJ126" s="346">
        <v>1.0447715880031048E-6</v>
      </c>
      <c r="AK126" s="346">
        <v>3.1585699558298893E-5</v>
      </c>
      <c r="AL126" s="346">
        <v>2.6962227179197201E-6</v>
      </c>
      <c r="AM126" s="346">
        <v>1.3511139549806366E-6</v>
      </c>
      <c r="AN126" s="346">
        <v>8.8804506726776492E-7</v>
      </c>
      <c r="AO126" s="346">
        <v>1.3918991506514866E-6</v>
      </c>
      <c r="AP126" s="346">
        <v>7.3474160323980442E-7</v>
      </c>
      <c r="AQ126" s="346">
        <v>2.3576792402471424E-7</v>
      </c>
      <c r="AR126" s="346">
        <v>1.5733330647537756E-6</v>
      </c>
      <c r="AS126" s="346">
        <v>3.6427633676399566E-6</v>
      </c>
      <c r="AT126" s="346">
        <v>1.3733957657340259E-6</v>
      </c>
      <c r="AU126" s="346">
        <v>6.348050507042532E-7</v>
      </c>
      <c r="AV126" s="346">
        <v>6.874818195228459E-7</v>
      </c>
      <c r="AW126" s="346">
        <v>1.5373195350001795E-6</v>
      </c>
      <c r="AX126" s="346">
        <v>2.2086714893058118E-7</v>
      </c>
      <c r="AY126" s="346">
        <v>6.5892673841459125E-7</v>
      </c>
      <c r="AZ126" s="346">
        <v>1.7109230056174973E-6</v>
      </c>
      <c r="BA126" s="346">
        <v>4.1679929845040646E-7</v>
      </c>
      <c r="BB126" s="346">
        <v>1.5711991414606297E-7</v>
      </c>
      <c r="BC126" s="346">
        <v>3.0559446535328513E-7</v>
      </c>
      <c r="BD126" s="346">
        <v>4.9331889500796698E-8</v>
      </c>
      <c r="BE126" s="346">
        <v>1.0490261102624115E-7</v>
      </c>
      <c r="BF126" s="346">
        <v>5.9997134837459049E-7</v>
      </c>
      <c r="BG126" s="346">
        <v>2.3061982560119353E-7</v>
      </c>
      <c r="BH126" s="346">
        <v>1.2761396018940097E-6</v>
      </c>
      <c r="BI126" s="346">
        <v>2.7202364625714768E-6</v>
      </c>
      <c r="BJ126" s="346">
        <v>1.0757315816467783E-6</v>
      </c>
      <c r="BK126" s="346">
        <v>4.0709264871728974E-5</v>
      </c>
      <c r="BL126" s="346">
        <v>7.7338837666593355E-7</v>
      </c>
      <c r="BM126" s="346">
        <v>2.0129421099084451E-4</v>
      </c>
      <c r="BN126" s="346">
        <v>6.1966070622017954E-5</v>
      </c>
      <c r="BO126" s="346">
        <v>2.3470284819252785E-5</v>
      </c>
      <c r="BP126" s="346">
        <v>1.7093518685357604E-5</v>
      </c>
      <c r="BQ126" s="346">
        <v>1.345685247838749E-5</v>
      </c>
      <c r="BR126" s="346">
        <v>3.5658286778464518E-6</v>
      </c>
      <c r="BS126" s="346">
        <v>4.2560561470694466E-6</v>
      </c>
      <c r="BT126" s="346">
        <v>5.5651670346298642E-7</v>
      </c>
      <c r="BU126" s="346">
        <v>3.1371679491497422E-6</v>
      </c>
      <c r="BV126" s="346">
        <v>1.0113371843078052E-6</v>
      </c>
      <c r="BW126" s="346">
        <v>6.1348862163538667E-7</v>
      </c>
      <c r="BX126" s="346">
        <v>1.5264032559510384E-6</v>
      </c>
      <c r="BY126" s="346">
        <v>1.1068048906258058E-6</v>
      </c>
      <c r="BZ126" s="346">
        <v>2.4257442132005936E-6</v>
      </c>
      <c r="CA126" s="346">
        <v>7.3069392924513668E-7</v>
      </c>
      <c r="CB126" s="346">
        <v>6.1917774725459536E-6</v>
      </c>
      <c r="CC126" s="346">
        <v>2.3066683303695422E-6</v>
      </c>
      <c r="CD126" s="346">
        <v>5.5697112847761474E-6</v>
      </c>
      <c r="CE126" s="346">
        <v>1.6038466459401828E-6</v>
      </c>
      <c r="CF126" s="346">
        <v>2.9437787126229787E-6</v>
      </c>
      <c r="CG126" s="346">
        <v>3.2672106745849005E-5</v>
      </c>
      <c r="CH126" s="346">
        <v>7.0832104014645638E-7</v>
      </c>
      <c r="CI126" s="346">
        <v>1.2784561131965685E-6</v>
      </c>
      <c r="CJ126" s="346">
        <v>1.5331241895292717E-6</v>
      </c>
      <c r="CK126" s="346">
        <v>7.0099281698741736E-7</v>
      </c>
      <c r="CL126" s="346">
        <v>5.0426822607774054E-8</v>
      </c>
      <c r="CM126" s="346">
        <v>4.4658592608566994E-7</v>
      </c>
      <c r="CN126" s="346">
        <v>1.7229017172521124E-6</v>
      </c>
      <c r="CO126" s="346">
        <v>1.5508751840793881E-5</v>
      </c>
      <c r="CP126" s="346">
        <v>1.4076357513125865E-5</v>
      </c>
      <c r="CQ126" s="346">
        <v>5.0109058391810578E-6</v>
      </c>
      <c r="CR126" s="346">
        <v>2.6041054329324706E-6</v>
      </c>
      <c r="CS126" s="346">
        <v>2.5016218266984767E-5</v>
      </c>
      <c r="CT126" s="346">
        <v>4.0364707108331491E-5</v>
      </c>
      <c r="CU126" s="346">
        <v>2.3621361572308283E-6</v>
      </c>
      <c r="CV126" s="346">
        <v>1.2154234733062477E-6</v>
      </c>
      <c r="CW126" s="346">
        <v>4.9655564136969638E-7</v>
      </c>
      <c r="CX126" s="346">
        <v>7.9362063651118291E-7</v>
      </c>
      <c r="CY126" s="346">
        <v>1.4253077668277487E-6</v>
      </c>
      <c r="CZ126" s="346">
        <v>3.0255295421012374E-5</v>
      </c>
      <c r="DA126" s="346">
        <v>3.5930293085432541E-4</v>
      </c>
      <c r="DB126" s="346">
        <v>2.1205659056298596E-6</v>
      </c>
      <c r="DC126" s="346">
        <v>2.623370079025606E-6</v>
      </c>
      <c r="DD126" s="346">
        <v>1.0414543960531419E-6</v>
      </c>
      <c r="DE126" s="346">
        <v>1.8149437913667166E-5</v>
      </c>
      <c r="DF126" s="346">
        <v>1.7437646759929883E-5</v>
      </c>
      <c r="DG126" s="347">
        <v>1.3272790004576657E-6</v>
      </c>
    </row>
    <row r="127" spans="1:116">
      <c r="B127" s="123" t="s">
        <v>145</v>
      </c>
      <c r="C127" s="110" t="s">
        <v>146</v>
      </c>
      <c r="D127" s="346">
        <v>1.2809713801838022E-6</v>
      </c>
      <c r="E127" s="346">
        <v>7.3825849810894552E-5</v>
      </c>
      <c r="F127" s="346">
        <v>1.7262318154255303E-5</v>
      </c>
      <c r="G127" s="346">
        <v>2.9573642554167401E-6</v>
      </c>
      <c r="H127" s="346">
        <v>0.35128819467752681</v>
      </c>
      <c r="I127" s="346">
        <v>0</v>
      </c>
      <c r="J127" s="346">
        <v>1.8030238237912692E-8</v>
      </c>
      <c r="K127" s="346">
        <v>1.5516126062224437E-3</v>
      </c>
      <c r="L127" s="346">
        <v>2.6264549307530073E-5</v>
      </c>
      <c r="M127" s="346">
        <v>5.0641095034752192E-4</v>
      </c>
      <c r="N127" s="346">
        <v>0</v>
      </c>
      <c r="O127" s="346">
        <v>3.5566130098994323E-7</v>
      </c>
      <c r="P127" s="346">
        <v>7.6878658173512897E-7</v>
      </c>
      <c r="Q127" s="346">
        <v>5.998291239012882E-7</v>
      </c>
      <c r="R127" s="346">
        <v>1.0453840867211009E-7</v>
      </c>
      <c r="S127" s="346">
        <v>2.9379736672271361E-6</v>
      </c>
      <c r="T127" s="346">
        <v>5.4400158008006866E-7</v>
      </c>
      <c r="U127" s="346">
        <v>2.3007554550303827E-7</v>
      </c>
      <c r="V127" s="346">
        <v>1.5948826145489134E-5</v>
      </c>
      <c r="W127" s="346">
        <v>1.0502575040382726E-7</v>
      </c>
      <c r="X127" s="346">
        <v>2.0037325532454738E-8</v>
      </c>
      <c r="Y127" s="346">
        <v>2.7130849268007838E-6</v>
      </c>
      <c r="Z127" s="346">
        <v>1.3488048038697293E-7</v>
      </c>
      <c r="AA127" s="346">
        <v>1.4986140822593375E-7</v>
      </c>
      <c r="AB127" s="346">
        <v>2.4549698067137665E-5</v>
      </c>
      <c r="AC127" s="346">
        <v>2.3693422080858609E-6</v>
      </c>
      <c r="AD127" s="346">
        <v>1.4294034568533358E-8</v>
      </c>
      <c r="AE127" s="346">
        <v>3.4442016717112377E-8</v>
      </c>
      <c r="AF127" s="346">
        <v>1.2650804404445492E-7</v>
      </c>
      <c r="AG127" s="346">
        <v>1.0483861360139171E-7</v>
      </c>
      <c r="AH127" s="346">
        <v>3.7937751800952583E-6</v>
      </c>
      <c r="AI127" s="346">
        <v>1.3025536720287978E-7</v>
      </c>
      <c r="AJ127" s="346">
        <v>1.0899145777888198E-7</v>
      </c>
      <c r="AK127" s="346">
        <v>8.701180777729781E-7</v>
      </c>
      <c r="AL127" s="346">
        <v>9.3672945090805591E-7</v>
      </c>
      <c r="AM127" s="346">
        <v>3.2241587121940718E-8</v>
      </c>
      <c r="AN127" s="346">
        <v>1.0311577876939566E-7</v>
      </c>
      <c r="AO127" s="346">
        <v>1.5511815659437483E-7</v>
      </c>
      <c r="AP127" s="346">
        <v>7.0782389100705653E-8</v>
      </c>
      <c r="AQ127" s="346">
        <v>2.0761638972116514E-8</v>
      </c>
      <c r="AR127" s="346">
        <v>8.3771849028981377E-8</v>
      </c>
      <c r="AS127" s="346">
        <v>7.9521609944768082E-8</v>
      </c>
      <c r="AT127" s="346">
        <v>6.6232732948327992E-8</v>
      </c>
      <c r="AU127" s="346">
        <v>7.3111940188318712E-8</v>
      </c>
      <c r="AV127" s="346">
        <v>1.8813656537839876E-7</v>
      </c>
      <c r="AW127" s="346">
        <v>6.5445754447013416E-8</v>
      </c>
      <c r="AX127" s="346">
        <v>2.6908076987566364E-8</v>
      </c>
      <c r="AY127" s="346">
        <v>6.4398506294265163E-8</v>
      </c>
      <c r="AZ127" s="346">
        <v>2.9199169132581869E-7</v>
      </c>
      <c r="BA127" s="346">
        <v>4.3482296362851087E-8</v>
      </c>
      <c r="BB127" s="346">
        <v>3.6181866754092631E-8</v>
      </c>
      <c r="BC127" s="346">
        <v>1.6306153543816119E-8</v>
      </c>
      <c r="BD127" s="346">
        <v>1.1547276819368204E-8</v>
      </c>
      <c r="BE127" s="346">
        <v>1.8191654410242399E-8</v>
      </c>
      <c r="BF127" s="346">
        <v>7.7266381512946799E-8</v>
      </c>
      <c r="BG127" s="346">
        <v>2.287094644058643E-8</v>
      </c>
      <c r="BH127" s="346">
        <v>1.3170202819802446E-7</v>
      </c>
      <c r="BI127" s="346">
        <v>4.4767695142700679E-8</v>
      </c>
      <c r="BJ127" s="346">
        <v>6.7282861154856992E-8</v>
      </c>
      <c r="BK127" s="346">
        <v>7.9166181286449361E-5</v>
      </c>
      <c r="BL127" s="346">
        <v>1.2696190001584675E-7</v>
      </c>
      <c r="BM127" s="346">
        <v>3.4654351182161053E-7</v>
      </c>
      <c r="BN127" s="346">
        <v>5.259021387788875E-7</v>
      </c>
      <c r="BO127" s="346">
        <v>5.0873475475304285E-7</v>
      </c>
      <c r="BP127" s="346">
        <v>4.4165058785089531E-7</v>
      </c>
      <c r="BQ127" s="346">
        <v>8.5016891109301861E-8</v>
      </c>
      <c r="BR127" s="346">
        <v>1.5814529597015964E-7</v>
      </c>
      <c r="BS127" s="346">
        <v>2.9310289124573855E-7</v>
      </c>
      <c r="BT127" s="346">
        <v>1.048637488496319E-7</v>
      </c>
      <c r="BU127" s="346">
        <v>2.3412203178488939E-7</v>
      </c>
      <c r="BV127" s="346">
        <v>1.6520436941739228E-7</v>
      </c>
      <c r="BW127" s="346">
        <v>1.4482894382815921E-7</v>
      </c>
      <c r="BX127" s="346">
        <v>1.6303314620298769E-7</v>
      </c>
      <c r="BY127" s="346">
        <v>6.0252201063443155E-8</v>
      </c>
      <c r="BZ127" s="346">
        <v>4.924866367002277E-7</v>
      </c>
      <c r="CA127" s="346">
        <v>1.7377133079360185E-7</v>
      </c>
      <c r="CB127" s="346">
        <v>1.086499398637735E-6</v>
      </c>
      <c r="CC127" s="346">
        <v>3.7205405347880616E-7</v>
      </c>
      <c r="CD127" s="346">
        <v>1.1050375105936332E-6</v>
      </c>
      <c r="CE127" s="346">
        <v>3.4322712040614078E-7</v>
      </c>
      <c r="CF127" s="346">
        <v>1.7023692083160958E-7</v>
      </c>
      <c r="CG127" s="346">
        <v>6.4090769400227386E-6</v>
      </c>
      <c r="CH127" s="346">
        <v>1.6664740310761197E-7</v>
      </c>
      <c r="CI127" s="346">
        <v>6.0055347219201888E-7</v>
      </c>
      <c r="CJ127" s="346">
        <v>7.0774289335458077E-7</v>
      </c>
      <c r="CK127" s="346">
        <v>6.3810579990062721E-7</v>
      </c>
      <c r="CL127" s="346">
        <v>2.2926347337105088E-8</v>
      </c>
      <c r="CM127" s="346">
        <v>1.1414889085044708E-7</v>
      </c>
      <c r="CN127" s="346">
        <v>2.6117346063441566E-6</v>
      </c>
      <c r="CO127" s="346">
        <v>5.4981494013657145E-5</v>
      </c>
      <c r="CP127" s="346">
        <v>7.9698980191458918E-5</v>
      </c>
      <c r="CQ127" s="346">
        <v>6.6340410107756475E-5</v>
      </c>
      <c r="CR127" s="346">
        <v>8.2398872809503556E-7</v>
      </c>
      <c r="CS127" s="346">
        <v>2.2424765500668521E-4</v>
      </c>
      <c r="CT127" s="346">
        <v>4.0244363732022187E-4</v>
      </c>
      <c r="CU127" s="346">
        <v>2.9802628096008087E-6</v>
      </c>
      <c r="CV127" s="346">
        <v>7.8056634580540645E-7</v>
      </c>
      <c r="CW127" s="346">
        <v>3.083575021377169E-7</v>
      </c>
      <c r="CX127" s="346">
        <v>1.750602989331113E-7</v>
      </c>
      <c r="CY127" s="346">
        <v>3.4480867081436889E-7</v>
      </c>
      <c r="CZ127" s="346">
        <v>2.1610640694739482E-4</v>
      </c>
      <c r="DA127" s="346">
        <v>2.4095336694056873E-3</v>
      </c>
      <c r="DB127" s="346">
        <v>6.781801203185817E-7</v>
      </c>
      <c r="DC127" s="346">
        <v>7.8062277173596438E-6</v>
      </c>
      <c r="DD127" s="346">
        <v>6.7678009820598981E-6</v>
      </c>
      <c r="DE127" s="346">
        <v>8.2631979226137949E-5</v>
      </c>
      <c r="DF127" s="346">
        <v>1.0852471083802547E-5</v>
      </c>
      <c r="DG127" s="347">
        <v>5.5664764274640397E-7</v>
      </c>
    </row>
    <row r="128" spans="1:116">
      <c r="B128" s="123" t="s">
        <v>147</v>
      </c>
      <c r="C128" s="110" t="s">
        <v>148</v>
      </c>
      <c r="D128" s="346">
        <v>-1.8613962695242707E-18</v>
      </c>
      <c r="E128" s="346">
        <v>-1.162024084279092E-18</v>
      </c>
      <c r="F128" s="346">
        <v>-5.7431202784554497E-18</v>
      </c>
      <c r="G128" s="346">
        <v>-4.6696168243022123E-19</v>
      </c>
      <c r="H128" s="346">
        <v>-2.5692451724724574E-18</v>
      </c>
      <c r="I128" s="346">
        <v>-4.4408920985006262E-16</v>
      </c>
      <c r="J128" s="346">
        <v>-4.4649848104266553E-19</v>
      </c>
      <c r="K128" s="346">
        <v>-1.0298357677189534E-18</v>
      </c>
      <c r="L128" s="346">
        <v>-6.0899450207574734E-19</v>
      </c>
      <c r="M128" s="346">
        <v>-1.0661776389745079E-18</v>
      </c>
      <c r="N128" s="346">
        <v>0</v>
      </c>
      <c r="O128" s="346">
        <v>-1.4059971203487104E-18</v>
      </c>
      <c r="P128" s="346">
        <v>-1.9434223140791268E-19</v>
      </c>
      <c r="Q128" s="346">
        <v>-9.0135939992223228E-19</v>
      </c>
      <c r="R128" s="346">
        <v>-2.4395970791197299E-19</v>
      </c>
      <c r="S128" s="346">
        <v>-3.7898778559095222E-18</v>
      </c>
      <c r="T128" s="346">
        <v>-1.4088946683420633E-18</v>
      </c>
      <c r="U128" s="346">
        <v>-1.5397540690722196E-18</v>
      </c>
      <c r="V128" s="346">
        <v>-2.3079888959408996E-17</v>
      </c>
      <c r="W128" s="346">
        <v>-2.2224774157320116E-18</v>
      </c>
      <c r="X128" s="346">
        <v>-1.5147401848917291E-17</v>
      </c>
      <c r="Y128" s="346">
        <v>-1.5353594776006065E-18</v>
      </c>
      <c r="Z128" s="346">
        <v>-2.7349894093213824E-19</v>
      </c>
      <c r="AA128" s="346">
        <v>-2.2872360157967873E-18</v>
      </c>
      <c r="AB128" s="346">
        <v>-7.8761643325952444E-19</v>
      </c>
      <c r="AC128" s="346">
        <v>-3.0733362925313408E-19</v>
      </c>
      <c r="AD128" s="346">
        <v>-1.1356293629585439E-16</v>
      </c>
      <c r="AE128" s="346">
        <v>-8.035004810290358E-17</v>
      </c>
      <c r="AF128" s="346">
        <v>-1.4556452755020826E-18</v>
      </c>
      <c r="AG128" s="346">
        <v>-8.6339023343929039E-19</v>
      </c>
      <c r="AH128" s="346">
        <v>-3.5190479673859507E-19</v>
      </c>
      <c r="AI128" s="346">
        <v>-1.6431323115306185E-18</v>
      </c>
      <c r="AJ128" s="346">
        <v>-3.4185976684108772E-18</v>
      </c>
      <c r="AK128" s="346">
        <v>-5.6960694701877103E-18</v>
      </c>
      <c r="AL128" s="346">
        <v>-4.1805818547841236E-18</v>
      </c>
      <c r="AM128" s="346">
        <v>-9.6963670115419605E-18</v>
      </c>
      <c r="AN128" s="346">
        <v>-4.9268055030638929E-18</v>
      </c>
      <c r="AO128" s="346">
        <v>-5.7640881116253994E-18</v>
      </c>
      <c r="AP128" s="346">
        <v>-2.7480011200066314E-18</v>
      </c>
      <c r="AQ128" s="346">
        <v>-8.7676864386432196E-19</v>
      </c>
      <c r="AR128" s="346">
        <v>-1.4731155287530538E-18</v>
      </c>
      <c r="AS128" s="346">
        <v>-1.4551514103405988E-18</v>
      </c>
      <c r="AT128" s="346">
        <v>-2.018098210209613E-18</v>
      </c>
      <c r="AU128" s="346">
        <v>-8.6702521394385488E-19</v>
      </c>
      <c r="AV128" s="346">
        <v>-9.782573894355227E-19</v>
      </c>
      <c r="AW128" s="346">
        <v>-4.2630633495566912E-19</v>
      </c>
      <c r="AX128" s="346">
        <v>-5.1592259508341873E-19</v>
      </c>
      <c r="AY128" s="346">
        <v>-6.2877146023709699E-19</v>
      </c>
      <c r="AZ128" s="346">
        <v>-1.5054232850689713E-18</v>
      </c>
      <c r="BA128" s="346">
        <v>-2.3227565540225037E-19</v>
      </c>
      <c r="BB128" s="346">
        <v>-1.8406026270951566E-19</v>
      </c>
      <c r="BC128" s="346">
        <v>-1.6346891986255369E-19</v>
      </c>
      <c r="BD128" s="346">
        <v>-3.9828249513885599E-20</v>
      </c>
      <c r="BE128" s="346">
        <v>-1.1444603977149087E-19</v>
      </c>
      <c r="BF128" s="346">
        <v>-9.7643874440213114E-19</v>
      </c>
      <c r="BG128" s="346">
        <v>-3.2191811507206413E-19</v>
      </c>
      <c r="BH128" s="346">
        <v>-1.9465985333778166E-18</v>
      </c>
      <c r="BI128" s="346">
        <v>-5.6279129341365398E-19</v>
      </c>
      <c r="BJ128" s="346">
        <v>-1.4625867958806569E-18</v>
      </c>
      <c r="BK128" s="346">
        <v>-6.5194815427530619E-19</v>
      </c>
      <c r="BL128" s="346">
        <v>-3.6134136765745628E-18</v>
      </c>
      <c r="BM128" s="346">
        <v>-2.1592460294371331E-18</v>
      </c>
      <c r="BN128" s="346">
        <v>-2.1481555609574796E-18</v>
      </c>
      <c r="BO128" s="346">
        <v>-4.9371244302257368E-18</v>
      </c>
      <c r="BP128" s="346">
        <v>-2.8088168008434142E-18</v>
      </c>
      <c r="BQ128" s="346">
        <v>-7.9453764672360257E-17</v>
      </c>
      <c r="BR128" s="346">
        <v>-1.6480757998029803E-16</v>
      </c>
      <c r="BS128" s="346">
        <v>-7.015135483581972E-18</v>
      </c>
      <c r="BT128" s="346">
        <v>-2.3093069821057363E-18</v>
      </c>
      <c r="BU128" s="346">
        <v>-2.9012216795743651E-18</v>
      </c>
      <c r="BV128" s="346">
        <v>-9.7600610943066518E-19</v>
      </c>
      <c r="BW128" s="346">
        <v>-1.3107213891495603E-18</v>
      </c>
      <c r="BX128" s="346">
        <v>-1.0470414133840909E-18</v>
      </c>
      <c r="BY128" s="346">
        <v>-1.5756367791094789E-19</v>
      </c>
      <c r="BZ128" s="346">
        <v>-4.2322603758510423E-18</v>
      </c>
      <c r="CA128" s="346">
        <v>-3.7092620041581529E-18</v>
      </c>
      <c r="CB128" s="346">
        <v>-3.3797249644494216E-17</v>
      </c>
      <c r="CC128" s="346">
        <v>-5.1884406066509302E-18</v>
      </c>
      <c r="CD128" s="346">
        <v>-1.1219605304770746E-17</v>
      </c>
      <c r="CE128" s="346">
        <v>-2.29635335000775E-18</v>
      </c>
      <c r="CF128" s="346">
        <v>-2.7035285763231996E-18</v>
      </c>
      <c r="CG128" s="346">
        <v>-1.7154972099534171E-18</v>
      </c>
      <c r="CH128" s="346">
        <v>-1.7879667793563362E-18</v>
      </c>
      <c r="CI128" s="346">
        <v>-1.4606400366007939E-18</v>
      </c>
      <c r="CJ128" s="346">
        <v>-1.1419011619102899E-18</v>
      </c>
      <c r="CK128" s="346">
        <v>-4.5760757589821463E-19</v>
      </c>
      <c r="CL128" s="346">
        <v>-3.3292633980185736E-20</v>
      </c>
      <c r="CM128" s="346">
        <v>-1.6150190511732227E-19</v>
      </c>
      <c r="CN128" s="346">
        <v>-2.7135616570298755E-18</v>
      </c>
      <c r="CO128" s="346">
        <v>-2.3354010330654821E-18</v>
      </c>
      <c r="CP128" s="346">
        <v>-1.8453692175160674E-18</v>
      </c>
      <c r="CQ128" s="346">
        <v>-1.6916610597287537E-18</v>
      </c>
      <c r="CR128" s="346">
        <v>-3.9601649278340446E-18</v>
      </c>
      <c r="CS128" s="346">
        <v>-2.9081430721795442E-18</v>
      </c>
      <c r="CT128" s="346">
        <v>-2.4590836193584577E-18</v>
      </c>
      <c r="CU128" s="346">
        <v>-1.4890535516832803E-18</v>
      </c>
      <c r="CV128" s="346">
        <v>-1.3421992080801611E-18</v>
      </c>
      <c r="CW128" s="346">
        <v>-5.5850860957979662E-19</v>
      </c>
      <c r="CX128" s="346">
        <v>-1.4787251916068731E-18</v>
      </c>
      <c r="CY128" s="346">
        <v>-9.7401583264601132E-19</v>
      </c>
      <c r="CZ128" s="346">
        <v>-8.9657288487906869E-19</v>
      </c>
      <c r="DA128" s="346">
        <v>-4.1069473652188496E-18</v>
      </c>
      <c r="DB128" s="346">
        <v>-3.3682487296675131E-18</v>
      </c>
      <c r="DC128" s="346">
        <v>-3.2325841594149632E-18</v>
      </c>
      <c r="DD128" s="346">
        <v>-1.5967234308059245E-18</v>
      </c>
      <c r="DE128" s="346">
        <v>-2.1934704779335653E-18</v>
      </c>
      <c r="DF128" s="346">
        <v>-2.0439343161188719E-18</v>
      </c>
      <c r="DG128" s="347">
        <v>-1.4143849043163142E-18</v>
      </c>
    </row>
    <row r="129" spans="2:111">
      <c r="B129" s="123" t="s">
        <v>149</v>
      </c>
      <c r="C129" s="110" t="s">
        <v>150</v>
      </c>
      <c r="D129" s="346">
        <v>1.6828224580032631E-6</v>
      </c>
      <c r="E129" s="346">
        <v>6.9595596363986437E-7</v>
      </c>
      <c r="F129" s="346">
        <v>4.6486496485923161E-6</v>
      </c>
      <c r="G129" s="346">
        <v>2.9438968368995285E-6</v>
      </c>
      <c r="H129" s="346">
        <v>2.2500639995793798E-7</v>
      </c>
      <c r="I129" s="346">
        <v>0</v>
      </c>
      <c r="J129" s="346">
        <v>3.8382106447682411E-2</v>
      </c>
      <c r="K129" s="346">
        <v>8.2219429595924162E-7</v>
      </c>
      <c r="L129" s="346">
        <v>1.9756595694978294E-6</v>
      </c>
      <c r="M129" s="346">
        <v>2.0309676066277223E-6</v>
      </c>
      <c r="N129" s="346">
        <v>0</v>
      </c>
      <c r="O129" s="346">
        <v>8.9146305953268769E-7</v>
      </c>
      <c r="P129" s="346">
        <v>1.4595591117533056E-7</v>
      </c>
      <c r="Q129" s="346">
        <v>8.2903757019204846E-7</v>
      </c>
      <c r="R129" s="346">
        <v>3.2757684483787558E-6</v>
      </c>
      <c r="S129" s="346">
        <v>1.9685605981027021E-5</v>
      </c>
      <c r="T129" s="346">
        <v>3.06081780606688E-6</v>
      </c>
      <c r="U129" s="346">
        <v>1.1037758712068056E-6</v>
      </c>
      <c r="V129" s="346">
        <v>1.0918255002535219E-4</v>
      </c>
      <c r="W129" s="346">
        <v>2.0959510437870609E-4</v>
      </c>
      <c r="X129" s="346">
        <v>-2.3223566750698405E-6</v>
      </c>
      <c r="Y129" s="346">
        <v>7.4578436850491753E-6</v>
      </c>
      <c r="Z129" s="346">
        <v>1.0968006205193538E-6</v>
      </c>
      <c r="AA129" s="346">
        <v>2.0594954488868968E-6</v>
      </c>
      <c r="AB129" s="346">
        <v>6.3026061294525868E-6</v>
      </c>
      <c r="AC129" s="346">
        <v>2.0378054899236184E-6</v>
      </c>
      <c r="AD129" s="346">
        <v>-2.625759863041808E-5</v>
      </c>
      <c r="AE129" s="346">
        <v>3.1925673703836721E-4</v>
      </c>
      <c r="AF129" s="346">
        <v>2.4099484438479618E-6</v>
      </c>
      <c r="AG129" s="346">
        <v>5.216745261143086E-6</v>
      </c>
      <c r="AH129" s="346">
        <v>5.8190121044275189E-7</v>
      </c>
      <c r="AI129" s="346">
        <v>3.7249674114577089E-4</v>
      </c>
      <c r="AJ129" s="346">
        <v>5.5309698626034129E-4</v>
      </c>
      <c r="AK129" s="346">
        <v>6.7903700508256204E-4</v>
      </c>
      <c r="AL129" s="346">
        <v>3.9589716244528019E-4</v>
      </c>
      <c r="AM129" s="346">
        <v>4.361074537562501E-3</v>
      </c>
      <c r="AN129" s="346">
        <v>9.0610521796687213E-4</v>
      </c>
      <c r="AO129" s="346">
        <v>2.6554287764262254E-4</v>
      </c>
      <c r="AP129" s="346">
        <v>2.9255086122530178E-4</v>
      </c>
      <c r="AQ129" s="346">
        <v>3.8733428903461859E-4</v>
      </c>
      <c r="AR129" s="346">
        <v>7.5944048420368345E-5</v>
      </c>
      <c r="AS129" s="346">
        <v>7.6059770985009977E-5</v>
      </c>
      <c r="AT129" s="346">
        <v>7.9315415543748928E-5</v>
      </c>
      <c r="AU129" s="346">
        <v>2.173082335585731E-5</v>
      </c>
      <c r="AV129" s="346">
        <v>2.6960437964156917E-5</v>
      </c>
      <c r="AW129" s="346">
        <v>7.1267863944094808E-6</v>
      </c>
      <c r="AX129" s="346">
        <v>2.6790731500626518E-6</v>
      </c>
      <c r="AY129" s="346">
        <v>9.4355576783745274E-6</v>
      </c>
      <c r="AZ129" s="346">
        <v>4.3306947066909313E-5</v>
      </c>
      <c r="BA129" s="346">
        <v>6.3400649626647551E-6</v>
      </c>
      <c r="BB129" s="346">
        <v>1.8574645512596087E-6</v>
      </c>
      <c r="BC129" s="346">
        <v>3.3171376583323304E-6</v>
      </c>
      <c r="BD129" s="346">
        <v>4.9755760344795205E-7</v>
      </c>
      <c r="BE129" s="346">
        <v>8.860658025160722E-7</v>
      </c>
      <c r="BF129" s="346">
        <v>2.214607180766156E-5</v>
      </c>
      <c r="BG129" s="346">
        <v>7.5708449936123477E-6</v>
      </c>
      <c r="BH129" s="346">
        <v>2.7365531114234027E-5</v>
      </c>
      <c r="BI129" s="346">
        <v>2.5253905884018976E-5</v>
      </c>
      <c r="BJ129" s="346">
        <v>2.0439052544861666E-5</v>
      </c>
      <c r="BK129" s="346">
        <v>1.3664789070630484E-5</v>
      </c>
      <c r="BL129" s="346">
        <v>1.4672137698829355E-7</v>
      </c>
      <c r="BM129" s="346">
        <v>9.1045477217149837E-5</v>
      </c>
      <c r="BN129" s="346">
        <v>5.6669112453400232E-5</v>
      </c>
      <c r="BO129" s="346">
        <v>2.2000218863400288E-4</v>
      </c>
      <c r="BP129" s="346">
        <v>2.1373162502272305E-4</v>
      </c>
      <c r="BQ129" s="346">
        <v>5.4508128804413454E-6</v>
      </c>
      <c r="BR129" s="346">
        <v>2.3582312019083845E-6</v>
      </c>
      <c r="BS129" s="346">
        <v>7.0063181178383065E-6</v>
      </c>
      <c r="BT129" s="346">
        <v>7.0626555159229127E-7</v>
      </c>
      <c r="BU129" s="346">
        <v>5.9967086938081294E-7</v>
      </c>
      <c r="BV129" s="346">
        <v>4.0350914242240792E-7</v>
      </c>
      <c r="BW129" s="346">
        <v>3.850498024066126E-7</v>
      </c>
      <c r="BX129" s="346">
        <v>1.2001617464817342E-6</v>
      </c>
      <c r="BY129" s="346">
        <v>1.0177485667215431E-6</v>
      </c>
      <c r="BZ129" s="346">
        <v>3.1883097102950964E-6</v>
      </c>
      <c r="CA129" s="346">
        <v>-3.4691646888487127E-7</v>
      </c>
      <c r="CB129" s="346">
        <v>-3.9366992086110161E-6</v>
      </c>
      <c r="CC129" s="346">
        <v>-2.7828368804238877E-7</v>
      </c>
      <c r="CD129" s="346">
        <v>2.0143283510838961E-8</v>
      </c>
      <c r="CE129" s="346">
        <v>2.4018993235260367E-7</v>
      </c>
      <c r="CF129" s="346">
        <v>9.9538316259008248E-7</v>
      </c>
      <c r="CG129" s="346">
        <v>3.7544035590888782E-6</v>
      </c>
      <c r="CH129" s="346">
        <v>9.3501916193601939E-8</v>
      </c>
      <c r="CI129" s="346">
        <v>6.5880080285681331E-7</v>
      </c>
      <c r="CJ129" s="346">
        <v>7.9415464723706226E-7</v>
      </c>
      <c r="CK129" s="346">
        <v>2.5347820409771278E-7</v>
      </c>
      <c r="CL129" s="346">
        <v>2.9096933080865032E-8</v>
      </c>
      <c r="CM129" s="346">
        <v>1.5504151474794487E-7</v>
      </c>
      <c r="CN129" s="346">
        <v>1.3434608431683384E-6</v>
      </c>
      <c r="CO129" s="346">
        <v>1.5778741478518266E-6</v>
      </c>
      <c r="CP129" s="346">
        <v>3.0927663854035809E-6</v>
      </c>
      <c r="CQ129" s="346">
        <v>2.280207985602272E-6</v>
      </c>
      <c r="CR129" s="346">
        <v>6.8549764188523051E-6</v>
      </c>
      <c r="CS129" s="346">
        <v>1.5211872543468433E-6</v>
      </c>
      <c r="CT129" s="346">
        <v>9.8636892688841763E-7</v>
      </c>
      <c r="CU129" s="346">
        <v>8.8087797079420078E-7</v>
      </c>
      <c r="CV129" s="346">
        <v>1.1821824368725828E-6</v>
      </c>
      <c r="CW129" s="346">
        <v>1.9994351308480056E-7</v>
      </c>
      <c r="CX129" s="346">
        <v>8.1119463120257926E-6</v>
      </c>
      <c r="CY129" s="346">
        <v>3.0364399621412667E-7</v>
      </c>
      <c r="CZ129" s="346">
        <v>-5.6942284684366661E-8</v>
      </c>
      <c r="DA129" s="346">
        <v>1.3328318173774864E-7</v>
      </c>
      <c r="DB129" s="346">
        <v>1.1678390994293762E-6</v>
      </c>
      <c r="DC129" s="346">
        <v>1.5367099854943449E-6</v>
      </c>
      <c r="DD129" s="346">
        <v>1.8119312296545909E-6</v>
      </c>
      <c r="DE129" s="346">
        <v>2.7903050641258059E-6</v>
      </c>
      <c r="DF129" s="346">
        <v>8.1725233662956521E-6</v>
      </c>
      <c r="DG129" s="347">
        <v>6.6016063923207815E-6</v>
      </c>
    </row>
    <row r="130" spans="2:111">
      <c r="B130" s="123" t="s">
        <v>151</v>
      </c>
      <c r="C130" s="110" t="s">
        <v>152</v>
      </c>
      <c r="D130" s="346">
        <v>1.0693544870632622E-4</v>
      </c>
      <c r="E130" s="346">
        <v>7.5881117870884723E-3</v>
      </c>
      <c r="F130" s="346">
        <v>1.5830869141404897E-3</v>
      </c>
      <c r="G130" s="346">
        <v>5.7634517608339919E-4</v>
      </c>
      <c r="H130" s="346">
        <v>3.6950972481687881E-3</v>
      </c>
      <c r="I130" s="346">
        <v>0</v>
      </c>
      <c r="J130" s="346">
        <v>5.6082410479412693E-7</v>
      </c>
      <c r="K130" s="346">
        <v>0.31643326896816654</v>
      </c>
      <c r="L130" s="346">
        <v>5.345430653501031E-3</v>
      </c>
      <c r="M130" s="346">
        <v>4.6147439505884735E-2</v>
      </c>
      <c r="N130" s="346">
        <v>0</v>
      </c>
      <c r="O130" s="346">
        <v>3.2535734376076341E-5</v>
      </c>
      <c r="P130" s="346">
        <v>1.4193684396741918E-4</v>
      </c>
      <c r="Q130" s="346">
        <v>1.0478929177858235E-4</v>
      </c>
      <c r="R130" s="346">
        <v>4.2983738494151238E-6</v>
      </c>
      <c r="S130" s="346">
        <v>5.8628220860284066E-4</v>
      </c>
      <c r="T130" s="346">
        <v>1.0250501794443208E-4</v>
      </c>
      <c r="U130" s="346">
        <v>3.7899655486246157E-5</v>
      </c>
      <c r="V130" s="346">
        <v>4.2757487245821405E-5</v>
      </c>
      <c r="W130" s="346">
        <v>1.4591535733478374E-5</v>
      </c>
      <c r="X130" s="346">
        <v>2.090425888481533E-6</v>
      </c>
      <c r="Y130" s="346">
        <v>5.4372020944765305E-4</v>
      </c>
      <c r="Z130" s="346">
        <v>2.5050487260987037E-5</v>
      </c>
      <c r="AA130" s="346">
        <v>2.3580239466767336E-5</v>
      </c>
      <c r="AB130" s="346">
        <v>1.2252206266489061E-3</v>
      </c>
      <c r="AC130" s="346">
        <v>4.7909372683381892E-4</v>
      </c>
      <c r="AD130" s="346">
        <v>1.6138513030770728E-6</v>
      </c>
      <c r="AE130" s="346">
        <v>4.8867038925385074E-6</v>
      </c>
      <c r="AF130" s="346">
        <v>1.7578441618060063E-5</v>
      </c>
      <c r="AG130" s="346">
        <v>1.5623303150302085E-5</v>
      </c>
      <c r="AH130" s="346">
        <v>7.5154215650798746E-4</v>
      </c>
      <c r="AI130" s="346">
        <v>7.5934772374088117E-6</v>
      </c>
      <c r="AJ130" s="346">
        <v>8.0640799836942243E-6</v>
      </c>
      <c r="AK130" s="346">
        <v>1.2138493973840098E-4</v>
      </c>
      <c r="AL130" s="346">
        <v>1.6533412022584347E-4</v>
      </c>
      <c r="AM130" s="346">
        <v>3.5071233874599064E-6</v>
      </c>
      <c r="AN130" s="346">
        <v>2.2841546999356362E-6</v>
      </c>
      <c r="AO130" s="346">
        <v>5.596103193671203E-6</v>
      </c>
      <c r="AP130" s="346">
        <v>2.1095753972534341E-6</v>
      </c>
      <c r="AQ130" s="346">
        <v>1.799279996090498E-6</v>
      </c>
      <c r="AR130" s="346">
        <v>2.2877582856619454E-6</v>
      </c>
      <c r="AS130" s="346">
        <v>4.5768909669986948E-6</v>
      </c>
      <c r="AT130" s="346">
        <v>3.7417749992876587E-6</v>
      </c>
      <c r="AU130" s="346">
        <v>3.9180067226561075E-6</v>
      </c>
      <c r="AV130" s="346">
        <v>3.7020409836970755E-6</v>
      </c>
      <c r="AW130" s="346">
        <v>3.7315108058602694E-6</v>
      </c>
      <c r="AX130" s="346">
        <v>1.7869528358625465E-6</v>
      </c>
      <c r="AY130" s="346">
        <v>3.2573774014963931E-6</v>
      </c>
      <c r="AZ130" s="346">
        <v>9.9747595949955893E-6</v>
      </c>
      <c r="BA130" s="346">
        <v>2.6864092917663973E-6</v>
      </c>
      <c r="BB130" s="346">
        <v>1.1808510076494683E-6</v>
      </c>
      <c r="BC130" s="346">
        <v>8.043026963243231E-7</v>
      </c>
      <c r="BD130" s="346">
        <v>4.5325006055626683E-7</v>
      </c>
      <c r="BE130" s="346">
        <v>7.8936850246119123E-7</v>
      </c>
      <c r="BF130" s="346">
        <v>4.5119699714304949E-6</v>
      </c>
      <c r="BG130" s="346">
        <v>1.301372534753319E-6</v>
      </c>
      <c r="BH130" s="346">
        <v>9.1678343268994693E-6</v>
      </c>
      <c r="BI130" s="346">
        <v>2.5984273129294107E-6</v>
      </c>
      <c r="BJ130" s="346">
        <v>2.8756898343376286E-6</v>
      </c>
      <c r="BK130" s="346">
        <v>2.8934984497247664E-4</v>
      </c>
      <c r="BL130" s="346">
        <v>3.4176395692386295E-6</v>
      </c>
      <c r="BM130" s="346">
        <v>1.9493116796763356E-5</v>
      </c>
      <c r="BN130" s="346">
        <v>1.618765759095445E-5</v>
      </c>
      <c r="BO130" s="346">
        <v>1.5889813247851175E-5</v>
      </c>
      <c r="BP130" s="346">
        <v>9.6735252770691678E-6</v>
      </c>
      <c r="BQ130" s="346">
        <v>3.7034745647852155E-6</v>
      </c>
      <c r="BR130" s="346">
        <v>1.1807422531391549E-5</v>
      </c>
      <c r="BS130" s="346">
        <v>1.0557924391934566E-5</v>
      </c>
      <c r="BT130" s="346">
        <v>4.2402297132889773E-6</v>
      </c>
      <c r="BU130" s="346">
        <v>7.3367772122163963E-6</v>
      </c>
      <c r="BV130" s="346">
        <v>5.5996184884053822E-6</v>
      </c>
      <c r="BW130" s="346">
        <v>2.9907586444308019E-6</v>
      </c>
      <c r="BX130" s="346">
        <v>3.6037785920164261E-6</v>
      </c>
      <c r="BY130" s="346">
        <v>1.3180843524246203E-6</v>
      </c>
      <c r="BZ130" s="346">
        <v>1.9210703684783004E-5</v>
      </c>
      <c r="CA130" s="346">
        <v>3.786824555344059E-6</v>
      </c>
      <c r="CB130" s="346">
        <v>1.9155852200936638E-5</v>
      </c>
      <c r="CC130" s="346">
        <v>7.01216806808717E-6</v>
      </c>
      <c r="CD130" s="346">
        <v>1.7831418100176482E-5</v>
      </c>
      <c r="CE130" s="346">
        <v>7.5294109854648286E-6</v>
      </c>
      <c r="CF130" s="346">
        <v>6.3164123291125778E-6</v>
      </c>
      <c r="CG130" s="346">
        <v>9.9794509594812298E-5</v>
      </c>
      <c r="CH130" s="346">
        <v>4.5501019844039427E-6</v>
      </c>
      <c r="CI130" s="346">
        <v>1.9693340084309963E-5</v>
      </c>
      <c r="CJ130" s="346">
        <v>1.0591050942085515E-5</v>
      </c>
      <c r="CK130" s="346">
        <v>9.4326464867100859E-6</v>
      </c>
      <c r="CL130" s="346">
        <v>8.1038487891311199E-7</v>
      </c>
      <c r="CM130" s="346">
        <v>4.4824134017968186E-6</v>
      </c>
      <c r="CN130" s="346">
        <v>2.1226244713654226E-4</v>
      </c>
      <c r="CO130" s="346">
        <v>2.40419550733207E-3</v>
      </c>
      <c r="CP130" s="346">
        <v>9.0101043965369425E-4</v>
      </c>
      <c r="CQ130" s="346">
        <v>1.3722821524229255E-3</v>
      </c>
      <c r="CR130" s="346">
        <v>4.4960467540360922E-5</v>
      </c>
      <c r="CS130" s="346">
        <v>4.2630666447931193E-3</v>
      </c>
      <c r="CT130" s="346">
        <v>6.6254617091872801E-3</v>
      </c>
      <c r="CU130" s="346">
        <v>4.8412666804051438E-4</v>
      </c>
      <c r="CV130" s="346">
        <v>9.5269322552559954E-6</v>
      </c>
      <c r="CW130" s="346">
        <v>5.0950850463055975E-6</v>
      </c>
      <c r="CX130" s="346">
        <v>6.2428669090460728E-6</v>
      </c>
      <c r="CY130" s="346">
        <v>8.7296317467256963E-6</v>
      </c>
      <c r="CZ130" s="346">
        <v>2.3863531166262385E-3</v>
      </c>
      <c r="DA130" s="346">
        <v>4.2621074662057355E-2</v>
      </c>
      <c r="DB130" s="346">
        <v>2.4255196566310077E-5</v>
      </c>
      <c r="DC130" s="346">
        <v>4.4941105812228956E-5</v>
      </c>
      <c r="DD130" s="346">
        <v>5.0330546431326167E-4</v>
      </c>
      <c r="DE130" s="346">
        <v>1.1699899181268302E-3</v>
      </c>
      <c r="DF130" s="346">
        <v>1.5124540669118685E-4</v>
      </c>
      <c r="DG130" s="347">
        <v>3.6604866231916191E-5</v>
      </c>
    </row>
    <row r="131" spans="2:111">
      <c r="B131" s="123" t="s">
        <v>153</v>
      </c>
      <c r="C131" s="110" t="s">
        <v>154</v>
      </c>
      <c r="D131" s="346">
        <v>2.5725167061890008E-6</v>
      </c>
      <c r="E131" s="346">
        <v>1.4196247452902825E-5</v>
      </c>
      <c r="F131" s="346">
        <v>4.129216477474018E-6</v>
      </c>
      <c r="G131" s="346">
        <v>4.8921026952825834E-7</v>
      </c>
      <c r="H131" s="346">
        <v>7.1724080687658428E-4</v>
      </c>
      <c r="I131" s="346">
        <v>0</v>
      </c>
      <c r="J131" s="346">
        <v>3.1694958877570613E-7</v>
      </c>
      <c r="K131" s="346">
        <v>9.989001128755903E-5</v>
      </c>
      <c r="L131" s="346">
        <v>0.23363247909087514</v>
      </c>
      <c r="M131" s="346">
        <v>1.7517612828195181E-5</v>
      </c>
      <c r="N131" s="346">
        <v>0</v>
      </c>
      <c r="O131" s="346">
        <v>8.5468869432110639E-7</v>
      </c>
      <c r="P131" s="346">
        <v>3.6100715357762403E-7</v>
      </c>
      <c r="Q131" s="346">
        <v>1.8696165188732123E-6</v>
      </c>
      <c r="R131" s="346">
        <v>4.8854415008844191E-7</v>
      </c>
      <c r="S131" s="346">
        <v>1.944362666411372E-6</v>
      </c>
      <c r="T131" s="346">
        <v>1.7907507800795358E-6</v>
      </c>
      <c r="U131" s="346">
        <v>1.7499833544789581E-6</v>
      </c>
      <c r="V131" s="346">
        <v>1.2705269856071061E-6</v>
      </c>
      <c r="W131" s="346">
        <v>5.5177446414008471E-7</v>
      </c>
      <c r="X131" s="346">
        <v>2.3766657556319837E-7</v>
      </c>
      <c r="Y131" s="346">
        <v>7.1343998618360733E-7</v>
      </c>
      <c r="Z131" s="346">
        <v>1.8706540188493845E-7</v>
      </c>
      <c r="AA131" s="346">
        <v>1.2923900022894897E-6</v>
      </c>
      <c r="AB131" s="346">
        <v>8.7061896949293178E-6</v>
      </c>
      <c r="AC131" s="346">
        <v>4.9453731478298416E-7</v>
      </c>
      <c r="AD131" s="346">
        <v>2.4403199783018868E-7</v>
      </c>
      <c r="AE131" s="346">
        <v>2.6272282194036015E-6</v>
      </c>
      <c r="AF131" s="346">
        <v>1.4982703932935223E-6</v>
      </c>
      <c r="AG131" s="346">
        <v>1.1652963357281477E-6</v>
      </c>
      <c r="AH131" s="346">
        <v>8.8987990161561093E-7</v>
      </c>
      <c r="AI131" s="346">
        <v>2.8646050742977063E-6</v>
      </c>
      <c r="AJ131" s="346">
        <v>4.2933895020104495E-6</v>
      </c>
      <c r="AK131" s="346">
        <v>1.7365980064045042E-6</v>
      </c>
      <c r="AL131" s="346">
        <v>3.9258348512010696E-6</v>
      </c>
      <c r="AM131" s="346">
        <v>3.8950208820146182E-6</v>
      </c>
      <c r="AN131" s="346">
        <v>2.822031402053145E-6</v>
      </c>
      <c r="AO131" s="346">
        <v>4.2978353708388988E-6</v>
      </c>
      <c r="AP131" s="346">
        <v>5.0535759037655803E-6</v>
      </c>
      <c r="AQ131" s="346">
        <v>6.9895557324232299E-7</v>
      </c>
      <c r="AR131" s="346">
        <v>1.316799693271184E-6</v>
      </c>
      <c r="AS131" s="346">
        <v>2.0693619147188635E-6</v>
      </c>
      <c r="AT131" s="346">
        <v>3.2263675593901958E-6</v>
      </c>
      <c r="AU131" s="346">
        <v>2.8739382767315655E-6</v>
      </c>
      <c r="AV131" s="346">
        <v>2.3315481049704419E-6</v>
      </c>
      <c r="AW131" s="346">
        <v>9.1639414969054147E-7</v>
      </c>
      <c r="AX131" s="346">
        <v>3.2602132563517819E-7</v>
      </c>
      <c r="AY131" s="346">
        <v>4.3256717398697129E-7</v>
      </c>
      <c r="AZ131" s="346">
        <v>4.9587910029919679E-6</v>
      </c>
      <c r="BA131" s="346">
        <v>4.7037128665484615E-7</v>
      </c>
      <c r="BB131" s="346">
        <v>4.8672648734201081E-7</v>
      </c>
      <c r="BC131" s="346">
        <v>5.4867553551268799E-7</v>
      </c>
      <c r="BD131" s="346">
        <v>1.6847542001301471E-7</v>
      </c>
      <c r="BE131" s="346">
        <v>2.4463177472904625E-7</v>
      </c>
      <c r="BF131" s="346">
        <v>1.0639954592551162E-6</v>
      </c>
      <c r="BG131" s="346">
        <v>3.0605416971963782E-7</v>
      </c>
      <c r="BH131" s="346">
        <v>2.07491940561619E-6</v>
      </c>
      <c r="BI131" s="346">
        <v>8.9082974056899152E-7</v>
      </c>
      <c r="BJ131" s="346">
        <v>2.7853692204094868E-6</v>
      </c>
      <c r="BK131" s="346">
        <v>1.0364680565405979E-6</v>
      </c>
      <c r="BL131" s="346">
        <v>2.228299436260754E-6</v>
      </c>
      <c r="BM131" s="346">
        <v>1.1321282355550709E-5</v>
      </c>
      <c r="BN131" s="346">
        <v>1.319324207651538E-5</v>
      </c>
      <c r="BO131" s="346">
        <v>9.9187627974221564E-6</v>
      </c>
      <c r="BP131" s="346">
        <v>1.0724955006291022E-5</v>
      </c>
      <c r="BQ131" s="346">
        <v>2.5859191314741967E-6</v>
      </c>
      <c r="BR131" s="346">
        <v>2.5142213856395518E-6</v>
      </c>
      <c r="BS131" s="346">
        <v>6.9764279312587182E-6</v>
      </c>
      <c r="BT131" s="346">
        <v>1.3890985129877409E-6</v>
      </c>
      <c r="BU131" s="346">
        <v>2.3542797996013469E-5</v>
      </c>
      <c r="BV131" s="346">
        <v>5.9702633999436092E-6</v>
      </c>
      <c r="BW131" s="346">
        <v>5.2827888129325453E-6</v>
      </c>
      <c r="BX131" s="346">
        <v>6.1415646428071361E-6</v>
      </c>
      <c r="BY131" s="346">
        <v>8.9503807068927861E-7</v>
      </c>
      <c r="BZ131" s="346">
        <v>5.1144102000231963E-6</v>
      </c>
      <c r="CA131" s="346">
        <v>2.2104914609827939E-6</v>
      </c>
      <c r="CB131" s="346">
        <v>1.2294602401761721E-5</v>
      </c>
      <c r="CC131" s="346">
        <v>8.9355376768706848E-6</v>
      </c>
      <c r="CD131" s="346">
        <v>1.1591776838369187E-5</v>
      </c>
      <c r="CE131" s="346">
        <v>7.2774640358082383E-6</v>
      </c>
      <c r="CF131" s="346">
        <v>3.1463737944620599E-6</v>
      </c>
      <c r="CG131" s="346">
        <v>6.0675640154311129E-5</v>
      </c>
      <c r="CH131" s="346">
        <v>1.6025634877331525E-6</v>
      </c>
      <c r="CI131" s="346">
        <v>5.3512338290030031E-6</v>
      </c>
      <c r="CJ131" s="346">
        <v>4.0173857037692001E-6</v>
      </c>
      <c r="CK131" s="346">
        <v>1.2507707911953503E-6</v>
      </c>
      <c r="CL131" s="346">
        <v>3.1393195135172137E-7</v>
      </c>
      <c r="CM131" s="346">
        <v>4.2921722774106084E-7</v>
      </c>
      <c r="CN131" s="346">
        <v>1.5136971093848154E-5</v>
      </c>
      <c r="CO131" s="346">
        <v>1.752827086268331E-4</v>
      </c>
      <c r="CP131" s="346">
        <v>1.6896713590382069E-5</v>
      </c>
      <c r="CQ131" s="346">
        <v>1.6972079925479879E-4</v>
      </c>
      <c r="CR131" s="346">
        <v>1.2839725444244132E-5</v>
      </c>
      <c r="CS131" s="346">
        <v>4.2594175315192721E-4</v>
      </c>
      <c r="CT131" s="346">
        <v>6.8669394883260021E-4</v>
      </c>
      <c r="CU131" s="346">
        <v>8.753512673496489E-6</v>
      </c>
      <c r="CV131" s="346">
        <v>3.9240716216578326E-6</v>
      </c>
      <c r="CW131" s="346">
        <v>1.0427075920427874E-6</v>
      </c>
      <c r="CX131" s="346">
        <v>4.3583463455945266E-6</v>
      </c>
      <c r="CY131" s="346">
        <v>4.0966170981746962E-6</v>
      </c>
      <c r="CZ131" s="346">
        <v>5.2606718989892305E-4</v>
      </c>
      <c r="DA131" s="346">
        <v>1.3327607720973684E-2</v>
      </c>
      <c r="DB131" s="346">
        <v>6.0519983902348214E-6</v>
      </c>
      <c r="DC131" s="346">
        <v>1.9943835058519564E-6</v>
      </c>
      <c r="DD131" s="346">
        <v>2.5576833956823724E-5</v>
      </c>
      <c r="DE131" s="346">
        <v>2.0025478085040305E-4</v>
      </c>
      <c r="DF131" s="346">
        <v>7.1672831001365664E-6</v>
      </c>
      <c r="DG131" s="347">
        <v>5.9543170498801393E-4</v>
      </c>
    </row>
    <row r="132" spans="2:111">
      <c r="B132" s="123" t="s">
        <v>155</v>
      </c>
      <c r="C132" s="110" t="s">
        <v>156</v>
      </c>
      <c r="D132" s="346">
        <v>1.1824915461956438E-3</v>
      </c>
      <c r="E132" s="346">
        <v>7.2848690862889767E-2</v>
      </c>
      <c r="F132" s="346">
        <v>1.8353009097378262E-2</v>
      </c>
      <c r="G132" s="346">
        <v>2.1240162103576643E-4</v>
      </c>
      <c r="H132" s="346">
        <v>1.776604863420642E-2</v>
      </c>
      <c r="I132" s="346">
        <v>0</v>
      </c>
      <c r="J132" s="346">
        <v>5.2809050944643723E-8</v>
      </c>
      <c r="K132" s="346">
        <v>1.2126946472729532E-3</v>
      </c>
      <c r="L132" s="346">
        <v>2.9798877235709365E-5</v>
      </c>
      <c r="M132" s="346">
        <v>0.55930713951255817</v>
      </c>
      <c r="N132" s="346">
        <v>0</v>
      </c>
      <c r="O132" s="346">
        <v>1.7975136232504905E-5</v>
      </c>
      <c r="P132" s="346">
        <v>2.3787712439289236E-6</v>
      </c>
      <c r="Q132" s="346">
        <v>4.8156814876090952E-6</v>
      </c>
      <c r="R132" s="346">
        <v>3.0287424933093341E-7</v>
      </c>
      <c r="S132" s="346">
        <v>4.9974702841154864E-6</v>
      </c>
      <c r="T132" s="346">
        <v>1.4855407820904586E-6</v>
      </c>
      <c r="U132" s="346">
        <v>8.4540329705417515E-7</v>
      </c>
      <c r="V132" s="346">
        <v>1.7475082606884811E-4</v>
      </c>
      <c r="W132" s="346">
        <v>3.8861895454730797E-7</v>
      </c>
      <c r="X132" s="346">
        <v>1.1283205228434588E-7</v>
      </c>
      <c r="Y132" s="346">
        <v>2.5232994301918232E-6</v>
      </c>
      <c r="Z132" s="346">
        <v>2.30829973192513E-7</v>
      </c>
      <c r="AA132" s="346">
        <v>6.6110285286386517E-7</v>
      </c>
      <c r="AB132" s="346">
        <v>7.7614554285065501E-6</v>
      </c>
      <c r="AC132" s="346">
        <v>2.0836722387539126E-6</v>
      </c>
      <c r="AD132" s="346">
        <v>8.1975046745704552E-8</v>
      </c>
      <c r="AE132" s="346">
        <v>8.6538876622176648E-8</v>
      </c>
      <c r="AF132" s="346">
        <v>7.4803334378076163E-7</v>
      </c>
      <c r="AG132" s="346">
        <v>1.0130338259717025E-5</v>
      </c>
      <c r="AH132" s="346">
        <v>1.7708137041240726E-4</v>
      </c>
      <c r="AI132" s="346">
        <v>2.5969830630461091E-7</v>
      </c>
      <c r="AJ132" s="346">
        <v>5.2229110491002338E-7</v>
      </c>
      <c r="AK132" s="346">
        <v>1.2961517191376018E-6</v>
      </c>
      <c r="AL132" s="346">
        <v>1.3705197677843922E-6</v>
      </c>
      <c r="AM132" s="346">
        <v>1.946715354880946E-7</v>
      </c>
      <c r="AN132" s="346">
        <v>2.6803603127095098E-7</v>
      </c>
      <c r="AO132" s="346">
        <v>3.9111859819743133E-7</v>
      </c>
      <c r="AP132" s="346">
        <v>7.0434544292035801E-7</v>
      </c>
      <c r="AQ132" s="346">
        <v>1.0515419091951356E-7</v>
      </c>
      <c r="AR132" s="346">
        <v>3.5614514073692747E-7</v>
      </c>
      <c r="AS132" s="346">
        <v>5.1870201822510316E-7</v>
      </c>
      <c r="AT132" s="346">
        <v>4.9643976368821761E-7</v>
      </c>
      <c r="AU132" s="346">
        <v>5.3002545306975519E-7</v>
      </c>
      <c r="AV132" s="346">
        <v>5.3025319507682374E-7</v>
      </c>
      <c r="AW132" s="346">
        <v>4.0482707577070192E-7</v>
      </c>
      <c r="AX132" s="346">
        <v>2.0458103237792424E-7</v>
      </c>
      <c r="AY132" s="346">
        <v>2.4948528411076812E-7</v>
      </c>
      <c r="AZ132" s="346">
        <v>1.3766772241896435E-6</v>
      </c>
      <c r="BA132" s="346">
        <v>3.0635479026159855E-7</v>
      </c>
      <c r="BB132" s="346">
        <v>2.0737601244742446E-7</v>
      </c>
      <c r="BC132" s="346">
        <v>1.2929717843263948E-7</v>
      </c>
      <c r="BD132" s="346">
        <v>5.6233316169496507E-8</v>
      </c>
      <c r="BE132" s="346">
        <v>9.9582322536609085E-8</v>
      </c>
      <c r="BF132" s="346">
        <v>5.9008384005268027E-7</v>
      </c>
      <c r="BG132" s="346">
        <v>1.5885127816063511E-7</v>
      </c>
      <c r="BH132" s="346">
        <v>1.2061879137816758E-6</v>
      </c>
      <c r="BI132" s="346">
        <v>3.1080646176662992E-7</v>
      </c>
      <c r="BJ132" s="346">
        <v>5.5210794987168003E-7</v>
      </c>
      <c r="BK132" s="346">
        <v>6.0235218144041242E-6</v>
      </c>
      <c r="BL132" s="346">
        <v>2.8664070757239342E-7</v>
      </c>
      <c r="BM132" s="346">
        <v>2.6010947346488757E-6</v>
      </c>
      <c r="BN132" s="346">
        <v>1.7632104046561485E-6</v>
      </c>
      <c r="BO132" s="346">
        <v>7.586186430253896E-5</v>
      </c>
      <c r="BP132" s="346">
        <v>3.0055698555071988E-6</v>
      </c>
      <c r="BQ132" s="346">
        <v>3.4316065898022132E-7</v>
      </c>
      <c r="BR132" s="346">
        <v>1.3393008623622923E-6</v>
      </c>
      <c r="BS132" s="346">
        <v>9.1446234502906147E-7</v>
      </c>
      <c r="BT132" s="346">
        <v>2.7067270156680102E-7</v>
      </c>
      <c r="BU132" s="346">
        <v>2.0205830789279511E-5</v>
      </c>
      <c r="BV132" s="346">
        <v>4.267210214197575E-7</v>
      </c>
      <c r="BW132" s="346">
        <v>2.0879858338991196E-7</v>
      </c>
      <c r="BX132" s="346">
        <v>3.3120644535632758E-7</v>
      </c>
      <c r="BY132" s="346">
        <v>9.614304851330835E-8</v>
      </c>
      <c r="BZ132" s="346">
        <v>1.2974050558102114E-6</v>
      </c>
      <c r="CA132" s="346">
        <v>3.021955105508267E-7</v>
      </c>
      <c r="CB132" s="346">
        <v>2.6973157062470867E-6</v>
      </c>
      <c r="CC132" s="346">
        <v>2.959869613488803E-7</v>
      </c>
      <c r="CD132" s="346">
        <v>5.363835072003837E-7</v>
      </c>
      <c r="CE132" s="346">
        <v>4.1230214872067185E-7</v>
      </c>
      <c r="CF132" s="346">
        <v>3.0099315554678545E-7</v>
      </c>
      <c r="CG132" s="346">
        <v>2.1922407738731808E-6</v>
      </c>
      <c r="CH132" s="346">
        <v>3.1758713743280632E-7</v>
      </c>
      <c r="CI132" s="346">
        <v>1.3878020182614649E-6</v>
      </c>
      <c r="CJ132" s="346">
        <v>1.4018496417908835E-5</v>
      </c>
      <c r="CK132" s="346">
        <v>5.4871079126952811E-7</v>
      </c>
      <c r="CL132" s="346">
        <v>6.0285706179293152E-8</v>
      </c>
      <c r="CM132" s="346">
        <v>1.2184542767941184E-6</v>
      </c>
      <c r="CN132" s="346">
        <v>1.5399488372243654E-6</v>
      </c>
      <c r="CO132" s="346">
        <v>1.4990876826857449E-4</v>
      </c>
      <c r="CP132" s="346">
        <v>2.1615884804322698E-3</v>
      </c>
      <c r="CQ132" s="346">
        <v>4.831218756892319E-5</v>
      </c>
      <c r="CR132" s="346">
        <v>1.2150174842737349E-6</v>
      </c>
      <c r="CS132" s="346">
        <v>1.061807490829301E-4</v>
      </c>
      <c r="CT132" s="346">
        <v>1.1325832876622157E-4</v>
      </c>
      <c r="CU132" s="346">
        <v>5.435028308855966E-6</v>
      </c>
      <c r="CV132" s="346">
        <v>8.9238369200068816E-7</v>
      </c>
      <c r="CW132" s="346">
        <v>4.1985546345670668E-6</v>
      </c>
      <c r="CX132" s="346">
        <v>1.5242704134853318E-6</v>
      </c>
      <c r="CY132" s="346">
        <v>4.8491293090414415E-7</v>
      </c>
      <c r="CZ132" s="346">
        <v>3.6479955499295666E-5</v>
      </c>
      <c r="DA132" s="346">
        <v>5.4039220961589072E-4</v>
      </c>
      <c r="DB132" s="346">
        <v>1.5245427030364025E-6</v>
      </c>
      <c r="DC132" s="346">
        <v>3.4021594857681166E-4</v>
      </c>
      <c r="DD132" s="346">
        <v>4.5426851327072387E-3</v>
      </c>
      <c r="DE132" s="346">
        <v>1.9720396499968147E-5</v>
      </c>
      <c r="DF132" s="346">
        <v>7.1503014717952309E-6</v>
      </c>
      <c r="DG132" s="347">
        <v>8.4795620325012874E-7</v>
      </c>
    </row>
    <row r="133" spans="2:111">
      <c r="B133" s="123" t="s">
        <v>157</v>
      </c>
      <c r="C133" s="110" t="s">
        <v>158</v>
      </c>
      <c r="D133" s="346">
        <v>0</v>
      </c>
      <c r="E133" s="346">
        <v>0</v>
      </c>
      <c r="F133" s="346">
        <v>0</v>
      </c>
      <c r="G133" s="346">
        <v>0</v>
      </c>
      <c r="H133" s="346">
        <v>0</v>
      </c>
      <c r="I133" s="346">
        <v>0</v>
      </c>
      <c r="J133" s="346">
        <v>0</v>
      </c>
      <c r="K133" s="346">
        <v>0</v>
      </c>
      <c r="L133" s="346">
        <v>0</v>
      </c>
      <c r="M133" s="346">
        <v>0</v>
      </c>
      <c r="N133" s="346">
        <v>0</v>
      </c>
      <c r="O133" s="346">
        <v>0</v>
      </c>
      <c r="P133" s="346">
        <v>0</v>
      </c>
      <c r="Q133" s="346">
        <v>0</v>
      </c>
      <c r="R133" s="346">
        <v>0</v>
      </c>
      <c r="S133" s="346">
        <v>0</v>
      </c>
      <c r="T133" s="346">
        <v>0</v>
      </c>
      <c r="U133" s="346">
        <v>0</v>
      </c>
      <c r="V133" s="346">
        <v>0</v>
      </c>
      <c r="W133" s="346">
        <v>0</v>
      </c>
      <c r="X133" s="346">
        <v>0</v>
      </c>
      <c r="Y133" s="346">
        <v>0</v>
      </c>
      <c r="Z133" s="346">
        <v>0</v>
      </c>
      <c r="AA133" s="346">
        <v>0</v>
      </c>
      <c r="AB133" s="346">
        <v>0</v>
      </c>
      <c r="AC133" s="346">
        <v>0</v>
      </c>
      <c r="AD133" s="346">
        <v>0</v>
      </c>
      <c r="AE133" s="346">
        <v>0</v>
      </c>
      <c r="AF133" s="346">
        <v>0</v>
      </c>
      <c r="AG133" s="346">
        <v>0</v>
      </c>
      <c r="AH133" s="346">
        <v>0</v>
      </c>
      <c r="AI133" s="346">
        <v>0</v>
      </c>
      <c r="AJ133" s="346">
        <v>0</v>
      </c>
      <c r="AK133" s="346">
        <v>0</v>
      </c>
      <c r="AL133" s="346">
        <v>0</v>
      </c>
      <c r="AM133" s="346">
        <v>0</v>
      </c>
      <c r="AN133" s="346">
        <v>0</v>
      </c>
      <c r="AO133" s="346">
        <v>0</v>
      </c>
      <c r="AP133" s="346">
        <v>0</v>
      </c>
      <c r="AQ133" s="346">
        <v>0</v>
      </c>
      <c r="AR133" s="346">
        <v>0</v>
      </c>
      <c r="AS133" s="346">
        <v>0</v>
      </c>
      <c r="AT133" s="346">
        <v>0</v>
      </c>
      <c r="AU133" s="346">
        <v>0</v>
      </c>
      <c r="AV133" s="346">
        <v>0</v>
      </c>
      <c r="AW133" s="346">
        <v>0</v>
      </c>
      <c r="AX133" s="346">
        <v>0</v>
      </c>
      <c r="AY133" s="346">
        <v>0</v>
      </c>
      <c r="AZ133" s="346">
        <v>0</v>
      </c>
      <c r="BA133" s="346">
        <v>0</v>
      </c>
      <c r="BB133" s="346">
        <v>0</v>
      </c>
      <c r="BC133" s="346">
        <v>0</v>
      </c>
      <c r="BD133" s="346">
        <v>0</v>
      </c>
      <c r="BE133" s="346">
        <v>0</v>
      </c>
      <c r="BF133" s="346">
        <v>0</v>
      </c>
      <c r="BG133" s="346">
        <v>0</v>
      </c>
      <c r="BH133" s="346">
        <v>0</v>
      </c>
      <c r="BI133" s="346">
        <v>0</v>
      </c>
      <c r="BJ133" s="346">
        <v>0</v>
      </c>
      <c r="BK133" s="346">
        <v>0</v>
      </c>
      <c r="BL133" s="346">
        <v>0</v>
      </c>
      <c r="BM133" s="346">
        <v>0</v>
      </c>
      <c r="BN133" s="346">
        <v>0</v>
      </c>
      <c r="BO133" s="346">
        <v>0</v>
      </c>
      <c r="BP133" s="346">
        <v>0</v>
      </c>
      <c r="BQ133" s="346">
        <v>0</v>
      </c>
      <c r="BR133" s="346">
        <v>0</v>
      </c>
      <c r="BS133" s="346">
        <v>0</v>
      </c>
      <c r="BT133" s="346">
        <v>0</v>
      </c>
      <c r="BU133" s="346">
        <v>0</v>
      </c>
      <c r="BV133" s="346">
        <v>0</v>
      </c>
      <c r="BW133" s="346">
        <v>0</v>
      </c>
      <c r="BX133" s="346">
        <v>0</v>
      </c>
      <c r="BY133" s="346">
        <v>0</v>
      </c>
      <c r="BZ133" s="346">
        <v>0</v>
      </c>
      <c r="CA133" s="346">
        <v>0</v>
      </c>
      <c r="CB133" s="346">
        <v>0</v>
      </c>
      <c r="CC133" s="346">
        <v>0</v>
      </c>
      <c r="CD133" s="346">
        <v>0</v>
      </c>
      <c r="CE133" s="346">
        <v>0</v>
      </c>
      <c r="CF133" s="346">
        <v>0</v>
      </c>
      <c r="CG133" s="346">
        <v>0</v>
      </c>
      <c r="CH133" s="346">
        <v>0</v>
      </c>
      <c r="CI133" s="346">
        <v>0</v>
      </c>
      <c r="CJ133" s="346">
        <v>0</v>
      </c>
      <c r="CK133" s="346">
        <v>0</v>
      </c>
      <c r="CL133" s="346">
        <v>0</v>
      </c>
      <c r="CM133" s="346">
        <v>0</v>
      </c>
      <c r="CN133" s="346">
        <v>0</v>
      </c>
      <c r="CO133" s="346">
        <v>0</v>
      </c>
      <c r="CP133" s="346">
        <v>0</v>
      </c>
      <c r="CQ133" s="346">
        <v>0</v>
      </c>
      <c r="CR133" s="346">
        <v>0</v>
      </c>
      <c r="CS133" s="346">
        <v>0</v>
      </c>
      <c r="CT133" s="346">
        <v>0</v>
      </c>
      <c r="CU133" s="346">
        <v>0</v>
      </c>
      <c r="CV133" s="346">
        <v>0</v>
      </c>
      <c r="CW133" s="346">
        <v>0</v>
      </c>
      <c r="CX133" s="346">
        <v>0</v>
      </c>
      <c r="CY133" s="346">
        <v>0</v>
      </c>
      <c r="CZ133" s="346">
        <v>0</v>
      </c>
      <c r="DA133" s="346">
        <v>0</v>
      </c>
      <c r="DB133" s="346">
        <v>0</v>
      </c>
      <c r="DC133" s="346">
        <v>0</v>
      </c>
      <c r="DD133" s="346">
        <v>0</v>
      </c>
      <c r="DE133" s="346">
        <v>0</v>
      </c>
      <c r="DF133" s="346">
        <v>0</v>
      </c>
      <c r="DG133" s="347">
        <v>0</v>
      </c>
    </row>
    <row r="134" spans="2:111">
      <c r="B134" s="123" t="s">
        <v>159</v>
      </c>
      <c r="C134" s="110" t="s">
        <v>160</v>
      </c>
      <c r="D134" s="346">
        <v>1.8140197699463841E-5</v>
      </c>
      <c r="E134" s="346">
        <v>1.0472627851101676E-5</v>
      </c>
      <c r="F134" s="346">
        <v>6.7873525764722698E-5</v>
      </c>
      <c r="G134" s="346">
        <v>3.3413630801839379E-5</v>
      </c>
      <c r="H134" s="346">
        <v>6.3755623164937899E-4</v>
      </c>
      <c r="I134" s="346">
        <v>0</v>
      </c>
      <c r="J134" s="346">
        <v>1.8017727478050794E-6</v>
      </c>
      <c r="K134" s="346">
        <v>1.2275268006308169E-5</v>
      </c>
      <c r="L134" s="346">
        <v>1.1210139643132201E-5</v>
      </c>
      <c r="M134" s="346">
        <v>1.2751953192069517E-5</v>
      </c>
      <c r="N134" s="346">
        <v>0</v>
      </c>
      <c r="O134" s="346">
        <v>0.22819912346018106</v>
      </c>
      <c r="P134" s="346">
        <v>2.9616893492798368E-3</v>
      </c>
      <c r="Q134" s="346">
        <v>3.3172424760291752E-5</v>
      </c>
      <c r="R134" s="346">
        <v>1.0993717059590371E-4</v>
      </c>
      <c r="S134" s="346">
        <v>5.5494791850187425E-5</v>
      </c>
      <c r="T134" s="346">
        <v>3.2518668263125549E-4</v>
      </c>
      <c r="U134" s="346">
        <v>3.7859430863229146E-5</v>
      </c>
      <c r="V134" s="346">
        <v>1.6654253301494129E-4</v>
      </c>
      <c r="W134" s="346">
        <v>4.5177804077351288E-6</v>
      </c>
      <c r="X134" s="346">
        <v>2.701977248873868E-6</v>
      </c>
      <c r="Y134" s="346">
        <v>3.552133794289929E-6</v>
      </c>
      <c r="Z134" s="346">
        <v>1.5823279698090353E-6</v>
      </c>
      <c r="AA134" s="346">
        <v>3.9363742289314955E-4</v>
      </c>
      <c r="AB134" s="346">
        <v>1.2188454394116295E-5</v>
      </c>
      <c r="AC134" s="346">
        <v>4.3942803800239007E-6</v>
      </c>
      <c r="AD134" s="346">
        <v>2.2676129805747023E-6</v>
      </c>
      <c r="AE134" s="346">
        <v>8.1817077798152848E-6</v>
      </c>
      <c r="AF134" s="346">
        <v>4.2350371157175109E-5</v>
      </c>
      <c r="AG134" s="346">
        <v>6.3411987933228422E-4</v>
      </c>
      <c r="AH134" s="346">
        <v>1.1608376102391316E-3</v>
      </c>
      <c r="AI134" s="346">
        <v>1.6530401011174362E-4</v>
      </c>
      <c r="AJ134" s="346">
        <v>2.0446990363620519E-5</v>
      </c>
      <c r="AK134" s="346">
        <v>2.1660054590568701E-5</v>
      </c>
      <c r="AL134" s="346">
        <v>1.7907148524027122E-4</v>
      </c>
      <c r="AM134" s="346">
        <v>1.3290381633098227E-5</v>
      </c>
      <c r="AN134" s="346">
        <v>8.3712206683189532E-6</v>
      </c>
      <c r="AO134" s="346">
        <v>1.3409478234061405E-5</v>
      </c>
      <c r="AP134" s="346">
        <v>1.2759652358703503E-5</v>
      </c>
      <c r="AQ134" s="346">
        <v>4.6386849159579474E-6</v>
      </c>
      <c r="AR134" s="346">
        <v>2.8247489285852041E-5</v>
      </c>
      <c r="AS134" s="346">
        <v>2.728058589341806E-5</v>
      </c>
      <c r="AT134" s="346">
        <v>5.1368045612787947E-5</v>
      </c>
      <c r="AU134" s="346">
        <v>2.3286632566171749E-5</v>
      </c>
      <c r="AV134" s="346">
        <v>3.025939800191555E-5</v>
      </c>
      <c r="AW134" s="346">
        <v>1.748866864771635E-5</v>
      </c>
      <c r="AX134" s="346">
        <v>6.485303848884259E-5</v>
      </c>
      <c r="AY134" s="346">
        <v>1.1080834948130606E-5</v>
      </c>
      <c r="AZ134" s="346">
        <v>3.223293561069228E-5</v>
      </c>
      <c r="BA134" s="346">
        <v>1.0270520942599591E-4</v>
      </c>
      <c r="BB134" s="346">
        <v>5.7618284995681751E-6</v>
      </c>
      <c r="BC134" s="346">
        <v>3.7508725952335712E-6</v>
      </c>
      <c r="BD134" s="346">
        <v>2.165874866640024E-6</v>
      </c>
      <c r="BE134" s="346">
        <v>3.2150602847357962E-6</v>
      </c>
      <c r="BF134" s="346">
        <v>1.1287888396796623E-4</v>
      </c>
      <c r="BG134" s="346">
        <v>1.4549903376220284E-5</v>
      </c>
      <c r="BH134" s="346">
        <v>1.4257652288576862E-4</v>
      </c>
      <c r="BI134" s="346">
        <v>1.4556682776222459E-4</v>
      </c>
      <c r="BJ134" s="346">
        <v>4.8921195957292556E-5</v>
      </c>
      <c r="BK134" s="346">
        <v>2.0309364945814709E-4</v>
      </c>
      <c r="BL134" s="346">
        <v>4.5287717089368322E-5</v>
      </c>
      <c r="BM134" s="346">
        <v>1.4698267469068557E-4</v>
      </c>
      <c r="BN134" s="346">
        <v>6.2753380763576501E-4</v>
      </c>
      <c r="BO134" s="346">
        <v>1.7687023607221631E-4</v>
      </c>
      <c r="BP134" s="346">
        <v>8.9729316281346254E-5</v>
      </c>
      <c r="BQ134" s="346">
        <v>1.862540648629703E-5</v>
      </c>
      <c r="BR134" s="346">
        <v>4.6264142069130321E-5</v>
      </c>
      <c r="BS134" s="346">
        <v>7.1320868534328037E-5</v>
      </c>
      <c r="BT134" s="346">
        <v>1.8104556325953788E-5</v>
      </c>
      <c r="BU134" s="346">
        <v>8.5799606245979697E-5</v>
      </c>
      <c r="BV134" s="346">
        <v>2.9825992907391567E-5</v>
      </c>
      <c r="BW134" s="346">
        <v>1.2932812724008741E-5</v>
      </c>
      <c r="BX134" s="346">
        <v>2.1994455140803308E-5</v>
      </c>
      <c r="BY134" s="346">
        <v>1.2611278662446107E-5</v>
      </c>
      <c r="BZ134" s="346">
        <v>1.9478167404747177E-4</v>
      </c>
      <c r="CA134" s="346">
        <v>2.6127868441236281E-5</v>
      </c>
      <c r="CB134" s="346">
        <v>9.010120421277936E-5</v>
      </c>
      <c r="CC134" s="346">
        <v>3.5562533994903413E-4</v>
      </c>
      <c r="CD134" s="346">
        <v>6.2233173843579125E-5</v>
      </c>
      <c r="CE134" s="346">
        <v>1.1789721808367918E-4</v>
      </c>
      <c r="CF134" s="346">
        <v>9.5364325795136004E-5</v>
      </c>
      <c r="CG134" s="346">
        <v>2.5739717827414894E-4</v>
      </c>
      <c r="CH134" s="346">
        <v>3.1842977618036875E-5</v>
      </c>
      <c r="CI134" s="346">
        <v>3.3458548391527796E-5</v>
      </c>
      <c r="CJ134" s="346">
        <v>4.5925417606441694E-5</v>
      </c>
      <c r="CK134" s="346">
        <v>4.8784179206811797E-5</v>
      </c>
      <c r="CL134" s="346">
        <v>1.2664330696734347E-6</v>
      </c>
      <c r="CM134" s="346">
        <v>5.9756096337194805E-6</v>
      </c>
      <c r="CN134" s="346">
        <v>5.6089606365306468E-5</v>
      </c>
      <c r="CO134" s="346">
        <v>2.5761154449664734E-5</v>
      </c>
      <c r="CP134" s="346">
        <v>5.3201031910593289E-5</v>
      </c>
      <c r="CQ134" s="346">
        <v>4.9977909691156794E-5</v>
      </c>
      <c r="CR134" s="346">
        <v>6.0647030775529912E-4</v>
      </c>
      <c r="CS134" s="346">
        <v>7.1300385010413604E-5</v>
      </c>
      <c r="CT134" s="346">
        <v>5.3119642288155215E-5</v>
      </c>
      <c r="CU134" s="346">
        <v>1.117360825565067E-4</v>
      </c>
      <c r="CV134" s="346">
        <v>5.1879503917609405E-5</v>
      </c>
      <c r="CW134" s="346">
        <v>1.4926853064242935E-5</v>
      </c>
      <c r="CX134" s="346">
        <v>4.9531840844566721E-5</v>
      </c>
      <c r="CY134" s="346">
        <v>8.7123316916524367E-5</v>
      </c>
      <c r="CZ134" s="346">
        <v>2.7721334992961184E-5</v>
      </c>
      <c r="DA134" s="346">
        <v>2.8209899966726288E-5</v>
      </c>
      <c r="DB134" s="346">
        <v>6.6055513582211593E-5</v>
      </c>
      <c r="DC134" s="346">
        <v>4.4025281358311529E-4</v>
      </c>
      <c r="DD134" s="346">
        <v>5.5112109951431989E-5</v>
      </c>
      <c r="DE134" s="346">
        <v>7.8734723826978859E-5</v>
      </c>
      <c r="DF134" s="346">
        <v>3.5177428685755205E-3</v>
      </c>
      <c r="DG134" s="347">
        <v>2.952323027455725E-5</v>
      </c>
    </row>
    <row r="135" spans="2:111">
      <c r="B135" s="123" t="s">
        <v>161</v>
      </c>
      <c r="C135" s="110" t="s">
        <v>162</v>
      </c>
      <c r="D135" s="346">
        <v>6.258549783927108E-5</v>
      </c>
      <c r="E135" s="346">
        <v>3.0314437234056071E-5</v>
      </c>
      <c r="F135" s="346">
        <v>3.9979086585614321E-4</v>
      </c>
      <c r="G135" s="346">
        <v>6.5915251105289197E-6</v>
      </c>
      <c r="H135" s="346">
        <v>1.1359208880196607E-4</v>
      </c>
      <c r="I135" s="346">
        <v>0</v>
      </c>
      <c r="J135" s="346">
        <v>8.9177012659067903E-6</v>
      </c>
      <c r="K135" s="346">
        <v>4.0151218092332458E-5</v>
      </c>
      <c r="L135" s="346">
        <v>1.3177662753778233E-5</v>
      </c>
      <c r="M135" s="346">
        <v>2.9959915410598349E-5</v>
      </c>
      <c r="N135" s="346">
        <v>0</v>
      </c>
      <c r="O135" s="346">
        <v>4.3105710300204418E-5</v>
      </c>
      <c r="P135" s="346">
        <v>7.1866074433319771E-2</v>
      </c>
      <c r="Q135" s="346">
        <v>3.2306499572918866E-5</v>
      </c>
      <c r="R135" s="346">
        <v>1.9056551306675474E-5</v>
      </c>
      <c r="S135" s="346">
        <v>5.5181423600640444E-5</v>
      </c>
      <c r="T135" s="346">
        <v>6.3710153634707588E-5</v>
      </c>
      <c r="U135" s="346">
        <v>3.901710209311287E-5</v>
      </c>
      <c r="V135" s="346">
        <v>2.5548695911065458E-4</v>
      </c>
      <c r="W135" s="346">
        <v>1.4876122977377203E-5</v>
      </c>
      <c r="X135" s="346">
        <v>3.9787619429006028E-6</v>
      </c>
      <c r="Y135" s="346">
        <v>1.0725723415574431E-5</v>
      </c>
      <c r="Z135" s="346">
        <v>5.6297588359249495E-6</v>
      </c>
      <c r="AA135" s="346">
        <v>2.1305740655044515E-5</v>
      </c>
      <c r="AB135" s="346">
        <v>5.1904146140555532E-5</v>
      </c>
      <c r="AC135" s="346">
        <v>8.6186442125069761E-6</v>
      </c>
      <c r="AD135" s="346">
        <v>2.8523215151987127E-6</v>
      </c>
      <c r="AE135" s="346">
        <v>1.8118162727390616E-5</v>
      </c>
      <c r="AF135" s="346">
        <v>4.5796680671566732E-5</v>
      </c>
      <c r="AG135" s="346">
        <v>3.7044066127077968E-5</v>
      </c>
      <c r="AH135" s="346">
        <v>4.108505117490259E-5</v>
      </c>
      <c r="AI135" s="346">
        <v>1.1637021995764921E-4</v>
      </c>
      <c r="AJ135" s="346">
        <v>5.1663815878410848E-5</v>
      </c>
      <c r="AK135" s="346">
        <v>1.519396997652391E-4</v>
      </c>
      <c r="AL135" s="346">
        <v>7.0640535365955318E-5</v>
      </c>
      <c r="AM135" s="346">
        <v>1.6058437544518003E-5</v>
      </c>
      <c r="AN135" s="346">
        <v>1.9988745730142225E-5</v>
      </c>
      <c r="AO135" s="346">
        <v>4.6327598209042108E-5</v>
      </c>
      <c r="AP135" s="346">
        <v>5.2639345250273292E-5</v>
      </c>
      <c r="AQ135" s="346">
        <v>1.2773672964094401E-5</v>
      </c>
      <c r="AR135" s="346">
        <v>5.2768245740348155E-5</v>
      </c>
      <c r="AS135" s="346">
        <v>4.9308568095980119E-5</v>
      </c>
      <c r="AT135" s="346">
        <v>5.0423273913113533E-5</v>
      </c>
      <c r="AU135" s="346">
        <v>4.7729136855436573E-5</v>
      </c>
      <c r="AV135" s="346">
        <v>4.4909370049134801E-5</v>
      </c>
      <c r="AW135" s="346">
        <v>3.0200657870111671E-5</v>
      </c>
      <c r="AX135" s="346">
        <v>1.9469094894458993E-5</v>
      </c>
      <c r="AY135" s="346">
        <v>6.1564887205407904E-5</v>
      </c>
      <c r="AZ135" s="346">
        <v>1.1033464359920425E-4</v>
      </c>
      <c r="BA135" s="346">
        <v>7.0098413691512597E-5</v>
      </c>
      <c r="BB135" s="346">
        <v>1.3582166157868344E-5</v>
      </c>
      <c r="BC135" s="346">
        <v>6.6650157283631383E-6</v>
      </c>
      <c r="BD135" s="346">
        <v>5.7287026947637685E-6</v>
      </c>
      <c r="BE135" s="346">
        <v>9.0276707205967081E-6</v>
      </c>
      <c r="BF135" s="346">
        <v>8.4061612519957085E-5</v>
      </c>
      <c r="BG135" s="346">
        <v>1.0191647924396015E-5</v>
      </c>
      <c r="BH135" s="346">
        <v>5.8700454112267602E-5</v>
      </c>
      <c r="BI135" s="346">
        <v>2.0740399992273103E-5</v>
      </c>
      <c r="BJ135" s="346">
        <v>3.0811650622963932E-5</v>
      </c>
      <c r="BK135" s="346">
        <v>5.3344343460307405E-5</v>
      </c>
      <c r="BL135" s="346">
        <v>9.3953089300959747E-5</v>
      </c>
      <c r="BM135" s="346">
        <v>3.314028679019568E-4</v>
      </c>
      <c r="BN135" s="346">
        <v>1.6831992580157551E-4</v>
      </c>
      <c r="BO135" s="346">
        <v>1.7052532170403533E-4</v>
      </c>
      <c r="BP135" s="346">
        <v>1.7394426108784293E-4</v>
      </c>
      <c r="BQ135" s="346">
        <v>2.2826854536775445E-5</v>
      </c>
      <c r="BR135" s="346">
        <v>5.534783730788039E-5</v>
      </c>
      <c r="BS135" s="346">
        <v>1.1336275128262436E-4</v>
      </c>
      <c r="BT135" s="346">
        <v>6.1753917523820785E-5</v>
      </c>
      <c r="BU135" s="346">
        <v>2.6352786108506171E-4</v>
      </c>
      <c r="BV135" s="346">
        <v>9.8510708761712044E-5</v>
      </c>
      <c r="BW135" s="346">
        <v>2.5210623415093847E-5</v>
      </c>
      <c r="BX135" s="346">
        <v>2.4855692196639988E-5</v>
      </c>
      <c r="BY135" s="346">
        <v>1.0640188911551004E-5</v>
      </c>
      <c r="BZ135" s="346">
        <v>8.7677884508021074E-5</v>
      </c>
      <c r="CA135" s="346">
        <v>4.6580329344277678E-5</v>
      </c>
      <c r="CB135" s="346">
        <v>1.456155894597689E-4</v>
      </c>
      <c r="CC135" s="346">
        <v>9.4781386316821671E-5</v>
      </c>
      <c r="CD135" s="346">
        <v>9.6947571257323203E-5</v>
      </c>
      <c r="CE135" s="346">
        <v>3.8124071038764894E-5</v>
      </c>
      <c r="CF135" s="346">
        <v>9.0236821758557937E-5</v>
      </c>
      <c r="CG135" s="346">
        <v>1.7835921313158883E-4</v>
      </c>
      <c r="CH135" s="346">
        <v>1.1415850343604815E-4</v>
      </c>
      <c r="CI135" s="346">
        <v>5.1872336019635626E-5</v>
      </c>
      <c r="CJ135" s="346">
        <v>7.406140841823251E-5</v>
      </c>
      <c r="CK135" s="346">
        <v>3.892466997135267E-5</v>
      </c>
      <c r="CL135" s="346">
        <v>2.9409661012191364E-6</v>
      </c>
      <c r="CM135" s="346">
        <v>1.0126967379894254E-5</v>
      </c>
      <c r="CN135" s="346">
        <v>3.3807390557590516E-4</v>
      </c>
      <c r="CO135" s="346">
        <v>2.9567899666187404E-5</v>
      </c>
      <c r="CP135" s="346">
        <v>8.758335635581712E-5</v>
      </c>
      <c r="CQ135" s="346">
        <v>2.3213030580546536E-4</v>
      </c>
      <c r="CR135" s="346">
        <v>8.1832588577132929E-4</v>
      </c>
      <c r="CS135" s="346">
        <v>4.3936580280505067E-4</v>
      </c>
      <c r="CT135" s="346">
        <v>2.1597792561753188E-4</v>
      </c>
      <c r="CU135" s="346">
        <v>1.3492070764666124E-3</v>
      </c>
      <c r="CV135" s="346">
        <v>2.0014158868255925E-4</v>
      </c>
      <c r="CW135" s="346">
        <v>2.022686630113974E-5</v>
      </c>
      <c r="CX135" s="346">
        <v>8.0555421129711077E-5</v>
      </c>
      <c r="CY135" s="346">
        <v>1.2219785850821886E-4</v>
      </c>
      <c r="CZ135" s="346">
        <v>4.5399874880267736E-5</v>
      </c>
      <c r="DA135" s="346">
        <v>1.1263480760412735E-4</v>
      </c>
      <c r="DB135" s="346">
        <v>6.0475720094431776E-4</v>
      </c>
      <c r="DC135" s="346">
        <v>1.9873214996362176E-4</v>
      </c>
      <c r="DD135" s="346">
        <v>6.5062787032002208E-4</v>
      </c>
      <c r="DE135" s="346">
        <v>1.5065887543999908E-4</v>
      </c>
      <c r="DF135" s="346">
        <v>4.9715020186175422E-4</v>
      </c>
      <c r="DG135" s="347">
        <v>4.2528503658792959E-5</v>
      </c>
    </row>
    <row r="136" spans="2:111">
      <c r="B136" s="123" t="s">
        <v>163</v>
      </c>
      <c r="C136" s="110" t="s">
        <v>164</v>
      </c>
      <c r="D136" s="346">
        <v>6.2847413115327703E-5</v>
      </c>
      <c r="E136" s="346">
        <v>8.2515294709613622E-4</v>
      </c>
      <c r="F136" s="346">
        <v>2.0341036692865682E-4</v>
      </c>
      <c r="G136" s="346">
        <v>7.3947141672160363E-4</v>
      </c>
      <c r="H136" s="346">
        <v>1.0680531989902045E-4</v>
      </c>
      <c r="I136" s="346">
        <v>0</v>
      </c>
      <c r="J136" s="346">
        <v>1.1886882147509667E-5</v>
      </c>
      <c r="K136" s="346">
        <v>7.492813768502931E-5</v>
      </c>
      <c r="L136" s="346">
        <v>3.1583007994316471E-5</v>
      </c>
      <c r="M136" s="346">
        <v>1.5063144943348967E-4</v>
      </c>
      <c r="N136" s="346">
        <v>0</v>
      </c>
      <c r="O136" s="346">
        <v>3.9794294367849966E-5</v>
      </c>
      <c r="P136" s="346">
        <v>1.5495647268964446E-5</v>
      </c>
      <c r="Q136" s="346">
        <v>0.30467375202081565</v>
      </c>
      <c r="R136" s="346">
        <v>4.4583769998079534E-3</v>
      </c>
      <c r="S136" s="346">
        <v>4.0925006437314256E-3</v>
      </c>
      <c r="T136" s="346">
        <v>8.609135001375562E-4</v>
      </c>
      <c r="U136" s="346">
        <v>2.4560087655148993E-4</v>
      </c>
      <c r="V136" s="346">
        <v>1.1259505976809269E-4</v>
      </c>
      <c r="W136" s="346">
        <v>3.7467611816292485E-5</v>
      </c>
      <c r="X136" s="346">
        <v>1.1580532958001395E-5</v>
      </c>
      <c r="Y136" s="346">
        <v>2.3256723727807954E-5</v>
      </c>
      <c r="Z136" s="346">
        <v>7.8934490977115341E-6</v>
      </c>
      <c r="AA136" s="346">
        <v>5.2079535547289648E-5</v>
      </c>
      <c r="AB136" s="346">
        <v>4.0157202406316834E-5</v>
      </c>
      <c r="AC136" s="346">
        <v>1.7991960553483268E-5</v>
      </c>
      <c r="AD136" s="346">
        <v>7.8955258151913144E-6</v>
      </c>
      <c r="AE136" s="346">
        <v>2.4369992369531066E-5</v>
      </c>
      <c r="AF136" s="346">
        <v>9.7570652663399158E-5</v>
      </c>
      <c r="AG136" s="346">
        <v>2.9136289092383682E-5</v>
      </c>
      <c r="AH136" s="346">
        <v>2.5992136886895419E-5</v>
      </c>
      <c r="AI136" s="346">
        <v>5.4740061190217018E-4</v>
      </c>
      <c r="AJ136" s="346">
        <v>8.0972968013692326E-5</v>
      </c>
      <c r="AK136" s="346">
        <v>2.8015599709904867E-3</v>
      </c>
      <c r="AL136" s="346">
        <v>2.0936331065785456E-4</v>
      </c>
      <c r="AM136" s="346">
        <v>1.0922964430573556E-4</v>
      </c>
      <c r="AN136" s="346">
        <v>7.1642486170119953E-5</v>
      </c>
      <c r="AO136" s="346">
        <v>1.1127406232932838E-4</v>
      </c>
      <c r="AP136" s="346">
        <v>6.032132462121334E-5</v>
      </c>
      <c r="AQ136" s="346">
        <v>1.8654574841780992E-5</v>
      </c>
      <c r="AR136" s="346">
        <v>1.3687444304330063E-4</v>
      </c>
      <c r="AS136" s="346">
        <v>3.1657287126402646E-4</v>
      </c>
      <c r="AT136" s="346">
        <v>1.1483253775898723E-4</v>
      </c>
      <c r="AU136" s="346">
        <v>5.1650471327019184E-5</v>
      </c>
      <c r="AV136" s="346">
        <v>5.4084296347507886E-5</v>
      </c>
      <c r="AW136" s="346">
        <v>1.2987274645930816E-4</v>
      </c>
      <c r="AX136" s="346">
        <v>1.7310194450958263E-5</v>
      </c>
      <c r="AY136" s="346">
        <v>5.479940416591968E-5</v>
      </c>
      <c r="AZ136" s="346">
        <v>1.3701637707151814E-4</v>
      </c>
      <c r="BA136" s="346">
        <v>3.4260169193889334E-5</v>
      </c>
      <c r="BB136" s="346">
        <v>1.1909512052051097E-5</v>
      </c>
      <c r="BC136" s="346">
        <v>2.5967189272086774E-5</v>
      </c>
      <c r="BD136" s="346">
        <v>3.7032238148630124E-6</v>
      </c>
      <c r="BE136" s="346">
        <v>7.7141406276838475E-6</v>
      </c>
      <c r="BF136" s="346">
        <v>4.4425452837605707E-5</v>
      </c>
      <c r="BG136" s="346">
        <v>1.7615466581959951E-5</v>
      </c>
      <c r="BH136" s="346">
        <v>9.3999751107194391E-5</v>
      </c>
      <c r="BI136" s="346">
        <v>2.1548172208017886E-4</v>
      </c>
      <c r="BJ136" s="346">
        <v>8.9712842952902709E-5</v>
      </c>
      <c r="BK136" s="346">
        <v>2.4168841920184586E-3</v>
      </c>
      <c r="BL136" s="346">
        <v>6.5056405183541025E-5</v>
      </c>
      <c r="BM136" s="346">
        <v>1.7916356204021062E-2</v>
      </c>
      <c r="BN136" s="346">
        <v>4.8626495993592984E-3</v>
      </c>
      <c r="BO136" s="346">
        <v>5.2487106395739797E-4</v>
      </c>
      <c r="BP136" s="346">
        <v>1.0209291812949819E-3</v>
      </c>
      <c r="BQ136" s="346">
        <v>1.1964226398304546E-3</v>
      </c>
      <c r="BR136" s="346">
        <v>2.6954173299457323E-4</v>
      </c>
      <c r="BS136" s="346">
        <v>3.3666781680585182E-4</v>
      </c>
      <c r="BT136" s="346">
        <v>4.4266506372660185E-5</v>
      </c>
      <c r="BU136" s="346">
        <v>2.7259621409139902E-4</v>
      </c>
      <c r="BV136" s="346">
        <v>8.1656137893692984E-5</v>
      </c>
      <c r="BW136" s="346">
        <v>4.8374898104263973E-5</v>
      </c>
      <c r="BX136" s="346">
        <v>1.2053873324331228E-4</v>
      </c>
      <c r="BY136" s="346">
        <v>8.6646575275177711E-5</v>
      </c>
      <c r="BZ136" s="346">
        <v>1.896132980670773E-4</v>
      </c>
      <c r="CA136" s="346">
        <v>6.1786395198559907E-5</v>
      </c>
      <c r="CB136" s="346">
        <v>5.2870028256994152E-4</v>
      </c>
      <c r="CC136" s="346">
        <v>2.0179702950330952E-4</v>
      </c>
      <c r="CD136" s="346">
        <v>4.9207622517912929E-4</v>
      </c>
      <c r="CE136" s="346">
        <v>1.3520219993855813E-4</v>
      </c>
      <c r="CF136" s="346">
        <v>2.509587359733321E-4</v>
      </c>
      <c r="CG136" s="346">
        <v>2.9011953485465819E-3</v>
      </c>
      <c r="CH136" s="346">
        <v>5.7425690786641782E-5</v>
      </c>
      <c r="CI136" s="346">
        <v>9.4690256915549209E-5</v>
      </c>
      <c r="CJ136" s="346">
        <v>1.1943365082716712E-4</v>
      </c>
      <c r="CK136" s="346">
        <v>4.7326824529939388E-5</v>
      </c>
      <c r="CL136" s="346">
        <v>3.6954982433953434E-6</v>
      </c>
      <c r="CM136" s="346">
        <v>3.111029584842805E-5</v>
      </c>
      <c r="CN136" s="346">
        <v>1.0030408255048432E-4</v>
      </c>
      <c r="CO136" s="346">
        <v>1.3337613826067585E-4</v>
      </c>
      <c r="CP136" s="346">
        <v>1.8304127858295512E-4</v>
      </c>
      <c r="CQ136" s="346">
        <v>7.479267415818041E-5</v>
      </c>
      <c r="CR136" s="346">
        <v>1.8618734848017965E-4</v>
      </c>
      <c r="CS136" s="346">
        <v>1.4087924507987808E-4</v>
      </c>
      <c r="CT136" s="346">
        <v>9.6225445513109864E-5</v>
      </c>
      <c r="CU136" s="346">
        <v>1.7032352933586835E-4</v>
      </c>
      <c r="CV136" s="346">
        <v>8.8739187079846967E-5</v>
      </c>
      <c r="CW136" s="346">
        <v>3.4883016164865919E-5</v>
      </c>
      <c r="CX136" s="346">
        <v>5.8719126704448601E-5</v>
      </c>
      <c r="CY136" s="346">
        <v>1.1173565909297611E-4</v>
      </c>
      <c r="CZ136" s="346">
        <v>3.1541631233685739E-5</v>
      </c>
      <c r="DA136" s="346">
        <v>2.7588042271194238E-4</v>
      </c>
      <c r="DB136" s="346">
        <v>1.3327576202941781E-4</v>
      </c>
      <c r="DC136" s="346">
        <v>2.0943276583680194E-4</v>
      </c>
      <c r="DD136" s="346">
        <v>4.7336548208107438E-5</v>
      </c>
      <c r="DE136" s="346">
        <v>2.0677419374507831E-4</v>
      </c>
      <c r="DF136" s="346">
        <v>1.1663225879425688E-3</v>
      </c>
      <c r="DG136" s="347">
        <v>1.0168416519055091E-4</v>
      </c>
    </row>
    <row r="137" spans="2:111">
      <c r="B137" s="123" t="s">
        <v>165</v>
      </c>
      <c r="C137" s="110" t="s">
        <v>166</v>
      </c>
      <c r="D137" s="346">
        <v>1.5473771244646227E-5</v>
      </c>
      <c r="E137" s="346">
        <v>1.6981378396111525E-5</v>
      </c>
      <c r="F137" s="346">
        <v>5.5676568758384797E-5</v>
      </c>
      <c r="G137" s="346">
        <v>9.080115632381931E-6</v>
      </c>
      <c r="H137" s="346">
        <v>3.1210742435287132E-5</v>
      </c>
      <c r="I137" s="346">
        <v>0</v>
      </c>
      <c r="J137" s="346">
        <v>4.4877983863209284E-6</v>
      </c>
      <c r="K137" s="346">
        <v>2.9193968046350315E-5</v>
      </c>
      <c r="L137" s="346">
        <v>1.7692498568228646E-5</v>
      </c>
      <c r="M137" s="346">
        <v>2.0642142992709988E-5</v>
      </c>
      <c r="N137" s="346">
        <v>0</v>
      </c>
      <c r="O137" s="346">
        <v>4.8924531786037394E-5</v>
      </c>
      <c r="P137" s="346">
        <v>1.259856257689285E-5</v>
      </c>
      <c r="Q137" s="346">
        <v>3.1201508832101841E-5</v>
      </c>
      <c r="R137" s="346">
        <v>0.11051314959442222</v>
      </c>
      <c r="S137" s="346">
        <v>7.8151508451303444E-5</v>
      </c>
      <c r="T137" s="346">
        <v>8.4852333734728526E-5</v>
      </c>
      <c r="U137" s="346">
        <v>5.3593693212442513E-5</v>
      </c>
      <c r="V137" s="346">
        <v>8.0290202018685314E-5</v>
      </c>
      <c r="W137" s="346">
        <v>2.6339765539116632E-5</v>
      </c>
      <c r="X137" s="346">
        <v>7.8811475971322799E-6</v>
      </c>
      <c r="Y137" s="346">
        <v>1.6612827740155477E-5</v>
      </c>
      <c r="Z137" s="346">
        <v>1.0423562004493881E-5</v>
      </c>
      <c r="AA137" s="346">
        <v>3.249070908095872E-5</v>
      </c>
      <c r="AB137" s="346">
        <v>7.9699908798088782E-5</v>
      </c>
      <c r="AC137" s="346">
        <v>1.0814465557474282E-5</v>
      </c>
      <c r="AD137" s="346">
        <v>3.9731482026105704E-6</v>
      </c>
      <c r="AE137" s="346">
        <v>3.0597794814263822E-5</v>
      </c>
      <c r="AF137" s="346">
        <v>6.1747253992753659E-5</v>
      </c>
      <c r="AG137" s="346">
        <v>4.278399773240116E-5</v>
      </c>
      <c r="AH137" s="346">
        <v>2.6632354093359934E-5</v>
      </c>
      <c r="AI137" s="346">
        <v>3.0885610639774084E-5</v>
      </c>
      <c r="AJ137" s="346">
        <v>6.3116372502861317E-5</v>
      </c>
      <c r="AK137" s="346">
        <v>2.3677565422463974E-4</v>
      </c>
      <c r="AL137" s="346">
        <v>8.9298434419843209E-5</v>
      </c>
      <c r="AM137" s="346">
        <v>3.7354250940208265E-5</v>
      </c>
      <c r="AN137" s="346">
        <v>3.0424318168348915E-5</v>
      </c>
      <c r="AO137" s="346">
        <v>6.0710134006756822E-5</v>
      </c>
      <c r="AP137" s="346">
        <v>3.4386135322872461E-5</v>
      </c>
      <c r="AQ137" s="346">
        <v>2.01628247141811E-5</v>
      </c>
      <c r="AR137" s="346">
        <v>9.0821557676263882E-5</v>
      </c>
      <c r="AS137" s="346">
        <v>4.025761821475315E-5</v>
      </c>
      <c r="AT137" s="346">
        <v>5.3996061631792459E-5</v>
      </c>
      <c r="AU137" s="346">
        <v>4.5333351588606862E-5</v>
      </c>
      <c r="AV137" s="346">
        <v>4.3617102932746148E-5</v>
      </c>
      <c r="AW137" s="346">
        <v>2.8658146483426103E-5</v>
      </c>
      <c r="AX137" s="346">
        <v>1.7722479586871054E-5</v>
      </c>
      <c r="AY137" s="346">
        <v>5.5022021912080646E-5</v>
      </c>
      <c r="AZ137" s="346">
        <v>9.7635043778449354E-5</v>
      </c>
      <c r="BA137" s="346">
        <v>2.3660342484464857E-5</v>
      </c>
      <c r="BB137" s="346">
        <v>1.5978920077013491E-5</v>
      </c>
      <c r="BC137" s="346">
        <v>9.5184428151653148E-6</v>
      </c>
      <c r="BD137" s="346">
        <v>7.9275098695526052E-6</v>
      </c>
      <c r="BE137" s="346">
        <v>1.7091569115803396E-5</v>
      </c>
      <c r="BF137" s="346">
        <v>4.729851510534158E-5</v>
      </c>
      <c r="BG137" s="346">
        <v>1.7444336067198776E-5</v>
      </c>
      <c r="BH137" s="346">
        <v>8.4609588130864392E-5</v>
      </c>
      <c r="BI137" s="346">
        <v>1.2290454475536252E-4</v>
      </c>
      <c r="BJ137" s="346">
        <v>5.7455124042970995E-5</v>
      </c>
      <c r="BK137" s="346">
        <v>9.3457742855831234E-5</v>
      </c>
      <c r="BL137" s="346">
        <v>4.2792967081111189E-5</v>
      </c>
      <c r="BM137" s="346">
        <v>1.1452476114736801E-3</v>
      </c>
      <c r="BN137" s="346">
        <v>2.4069171519712309E-3</v>
      </c>
      <c r="BO137" s="346">
        <v>6.8305660536565986E-5</v>
      </c>
      <c r="BP137" s="346">
        <v>6.7601925380876058E-5</v>
      </c>
      <c r="BQ137" s="346">
        <v>1.1587303922847956E-4</v>
      </c>
      <c r="BR137" s="346">
        <v>1.8666648620233948E-4</v>
      </c>
      <c r="BS137" s="346">
        <v>6.2432775543987454E-4</v>
      </c>
      <c r="BT137" s="346">
        <v>1.1854465039053217E-4</v>
      </c>
      <c r="BU137" s="346">
        <v>1.382234994715142E-4</v>
      </c>
      <c r="BV137" s="346">
        <v>2.7564835551746868E-4</v>
      </c>
      <c r="BW137" s="346">
        <v>8.8756881335611901E-5</v>
      </c>
      <c r="BX137" s="346">
        <v>2.8230319849602465E-4</v>
      </c>
      <c r="BY137" s="346">
        <v>7.5386288138465683E-5</v>
      </c>
      <c r="BZ137" s="346">
        <v>1.3326214118718492E-4</v>
      </c>
      <c r="CA137" s="346">
        <v>4.3420385591784374E-5</v>
      </c>
      <c r="CB137" s="346">
        <v>1.8044449667160449E-4</v>
      </c>
      <c r="CC137" s="346">
        <v>8.4376815135084736E-5</v>
      </c>
      <c r="CD137" s="346">
        <v>1.1964544548347324E-4</v>
      </c>
      <c r="CE137" s="346">
        <v>7.3487054843062881E-5</v>
      </c>
      <c r="CF137" s="346">
        <v>1.912548874305568E-4</v>
      </c>
      <c r="CG137" s="346">
        <v>3.5926406992187312E-4</v>
      </c>
      <c r="CH137" s="346">
        <v>5.1943264548377007E-5</v>
      </c>
      <c r="CI137" s="346">
        <v>3.3599837529826269E-4</v>
      </c>
      <c r="CJ137" s="346">
        <v>1.3745518724010418E-4</v>
      </c>
      <c r="CK137" s="346">
        <v>1.2500278637621871E-4</v>
      </c>
      <c r="CL137" s="346">
        <v>1.3267550703528213E-5</v>
      </c>
      <c r="CM137" s="346">
        <v>1.9283330064906448E-5</v>
      </c>
      <c r="CN137" s="346">
        <v>1.5987334355303936E-4</v>
      </c>
      <c r="CO137" s="346">
        <v>3.7135952312269466E-4</v>
      </c>
      <c r="CP137" s="346">
        <v>5.6088560891472562E-4</v>
      </c>
      <c r="CQ137" s="346">
        <v>2.6085469270690711E-4</v>
      </c>
      <c r="CR137" s="346">
        <v>1.2994231916016252E-4</v>
      </c>
      <c r="CS137" s="346">
        <v>7.9259684437709061E-4</v>
      </c>
      <c r="CT137" s="346">
        <v>3.8309301209820052E-4</v>
      </c>
      <c r="CU137" s="346">
        <v>1.5017650797640632E-3</v>
      </c>
      <c r="CV137" s="346">
        <v>2.2896608648855028E-4</v>
      </c>
      <c r="CW137" s="346">
        <v>4.8655983737790054E-5</v>
      </c>
      <c r="CX137" s="346">
        <v>5.570573907762991E-5</v>
      </c>
      <c r="CY137" s="346">
        <v>1.841768845480089E-4</v>
      </c>
      <c r="CZ137" s="346">
        <v>2.9296990675594306E-5</v>
      </c>
      <c r="DA137" s="346">
        <v>2.6392719337583819E-4</v>
      </c>
      <c r="DB137" s="346">
        <v>9.423162570489889E-5</v>
      </c>
      <c r="DC137" s="346">
        <v>3.5882432316330546E-4</v>
      </c>
      <c r="DD137" s="346">
        <v>4.8797425857615861E-5</v>
      </c>
      <c r="DE137" s="346">
        <v>2.0293030654000178E-4</v>
      </c>
      <c r="DF137" s="346">
        <v>9.1590744159001424E-5</v>
      </c>
      <c r="DG137" s="347">
        <v>6.2523975116436257E-5</v>
      </c>
    </row>
    <row r="138" spans="2:111">
      <c r="B138" s="123" t="s">
        <v>167</v>
      </c>
      <c r="C138" s="110" t="s">
        <v>168</v>
      </c>
      <c r="D138" s="346">
        <v>8.8192982973191538E-4</v>
      </c>
      <c r="E138" s="346">
        <v>2.7907682362421208E-4</v>
      </c>
      <c r="F138" s="346">
        <v>2.43038250598706E-3</v>
      </c>
      <c r="G138" s="346">
        <v>8.9564561391507877E-5</v>
      </c>
      <c r="H138" s="346">
        <v>1.0529353611517738E-4</v>
      </c>
      <c r="I138" s="346">
        <v>0</v>
      </c>
      <c r="J138" s="346">
        <v>1.6278626967369588E-5</v>
      </c>
      <c r="K138" s="346">
        <v>3.8341986920221923E-4</v>
      </c>
      <c r="L138" s="346">
        <v>3.2977684429774873E-4</v>
      </c>
      <c r="M138" s="346">
        <v>2.8542132860628964E-4</v>
      </c>
      <c r="N138" s="346">
        <v>0</v>
      </c>
      <c r="O138" s="346">
        <v>2.6050585004811481E-4</v>
      </c>
      <c r="P138" s="346">
        <v>1.1751778704729984E-4</v>
      </c>
      <c r="Q138" s="346">
        <v>7.8524121255027089E-4</v>
      </c>
      <c r="R138" s="346">
        <v>2.0387673848925016E-4</v>
      </c>
      <c r="S138" s="346">
        <v>0.4099271636472836</v>
      </c>
      <c r="T138" s="346">
        <v>5.3962148394176845E-2</v>
      </c>
      <c r="U138" s="346">
        <v>2.0096801581555739E-2</v>
      </c>
      <c r="V138" s="346">
        <v>1.9823412679945655E-4</v>
      </c>
      <c r="W138" s="346">
        <v>5.1064845516664025E-5</v>
      </c>
      <c r="X138" s="346">
        <v>2.1466028141905602E-5</v>
      </c>
      <c r="Y138" s="346">
        <v>3.7159141638437986E-5</v>
      </c>
      <c r="Z138" s="346">
        <v>2.87536777930738E-5</v>
      </c>
      <c r="AA138" s="346">
        <v>2.0503710796556389E-3</v>
      </c>
      <c r="AB138" s="346">
        <v>1.0935428835780216E-3</v>
      </c>
      <c r="AC138" s="346">
        <v>1.5775285349465748E-4</v>
      </c>
      <c r="AD138" s="346">
        <v>1.7167024065470171E-5</v>
      </c>
      <c r="AE138" s="346">
        <v>5.2227201053730867E-5</v>
      </c>
      <c r="AF138" s="346">
        <v>4.3579935927756409E-4</v>
      </c>
      <c r="AG138" s="346">
        <v>3.7719846649893527E-4</v>
      </c>
      <c r="AH138" s="346">
        <v>9.5820568048257643E-5</v>
      </c>
      <c r="AI138" s="346">
        <v>5.2733579994547724E-4</v>
      </c>
      <c r="AJ138" s="346">
        <v>2.0408827757089655E-4</v>
      </c>
      <c r="AK138" s="346">
        <v>3.617558676575709E-3</v>
      </c>
      <c r="AL138" s="346">
        <v>2.8353984963010903E-3</v>
      </c>
      <c r="AM138" s="346">
        <v>9.989612316927329E-5</v>
      </c>
      <c r="AN138" s="346">
        <v>8.0080684961831116E-5</v>
      </c>
      <c r="AO138" s="346">
        <v>9.427532266624965E-5</v>
      </c>
      <c r="AP138" s="346">
        <v>1.9431995173568647E-4</v>
      </c>
      <c r="AQ138" s="346">
        <v>4.8301161582204895E-5</v>
      </c>
      <c r="AR138" s="346">
        <v>1.1797974030669663E-4</v>
      </c>
      <c r="AS138" s="346">
        <v>1.5036872977615298E-4</v>
      </c>
      <c r="AT138" s="346">
        <v>3.5865499004380613E-4</v>
      </c>
      <c r="AU138" s="346">
        <v>1.9957831218535019E-4</v>
      </c>
      <c r="AV138" s="346">
        <v>2.2054365776914413E-4</v>
      </c>
      <c r="AW138" s="346">
        <v>9.5657731895182517E-5</v>
      </c>
      <c r="AX138" s="346">
        <v>1.070591261009947E-4</v>
      </c>
      <c r="AY138" s="346">
        <v>2.8961916369392237E-4</v>
      </c>
      <c r="AZ138" s="346">
        <v>1.0489849364659323E-3</v>
      </c>
      <c r="BA138" s="346">
        <v>2.9279696199115856E-4</v>
      </c>
      <c r="BB138" s="346">
        <v>4.5543916502656625E-5</v>
      </c>
      <c r="BC138" s="346">
        <v>8.9815420406326145E-5</v>
      </c>
      <c r="BD138" s="346">
        <v>3.8555469880952791E-5</v>
      </c>
      <c r="BE138" s="346">
        <v>4.7600920663348305E-5</v>
      </c>
      <c r="BF138" s="346">
        <v>1.4953046025673495E-4</v>
      </c>
      <c r="BG138" s="346">
        <v>3.5897314009277821E-5</v>
      </c>
      <c r="BH138" s="346">
        <v>3.4457130792753401E-4</v>
      </c>
      <c r="BI138" s="346">
        <v>4.3080354373482016E-5</v>
      </c>
      <c r="BJ138" s="346">
        <v>1.4036214494638643E-4</v>
      </c>
      <c r="BK138" s="346">
        <v>1.4768195062695182E-3</v>
      </c>
      <c r="BL138" s="346">
        <v>2.8778474425785133E-4</v>
      </c>
      <c r="BM138" s="346">
        <v>2.3746093649564285E-3</v>
      </c>
      <c r="BN138" s="346">
        <v>2.2010932714530392E-3</v>
      </c>
      <c r="BO138" s="346">
        <v>4.7459949909409578E-4</v>
      </c>
      <c r="BP138" s="346">
        <v>2.780140893879746E-4</v>
      </c>
      <c r="BQ138" s="346">
        <v>1.5740537229521587E-4</v>
      </c>
      <c r="BR138" s="346">
        <v>3.3011250914271781E-4</v>
      </c>
      <c r="BS138" s="346">
        <v>5.5786625375859569E-4</v>
      </c>
      <c r="BT138" s="346">
        <v>1.8213358575520057E-4</v>
      </c>
      <c r="BU138" s="346">
        <v>5.2708803331861663E-4</v>
      </c>
      <c r="BV138" s="346">
        <v>8.3355689165970901E-4</v>
      </c>
      <c r="BW138" s="346">
        <v>2.0023009340458485E-4</v>
      </c>
      <c r="BX138" s="346">
        <v>2.4179414740541801E-4</v>
      </c>
      <c r="BY138" s="346">
        <v>1.2941223457353979E-4</v>
      </c>
      <c r="BZ138" s="346">
        <v>4.4160851305572081E-4</v>
      </c>
      <c r="CA138" s="346">
        <v>3.0826490861138008E-4</v>
      </c>
      <c r="CB138" s="346">
        <v>1.0405438481220855E-3</v>
      </c>
      <c r="CC138" s="346">
        <v>4.1034353758991716E-4</v>
      </c>
      <c r="CD138" s="346">
        <v>1.0407067887291061E-3</v>
      </c>
      <c r="CE138" s="346">
        <v>1.020172113216429E-3</v>
      </c>
      <c r="CF138" s="346">
        <v>1.4493290846208462E-3</v>
      </c>
      <c r="CG138" s="346">
        <v>5.4383183362738561E-3</v>
      </c>
      <c r="CH138" s="346">
        <v>4.3807244723381358E-4</v>
      </c>
      <c r="CI138" s="346">
        <v>5.8593211101532871E-4</v>
      </c>
      <c r="CJ138" s="346">
        <v>7.6339000225030614E-4</v>
      </c>
      <c r="CK138" s="346">
        <v>1.0608161372375889E-3</v>
      </c>
      <c r="CL138" s="346">
        <v>2.4827576844359556E-5</v>
      </c>
      <c r="CM138" s="346">
        <v>2.1473892909146452E-3</v>
      </c>
      <c r="CN138" s="346">
        <v>5.6500018304531021E-4</v>
      </c>
      <c r="CO138" s="346">
        <v>1.3407041162145519E-3</v>
      </c>
      <c r="CP138" s="346">
        <v>3.3350127562920303E-3</v>
      </c>
      <c r="CQ138" s="346">
        <v>5.644517153019855E-4</v>
      </c>
      <c r="CR138" s="346">
        <v>2.9471486479127401E-3</v>
      </c>
      <c r="CS138" s="346">
        <v>1.4051766363343996E-3</v>
      </c>
      <c r="CT138" s="346">
        <v>1.0771477564370765E-3</v>
      </c>
      <c r="CU138" s="346">
        <v>1.8603666252482978E-3</v>
      </c>
      <c r="CV138" s="346">
        <v>3.3592378986906172E-4</v>
      </c>
      <c r="CW138" s="346">
        <v>6.1719265555538474E-4</v>
      </c>
      <c r="CX138" s="346">
        <v>3.533521167823811E-4</v>
      </c>
      <c r="CY138" s="346">
        <v>1.2799661913753414E-3</v>
      </c>
      <c r="CZ138" s="346">
        <v>8.8051723055001602E-5</v>
      </c>
      <c r="DA138" s="346">
        <v>4.1237743681996964E-4</v>
      </c>
      <c r="DB138" s="346">
        <v>6.6090120433081093E-4</v>
      </c>
      <c r="DC138" s="346">
        <v>4.8402424989431417E-4</v>
      </c>
      <c r="DD138" s="346">
        <v>4.3899016211833579E-4</v>
      </c>
      <c r="DE138" s="346">
        <v>3.2770879691846065E-4</v>
      </c>
      <c r="DF138" s="346">
        <v>6.7856025842568932E-2</v>
      </c>
      <c r="DG138" s="347">
        <v>2.749298971982599E-4</v>
      </c>
    </row>
    <row r="139" spans="2:111">
      <c r="B139" s="123" t="s">
        <v>169</v>
      </c>
      <c r="C139" s="110" t="s">
        <v>170</v>
      </c>
      <c r="D139" s="346">
        <v>6.7023576390096698E-3</v>
      </c>
      <c r="E139" s="346">
        <v>1.7713720407053651E-3</v>
      </c>
      <c r="F139" s="346">
        <v>1.7653942778920899E-2</v>
      </c>
      <c r="G139" s="346">
        <v>3.244723331023516E-4</v>
      </c>
      <c r="H139" s="346">
        <v>2.6769190263380968E-4</v>
      </c>
      <c r="I139" s="346">
        <v>0</v>
      </c>
      <c r="J139" s="346">
        <v>2.3165581252169439E-5</v>
      </c>
      <c r="K139" s="346">
        <v>2.1250872986661577E-3</v>
      </c>
      <c r="L139" s="346">
        <v>2.1418696092579E-3</v>
      </c>
      <c r="M139" s="346">
        <v>1.4457596786325378E-3</v>
      </c>
      <c r="N139" s="346">
        <v>0</v>
      </c>
      <c r="O139" s="346">
        <v>3.1526216397411322E-4</v>
      </c>
      <c r="P139" s="346">
        <v>1.3571112692324381E-4</v>
      </c>
      <c r="Q139" s="346">
        <v>3.7181319927758188E-4</v>
      </c>
      <c r="R139" s="346">
        <v>3.9751860782237042E-4</v>
      </c>
      <c r="S139" s="346">
        <v>4.2286671336309184E-4</v>
      </c>
      <c r="T139" s="346">
        <v>0.4403828182112291</v>
      </c>
      <c r="U139" s="346">
        <v>4.4614302567897785E-4</v>
      </c>
      <c r="V139" s="346">
        <v>7.3562794138446342E-4</v>
      </c>
      <c r="W139" s="346">
        <v>1.3016062270635936E-4</v>
      </c>
      <c r="X139" s="346">
        <v>3.3757970123681022E-5</v>
      </c>
      <c r="Y139" s="346">
        <v>1.4863412564379886E-4</v>
      </c>
      <c r="Z139" s="346">
        <v>1.439854353895062E-4</v>
      </c>
      <c r="AA139" s="346">
        <v>5.0513515554305346E-4</v>
      </c>
      <c r="AB139" s="346">
        <v>3.685999109662092E-3</v>
      </c>
      <c r="AC139" s="346">
        <v>7.5844201596751324E-4</v>
      </c>
      <c r="AD139" s="346">
        <v>2.1968459701763384E-5</v>
      </c>
      <c r="AE139" s="346">
        <v>6.5935651211210958E-5</v>
      </c>
      <c r="AF139" s="346">
        <v>7.4899334727412806E-4</v>
      </c>
      <c r="AG139" s="346">
        <v>2.8759143551526422E-4</v>
      </c>
      <c r="AH139" s="346">
        <v>3.1438705795725148E-4</v>
      </c>
      <c r="AI139" s="346">
        <v>5.066649669186493E-4</v>
      </c>
      <c r="AJ139" s="346">
        <v>2.7964945527461768E-4</v>
      </c>
      <c r="AK139" s="346">
        <v>4.4206406895692723E-3</v>
      </c>
      <c r="AL139" s="346">
        <v>4.2840781742062387E-4</v>
      </c>
      <c r="AM139" s="346">
        <v>1.0067498106767532E-4</v>
      </c>
      <c r="AN139" s="346">
        <v>7.8979434026069592E-5</v>
      </c>
      <c r="AO139" s="346">
        <v>1.1972432891493215E-4</v>
      </c>
      <c r="AP139" s="346">
        <v>3.3518321604722169E-4</v>
      </c>
      <c r="AQ139" s="346">
        <v>4.281357293358628E-5</v>
      </c>
      <c r="AR139" s="346">
        <v>1.5447559283079192E-4</v>
      </c>
      <c r="AS139" s="346">
        <v>2.3051696670136441E-4</v>
      </c>
      <c r="AT139" s="346">
        <v>1.1845450230784477E-3</v>
      </c>
      <c r="AU139" s="346">
        <v>2.3246906026335362E-4</v>
      </c>
      <c r="AV139" s="346">
        <v>3.0415422889141347E-4</v>
      </c>
      <c r="AW139" s="346">
        <v>2.1869583094932316E-4</v>
      </c>
      <c r="AX139" s="346">
        <v>9.908308765793904E-5</v>
      </c>
      <c r="AY139" s="346">
        <v>2.4883490352631081E-4</v>
      </c>
      <c r="AZ139" s="346">
        <v>1.0608609966131254E-3</v>
      </c>
      <c r="BA139" s="346">
        <v>5.819527337414689E-4</v>
      </c>
      <c r="BB139" s="346">
        <v>6.2087022945198818E-5</v>
      </c>
      <c r="BC139" s="346">
        <v>2.9101007499956371E-4</v>
      </c>
      <c r="BD139" s="346">
        <v>2.930077771812906E-5</v>
      </c>
      <c r="BE139" s="346">
        <v>6.7004781068548256E-5</v>
      </c>
      <c r="BF139" s="346">
        <v>1.8183285442661371E-4</v>
      </c>
      <c r="BG139" s="346">
        <v>4.382898147030191E-5</v>
      </c>
      <c r="BH139" s="346">
        <v>3.9901170783931451E-4</v>
      </c>
      <c r="BI139" s="346">
        <v>8.1046397269191782E-5</v>
      </c>
      <c r="BJ139" s="346">
        <v>2.1576813878133313E-4</v>
      </c>
      <c r="BK139" s="346">
        <v>5.8863110226781547E-4</v>
      </c>
      <c r="BL139" s="346">
        <v>5.6122192093778088E-4</v>
      </c>
      <c r="BM139" s="346">
        <v>4.7938886019995838E-4</v>
      </c>
      <c r="BN139" s="346">
        <v>8.7654711929276239E-4</v>
      </c>
      <c r="BO139" s="346">
        <v>6.1952803255366142E-4</v>
      </c>
      <c r="BP139" s="346">
        <v>3.3956481858001057E-4</v>
      </c>
      <c r="BQ139" s="346">
        <v>1.0634512438948021E-4</v>
      </c>
      <c r="BR139" s="346">
        <v>1.76640009817024E-4</v>
      </c>
      <c r="BS139" s="346">
        <v>4.6061167075352861E-4</v>
      </c>
      <c r="BT139" s="346">
        <v>2.9888944997383021E-4</v>
      </c>
      <c r="BU139" s="346">
        <v>2.7365923671850852E-3</v>
      </c>
      <c r="BV139" s="346">
        <v>1.0383983400140261E-3</v>
      </c>
      <c r="BW139" s="346">
        <v>2.4928389725749231E-4</v>
      </c>
      <c r="BX139" s="346">
        <v>2.5272100451220785E-4</v>
      </c>
      <c r="BY139" s="346">
        <v>9.6610698846510078E-5</v>
      </c>
      <c r="BZ139" s="346">
        <v>6.9444362049077561E-4</v>
      </c>
      <c r="CA139" s="346">
        <v>4.2389289093742912E-4</v>
      </c>
      <c r="CB139" s="346">
        <v>1.4114686174328819E-3</v>
      </c>
      <c r="CC139" s="346">
        <v>6.0119392941042718E-4</v>
      </c>
      <c r="CD139" s="346">
        <v>1.3352966652839787E-3</v>
      </c>
      <c r="CE139" s="346">
        <v>8.8314225489847912E-4</v>
      </c>
      <c r="CF139" s="346">
        <v>8.5592391163472796E-4</v>
      </c>
      <c r="CG139" s="346">
        <v>6.3070389678399072E-3</v>
      </c>
      <c r="CH139" s="346">
        <v>6.8315915419087016E-4</v>
      </c>
      <c r="CI139" s="346">
        <v>5.9444752655322215E-4</v>
      </c>
      <c r="CJ139" s="346">
        <v>5.2218862226858761E-4</v>
      </c>
      <c r="CK139" s="346">
        <v>2.8279697349664227E-4</v>
      </c>
      <c r="CL139" s="346">
        <v>2.0373570125526375E-5</v>
      </c>
      <c r="CM139" s="346">
        <v>6.0219089606435187E-5</v>
      </c>
      <c r="CN139" s="346">
        <v>6.1464718167299984E-4</v>
      </c>
      <c r="CO139" s="346">
        <v>7.3436837711607686E-4</v>
      </c>
      <c r="CP139" s="346">
        <v>1.7612385405771105E-3</v>
      </c>
      <c r="CQ139" s="346">
        <v>1.7345954816967977E-3</v>
      </c>
      <c r="CR139" s="346">
        <v>3.0352550951022418E-3</v>
      </c>
      <c r="CS139" s="346">
        <v>3.0534397555800042E-3</v>
      </c>
      <c r="CT139" s="346">
        <v>3.3530538602644707E-3</v>
      </c>
      <c r="CU139" s="346">
        <v>1.5089806636384992E-3</v>
      </c>
      <c r="CV139" s="346">
        <v>4.0484700930662579E-4</v>
      </c>
      <c r="CW139" s="346">
        <v>2.7772751796064624E-4</v>
      </c>
      <c r="CX139" s="346">
        <v>4.0647333252971944E-4</v>
      </c>
      <c r="CY139" s="346">
        <v>5.4881965505559677E-4</v>
      </c>
      <c r="CZ139" s="346">
        <v>1.8798941256296166E-4</v>
      </c>
      <c r="DA139" s="346">
        <v>2.0383994036014953E-3</v>
      </c>
      <c r="DB139" s="346">
        <v>1.0667457157653149E-3</v>
      </c>
      <c r="DC139" s="346">
        <v>5.1189056839741375E-4</v>
      </c>
      <c r="DD139" s="346">
        <v>1.0312531423504754E-3</v>
      </c>
      <c r="DE139" s="346">
        <v>7.9844132591153419E-4</v>
      </c>
      <c r="DF139" s="346">
        <v>0.13672109217978951</v>
      </c>
      <c r="DG139" s="347">
        <v>2.8248771778883309E-4</v>
      </c>
    </row>
    <row r="140" spans="2:111">
      <c r="B140" s="123" t="s">
        <v>171</v>
      </c>
      <c r="C140" s="110" t="s">
        <v>172</v>
      </c>
      <c r="D140" s="346">
        <v>2.031141431781805E-4</v>
      </c>
      <c r="E140" s="346">
        <v>1.6698117057754018E-4</v>
      </c>
      <c r="F140" s="346">
        <v>4.5616755114096023E-4</v>
      </c>
      <c r="G140" s="346">
        <v>4.8655437710328324E-5</v>
      </c>
      <c r="H140" s="346">
        <v>1.8176229138871226E-4</v>
      </c>
      <c r="I140" s="346">
        <v>0</v>
      </c>
      <c r="J140" s="346">
        <v>3.5204569911255318E-5</v>
      </c>
      <c r="K140" s="346">
        <v>1.2372691719282267E-3</v>
      </c>
      <c r="L140" s="346">
        <v>2.8988796638563548E-4</v>
      </c>
      <c r="M140" s="346">
        <v>3.5585342875149183E-4</v>
      </c>
      <c r="N140" s="346">
        <v>0</v>
      </c>
      <c r="O140" s="346">
        <v>1.2381278361824256E-4</v>
      </c>
      <c r="P140" s="346">
        <v>5.1109356426083189E-5</v>
      </c>
      <c r="Q140" s="346">
        <v>1.5785697807334714E-4</v>
      </c>
      <c r="R140" s="346">
        <v>8.4989158433726542E-5</v>
      </c>
      <c r="S140" s="346">
        <v>2.8950296532759582E-4</v>
      </c>
      <c r="T140" s="346">
        <v>6.9272332705498023E-4</v>
      </c>
      <c r="U140" s="346">
        <v>0.48591860877274473</v>
      </c>
      <c r="V140" s="346">
        <v>2.4107530396469832E-4</v>
      </c>
      <c r="W140" s="346">
        <v>8.2742585814316749E-5</v>
      </c>
      <c r="X140" s="346">
        <v>4.2805606493333E-5</v>
      </c>
      <c r="Y140" s="346">
        <v>6.1561416456799807E-5</v>
      </c>
      <c r="Z140" s="346">
        <v>2.2007737059238944E-5</v>
      </c>
      <c r="AA140" s="346">
        <v>2.2830051531198933E-4</v>
      </c>
      <c r="AB140" s="346">
        <v>8.7503456799402856E-4</v>
      </c>
      <c r="AC140" s="346">
        <v>2.7399286149571523E-4</v>
      </c>
      <c r="AD140" s="346">
        <v>3.7283160996982404E-5</v>
      </c>
      <c r="AE140" s="346">
        <v>1.0492782555241214E-4</v>
      </c>
      <c r="AF140" s="346">
        <v>3.111486152933193E-4</v>
      </c>
      <c r="AG140" s="346">
        <v>1.0036218640473737E-4</v>
      </c>
      <c r="AH140" s="346">
        <v>7.5280189034628185E-5</v>
      </c>
      <c r="AI140" s="346">
        <v>4.7204751150023476E-4</v>
      </c>
      <c r="AJ140" s="346">
        <v>2.3664078368419768E-4</v>
      </c>
      <c r="AK140" s="346">
        <v>4.6922817599352024E-4</v>
      </c>
      <c r="AL140" s="346">
        <v>1.891315479204175E-4</v>
      </c>
      <c r="AM140" s="346">
        <v>1.7096738873777448E-4</v>
      </c>
      <c r="AN140" s="346">
        <v>1.2533488029591421E-4</v>
      </c>
      <c r="AO140" s="346">
        <v>4.1149798083299738E-4</v>
      </c>
      <c r="AP140" s="346">
        <v>2.002358543196466E-4</v>
      </c>
      <c r="AQ140" s="346">
        <v>7.4491182075297604E-5</v>
      </c>
      <c r="AR140" s="346">
        <v>3.1133428230078276E-4</v>
      </c>
      <c r="AS140" s="346">
        <v>2.3091409403118982E-4</v>
      </c>
      <c r="AT140" s="346">
        <v>1.4330011767169568E-3</v>
      </c>
      <c r="AU140" s="346">
        <v>3.7063265571269901E-4</v>
      </c>
      <c r="AV140" s="346">
        <v>3.4445949738936356E-4</v>
      </c>
      <c r="AW140" s="346">
        <v>3.5028616603372534E-4</v>
      </c>
      <c r="AX140" s="346">
        <v>1.7863668638276722E-4</v>
      </c>
      <c r="AY140" s="346">
        <v>1.3720447537509458E-4</v>
      </c>
      <c r="AZ140" s="346">
        <v>4.7148706729125594E-4</v>
      </c>
      <c r="BA140" s="346">
        <v>7.6255623917595872E-4</v>
      </c>
      <c r="BB140" s="346">
        <v>1.3261837926757569E-4</v>
      </c>
      <c r="BC140" s="346">
        <v>4.1346204653044423E-5</v>
      </c>
      <c r="BD140" s="346">
        <v>8.1245665003504356E-5</v>
      </c>
      <c r="BE140" s="346">
        <v>6.8242141110158106E-5</v>
      </c>
      <c r="BF140" s="346">
        <v>3.4578687624689785E-4</v>
      </c>
      <c r="BG140" s="346">
        <v>7.6260077843958254E-5</v>
      </c>
      <c r="BH140" s="346">
        <v>3.6048666154045564E-4</v>
      </c>
      <c r="BI140" s="346">
        <v>1.4286218054970529E-4</v>
      </c>
      <c r="BJ140" s="346">
        <v>5.9295726346759883E-4</v>
      </c>
      <c r="BK140" s="346">
        <v>7.9206085504910956E-4</v>
      </c>
      <c r="BL140" s="346">
        <v>9.9679368515868364E-4</v>
      </c>
      <c r="BM140" s="346">
        <v>7.5419055929266412E-4</v>
      </c>
      <c r="BN140" s="346">
        <v>8.9821616763738484E-4</v>
      </c>
      <c r="BO140" s="346">
        <v>7.1349552628292465E-4</v>
      </c>
      <c r="BP140" s="346">
        <v>5.5817961839887628E-4</v>
      </c>
      <c r="BQ140" s="346">
        <v>7.5705055184154609E-4</v>
      </c>
      <c r="BR140" s="346">
        <v>2.4547275428724287E-3</v>
      </c>
      <c r="BS140" s="346">
        <v>2.0254511337795275E-3</v>
      </c>
      <c r="BT140" s="346">
        <v>7.7171244614534552E-4</v>
      </c>
      <c r="BU140" s="346">
        <v>2.2590995946274732E-3</v>
      </c>
      <c r="BV140" s="346">
        <v>6.2009570393355548E-3</v>
      </c>
      <c r="BW140" s="346">
        <v>7.4327696530747606E-4</v>
      </c>
      <c r="BX140" s="346">
        <v>8.2702800686854908E-4</v>
      </c>
      <c r="BY140" s="346">
        <v>4.7074498308028335E-4</v>
      </c>
      <c r="BZ140" s="346">
        <v>1.1162259306773151E-3</v>
      </c>
      <c r="CA140" s="346">
        <v>5.4514749464483437E-4</v>
      </c>
      <c r="CB140" s="346">
        <v>1.1544613344635038E-3</v>
      </c>
      <c r="CC140" s="346">
        <v>4.9672169556689183E-4</v>
      </c>
      <c r="CD140" s="346">
        <v>7.6268569756134824E-4</v>
      </c>
      <c r="CE140" s="346">
        <v>7.7182413299391249E-4</v>
      </c>
      <c r="CF140" s="346">
        <v>5.4269077606780385E-4</v>
      </c>
      <c r="CG140" s="346">
        <v>2.3375260530049289E-3</v>
      </c>
      <c r="CH140" s="346">
        <v>2.664338940679664E-3</v>
      </c>
      <c r="CI140" s="346">
        <v>3.3225748618196643E-3</v>
      </c>
      <c r="CJ140" s="346">
        <v>1.95769200115097E-3</v>
      </c>
      <c r="CK140" s="346">
        <v>1.1996769773469829E-3</v>
      </c>
      <c r="CL140" s="346">
        <v>1.3555523780137062E-4</v>
      </c>
      <c r="CM140" s="346">
        <v>3.339975208474386E-3</v>
      </c>
      <c r="CN140" s="346">
        <v>2.9199345521888002E-3</v>
      </c>
      <c r="CO140" s="346">
        <v>1.6120986870082666E-3</v>
      </c>
      <c r="CP140" s="346">
        <v>1.1808052350453693E-2</v>
      </c>
      <c r="CQ140" s="346">
        <v>1.3547652485877729E-3</v>
      </c>
      <c r="CR140" s="346">
        <v>4.262772877362527E-3</v>
      </c>
      <c r="CS140" s="346">
        <v>2.8802792722097976E-3</v>
      </c>
      <c r="CT140" s="346">
        <v>8.5381083769595024E-4</v>
      </c>
      <c r="CU140" s="346">
        <v>1.4905052688415675E-2</v>
      </c>
      <c r="CV140" s="346">
        <v>7.4402360722093848E-4</v>
      </c>
      <c r="CW140" s="346">
        <v>6.5160962102179081E-3</v>
      </c>
      <c r="CX140" s="346">
        <v>7.8321457174456853E-4</v>
      </c>
      <c r="CY140" s="346">
        <v>1.4367451043065969E-3</v>
      </c>
      <c r="CZ140" s="346">
        <v>1.1244561883600737E-4</v>
      </c>
      <c r="DA140" s="346">
        <v>7.9053100664597665E-4</v>
      </c>
      <c r="DB140" s="346">
        <v>1.0265043662097018E-3</v>
      </c>
      <c r="DC140" s="346">
        <v>1.7760117834003039E-3</v>
      </c>
      <c r="DD140" s="346">
        <v>4.9434296119373945E-4</v>
      </c>
      <c r="DE140" s="346">
        <v>7.9901027834335591E-4</v>
      </c>
      <c r="DF140" s="346">
        <v>9.5733815206407538E-4</v>
      </c>
      <c r="DG140" s="347">
        <v>5.066959472126044E-4</v>
      </c>
    </row>
    <row r="141" spans="2:111">
      <c r="B141" s="123" t="s">
        <v>173</v>
      </c>
      <c r="C141" s="110" t="s">
        <v>174</v>
      </c>
      <c r="D141" s="346">
        <v>4.7356846614304091E-3</v>
      </c>
      <c r="E141" s="346">
        <v>2.3060489192977741E-4</v>
      </c>
      <c r="F141" s="346">
        <v>8.2917408890871938E-4</v>
      </c>
      <c r="G141" s="346">
        <v>1.3206712469401613E-5</v>
      </c>
      <c r="H141" s="346">
        <v>2.6234609547235264E-5</v>
      </c>
      <c r="I141" s="346">
        <v>0</v>
      </c>
      <c r="J141" s="346">
        <v>2.1720585700106049E-7</v>
      </c>
      <c r="K141" s="346">
        <v>2.0531864280781402E-4</v>
      </c>
      <c r="L141" s="346">
        <v>4.3157298201994287E-5</v>
      </c>
      <c r="M141" s="346">
        <v>7.067276780133682E-4</v>
      </c>
      <c r="N141" s="346">
        <v>0</v>
      </c>
      <c r="O141" s="346">
        <v>2.1484520086913687E-5</v>
      </c>
      <c r="P141" s="346">
        <v>2.0552827809828503E-6</v>
      </c>
      <c r="Q141" s="346">
        <v>4.7001491082721152E-6</v>
      </c>
      <c r="R141" s="346">
        <v>7.4648907841788524E-7</v>
      </c>
      <c r="S141" s="346">
        <v>1.8228098834424452E-5</v>
      </c>
      <c r="T141" s="346">
        <v>6.7789830368090771E-6</v>
      </c>
      <c r="U141" s="346">
        <v>4.4645852200701104E-6</v>
      </c>
      <c r="V141" s="346">
        <v>0.56028546257945</v>
      </c>
      <c r="W141" s="346">
        <v>6.071795010568475E-4</v>
      </c>
      <c r="X141" s="346">
        <v>3.5998681687633336E-6</v>
      </c>
      <c r="Y141" s="346">
        <v>7.1491357618224207E-4</v>
      </c>
      <c r="Z141" s="346">
        <v>2.1513384222296178E-4</v>
      </c>
      <c r="AA141" s="346">
        <v>6.7840487044328602E-5</v>
      </c>
      <c r="AB141" s="346">
        <v>2.2476633776074111E-4</v>
      </c>
      <c r="AC141" s="346">
        <v>8.1400879222024748E-5</v>
      </c>
      <c r="AD141" s="346">
        <v>1.6741210379881992E-6</v>
      </c>
      <c r="AE141" s="346">
        <v>-4.2982107066529262E-4</v>
      </c>
      <c r="AF141" s="346">
        <v>2.8153898813010262E-5</v>
      </c>
      <c r="AG141" s="346">
        <v>6.367515293655001E-5</v>
      </c>
      <c r="AH141" s="346">
        <v>3.5391333584421679E-6</v>
      </c>
      <c r="AI141" s="346">
        <v>7.4346294160134169E-6</v>
      </c>
      <c r="AJ141" s="346">
        <v>3.3250082507593519E-6</v>
      </c>
      <c r="AK141" s="346">
        <v>7.3259110608328828E-6</v>
      </c>
      <c r="AL141" s="346">
        <v>2.737713571569549E-5</v>
      </c>
      <c r="AM141" s="346">
        <v>-5.6561264571565613E-4</v>
      </c>
      <c r="AN141" s="346">
        <v>-3.8561952883674423E-5</v>
      </c>
      <c r="AO141" s="346">
        <v>-2.9805980910330694E-5</v>
      </c>
      <c r="AP141" s="346">
        <v>-1.0890916741939777E-5</v>
      </c>
      <c r="AQ141" s="346">
        <v>1.8824633742055807E-6</v>
      </c>
      <c r="AR141" s="346">
        <v>1.8369418118335212E-6</v>
      </c>
      <c r="AS141" s="346">
        <v>-4.221351271097985E-7</v>
      </c>
      <c r="AT141" s="346">
        <v>-5.4596132176429342E-7</v>
      </c>
      <c r="AU141" s="346">
        <v>1.5502321365191352E-6</v>
      </c>
      <c r="AV141" s="346">
        <v>4.521705738992087E-6</v>
      </c>
      <c r="AW141" s="346">
        <v>1.3611110977223852E-6</v>
      </c>
      <c r="AX141" s="346">
        <v>1.86810903158502E-6</v>
      </c>
      <c r="AY141" s="346">
        <v>1.306719653182865E-6</v>
      </c>
      <c r="AZ141" s="346">
        <v>3.5837832711265652E-6</v>
      </c>
      <c r="BA141" s="346">
        <v>1.1545590368469588E-6</v>
      </c>
      <c r="BB141" s="346">
        <v>5.8173888606293561E-7</v>
      </c>
      <c r="BC141" s="346">
        <v>2.0264272000118913E-6</v>
      </c>
      <c r="BD141" s="346">
        <v>2.0338883037659277E-7</v>
      </c>
      <c r="BE141" s="346">
        <v>3.6443440577770582E-7</v>
      </c>
      <c r="BF141" s="346">
        <v>1.6467403755549538E-6</v>
      </c>
      <c r="BG141" s="346">
        <v>4.0046453613244595E-7</v>
      </c>
      <c r="BH141" s="346">
        <v>3.4398737169458176E-6</v>
      </c>
      <c r="BI141" s="346">
        <v>2.0200733733447925E-7</v>
      </c>
      <c r="BJ141" s="346">
        <v>1.3157023180841918E-6</v>
      </c>
      <c r="BK141" s="346">
        <v>6.073621140306652E-6</v>
      </c>
      <c r="BL141" s="346">
        <v>2.1046838444110225E-6</v>
      </c>
      <c r="BM141" s="346">
        <v>7.343411224125415E-6</v>
      </c>
      <c r="BN141" s="346">
        <v>5.5139721952157894E-6</v>
      </c>
      <c r="BO141" s="346">
        <v>1.2422665760372076E-4</v>
      </c>
      <c r="BP141" s="346">
        <v>1.2599673615772014E-4</v>
      </c>
      <c r="BQ141" s="346">
        <v>4.824618456098192E-5</v>
      </c>
      <c r="BR141" s="346">
        <v>6.5318649791426775E-5</v>
      </c>
      <c r="BS141" s="346">
        <v>1.1048505777744627E-5</v>
      </c>
      <c r="BT141" s="346">
        <v>3.3556601257232268E-6</v>
      </c>
      <c r="BU141" s="346">
        <v>2.8697854819108283E-6</v>
      </c>
      <c r="BV141" s="346">
        <v>2.3504801101275422E-6</v>
      </c>
      <c r="BW141" s="346">
        <v>4.1268289066703822E-6</v>
      </c>
      <c r="BX141" s="346">
        <v>2.8058780934987238E-6</v>
      </c>
      <c r="BY141" s="346">
        <v>4.7196155237421801E-7</v>
      </c>
      <c r="BZ141" s="346">
        <v>3.707793986121237E-6</v>
      </c>
      <c r="CA141" s="346">
        <v>8.9062377223750416E-7</v>
      </c>
      <c r="CB141" s="346">
        <v>3.5384593665687634E-6</v>
      </c>
      <c r="CC141" s="346">
        <v>2.357996434446832E-6</v>
      </c>
      <c r="CD141" s="346">
        <v>1.5394663172518957E-6</v>
      </c>
      <c r="CE141" s="346">
        <v>2.2021980380155673E-6</v>
      </c>
      <c r="CF141" s="346">
        <v>5.4305226744348487E-6</v>
      </c>
      <c r="CG141" s="346">
        <v>4.0264222945923741E-6</v>
      </c>
      <c r="CH141" s="346">
        <v>1.0738498135355149E-6</v>
      </c>
      <c r="CI141" s="346">
        <v>2.1759919579694647E-6</v>
      </c>
      <c r="CJ141" s="346">
        <v>3.5005471797653336E-6</v>
      </c>
      <c r="CK141" s="346">
        <v>6.8692045839910057E-7</v>
      </c>
      <c r="CL141" s="346">
        <v>1.0639545333999095E-7</v>
      </c>
      <c r="CM141" s="346">
        <v>4.8396239944026985E-7</v>
      </c>
      <c r="CN141" s="346">
        <v>3.4076026442303011E-6</v>
      </c>
      <c r="CO141" s="346">
        <v>1.2161639855174757E-5</v>
      </c>
      <c r="CP141" s="346">
        <v>1.7245206928590469E-5</v>
      </c>
      <c r="CQ141" s="346">
        <v>5.3384505669528591E-5</v>
      </c>
      <c r="CR141" s="346">
        <v>2.2787282225842472E-5</v>
      </c>
      <c r="CS141" s="346">
        <v>2.1219569441588228E-5</v>
      </c>
      <c r="CT141" s="346">
        <v>2.6319297176825689E-5</v>
      </c>
      <c r="CU141" s="346">
        <v>1.3494118151596144E-5</v>
      </c>
      <c r="CV141" s="346">
        <v>2.2530782434365727E-6</v>
      </c>
      <c r="CW141" s="346">
        <v>1.3484966374013491E-6</v>
      </c>
      <c r="CX141" s="346">
        <v>4.2167529930288974E-6</v>
      </c>
      <c r="CY141" s="346">
        <v>1.6468040896441293E-6</v>
      </c>
      <c r="CZ141" s="346">
        <v>1.0603194782216684E-5</v>
      </c>
      <c r="DA141" s="346">
        <v>9.990757822971059E-5</v>
      </c>
      <c r="DB141" s="346">
        <v>7.2155420925453584E-6</v>
      </c>
      <c r="DC141" s="346">
        <v>4.2446158156511074E-5</v>
      </c>
      <c r="DD141" s="346">
        <v>4.6084858833865903E-5</v>
      </c>
      <c r="DE141" s="346">
        <v>1.6625901969787989E-4</v>
      </c>
      <c r="DF141" s="346">
        <v>8.9701231689276214E-6</v>
      </c>
      <c r="DG141" s="347">
        <v>1.7744923274127646E-4</v>
      </c>
    </row>
    <row r="142" spans="2:111">
      <c r="B142" s="123" t="s">
        <v>175</v>
      </c>
      <c r="C142" s="110" t="s">
        <v>176</v>
      </c>
      <c r="D142" s="346">
        <v>9.4150055814027904E-5</v>
      </c>
      <c r="E142" s="346">
        <v>1.0581494165394956E-4</v>
      </c>
      <c r="F142" s="346">
        <v>6.7790244950528895E-5</v>
      </c>
      <c r="G142" s="346">
        <v>4.6395803019177348E-6</v>
      </c>
      <c r="H142" s="346">
        <v>1.0670545837692716E-4</v>
      </c>
      <c r="I142" s="346">
        <v>0</v>
      </c>
      <c r="J142" s="346">
        <v>2.8715052804332286E-6</v>
      </c>
      <c r="K142" s="346">
        <v>2.9963274486158483E-4</v>
      </c>
      <c r="L142" s="346">
        <v>1.5602918627882263E-4</v>
      </c>
      <c r="M142" s="346">
        <v>3.0967646878651649E-4</v>
      </c>
      <c r="N142" s="346">
        <v>0</v>
      </c>
      <c r="O142" s="346">
        <v>5.8427761279652968E-4</v>
      </c>
      <c r="P142" s="346">
        <v>2.7077103212222885E-5</v>
      </c>
      <c r="Q142" s="346">
        <v>3.5057142084084861E-5</v>
      </c>
      <c r="R142" s="346">
        <v>1.6487024024766463E-5</v>
      </c>
      <c r="S142" s="346">
        <v>5.5482575732295706E-4</v>
      </c>
      <c r="T142" s="346">
        <v>1.4330685546761846E-4</v>
      </c>
      <c r="U142" s="346">
        <v>5.2701074668908903E-5</v>
      </c>
      <c r="V142" s="346">
        <v>4.3422366916371531E-3</v>
      </c>
      <c r="W142" s="346">
        <v>0.1764826275760609</v>
      </c>
      <c r="X142" s="346">
        <v>7.6502650583946735E-4</v>
      </c>
      <c r="Y142" s="346">
        <v>1.0956040480161289E-3</v>
      </c>
      <c r="Z142" s="346">
        <v>3.0974073319879202E-4</v>
      </c>
      <c r="AA142" s="346">
        <v>1.3119714897939039E-3</v>
      </c>
      <c r="AB142" s="346">
        <v>1.7847779493444531E-3</v>
      </c>
      <c r="AC142" s="346">
        <v>9.811544619263608E-4</v>
      </c>
      <c r="AD142" s="346">
        <v>6.9511154335421458E-6</v>
      </c>
      <c r="AE142" s="346">
        <v>2.9910806090138259E-5</v>
      </c>
      <c r="AF142" s="346">
        <v>3.5364584382722791E-4</v>
      </c>
      <c r="AG142" s="346">
        <v>1.0291425749537979E-3</v>
      </c>
      <c r="AH142" s="346">
        <v>4.5616382692812944E-5</v>
      </c>
      <c r="AI142" s="346">
        <v>7.2860575347719265E-4</v>
      </c>
      <c r="AJ142" s="346">
        <v>1.2388339420999064E-4</v>
      </c>
      <c r="AK142" s="346">
        <v>1.4236747512866785E-3</v>
      </c>
      <c r="AL142" s="346">
        <v>2.0447944634754175E-4</v>
      </c>
      <c r="AM142" s="346">
        <v>7.9371698339593475E-4</v>
      </c>
      <c r="AN142" s="346">
        <v>5.4879585799069133E-4</v>
      </c>
      <c r="AO142" s="346">
        <v>1.6565625482400847E-4</v>
      </c>
      <c r="AP142" s="346">
        <v>2.0418752977896491E-4</v>
      </c>
      <c r="AQ142" s="346">
        <v>2.958908941598952E-4</v>
      </c>
      <c r="AR142" s="346">
        <v>8.8956180109176427E-5</v>
      </c>
      <c r="AS142" s="346">
        <v>4.5265582666725401E-4</v>
      </c>
      <c r="AT142" s="346">
        <v>1.3213227500914599E-4</v>
      </c>
      <c r="AU142" s="346">
        <v>1.5066671725777662E-4</v>
      </c>
      <c r="AV142" s="346">
        <v>9.2212995762276011E-5</v>
      </c>
      <c r="AW142" s="346">
        <v>4.7251156422464397E-5</v>
      </c>
      <c r="AX142" s="346">
        <v>2.2397010586312337E-4</v>
      </c>
      <c r="AY142" s="346">
        <v>9.8044819649844035E-5</v>
      </c>
      <c r="AZ142" s="346">
        <v>1.9717779020796722E-4</v>
      </c>
      <c r="BA142" s="346">
        <v>4.2819591940670679E-5</v>
      </c>
      <c r="BB142" s="346">
        <v>9.0470004406935665E-5</v>
      </c>
      <c r="BC142" s="346">
        <v>4.5279543921226837E-5</v>
      </c>
      <c r="BD142" s="346">
        <v>1.7978206151697448E-5</v>
      </c>
      <c r="BE142" s="346">
        <v>2.8008447070227125E-5</v>
      </c>
      <c r="BF142" s="346">
        <v>6.0256731796675124E-5</v>
      </c>
      <c r="BG142" s="346">
        <v>1.4898590593860264E-5</v>
      </c>
      <c r="BH142" s="346">
        <v>9.3279759675694813E-5</v>
      </c>
      <c r="BI142" s="346">
        <v>9.5523078268232038E-5</v>
      </c>
      <c r="BJ142" s="346">
        <v>8.1180631434297595E-5</v>
      </c>
      <c r="BK142" s="346">
        <v>1.4893029221333331E-4</v>
      </c>
      <c r="BL142" s="346">
        <v>8.7294969258669116E-5</v>
      </c>
      <c r="BM142" s="346">
        <v>1.1398761945218474E-4</v>
      </c>
      <c r="BN142" s="346">
        <v>1.6431758128452692E-4</v>
      </c>
      <c r="BO142" s="346">
        <v>1.835468979830646E-4</v>
      </c>
      <c r="BP142" s="346">
        <v>2.3104516764394859E-4</v>
      </c>
      <c r="BQ142" s="346">
        <v>1.5818839064557522E-5</v>
      </c>
      <c r="BR142" s="346">
        <v>2.7044254504072429E-5</v>
      </c>
      <c r="BS142" s="346">
        <v>1.3286696887509814E-3</v>
      </c>
      <c r="BT142" s="346">
        <v>3.5663265863633835E-4</v>
      </c>
      <c r="BU142" s="346">
        <v>1.2742533204744212E-5</v>
      </c>
      <c r="BV142" s="346">
        <v>1.0467408168088489E-5</v>
      </c>
      <c r="BW142" s="346">
        <v>6.020559304434451E-6</v>
      </c>
      <c r="BX142" s="346">
        <v>8.0927267487154367E-6</v>
      </c>
      <c r="BY142" s="346">
        <v>3.8369060158843007E-6</v>
      </c>
      <c r="BZ142" s="346">
        <v>5.6432286189009853E-5</v>
      </c>
      <c r="CA142" s="346">
        <v>1.4439914132344094E-5</v>
      </c>
      <c r="CB142" s="346">
        <v>6.9033087164963088E-5</v>
      </c>
      <c r="CC142" s="346">
        <v>1.262421197833423E-5</v>
      </c>
      <c r="CD142" s="346">
        <v>2.7576379195730237E-5</v>
      </c>
      <c r="CE142" s="346">
        <v>1.1842337804109791E-5</v>
      </c>
      <c r="CF142" s="346">
        <v>9.7599367443940385E-5</v>
      </c>
      <c r="CG142" s="346">
        <v>1.0574277984106251E-4</v>
      </c>
      <c r="CH142" s="346">
        <v>8.0021952237203993E-6</v>
      </c>
      <c r="CI142" s="346">
        <v>1.9468173446414014E-5</v>
      </c>
      <c r="CJ142" s="346">
        <v>1.5663006557128574E-5</v>
      </c>
      <c r="CK142" s="346">
        <v>6.8715090129362241E-6</v>
      </c>
      <c r="CL142" s="346">
        <v>4.6264058824980879E-7</v>
      </c>
      <c r="CM142" s="346">
        <v>7.0670417089757273E-6</v>
      </c>
      <c r="CN142" s="346">
        <v>5.6446142590318657E-5</v>
      </c>
      <c r="CO142" s="346">
        <v>2.947735384704128E-5</v>
      </c>
      <c r="CP142" s="346">
        <v>1.3816573685811078E-3</v>
      </c>
      <c r="CQ142" s="346">
        <v>4.7874349748538574E-4</v>
      </c>
      <c r="CR142" s="346">
        <v>2.9751891211040895E-3</v>
      </c>
      <c r="CS142" s="346">
        <v>1.2324850710673023E-4</v>
      </c>
      <c r="CT142" s="346">
        <v>9.9436082652896735E-5</v>
      </c>
      <c r="CU142" s="346">
        <v>2.165228447504727E-5</v>
      </c>
      <c r="CV142" s="346">
        <v>1.9591151988982875E-5</v>
      </c>
      <c r="CW142" s="346">
        <v>2.2732999168613995E-5</v>
      </c>
      <c r="CX142" s="346">
        <v>1.1231362114402885E-4</v>
      </c>
      <c r="CY142" s="346">
        <v>1.1307442351695323E-5</v>
      </c>
      <c r="CZ142" s="346">
        <v>1.1588046598053713E-5</v>
      </c>
      <c r="DA142" s="346">
        <v>1.2951974640867402E-4</v>
      </c>
      <c r="DB142" s="346">
        <v>2.7300464480083803E-4</v>
      </c>
      <c r="DC142" s="346">
        <v>9.9874237251081207E-5</v>
      </c>
      <c r="DD142" s="346">
        <v>9.2614498489812958E-4</v>
      </c>
      <c r="DE142" s="346">
        <v>3.4357960108099703E-5</v>
      </c>
      <c r="DF142" s="346">
        <v>1.8327916857283506E-4</v>
      </c>
      <c r="DG142" s="347">
        <v>9.2516117214857158E-5</v>
      </c>
    </row>
    <row r="143" spans="2:111">
      <c r="B143" s="123" t="s">
        <v>177</v>
      </c>
      <c r="C143" s="110" t="s">
        <v>178</v>
      </c>
      <c r="D143" s="346">
        <v>3.8110278461517326E-5</v>
      </c>
      <c r="E143" s="346">
        <v>5.8749689963742448E-6</v>
      </c>
      <c r="F143" s="346">
        <v>1.7741113929023965E-5</v>
      </c>
      <c r="G143" s="346">
        <v>7.7865862595491308E-7</v>
      </c>
      <c r="H143" s="346">
        <v>3.2006717354549717E-6</v>
      </c>
      <c r="I143" s="346">
        <v>0</v>
      </c>
      <c r="J143" s="346">
        <v>9.2705609241967396E-7</v>
      </c>
      <c r="K143" s="346">
        <v>1.2047065195675969E-5</v>
      </c>
      <c r="L143" s="346">
        <v>9.8406353013900039E-6</v>
      </c>
      <c r="M143" s="346">
        <v>1.3707157832430462E-5</v>
      </c>
      <c r="N143" s="346">
        <v>0</v>
      </c>
      <c r="O143" s="346">
        <v>4.6871360510922044E-5</v>
      </c>
      <c r="P143" s="346">
        <v>4.2619041597242972E-6</v>
      </c>
      <c r="Q143" s="346">
        <v>2.0722464991063112E-5</v>
      </c>
      <c r="R143" s="346">
        <v>6.9446609772591599E-6</v>
      </c>
      <c r="S143" s="346">
        <v>3.2484351111744391E-5</v>
      </c>
      <c r="T143" s="346">
        <v>3.4813375196554605E-5</v>
      </c>
      <c r="U143" s="346">
        <v>2.9048055815807431E-5</v>
      </c>
      <c r="V143" s="346">
        <v>2.9578075838771097E-3</v>
      </c>
      <c r="W143" s="346">
        <v>4.2108154428427581E-4</v>
      </c>
      <c r="X143" s="346">
        <v>0.31651142160155155</v>
      </c>
      <c r="Y143" s="346">
        <v>7.2335431907205906E-3</v>
      </c>
      <c r="Z143" s="346">
        <v>7.4290071927296715E-4</v>
      </c>
      <c r="AA143" s="346">
        <v>2.5430441205216865E-4</v>
      </c>
      <c r="AB143" s="346">
        <v>2.1714305118170261E-4</v>
      </c>
      <c r="AC143" s="346">
        <v>1.2459073782415558E-3</v>
      </c>
      <c r="AD143" s="346">
        <v>2.6775443141563938E-5</v>
      </c>
      <c r="AE143" s="346">
        <v>1.2265487237524179E-5</v>
      </c>
      <c r="AF143" s="346">
        <v>1.829408408703664E-4</v>
      </c>
      <c r="AG143" s="346">
        <v>1.8893944020107928E-4</v>
      </c>
      <c r="AH143" s="346">
        <v>6.6222321275793291E-6</v>
      </c>
      <c r="AI143" s="346">
        <v>4.9440415246879282E-5</v>
      </c>
      <c r="AJ143" s="346">
        <v>9.2870577661632206E-6</v>
      </c>
      <c r="AK143" s="346">
        <v>9.2793994979476476E-6</v>
      </c>
      <c r="AL143" s="346">
        <v>7.0834512482344464E-5</v>
      </c>
      <c r="AM143" s="346">
        <v>1.5854315921317161E-6</v>
      </c>
      <c r="AN143" s="346">
        <v>2.9951647310958356E-6</v>
      </c>
      <c r="AO143" s="346">
        <v>4.7382868959853149E-6</v>
      </c>
      <c r="AP143" s="346">
        <v>1.6671404601608729E-6</v>
      </c>
      <c r="AQ143" s="346">
        <v>1.600852985572744E-6</v>
      </c>
      <c r="AR143" s="346">
        <v>4.1825676070089772E-6</v>
      </c>
      <c r="AS143" s="346">
        <v>6.9431701131608136E-6</v>
      </c>
      <c r="AT143" s="346">
        <v>7.3452480216800294E-6</v>
      </c>
      <c r="AU143" s="346">
        <v>9.9793261763448504E-6</v>
      </c>
      <c r="AV143" s="346">
        <v>4.432532203252157E-6</v>
      </c>
      <c r="AW143" s="346">
        <v>1.1266125648913005E-5</v>
      </c>
      <c r="AX143" s="346">
        <v>8.1840629321413604E-6</v>
      </c>
      <c r="AY143" s="346">
        <v>1.1375728617040575E-5</v>
      </c>
      <c r="AZ143" s="346">
        <v>1.9928393679875438E-5</v>
      </c>
      <c r="BA143" s="346">
        <v>8.9218112544947928E-6</v>
      </c>
      <c r="BB143" s="346">
        <v>2.0143192424619816E-6</v>
      </c>
      <c r="BC143" s="346">
        <v>2.8191635079323939E-6</v>
      </c>
      <c r="BD143" s="346">
        <v>7.3581749495503711E-7</v>
      </c>
      <c r="BE143" s="346">
        <v>1.9653879981944925E-6</v>
      </c>
      <c r="BF143" s="346">
        <v>1.3587037033449047E-5</v>
      </c>
      <c r="BG143" s="346">
        <v>3.7044100986077801E-6</v>
      </c>
      <c r="BH143" s="346">
        <v>2.7675284951423404E-5</v>
      </c>
      <c r="BI143" s="346">
        <v>6.7669867161533336E-6</v>
      </c>
      <c r="BJ143" s="346">
        <v>6.9432453927506848E-6</v>
      </c>
      <c r="BK143" s="346">
        <v>2.8443492763671391E-5</v>
      </c>
      <c r="BL143" s="346">
        <v>2.663272810265382E-6</v>
      </c>
      <c r="BM143" s="346">
        <v>1.4611329718113882E-5</v>
      </c>
      <c r="BN143" s="346">
        <v>1.7450723137354366E-5</v>
      </c>
      <c r="BO143" s="346">
        <v>1.0249207900152039E-5</v>
      </c>
      <c r="BP143" s="346">
        <v>9.4521265163658993E-6</v>
      </c>
      <c r="BQ143" s="346">
        <v>3.50918845881995E-6</v>
      </c>
      <c r="BR143" s="346">
        <v>9.4198663041401997E-5</v>
      </c>
      <c r="BS143" s="346">
        <v>1.6453866641732478E-5</v>
      </c>
      <c r="BT143" s="346">
        <v>4.0576409930058774E-6</v>
      </c>
      <c r="BU143" s="346">
        <v>2.5620474413178824E-6</v>
      </c>
      <c r="BV143" s="346">
        <v>1.9970950255688E-6</v>
      </c>
      <c r="BW143" s="346">
        <v>9.4048184615288525E-7</v>
      </c>
      <c r="BX143" s="346">
        <v>1.4758866397678024E-6</v>
      </c>
      <c r="BY143" s="346">
        <v>5.9318766379648258E-7</v>
      </c>
      <c r="BZ143" s="346">
        <v>2.5957462605041791E-6</v>
      </c>
      <c r="CA143" s="346">
        <v>2.1546742524223256E-6</v>
      </c>
      <c r="CB143" s="346">
        <v>1.5438954489902965E-5</v>
      </c>
      <c r="CC143" s="346">
        <v>2.4944049000237675E-6</v>
      </c>
      <c r="CD143" s="346">
        <v>5.3413441485522677E-6</v>
      </c>
      <c r="CE143" s="346">
        <v>2.0355203866277957E-6</v>
      </c>
      <c r="CF143" s="346">
        <v>2.4892853637776889E-6</v>
      </c>
      <c r="CG143" s="346">
        <v>9.8496083749731221E-6</v>
      </c>
      <c r="CH143" s="346">
        <v>1.3750268457247939E-6</v>
      </c>
      <c r="CI143" s="346">
        <v>1.9124415822800007E-6</v>
      </c>
      <c r="CJ143" s="346">
        <v>2.5754452916350575E-6</v>
      </c>
      <c r="CK143" s="346">
        <v>2.0769243088830548E-6</v>
      </c>
      <c r="CL143" s="346">
        <v>7.8456769027303943E-8</v>
      </c>
      <c r="CM143" s="346">
        <v>1.3457570815729385E-6</v>
      </c>
      <c r="CN143" s="346">
        <v>3.2756772612935344E-6</v>
      </c>
      <c r="CO143" s="346">
        <v>8.2501441428967549E-6</v>
      </c>
      <c r="CP143" s="346">
        <v>4.4378595496216201E-4</v>
      </c>
      <c r="CQ143" s="346">
        <v>7.5110978335400638E-5</v>
      </c>
      <c r="CR143" s="346">
        <v>6.1304156654123438E-5</v>
      </c>
      <c r="CS143" s="346">
        <v>1.0843841657687449E-5</v>
      </c>
      <c r="CT143" s="346">
        <v>8.0312774235565138E-6</v>
      </c>
      <c r="CU143" s="346">
        <v>6.406280992335478E-6</v>
      </c>
      <c r="CV143" s="346">
        <v>5.2560387000171452E-6</v>
      </c>
      <c r="CW143" s="346">
        <v>3.4516269017899372E-6</v>
      </c>
      <c r="CX143" s="346">
        <v>1.5841946663879329E-5</v>
      </c>
      <c r="CY143" s="346">
        <v>5.5994505665550674E-6</v>
      </c>
      <c r="CZ143" s="346">
        <v>1.253801906130771E-6</v>
      </c>
      <c r="DA143" s="346">
        <v>7.9990368816225449E-6</v>
      </c>
      <c r="DB143" s="346">
        <v>4.1851128141507675E-5</v>
      </c>
      <c r="DC143" s="346">
        <v>4.8494650591197936E-6</v>
      </c>
      <c r="DD143" s="346">
        <v>3.4434520104986947E-5</v>
      </c>
      <c r="DE143" s="346">
        <v>9.4474937019954413E-6</v>
      </c>
      <c r="DF143" s="346">
        <v>4.1026939578174083E-5</v>
      </c>
      <c r="DG143" s="347">
        <v>4.1065121552737421E-6</v>
      </c>
    </row>
    <row r="144" spans="2:111">
      <c r="B144" s="123" t="s">
        <v>179</v>
      </c>
      <c r="C144" s="110" t="s">
        <v>180</v>
      </c>
      <c r="D144" s="346">
        <v>7.0856149779580896E-5</v>
      </c>
      <c r="E144" s="346">
        <v>6.2607865475697666E-5</v>
      </c>
      <c r="F144" s="346">
        <v>1.0203002005595258E-4</v>
      </c>
      <c r="G144" s="346">
        <v>7.9844503140190992E-6</v>
      </c>
      <c r="H144" s="346">
        <v>3.1825027231301464E-5</v>
      </c>
      <c r="I144" s="346">
        <v>0</v>
      </c>
      <c r="J144" s="346">
        <v>1.1192100501499462E-5</v>
      </c>
      <c r="K144" s="346">
        <v>2.0470784882631953E-4</v>
      </c>
      <c r="L144" s="346">
        <v>1.9192462615082059E-4</v>
      </c>
      <c r="M144" s="346">
        <v>1.8119908077600107E-4</v>
      </c>
      <c r="N144" s="346">
        <v>0</v>
      </c>
      <c r="O144" s="346">
        <v>8.9820817166034474E-4</v>
      </c>
      <c r="P144" s="346">
        <v>5.7493839885214511E-5</v>
      </c>
      <c r="Q144" s="346">
        <v>1.9957012591273891E-4</v>
      </c>
      <c r="R144" s="346">
        <v>6.7631424212867162E-5</v>
      </c>
      <c r="S144" s="346">
        <v>5.7875828462077342E-4</v>
      </c>
      <c r="T144" s="346">
        <v>4.9925334347700927E-4</v>
      </c>
      <c r="U144" s="346">
        <v>1.8227986038774814E-4</v>
      </c>
      <c r="V144" s="346">
        <v>7.5989567384596678E-4</v>
      </c>
      <c r="W144" s="346">
        <v>9.4731310464546718E-4</v>
      </c>
      <c r="X144" s="346">
        <v>1.505747572783648E-4</v>
      </c>
      <c r="Y144" s="346">
        <v>0.17761583145603035</v>
      </c>
      <c r="Z144" s="346">
        <v>6.7899620514746736E-3</v>
      </c>
      <c r="AA144" s="346">
        <v>5.9490553965235891E-3</v>
      </c>
      <c r="AB144" s="346">
        <v>4.3086692852023767E-3</v>
      </c>
      <c r="AC144" s="346">
        <v>2.9232524764517E-3</v>
      </c>
      <c r="AD144" s="346">
        <v>2.9363911181580352E-5</v>
      </c>
      <c r="AE144" s="346">
        <v>1.5114672182023337E-4</v>
      </c>
      <c r="AF144" s="346">
        <v>3.6689915281013846E-3</v>
      </c>
      <c r="AG144" s="346">
        <v>4.010837945920792E-3</v>
      </c>
      <c r="AH144" s="346">
        <v>1.2237607957334566E-4</v>
      </c>
      <c r="AI144" s="346">
        <v>8.2003015393525074E-4</v>
      </c>
      <c r="AJ144" s="346">
        <v>6.2438670734784772E-5</v>
      </c>
      <c r="AK144" s="346">
        <v>9.6796674758771819E-5</v>
      </c>
      <c r="AL144" s="346">
        <v>1.1211115824988293E-3</v>
      </c>
      <c r="AM144" s="346">
        <v>3.7020176097313497E-5</v>
      </c>
      <c r="AN144" s="346">
        <v>1.7318468622773191E-5</v>
      </c>
      <c r="AO144" s="346">
        <v>2.3023516939339445E-5</v>
      </c>
      <c r="AP144" s="346">
        <v>9.984886153032216E-6</v>
      </c>
      <c r="AQ144" s="346">
        <v>1.4997005517685996E-5</v>
      </c>
      <c r="AR144" s="346">
        <v>6.2567609147616123E-5</v>
      </c>
      <c r="AS144" s="346">
        <v>4.0189059614777732E-5</v>
      </c>
      <c r="AT144" s="346">
        <v>8.2977670730454537E-5</v>
      </c>
      <c r="AU144" s="346">
        <v>1.4312548314030808E-4</v>
      </c>
      <c r="AV144" s="346">
        <v>3.8919740723121699E-5</v>
      </c>
      <c r="AW144" s="346">
        <v>1.3683823063235194E-4</v>
      </c>
      <c r="AX144" s="346">
        <v>1.5334622280585797E-4</v>
      </c>
      <c r="AY144" s="346">
        <v>5.2347051014329282E-5</v>
      </c>
      <c r="AZ144" s="346">
        <v>3.0396414338238229E-4</v>
      </c>
      <c r="BA144" s="346">
        <v>1.8089504534095965E-4</v>
      </c>
      <c r="BB144" s="346">
        <v>2.046334289253988E-5</v>
      </c>
      <c r="BC144" s="346">
        <v>4.5393876200353657E-5</v>
      </c>
      <c r="BD144" s="346">
        <v>9.7161301090539372E-6</v>
      </c>
      <c r="BE144" s="346">
        <v>2.0149505501194939E-5</v>
      </c>
      <c r="BF144" s="346">
        <v>1.5955333294190776E-4</v>
      </c>
      <c r="BG144" s="346">
        <v>3.6991380555330018E-5</v>
      </c>
      <c r="BH144" s="346">
        <v>2.8700952051938006E-4</v>
      </c>
      <c r="BI144" s="346">
        <v>3.0847267729188182E-5</v>
      </c>
      <c r="BJ144" s="346">
        <v>7.2672104217974608E-5</v>
      </c>
      <c r="BK144" s="346">
        <v>1.3787150617291063E-4</v>
      </c>
      <c r="BL144" s="346">
        <v>2.7315087583902399E-5</v>
      </c>
      <c r="BM144" s="346">
        <v>1.2132687779495333E-4</v>
      </c>
      <c r="BN144" s="346">
        <v>1.6681302322021265E-4</v>
      </c>
      <c r="BO144" s="346">
        <v>1.0358811582893618E-4</v>
      </c>
      <c r="BP144" s="346">
        <v>9.4132904114608361E-5</v>
      </c>
      <c r="BQ144" s="346">
        <v>1.5620923599880718E-5</v>
      </c>
      <c r="BR144" s="346">
        <v>3.0272234580397307E-5</v>
      </c>
      <c r="BS144" s="346">
        <v>1.9692265947876008E-4</v>
      </c>
      <c r="BT144" s="346">
        <v>4.0206109559851711E-5</v>
      </c>
      <c r="BU144" s="346">
        <v>2.8152193117574968E-5</v>
      </c>
      <c r="BV144" s="346">
        <v>1.9278641742056652E-5</v>
      </c>
      <c r="BW144" s="346">
        <v>7.2334293976141547E-6</v>
      </c>
      <c r="BX144" s="346">
        <v>1.5560022140338279E-5</v>
      </c>
      <c r="BY144" s="346">
        <v>5.9963660426138712E-6</v>
      </c>
      <c r="BZ144" s="346">
        <v>2.2428424190334167E-5</v>
      </c>
      <c r="CA144" s="346">
        <v>1.6592957939676923E-5</v>
      </c>
      <c r="CB144" s="346">
        <v>1.1890671384466536E-4</v>
      </c>
      <c r="CC144" s="346">
        <v>1.9355560342344593E-5</v>
      </c>
      <c r="CD144" s="346">
        <v>4.2884278592264375E-5</v>
      </c>
      <c r="CE144" s="346">
        <v>2.125329464084388E-5</v>
      </c>
      <c r="CF144" s="346">
        <v>2.4080503956833831E-5</v>
      </c>
      <c r="CG144" s="346">
        <v>1.7504254180005969E-4</v>
      </c>
      <c r="CH144" s="346">
        <v>1.3036921953685201E-5</v>
      </c>
      <c r="CI144" s="346">
        <v>1.4471686411597034E-5</v>
      </c>
      <c r="CJ144" s="346">
        <v>1.7395740726563588E-5</v>
      </c>
      <c r="CK144" s="346">
        <v>2.1392219377130199E-5</v>
      </c>
      <c r="CL144" s="346">
        <v>5.6909148467429297E-7</v>
      </c>
      <c r="CM144" s="346">
        <v>1.0159844433281003E-5</v>
      </c>
      <c r="CN144" s="346">
        <v>2.5951716047320547E-5</v>
      </c>
      <c r="CO144" s="346">
        <v>1.6768428510556763E-4</v>
      </c>
      <c r="CP144" s="346">
        <v>1.134768662090572E-3</v>
      </c>
      <c r="CQ144" s="346">
        <v>1.02215416151975E-3</v>
      </c>
      <c r="CR144" s="346">
        <v>4.3633028837016896E-4</v>
      </c>
      <c r="CS144" s="346">
        <v>8.5460334012855214E-5</v>
      </c>
      <c r="CT144" s="346">
        <v>6.3655120701046651E-5</v>
      </c>
      <c r="CU144" s="346">
        <v>5.1674621473915109E-5</v>
      </c>
      <c r="CV144" s="346">
        <v>3.6658273865361148E-5</v>
      </c>
      <c r="CW144" s="346">
        <v>1.7958730073550798E-5</v>
      </c>
      <c r="CX144" s="346">
        <v>2.1318207998422602E-4</v>
      </c>
      <c r="CY144" s="346">
        <v>2.3164152126606085E-5</v>
      </c>
      <c r="CZ144" s="346">
        <v>6.9428000639493068E-6</v>
      </c>
      <c r="DA144" s="346">
        <v>6.0653930284444988E-5</v>
      </c>
      <c r="DB144" s="346">
        <v>1.6990997442344378E-4</v>
      </c>
      <c r="DC144" s="346">
        <v>3.8659252935963526E-5</v>
      </c>
      <c r="DD144" s="346">
        <v>6.6750361238918652E-4</v>
      </c>
      <c r="DE144" s="346">
        <v>3.6342479812639272E-5</v>
      </c>
      <c r="DF144" s="346">
        <v>4.7571516224076388E-4</v>
      </c>
      <c r="DG144" s="347">
        <v>3.9677595513303058E-5</v>
      </c>
    </row>
    <row r="145" spans="2:111">
      <c r="B145" s="123" t="s">
        <v>181</v>
      </c>
      <c r="C145" s="110" t="s">
        <v>182</v>
      </c>
      <c r="D145" s="346">
        <v>3.5654269573217082E-5</v>
      </c>
      <c r="E145" s="346">
        <v>7.3348793918160173E-6</v>
      </c>
      <c r="F145" s="346">
        <v>3.5360029790053583E-5</v>
      </c>
      <c r="G145" s="346">
        <v>5.4640491106436597E-6</v>
      </c>
      <c r="H145" s="346">
        <v>1.5328310329229243E-5</v>
      </c>
      <c r="I145" s="346">
        <v>0</v>
      </c>
      <c r="J145" s="346">
        <v>5.3634790695718289E-7</v>
      </c>
      <c r="K145" s="346">
        <v>2.7518418309705573E-5</v>
      </c>
      <c r="L145" s="346">
        <v>3.4495004798156583E-5</v>
      </c>
      <c r="M145" s="346">
        <v>1.135124506112422E-5</v>
      </c>
      <c r="N145" s="346">
        <v>0</v>
      </c>
      <c r="O145" s="346">
        <v>1.0336373589627724E-4</v>
      </c>
      <c r="P145" s="346">
        <v>1.0142241392356674E-5</v>
      </c>
      <c r="Q145" s="346">
        <v>8.129440514373403E-5</v>
      </c>
      <c r="R145" s="346">
        <v>3.0811596583193877E-5</v>
      </c>
      <c r="S145" s="346">
        <v>3.8749033971664076E-5</v>
      </c>
      <c r="T145" s="346">
        <v>8.5183482453414459E-5</v>
      </c>
      <c r="U145" s="346">
        <v>9.9761430852076275E-5</v>
      </c>
      <c r="V145" s="346">
        <v>3.3096815399486114E-5</v>
      </c>
      <c r="W145" s="346">
        <v>7.035793523538258E-6</v>
      </c>
      <c r="X145" s="346">
        <v>1.2735593763961831E-6</v>
      </c>
      <c r="Y145" s="346">
        <v>3.4390465990365293E-6</v>
      </c>
      <c r="Z145" s="346">
        <v>7.5075679569356984E-2</v>
      </c>
      <c r="AA145" s="346">
        <v>8.310849878937469E-4</v>
      </c>
      <c r="AB145" s="346">
        <v>9.2609525551024365E-5</v>
      </c>
      <c r="AC145" s="346">
        <v>2.6639918672160103E-4</v>
      </c>
      <c r="AD145" s="346">
        <v>7.5802089338439262E-7</v>
      </c>
      <c r="AE145" s="346">
        <v>3.2323443251075445E-6</v>
      </c>
      <c r="AF145" s="346">
        <v>4.4673560316424729E-3</v>
      </c>
      <c r="AG145" s="346">
        <v>3.6240981976311143E-5</v>
      </c>
      <c r="AH145" s="346">
        <v>6.763168855731547E-5</v>
      </c>
      <c r="AI145" s="346">
        <v>3.621931121472718E-5</v>
      </c>
      <c r="AJ145" s="346">
        <v>8.5291282396329723E-6</v>
      </c>
      <c r="AK145" s="346">
        <v>1.5045326831418246E-5</v>
      </c>
      <c r="AL145" s="346">
        <v>7.1343989400844129E-5</v>
      </c>
      <c r="AM145" s="346">
        <v>3.0702968619259891E-6</v>
      </c>
      <c r="AN145" s="346">
        <v>2.6642089886959581E-6</v>
      </c>
      <c r="AO145" s="346">
        <v>3.9455980743387407E-6</v>
      </c>
      <c r="AP145" s="346">
        <v>2.7485389051423473E-6</v>
      </c>
      <c r="AQ145" s="346">
        <v>1.4970711287346951E-6</v>
      </c>
      <c r="AR145" s="346">
        <v>3.6836959482596311E-5</v>
      </c>
      <c r="AS145" s="346">
        <v>9.7365577567903806E-6</v>
      </c>
      <c r="AT145" s="346">
        <v>2.1290745839732678E-5</v>
      </c>
      <c r="AU145" s="346">
        <v>2.0452126087265561E-5</v>
      </c>
      <c r="AV145" s="346">
        <v>1.7889824676656629E-5</v>
      </c>
      <c r="AW145" s="346">
        <v>3.6676149999792114E-5</v>
      </c>
      <c r="AX145" s="346">
        <v>4.0105158208891873E-5</v>
      </c>
      <c r="AY145" s="346">
        <v>3.7465906402885041E-5</v>
      </c>
      <c r="AZ145" s="346">
        <v>2.9129143363030002E-4</v>
      </c>
      <c r="BA145" s="346">
        <v>8.5674674470720248E-5</v>
      </c>
      <c r="BB145" s="346">
        <v>5.6370562472614155E-6</v>
      </c>
      <c r="BC145" s="346">
        <v>5.1833012191220056E-5</v>
      </c>
      <c r="BD145" s="346">
        <v>1.0198032859693529E-5</v>
      </c>
      <c r="BE145" s="346">
        <v>2.240322732609976E-5</v>
      </c>
      <c r="BF145" s="346">
        <v>1.4150445509820121E-4</v>
      </c>
      <c r="BG145" s="346">
        <v>2.3551061106740828E-5</v>
      </c>
      <c r="BH145" s="346">
        <v>3.1446801568679657E-4</v>
      </c>
      <c r="BI145" s="346">
        <v>1.2075679997971269E-5</v>
      </c>
      <c r="BJ145" s="346">
        <v>4.6032091454446008E-5</v>
      </c>
      <c r="BK145" s="346">
        <v>1.3395181882709155E-4</v>
      </c>
      <c r="BL145" s="346">
        <v>8.7751636223927038E-6</v>
      </c>
      <c r="BM145" s="346">
        <v>7.1546013810351743E-5</v>
      </c>
      <c r="BN145" s="346">
        <v>8.46178823979556E-5</v>
      </c>
      <c r="BO145" s="346">
        <v>6.2951893892131038E-5</v>
      </c>
      <c r="BP145" s="346">
        <v>5.6258037635672989E-5</v>
      </c>
      <c r="BQ145" s="346">
        <v>4.5090050028608672E-6</v>
      </c>
      <c r="BR145" s="346">
        <v>8.4932773407103439E-6</v>
      </c>
      <c r="BS145" s="346">
        <v>1.8357548177346241E-4</v>
      </c>
      <c r="BT145" s="346">
        <v>5.8437362304017384E-6</v>
      </c>
      <c r="BU145" s="346">
        <v>2.2056050061636023E-5</v>
      </c>
      <c r="BV145" s="346">
        <v>1.5051726665586623E-5</v>
      </c>
      <c r="BW145" s="346">
        <v>5.321568636738402E-6</v>
      </c>
      <c r="BX145" s="346">
        <v>1.3455180404596895E-5</v>
      </c>
      <c r="BY145" s="346">
        <v>4.4026873749991486E-6</v>
      </c>
      <c r="BZ145" s="346">
        <v>1.0528922794850698E-5</v>
      </c>
      <c r="CA145" s="346">
        <v>4.1531497559754764E-6</v>
      </c>
      <c r="CB145" s="346">
        <v>2.4529383662370704E-5</v>
      </c>
      <c r="CC145" s="346">
        <v>4.0850424087516456E-6</v>
      </c>
      <c r="CD145" s="346">
        <v>1.2631452190104039E-5</v>
      </c>
      <c r="CE145" s="346">
        <v>9.7611187844307527E-6</v>
      </c>
      <c r="CF145" s="346">
        <v>1.3034494180314531E-5</v>
      </c>
      <c r="CG145" s="346">
        <v>3.397303380149392E-5</v>
      </c>
      <c r="CH145" s="346">
        <v>3.1294384981937492E-6</v>
      </c>
      <c r="CI145" s="346">
        <v>6.044170786131973E-6</v>
      </c>
      <c r="CJ145" s="346">
        <v>8.8820394912327063E-6</v>
      </c>
      <c r="CK145" s="346">
        <v>1.8348842079325938E-5</v>
      </c>
      <c r="CL145" s="346">
        <v>2.4872281430895443E-7</v>
      </c>
      <c r="CM145" s="346">
        <v>2.6535160714327217E-6</v>
      </c>
      <c r="CN145" s="346">
        <v>9.9409084424825834E-6</v>
      </c>
      <c r="CO145" s="346">
        <v>7.3064058934651271E-6</v>
      </c>
      <c r="CP145" s="346">
        <v>6.3477511229770013E-5</v>
      </c>
      <c r="CQ145" s="346">
        <v>4.4503457831645693E-5</v>
      </c>
      <c r="CR145" s="346">
        <v>4.7895354255208503E-5</v>
      </c>
      <c r="CS145" s="346">
        <v>1.0441440379779096E-5</v>
      </c>
      <c r="CT145" s="346">
        <v>9.8568259264461437E-6</v>
      </c>
      <c r="CU145" s="346">
        <v>2.0900259573405023E-5</v>
      </c>
      <c r="CV145" s="346">
        <v>1.1411719696005323E-5</v>
      </c>
      <c r="CW145" s="346">
        <v>1.0776707813462538E-5</v>
      </c>
      <c r="CX145" s="346">
        <v>5.5020712915385653E-5</v>
      </c>
      <c r="CY145" s="346">
        <v>9.6737784961793308E-6</v>
      </c>
      <c r="CZ145" s="346">
        <v>2.0808912451178237E-6</v>
      </c>
      <c r="DA145" s="346">
        <v>1.5532918045235775E-5</v>
      </c>
      <c r="DB145" s="346">
        <v>2.4173220047445658E-5</v>
      </c>
      <c r="DC145" s="346">
        <v>2.4191511053037226E-5</v>
      </c>
      <c r="DD145" s="346">
        <v>1.3881364117340356E-5</v>
      </c>
      <c r="DE145" s="346">
        <v>7.2982317093406906E-6</v>
      </c>
      <c r="DF145" s="346">
        <v>2.2158380962493355E-4</v>
      </c>
      <c r="DG145" s="347">
        <v>3.8342488932341099E-5</v>
      </c>
    </row>
    <row r="146" spans="2:111">
      <c r="B146" s="123" t="s">
        <v>183</v>
      </c>
      <c r="C146" s="110" t="s">
        <v>184</v>
      </c>
      <c r="D146" s="346">
        <v>2.1044655747704491E-6</v>
      </c>
      <c r="E146" s="346">
        <v>9.4751503162627163E-7</v>
      </c>
      <c r="F146" s="346">
        <v>1.0371172688781446E-5</v>
      </c>
      <c r="G146" s="346">
        <v>9.7693762191811925E-7</v>
      </c>
      <c r="H146" s="346">
        <v>1.6553922097983258E-5</v>
      </c>
      <c r="I146" s="346">
        <v>0</v>
      </c>
      <c r="J146" s="346">
        <v>2.0197877800412664E-7</v>
      </c>
      <c r="K146" s="346">
        <v>1.2070860840345032E-6</v>
      </c>
      <c r="L146" s="346">
        <v>9.1135441751375746E-7</v>
      </c>
      <c r="M146" s="346">
        <v>9.8639650663144763E-7</v>
      </c>
      <c r="N146" s="346">
        <v>0</v>
      </c>
      <c r="O146" s="346">
        <v>5.1543068224294032E-3</v>
      </c>
      <c r="P146" s="346">
        <v>1.0740062406886135E-3</v>
      </c>
      <c r="Q146" s="346">
        <v>9.5750770211130429E-6</v>
      </c>
      <c r="R146" s="346">
        <v>1.6613612004214103E-5</v>
      </c>
      <c r="S146" s="346">
        <v>6.7954154969785614E-5</v>
      </c>
      <c r="T146" s="346">
        <v>1.8436900808171377E-5</v>
      </c>
      <c r="U146" s="346">
        <v>5.2722896335818459E-6</v>
      </c>
      <c r="V146" s="346">
        <v>8.7891185000696151E-6</v>
      </c>
      <c r="W146" s="346">
        <v>1.1755637813472262E-6</v>
      </c>
      <c r="X146" s="346">
        <v>1.6047157596028491E-7</v>
      </c>
      <c r="Y146" s="346">
        <v>4.1476198908767072E-7</v>
      </c>
      <c r="Z146" s="346">
        <v>1.6441700059907261E-7</v>
      </c>
      <c r="AA146" s="346">
        <v>0.18173469419526977</v>
      </c>
      <c r="AB146" s="346">
        <v>2.1136032922221654E-6</v>
      </c>
      <c r="AC146" s="346">
        <v>3.8193974049825909E-7</v>
      </c>
      <c r="AD146" s="346">
        <v>1.134957256398986E-7</v>
      </c>
      <c r="AE146" s="346">
        <v>2.499380627635767E-5</v>
      </c>
      <c r="AF146" s="346">
        <v>3.1468311350219536E-5</v>
      </c>
      <c r="AG146" s="346">
        <v>1.8307850613759783E-5</v>
      </c>
      <c r="AH146" s="346">
        <v>2.9932722408721474E-5</v>
      </c>
      <c r="AI146" s="346">
        <v>1.7896376213302352E-5</v>
      </c>
      <c r="AJ146" s="346">
        <v>7.5188523310531802E-6</v>
      </c>
      <c r="AK146" s="346">
        <v>6.6783191864150953E-6</v>
      </c>
      <c r="AL146" s="346">
        <v>3.0185695167186526E-4</v>
      </c>
      <c r="AM146" s="346">
        <v>5.104352419936002E-6</v>
      </c>
      <c r="AN146" s="346">
        <v>1.9999411371356682E-6</v>
      </c>
      <c r="AO146" s="346">
        <v>3.3950797423189349E-6</v>
      </c>
      <c r="AP146" s="346">
        <v>1.670111456575561E-6</v>
      </c>
      <c r="AQ146" s="346">
        <v>2.8642850935879013E-6</v>
      </c>
      <c r="AR146" s="346">
        <v>2.5966891311005247E-6</v>
      </c>
      <c r="AS146" s="346">
        <v>2.5063189694640615E-6</v>
      </c>
      <c r="AT146" s="346">
        <v>2.7803510826700347E-6</v>
      </c>
      <c r="AU146" s="346">
        <v>2.3139987080505227E-6</v>
      </c>
      <c r="AV146" s="346">
        <v>3.1869958976467062E-6</v>
      </c>
      <c r="AW146" s="346">
        <v>8.7165702102184852E-6</v>
      </c>
      <c r="AX146" s="346">
        <v>2.3790759899849353E-6</v>
      </c>
      <c r="AY146" s="346">
        <v>1.5522598405901054E-6</v>
      </c>
      <c r="AZ146" s="346">
        <v>4.9214584030742791E-6</v>
      </c>
      <c r="BA146" s="346">
        <v>3.7091062939221242E-6</v>
      </c>
      <c r="BB146" s="346">
        <v>4.8149469528258532E-7</v>
      </c>
      <c r="BC146" s="346">
        <v>5.5541677417134955E-7</v>
      </c>
      <c r="BD146" s="346">
        <v>2.1407269158488001E-7</v>
      </c>
      <c r="BE146" s="346">
        <v>4.0161365817985293E-7</v>
      </c>
      <c r="BF146" s="346">
        <v>5.2072706283794579E-6</v>
      </c>
      <c r="BG146" s="346">
        <v>7.0481718853293598E-7</v>
      </c>
      <c r="BH146" s="346">
        <v>6.0867339016823085E-6</v>
      </c>
      <c r="BI146" s="346">
        <v>3.8797886186148965E-6</v>
      </c>
      <c r="BJ146" s="346">
        <v>2.2024280420479354E-6</v>
      </c>
      <c r="BK146" s="346">
        <v>2.9366696463254793E-4</v>
      </c>
      <c r="BL146" s="346">
        <v>2.6382433145287537E-6</v>
      </c>
      <c r="BM146" s="346">
        <v>1.2685747486570753E-5</v>
      </c>
      <c r="BN146" s="346">
        <v>2.3798231763811672E-5</v>
      </c>
      <c r="BO146" s="346">
        <v>1.2850178540489878E-5</v>
      </c>
      <c r="BP146" s="346">
        <v>1.0548415365053826E-5</v>
      </c>
      <c r="BQ146" s="346">
        <v>1.4410834351771815E-6</v>
      </c>
      <c r="BR146" s="346">
        <v>2.3867082216857448E-6</v>
      </c>
      <c r="BS146" s="346">
        <v>7.1757901345902151E-6</v>
      </c>
      <c r="BT146" s="346">
        <v>1.5439888904616907E-6</v>
      </c>
      <c r="BU146" s="346">
        <v>6.2467369308647865E-6</v>
      </c>
      <c r="BV146" s="346">
        <v>2.709369627130332E-6</v>
      </c>
      <c r="BW146" s="346">
        <v>9.1520035536104616E-7</v>
      </c>
      <c r="BX146" s="346">
        <v>1.2928639549246346E-6</v>
      </c>
      <c r="BY146" s="346">
        <v>6.2396401499283727E-7</v>
      </c>
      <c r="BZ146" s="346">
        <v>6.2226768512649E-6</v>
      </c>
      <c r="CA146" s="346">
        <v>1.4785904186451173E-6</v>
      </c>
      <c r="CB146" s="346">
        <v>5.3274140470996041E-6</v>
      </c>
      <c r="CC146" s="346">
        <v>9.6643533015757809E-6</v>
      </c>
      <c r="CD146" s="346">
        <v>3.2971980425133137E-6</v>
      </c>
      <c r="CE146" s="346">
        <v>3.7629575540977588E-6</v>
      </c>
      <c r="CF146" s="346">
        <v>4.0301837875621204E-6</v>
      </c>
      <c r="CG146" s="346">
        <v>9.9967338516181083E-6</v>
      </c>
      <c r="CH146" s="346">
        <v>2.6336426883663832E-6</v>
      </c>
      <c r="CI146" s="346">
        <v>2.3874568433160562E-6</v>
      </c>
      <c r="CJ146" s="346">
        <v>3.1444149807237584E-6</v>
      </c>
      <c r="CK146" s="346">
        <v>3.6751579374316732E-6</v>
      </c>
      <c r="CL146" s="346">
        <v>1.0198545013269569E-7</v>
      </c>
      <c r="CM146" s="346">
        <v>7.9084974143038975E-7</v>
      </c>
      <c r="CN146" s="346">
        <v>7.0191284346507143E-6</v>
      </c>
      <c r="CO146" s="346">
        <v>2.6473710133886213E-6</v>
      </c>
      <c r="CP146" s="346">
        <v>6.9514400171961769E-6</v>
      </c>
      <c r="CQ146" s="346">
        <v>5.1824255678208789E-6</v>
      </c>
      <c r="CR146" s="346">
        <v>2.6513221497003968E-5</v>
      </c>
      <c r="CS146" s="346">
        <v>9.5071353124309384E-6</v>
      </c>
      <c r="CT146" s="346">
        <v>5.3469046479958211E-6</v>
      </c>
      <c r="CU146" s="346">
        <v>2.3669296120402084E-5</v>
      </c>
      <c r="CV146" s="346">
        <v>6.4363324673154247E-6</v>
      </c>
      <c r="CW146" s="346">
        <v>1.2269918136896848E-6</v>
      </c>
      <c r="CX146" s="346">
        <v>3.4029637812630601E-6</v>
      </c>
      <c r="CY146" s="346">
        <v>4.7621008729131755E-6</v>
      </c>
      <c r="CZ146" s="346">
        <v>1.4216644780551833E-6</v>
      </c>
      <c r="DA146" s="346">
        <v>3.1193046711273718E-6</v>
      </c>
      <c r="DB146" s="346">
        <v>1.1701426891848479E-5</v>
      </c>
      <c r="DC146" s="346">
        <v>1.4622651153111299E-5</v>
      </c>
      <c r="DD146" s="346">
        <v>1.0883561503329446E-5</v>
      </c>
      <c r="DE146" s="346">
        <v>5.7233877138897733E-6</v>
      </c>
      <c r="DF146" s="346">
        <v>1.3798500211874556E-4</v>
      </c>
      <c r="DG146" s="347">
        <v>7.7505815316000373E-6</v>
      </c>
    </row>
    <row r="147" spans="2:111">
      <c r="B147" s="123" t="s">
        <v>185</v>
      </c>
      <c r="C147" s="110" t="s">
        <v>186</v>
      </c>
      <c r="D147" s="346">
        <v>5.0934199159071432E-6</v>
      </c>
      <c r="E147" s="346">
        <v>1.7878661571142222E-3</v>
      </c>
      <c r="F147" s="346">
        <v>2.267785770202463E-4</v>
      </c>
      <c r="G147" s="346">
        <v>3.3022787977381706E-7</v>
      </c>
      <c r="H147" s="346">
        <v>3.1429437423197842E-4</v>
      </c>
      <c r="I147" s="346">
        <v>0</v>
      </c>
      <c r="J147" s="346">
        <v>2.1045263196667047E-7</v>
      </c>
      <c r="K147" s="346">
        <v>2.9275500649262261E-5</v>
      </c>
      <c r="L147" s="346">
        <v>1.3327552085181386E-6</v>
      </c>
      <c r="M147" s="346">
        <v>8.0578518088544183E-6</v>
      </c>
      <c r="N147" s="346">
        <v>0</v>
      </c>
      <c r="O147" s="346">
        <v>1.0348573342428743E-6</v>
      </c>
      <c r="P147" s="346">
        <v>2.273322606201161E-6</v>
      </c>
      <c r="Q147" s="346">
        <v>1.3421682499143197E-6</v>
      </c>
      <c r="R147" s="346">
        <v>3.8979427448288686E-7</v>
      </c>
      <c r="S147" s="346">
        <v>1.8377432736590034E-6</v>
      </c>
      <c r="T147" s="346">
        <v>1.5852147553354002E-6</v>
      </c>
      <c r="U147" s="346">
        <v>1.8239196252446826E-6</v>
      </c>
      <c r="V147" s="346">
        <v>4.9515326415850186E-6</v>
      </c>
      <c r="W147" s="346">
        <v>1.1928899528433075E-6</v>
      </c>
      <c r="X147" s="346">
        <v>1.0000757885056761E-6</v>
      </c>
      <c r="Y147" s="346">
        <v>5.0662101514157176E-7</v>
      </c>
      <c r="Z147" s="346">
        <v>1.9791653122584784E-7</v>
      </c>
      <c r="AA147" s="346">
        <v>1.5407355940393723E-6</v>
      </c>
      <c r="AB147" s="346">
        <v>0.30758034766678882</v>
      </c>
      <c r="AC147" s="346">
        <v>3.8360761316024944E-5</v>
      </c>
      <c r="AD147" s="346">
        <v>3.9583810162750718E-7</v>
      </c>
      <c r="AE147" s="346">
        <v>1.7707789488604687E-6</v>
      </c>
      <c r="AF147" s="346">
        <v>8.9232946509662683E-7</v>
      </c>
      <c r="AG147" s="346">
        <v>7.5430320726494143E-7</v>
      </c>
      <c r="AH147" s="346">
        <v>4.6823648720520856E-6</v>
      </c>
      <c r="AI147" s="346">
        <v>1.7568122924008778E-6</v>
      </c>
      <c r="AJ147" s="346">
        <v>3.8840431864451168E-6</v>
      </c>
      <c r="AK147" s="346">
        <v>1.1946866417454365E-6</v>
      </c>
      <c r="AL147" s="346">
        <v>3.0844178751287806E-6</v>
      </c>
      <c r="AM147" s="346">
        <v>2.7773792997786777E-6</v>
      </c>
      <c r="AN147" s="346">
        <v>1.7532828145638643E-6</v>
      </c>
      <c r="AO147" s="346">
        <v>2.6956240553270523E-6</v>
      </c>
      <c r="AP147" s="346">
        <v>2.6126253891234956E-6</v>
      </c>
      <c r="AQ147" s="346">
        <v>5.8181179712608837E-7</v>
      </c>
      <c r="AR147" s="346">
        <v>9.6915785751921943E-7</v>
      </c>
      <c r="AS147" s="346">
        <v>1.2725662010421812E-6</v>
      </c>
      <c r="AT147" s="346">
        <v>1.8536312060296199E-6</v>
      </c>
      <c r="AU147" s="346">
        <v>1.5049526383202021E-6</v>
      </c>
      <c r="AV147" s="346">
        <v>1.2263263787624724E-6</v>
      </c>
      <c r="AW147" s="346">
        <v>7.8015227729607143E-7</v>
      </c>
      <c r="AX147" s="346">
        <v>2.9279695579645618E-7</v>
      </c>
      <c r="AY147" s="346">
        <v>3.5126146447738417E-7</v>
      </c>
      <c r="AZ147" s="346">
        <v>2.4176808348287916E-6</v>
      </c>
      <c r="BA147" s="346">
        <v>2.3248596493434382E-7</v>
      </c>
      <c r="BB147" s="346">
        <v>2.608206246937489E-7</v>
      </c>
      <c r="BC147" s="346">
        <v>3.0973845410575235E-7</v>
      </c>
      <c r="BD147" s="346">
        <v>8.7779428439831571E-8</v>
      </c>
      <c r="BE147" s="346">
        <v>1.695275656437958E-7</v>
      </c>
      <c r="BF147" s="346">
        <v>7.8450354715037071E-7</v>
      </c>
      <c r="BG147" s="346">
        <v>2.4232785112532013E-7</v>
      </c>
      <c r="BH147" s="346">
        <v>1.4071269171551362E-6</v>
      </c>
      <c r="BI147" s="346">
        <v>7.3001667435362104E-7</v>
      </c>
      <c r="BJ147" s="346">
        <v>1.9945074026955755E-6</v>
      </c>
      <c r="BK147" s="346">
        <v>7.8578251885447642E-7</v>
      </c>
      <c r="BL147" s="346">
        <v>1.0490366239805614E-5</v>
      </c>
      <c r="BM147" s="346">
        <v>6.1785426116284831E-6</v>
      </c>
      <c r="BN147" s="346">
        <v>7.0736182460261486E-6</v>
      </c>
      <c r="BO147" s="346">
        <v>7.9092765419655864E-6</v>
      </c>
      <c r="BP147" s="346">
        <v>9.1227565962812656E-6</v>
      </c>
      <c r="BQ147" s="346">
        <v>1.0084363948341752E-5</v>
      </c>
      <c r="BR147" s="346">
        <v>5.0857499879111411E-6</v>
      </c>
      <c r="BS147" s="346">
        <v>1.3319756925720613E-5</v>
      </c>
      <c r="BT147" s="346">
        <v>5.3295435758302892E-4</v>
      </c>
      <c r="BU147" s="346">
        <v>3.3245079941801216E-6</v>
      </c>
      <c r="BV147" s="346">
        <v>7.377145955418563E-6</v>
      </c>
      <c r="BW147" s="346">
        <v>3.1486080914595298E-6</v>
      </c>
      <c r="BX147" s="346">
        <v>3.6940783252103885E-6</v>
      </c>
      <c r="BY147" s="346">
        <v>7.2976149979744846E-7</v>
      </c>
      <c r="BZ147" s="346">
        <v>2.8106000649083629E-5</v>
      </c>
      <c r="CA147" s="346">
        <v>6.619433615290834E-6</v>
      </c>
      <c r="CB147" s="346">
        <v>4.0086112735546361E-6</v>
      </c>
      <c r="CC147" s="346">
        <v>7.2353711799081031E-6</v>
      </c>
      <c r="CD147" s="346">
        <v>3.7992222327124599E-6</v>
      </c>
      <c r="CE147" s="346">
        <v>5.0764843630736721E-6</v>
      </c>
      <c r="CF147" s="346">
        <v>4.6331234926327849E-5</v>
      </c>
      <c r="CG147" s="346">
        <v>1.2245860271411099E-5</v>
      </c>
      <c r="CH147" s="346">
        <v>2.502638952630658E-4</v>
      </c>
      <c r="CI147" s="346">
        <v>1.3673168217977597E-5</v>
      </c>
      <c r="CJ147" s="346">
        <v>7.8667018250561199E-6</v>
      </c>
      <c r="CK147" s="346">
        <v>1.0677824886865248E-6</v>
      </c>
      <c r="CL147" s="346">
        <v>2.8649377300559777E-7</v>
      </c>
      <c r="CM147" s="346">
        <v>5.8747782194468039E-7</v>
      </c>
      <c r="CN147" s="346">
        <v>1.13762905419319E-4</v>
      </c>
      <c r="CO147" s="346">
        <v>1.8251253392466374E-5</v>
      </c>
      <c r="CP147" s="346">
        <v>1.9420824735281588E-4</v>
      </c>
      <c r="CQ147" s="346">
        <v>6.4080829620352484E-2</v>
      </c>
      <c r="CR147" s="346">
        <v>6.9998169461703936E-3</v>
      </c>
      <c r="CS147" s="346">
        <v>2.9391993675585903E-3</v>
      </c>
      <c r="CT147" s="346">
        <v>1.3581284766648069E-3</v>
      </c>
      <c r="CU147" s="346">
        <v>5.69760515250543E-6</v>
      </c>
      <c r="CV147" s="346">
        <v>2.9283159960617389E-6</v>
      </c>
      <c r="CW147" s="346">
        <v>1.5926921954050604E-6</v>
      </c>
      <c r="CX147" s="346">
        <v>3.218989756512796E-6</v>
      </c>
      <c r="CY147" s="346">
        <v>2.8351871392921455E-6</v>
      </c>
      <c r="CZ147" s="346">
        <v>5.5064358560714463E-6</v>
      </c>
      <c r="DA147" s="346">
        <v>2.5738104996219614E-5</v>
      </c>
      <c r="DB147" s="346">
        <v>8.4166359534305336E-6</v>
      </c>
      <c r="DC147" s="346">
        <v>2.2434812989256769E-5</v>
      </c>
      <c r="DD147" s="346">
        <v>3.0022954434395715E-2</v>
      </c>
      <c r="DE147" s="346">
        <v>9.3712729734984455E-6</v>
      </c>
      <c r="DF147" s="346">
        <v>2.9385569529478788E-6</v>
      </c>
      <c r="DG147" s="347">
        <v>2.7518754478887171E-4</v>
      </c>
    </row>
    <row r="148" spans="2:111">
      <c r="B148" s="123" t="s">
        <v>187</v>
      </c>
      <c r="C148" s="110" t="s">
        <v>188</v>
      </c>
      <c r="D148" s="346">
        <v>8.5757210335335541E-4</v>
      </c>
      <c r="E148" s="346">
        <v>1.330638141845849E-4</v>
      </c>
      <c r="F148" s="346">
        <v>7.1431736980790935E-4</v>
      </c>
      <c r="G148" s="346">
        <v>2.1060098718240778E-5</v>
      </c>
      <c r="H148" s="346">
        <v>8.5009190990115459E-5</v>
      </c>
      <c r="I148" s="346">
        <v>0</v>
      </c>
      <c r="J148" s="346">
        <v>3.2529589944910685E-5</v>
      </c>
      <c r="K148" s="346">
        <v>1.3889827440518186E-4</v>
      </c>
      <c r="L148" s="346">
        <v>9.3305465122582555E-5</v>
      </c>
      <c r="M148" s="346">
        <v>1.5135570707354144E-4</v>
      </c>
      <c r="N148" s="346">
        <v>0</v>
      </c>
      <c r="O148" s="346">
        <v>4.0490980397310045E-4</v>
      </c>
      <c r="P148" s="346">
        <v>1.4761902915066188E-4</v>
      </c>
      <c r="Q148" s="346">
        <v>1.0357144720842511E-3</v>
      </c>
      <c r="R148" s="346">
        <v>3.3943944695652407E-4</v>
      </c>
      <c r="S148" s="346">
        <v>3.0403483155027678E-4</v>
      </c>
      <c r="T148" s="346">
        <v>1.0271400894373995E-3</v>
      </c>
      <c r="U148" s="346">
        <v>1.6092530440245535E-3</v>
      </c>
      <c r="V148" s="346">
        <v>3.0260901694610784E-4</v>
      </c>
      <c r="W148" s="346">
        <v>1.739683289589727E-4</v>
      </c>
      <c r="X148" s="346">
        <v>2.3899797439452542E-4</v>
      </c>
      <c r="Y148" s="346">
        <v>2.6372080095168605E-4</v>
      </c>
      <c r="Z148" s="346">
        <v>1.0307964575969136E-4</v>
      </c>
      <c r="AA148" s="346">
        <v>3.4051272187051937E-4</v>
      </c>
      <c r="AB148" s="346">
        <v>6.3582388634705271E-4</v>
      </c>
      <c r="AC148" s="346">
        <v>9.7973730914683421E-2</v>
      </c>
      <c r="AD148" s="346">
        <v>6.003027485819576E-5</v>
      </c>
      <c r="AE148" s="346">
        <v>6.1176931785058241E-4</v>
      </c>
      <c r="AF148" s="346">
        <v>2.5822223867485371E-4</v>
      </c>
      <c r="AG148" s="346">
        <v>2.5199688477663205E-4</v>
      </c>
      <c r="AH148" s="346">
        <v>8.6752014686391411E-5</v>
      </c>
      <c r="AI148" s="346">
        <v>5.6989338105871303E-5</v>
      </c>
      <c r="AJ148" s="346">
        <v>5.0059668725972468E-4</v>
      </c>
      <c r="AK148" s="346">
        <v>7.9963171607949374E-5</v>
      </c>
      <c r="AL148" s="346">
        <v>6.6687221907093966E-4</v>
      </c>
      <c r="AM148" s="346">
        <v>6.6220281200695554E-5</v>
      </c>
      <c r="AN148" s="346">
        <v>7.2208528180802233E-5</v>
      </c>
      <c r="AO148" s="346">
        <v>2.2650665552256273E-4</v>
      </c>
      <c r="AP148" s="346">
        <v>4.8257346471206328E-5</v>
      </c>
      <c r="AQ148" s="346">
        <v>1.1203689418222803E-5</v>
      </c>
      <c r="AR148" s="346">
        <v>8.2195241916118792E-5</v>
      </c>
      <c r="AS148" s="346">
        <v>3.4439880111364828E-4</v>
      </c>
      <c r="AT148" s="346">
        <v>2.7272141658822872E-4</v>
      </c>
      <c r="AU148" s="346">
        <v>1.3040249360337706E-4</v>
      </c>
      <c r="AV148" s="346">
        <v>1.7345486415239862E-4</v>
      </c>
      <c r="AW148" s="346">
        <v>4.4374091112105336E-4</v>
      </c>
      <c r="AX148" s="346">
        <v>3.9032799294021644E-5</v>
      </c>
      <c r="AY148" s="346">
        <v>8.5616073109315288E-5</v>
      </c>
      <c r="AZ148" s="346">
        <v>4.0034210171842333E-4</v>
      </c>
      <c r="BA148" s="346">
        <v>6.8971112317120205E-5</v>
      </c>
      <c r="BB148" s="346">
        <v>5.4960200514569808E-5</v>
      </c>
      <c r="BC148" s="346">
        <v>3.9511583427340316E-5</v>
      </c>
      <c r="BD148" s="346">
        <v>1.6008230621205848E-5</v>
      </c>
      <c r="BE148" s="346">
        <v>7.1886720154040184E-5</v>
      </c>
      <c r="BF148" s="346">
        <v>4.8399595825347161E-4</v>
      </c>
      <c r="BG148" s="346">
        <v>1.6064870774753538E-4</v>
      </c>
      <c r="BH148" s="346">
        <v>1.1350482825437894E-3</v>
      </c>
      <c r="BI148" s="346">
        <v>3.2984042761707876E-4</v>
      </c>
      <c r="BJ148" s="346">
        <v>2.6495792679996752E-4</v>
      </c>
      <c r="BK148" s="346">
        <v>7.3493476561735968E-4</v>
      </c>
      <c r="BL148" s="346">
        <v>5.4406365953493061E-5</v>
      </c>
      <c r="BM148" s="346">
        <v>7.1994907729156952E-4</v>
      </c>
      <c r="BN148" s="346">
        <v>7.7729951502403477E-4</v>
      </c>
      <c r="BO148" s="346">
        <v>3.1615349902324255E-4</v>
      </c>
      <c r="BP148" s="346">
        <v>2.9219615536903989E-4</v>
      </c>
      <c r="BQ148" s="346">
        <v>8.7073059725139613E-5</v>
      </c>
      <c r="BR148" s="346">
        <v>5.3927408032322611E-4</v>
      </c>
      <c r="BS148" s="346">
        <v>2.9661040694334506E-4</v>
      </c>
      <c r="BT148" s="346">
        <v>1.0313627888482947E-4</v>
      </c>
      <c r="BU148" s="346">
        <v>5.9226156314917219E-5</v>
      </c>
      <c r="BV148" s="346">
        <v>7.3667248319407013E-5</v>
      </c>
      <c r="BW148" s="346">
        <v>3.2606602233004187E-5</v>
      </c>
      <c r="BX148" s="346">
        <v>4.9502504903175572E-5</v>
      </c>
      <c r="BY148" s="346">
        <v>2.3480335960869237E-5</v>
      </c>
      <c r="BZ148" s="346">
        <v>9.8808576386382653E-5</v>
      </c>
      <c r="CA148" s="346">
        <v>5.0626025261373478E-5</v>
      </c>
      <c r="CB148" s="346">
        <v>2.1936892798929042E-4</v>
      </c>
      <c r="CC148" s="346">
        <v>3.9826628004322212E-5</v>
      </c>
      <c r="CD148" s="346">
        <v>8.5198635931153406E-5</v>
      </c>
      <c r="CE148" s="346">
        <v>4.8546441144542187E-5</v>
      </c>
      <c r="CF148" s="346">
        <v>7.5564893477861843E-5</v>
      </c>
      <c r="CG148" s="346">
        <v>1.6676970076856692E-4</v>
      </c>
      <c r="CH148" s="346">
        <v>3.4367982195635721E-5</v>
      </c>
      <c r="CI148" s="346">
        <v>8.251360619770766E-5</v>
      </c>
      <c r="CJ148" s="346">
        <v>1.249472148990782E-4</v>
      </c>
      <c r="CK148" s="346">
        <v>7.6591455775784829E-5</v>
      </c>
      <c r="CL148" s="346">
        <v>3.7847674465666541E-6</v>
      </c>
      <c r="CM148" s="346">
        <v>5.3890997791509864E-5</v>
      </c>
      <c r="CN148" s="346">
        <v>1.1645357515924185E-4</v>
      </c>
      <c r="CO148" s="346">
        <v>6.4293586499276217E-5</v>
      </c>
      <c r="CP148" s="346">
        <v>1.220884288561029E-3</v>
      </c>
      <c r="CQ148" s="346">
        <v>3.8971851833711964E-4</v>
      </c>
      <c r="CR148" s="346">
        <v>1.4287956561086234E-3</v>
      </c>
      <c r="CS148" s="346">
        <v>5.0908301127977889E-4</v>
      </c>
      <c r="CT148" s="346">
        <v>3.6893253036254E-4</v>
      </c>
      <c r="CU148" s="346">
        <v>3.0423395479425939E-4</v>
      </c>
      <c r="CV148" s="346">
        <v>2.7878205136187215E-4</v>
      </c>
      <c r="CW148" s="346">
        <v>2.115894070787442E-4</v>
      </c>
      <c r="CX148" s="346">
        <v>4.479356253914906E-4</v>
      </c>
      <c r="CY148" s="346">
        <v>3.7412446208163314E-4</v>
      </c>
      <c r="CZ148" s="346">
        <v>5.7680421027555217E-5</v>
      </c>
      <c r="DA148" s="346">
        <v>2.9607511983963249E-4</v>
      </c>
      <c r="DB148" s="346">
        <v>2.9107034732275159E-3</v>
      </c>
      <c r="DC148" s="346">
        <v>1.8583020905388548E-4</v>
      </c>
      <c r="DD148" s="346">
        <v>1.3135165450824237E-4</v>
      </c>
      <c r="DE148" s="346">
        <v>5.6515967645070218E-4</v>
      </c>
      <c r="DF148" s="346">
        <v>1.4163015288640838E-3</v>
      </c>
      <c r="DG148" s="347">
        <v>6.8828363856882774E-5</v>
      </c>
    </row>
    <row r="149" spans="2:111">
      <c r="B149" s="123" t="s">
        <v>189</v>
      </c>
      <c r="C149" s="110" t="s">
        <v>190</v>
      </c>
      <c r="D149" s="346">
        <v>5.4101432947578926E-3</v>
      </c>
      <c r="E149" s="346">
        <v>2.2718845461111238E-3</v>
      </c>
      <c r="F149" s="346">
        <v>6.1409880399418094E-3</v>
      </c>
      <c r="G149" s="346">
        <v>1.6566121674135381E-3</v>
      </c>
      <c r="H149" s="346">
        <v>7.6843001709820799E-3</v>
      </c>
      <c r="I149" s="346">
        <v>0</v>
      </c>
      <c r="J149" s="346">
        <v>1.6324090453652487E-3</v>
      </c>
      <c r="K149" s="346">
        <v>1.7188731787469657E-3</v>
      </c>
      <c r="L149" s="346">
        <v>8.5433698204241562E-4</v>
      </c>
      <c r="M149" s="346">
        <v>2.3465810511902082E-3</v>
      </c>
      <c r="N149" s="346">
        <v>0</v>
      </c>
      <c r="O149" s="346">
        <v>1.6160295192411435E-3</v>
      </c>
      <c r="P149" s="346">
        <v>2.4135042225439696E-4</v>
      </c>
      <c r="Q149" s="346">
        <v>1.4483467325736264E-3</v>
      </c>
      <c r="R149" s="346">
        <v>3.7072523968157594E-4</v>
      </c>
      <c r="S149" s="346">
        <v>2.3354219724712817E-3</v>
      </c>
      <c r="T149" s="346">
        <v>1.5533841913398393E-3</v>
      </c>
      <c r="U149" s="346">
        <v>1.677482164859105E-3</v>
      </c>
      <c r="V149" s="346">
        <v>1.6085661515610406E-2</v>
      </c>
      <c r="W149" s="346">
        <v>1.6690728505426051E-3</v>
      </c>
      <c r="X149" s="346">
        <v>6.8987600412526953E-2</v>
      </c>
      <c r="Y149" s="346">
        <v>2.4943349328511943E-3</v>
      </c>
      <c r="Z149" s="346">
        <v>3.3417950334281631E-4</v>
      </c>
      <c r="AA149" s="346">
        <v>1.4312701891941227E-3</v>
      </c>
      <c r="AB149" s="346">
        <v>9.2915637319732915E-4</v>
      </c>
      <c r="AC149" s="346">
        <v>6.3595523660086553E-4</v>
      </c>
      <c r="AD149" s="346">
        <v>0.52662938345408705</v>
      </c>
      <c r="AE149" s="346">
        <v>2.3850143996601618E-2</v>
      </c>
      <c r="AF149" s="346">
        <v>8.4131172594008536E-4</v>
      </c>
      <c r="AG149" s="346">
        <v>7.7365466476393555E-4</v>
      </c>
      <c r="AH149" s="346">
        <v>4.9666098150495772E-4</v>
      </c>
      <c r="AI149" s="346">
        <v>3.0566197800384726E-3</v>
      </c>
      <c r="AJ149" s="346">
        <v>5.201826513853508E-3</v>
      </c>
      <c r="AK149" s="346">
        <v>8.5764195935233781E-3</v>
      </c>
      <c r="AL149" s="346">
        <v>6.4141805818719181E-3</v>
      </c>
      <c r="AM149" s="346">
        <v>3.0435164353301487E-3</v>
      </c>
      <c r="AN149" s="346">
        <v>2.1646241729781387E-3</v>
      </c>
      <c r="AO149" s="346">
        <v>1.9073242513175644E-3</v>
      </c>
      <c r="AP149" s="346">
        <v>1.831660621615954E-3</v>
      </c>
      <c r="AQ149" s="346">
        <v>9.9162129083182654E-4</v>
      </c>
      <c r="AR149" s="346">
        <v>1.6335342162941845E-3</v>
      </c>
      <c r="AS149" s="346">
        <v>2.156596491235608E-3</v>
      </c>
      <c r="AT149" s="346">
        <v>2.2853233939437814E-3</v>
      </c>
      <c r="AU149" s="346">
        <v>9.4304880320401853E-4</v>
      </c>
      <c r="AV149" s="346">
        <v>1.1250617687084349E-3</v>
      </c>
      <c r="AW149" s="346">
        <v>7.2291749417350789E-4</v>
      </c>
      <c r="AX149" s="346">
        <v>3.4189403341209945E-4</v>
      </c>
      <c r="AY149" s="346">
        <v>3.8393238985187953E-4</v>
      </c>
      <c r="AZ149" s="346">
        <v>1.7483162597634854E-3</v>
      </c>
      <c r="BA149" s="346">
        <v>2.8689338823771897E-4</v>
      </c>
      <c r="BB149" s="346">
        <v>2.4078062305916338E-4</v>
      </c>
      <c r="BC149" s="346">
        <v>1.4235694121806413E-4</v>
      </c>
      <c r="BD149" s="346">
        <v>4.0061964267713293E-5</v>
      </c>
      <c r="BE149" s="346">
        <v>1.4001687695463548E-4</v>
      </c>
      <c r="BF149" s="346">
        <v>9.1904334641966284E-4</v>
      </c>
      <c r="BG149" s="346">
        <v>2.4670270240047791E-4</v>
      </c>
      <c r="BH149" s="346">
        <v>1.7611078241397357E-3</v>
      </c>
      <c r="BI149" s="346">
        <v>5.0880634936913236E-4</v>
      </c>
      <c r="BJ149" s="346">
        <v>1.7652851620755441E-3</v>
      </c>
      <c r="BK149" s="346">
        <v>1.4596806068366002E-3</v>
      </c>
      <c r="BL149" s="346">
        <v>9.048628971288164E-3</v>
      </c>
      <c r="BM149" s="346">
        <v>5.4281249354367969E-3</v>
      </c>
      <c r="BN149" s="346">
        <v>5.7685922851658817E-3</v>
      </c>
      <c r="BO149" s="346">
        <v>9.8940428616208862E-3</v>
      </c>
      <c r="BP149" s="346">
        <v>5.309105968272501E-3</v>
      </c>
      <c r="BQ149" s="346">
        <v>9.7065505154803975E-3</v>
      </c>
      <c r="BR149" s="346">
        <v>1.3773816982468792E-2</v>
      </c>
      <c r="BS149" s="346">
        <v>1.0324647152314893E-2</v>
      </c>
      <c r="BT149" s="346">
        <v>3.1611467026537387E-3</v>
      </c>
      <c r="BU149" s="346">
        <v>5.4053515177796933E-3</v>
      </c>
      <c r="BV149" s="346">
        <v>1.8216172059868994E-3</v>
      </c>
      <c r="BW149" s="346">
        <v>1.2558379773695942E-3</v>
      </c>
      <c r="BX149" s="346">
        <v>1.4777758290361463E-3</v>
      </c>
      <c r="BY149" s="346">
        <v>3.6360747863812333E-4</v>
      </c>
      <c r="BZ149" s="346">
        <v>2.9814588022529925E-3</v>
      </c>
      <c r="CA149" s="346">
        <v>1.5587217332736398E-2</v>
      </c>
      <c r="CB149" s="346">
        <v>0.15259435234670693</v>
      </c>
      <c r="CC149" s="346">
        <v>2.3137203234380184E-2</v>
      </c>
      <c r="CD149" s="346">
        <v>4.9936334880943137E-2</v>
      </c>
      <c r="CE149" s="346">
        <v>8.7809135747582302E-3</v>
      </c>
      <c r="CF149" s="346">
        <v>1.7641409746699706E-3</v>
      </c>
      <c r="CG149" s="346">
        <v>2.4455331897766555E-3</v>
      </c>
      <c r="CH149" s="346">
        <v>5.4449702594181271E-3</v>
      </c>
      <c r="CI149" s="346">
        <v>1.9841053995046346E-3</v>
      </c>
      <c r="CJ149" s="346">
        <v>2.1898461848174834E-3</v>
      </c>
      <c r="CK149" s="346">
        <v>1.2145688180222288E-3</v>
      </c>
      <c r="CL149" s="346">
        <v>4.4049906737057689E-5</v>
      </c>
      <c r="CM149" s="346">
        <v>3.664321919661862E-4</v>
      </c>
      <c r="CN149" s="346">
        <v>6.6351258312964878E-3</v>
      </c>
      <c r="CO149" s="346">
        <v>3.3227888314630262E-3</v>
      </c>
      <c r="CP149" s="346">
        <v>4.264532844930901E-3</v>
      </c>
      <c r="CQ149" s="346">
        <v>2.6346508085826818E-3</v>
      </c>
      <c r="CR149" s="346">
        <v>5.8404178497703735E-3</v>
      </c>
      <c r="CS149" s="346">
        <v>2.6135166457919895E-3</v>
      </c>
      <c r="CT149" s="346">
        <v>2.9006934365075946E-3</v>
      </c>
      <c r="CU149" s="346">
        <v>3.9123085626956945E-3</v>
      </c>
      <c r="CV149" s="346">
        <v>3.3092760934888706E-3</v>
      </c>
      <c r="CW149" s="346">
        <v>1.2567772547611123E-3</v>
      </c>
      <c r="CX149" s="346">
        <v>3.037677909196285E-3</v>
      </c>
      <c r="CY149" s="346">
        <v>1.8672902266669224E-3</v>
      </c>
      <c r="CZ149" s="346">
        <v>1.0848329235638851E-3</v>
      </c>
      <c r="DA149" s="346">
        <v>3.3473257383814089E-3</v>
      </c>
      <c r="DB149" s="346">
        <v>5.4150185230722025E-3</v>
      </c>
      <c r="DC149" s="346">
        <v>6.2357033665208818E-3</v>
      </c>
      <c r="DD149" s="346">
        <v>2.4610569039274733E-3</v>
      </c>
      <c r="DE149" s="346">
        <v>4.3451017168605497E-3</v>
      </c>
      <c r="DF149" s="346">
        <v>3.2344681219424274E-3</v>
      </c>
      <c r="DG149" s="347">
        <v>4.8624320465044486E-3</v>
      </c>
    </row>
    <row r="150" spans="2:111">
      <c r="B150" s="123" t="s">
        <v>191</v>
      </c>
      <c r="C150" s="110" t="s">
        <v>192</v>
      </c>
      <c r="D150" s="346">
        <v>6.1405848866834896E-5</v>
      </c>
      <c r="E150" s="346">
        <v>6.1734187210410696E-5</v>
      </c>
      <c r="F150" s="346">
        <v>4.2551249795702329E-4</v>
      </c>
      <c r="G150" s="346">
        <v>9.5087073586894915E-6</v>
      </c>
      <c r="H150" s="346">
        <v>8.7045035677230854E-5</v>
      </c>
      <c r="I150" s="346">
        <v>0</v>
      </c>
      <c r="J150" s="346">
        <v>1.0046838261882276E-5</v>
      </c>
      <c r="K150" s="346">
        <v>4.2705432638564648E-5</v>
      </c>
      <c r="L150" s="346">
        <v>3.0493689093323047E-5</v>
      </c>
      <c r="M150" s="346">
        <v>4.2086104667681806E-5</v>
      </c>
      <c r="N150" s="346">
        <v>0</v>
      </c>
      <c r="O150" s="346">
        <v>6.2864325679671328E-5</v>
      </c>
      <c r="P150" s="346">
        <v>9.9056286656138183E-6</v>
      </c>
      <c r="Q150" s="346">
        <v>5.7752958156680034E-5</v>
      </c>
      <c r="R150" s="346">
        <v>3.1871936986898877E-5</v>
      </c>
      <c r="S150" s="346">
        <v>2.4152766108976838E-4</v>
      </c>
      <c r="T150" s="346">
        <v>8.7340726900779614E-5</v>
      </c>
      <c r="U150" s="346">
        <v>1.0329026902917639E-4</v>
      </c>
      <c r="V150" s="346">
        <v>1.1648436277185183E-3</v>
      </c>
      <c r="W150" s="346">
        <v>2.1698056961766554E-4</v>
      </c>
      <c r="X150" s="346">
        <v>1.3724281347148758E-4</v>
      </c>
      <c r="Y150" s="346">
        <v>6.3846676935566226E-4</v>
      </c>
      <c r="Z150" s="346">
        <v>3.3656999901104743E-5</v>
      </c>
      <c r="AA150" s="346">
        <v>1.0382033306065605E-4</v>
      </c>
      <c r="AB150" s="346">
        <v>5.5874686574539735E-5</v>
      </c>
      <c r="AC150" s="346">
        <v>2.8487478940872578E-5</v>
      </c>
      <c r="AD150" s="346">
        <v>2.479172881856817E-5</v>
      </c>
      <c r="AE150" s="346">
        <v>0.44538079944426157</v>
      </c>
      <c r="AF150" s="346">
        <v>1.3530900877761266E-4</v>
      </c>
      <c r="AG150" s="346">
        <v>7.090889319283307E-5</v>
      </c>
      <c r="AH150" s="346">
        <v>2.3189344733004815E-5</v>
      </c>
      <c r="AI150" s="346">
        <v>5.5639674830006539E-5</v>
      </c>
      <c r="AJ150" s="346">
        <v>2.3770640016131597E-4</v>
      </c>
      <c r="AK150" s="346">
        <v>1.4168089217240259E-4</v>
      </c>
      <c r="AL150" s="346">
        <v>1.3138199604935457E-3</v>
      </c>
      <c r="AM150" s="346">
        <v>1.9080074245851401E-2</v>
      </c>
      <c r="AN150" s="346">
        <v>6.004649919276123E-3</v>
      </c>
      <c r="AO150" s="346">
        <v>4.784385709491446E-3</v>
      </c>
      <c r="AP150" s="346">
        <v>2.0351798810102047E-3</v>
      </c>
      <c r="AQ150" s="346">
        <v>1.917742346395333E-4</v>
      </c>
      <c r="AR150" s="346">
        <v>1.8794379822831056E-4</v>
      </c>
      <c r="AS150" s="346">
        <v>5.4758072804826142E-4</v>
      </c>
      <c r="AT150" s="346">
        <v>5.9267528174186484E-4</v>
      </c>
      <c r="AU150" s="346">
        <v>2.0398191761296391E-4</v>
      </c>
      <c r="AV150" s="346">
        <v>2.4828177182088893E-4</v>
      </c>
      <c r="AW150" s="346">
        <v>5.8528694183173854E-5</v>
      </c>
      <c r="AX150" s="346">
        <v>4.006514737118612E-5</v>
      </c>
      <c r="AY150" s="346">
        <v>5.4093765585841506E-5</v>
      </c>
      <c r="AZ150" s="346">
        <v>3.1513368139139556E-4</v>
      </c>
      <c r="BA150" s="346">
        <v>5.0971851931763447E-5</v>
      </c>
      <c r="BB150" s="346">
        <v>1.8153383636224124E-5</v>
      </c>
      <c r="BC150" s="346">
        <v>2.7623356172028712E-5</v>
      </c>
      <c r="BD150" s="346">
        <v>4.6328132005380865E-6</v>
      </c>
      <c r="BE150" s="346">
        <v>1.0799648978802506E-5</v>
      </c>
      <c r="BF150" s="346">
        <v>1.8152664893914122E-4</v>
      </c>
      <c r="BG150" s="346">
        <v>6.2244787623817833E-5</v>
      </c>
      <c r="BH150" s="346">
        <v>3.1251425163058823E-4</v>
      </c>
      <c r="BI150" s="346">
        <v>2.0947760202649128E-4</v>
      </c>
      <c r="BJ150" s="346">
        <v>2.8039929901779481E-4</v>
      </c>
      <c r="BK150" s="346">
        <v>4.0655842593131304E-5</v>
      </c>
      <c r="BL150" s="346">
        <v>1.8494695539042502E-4</v>
      </c>
      <c r="BM150" s="346">
        <v>5.6631421719401185E-4</v>
      </c>
      <c r="BN150" s="346">
        <v>2.4417145920652269E-4</v>
      </c>
      <c r="BO150" s="346">
        <v>1.236387958880299E-2</v>
      </c>
      <c r="BP150" s="346">
        <v>4.6937519179350096E-3</v>
      </c>
      <c r="BQ150" s="346">
        <v>7.3303842201396371E-3</v>
      </c>
      <c r="BR150" s="346">
        <v>1.6956488609120939E-4</v>
      </c>
      <c r="BS150" s="346">
        <v>4.5320285837186186E-4</v>
      </c>
      <c r="BT150" s="346">
        <v>1.6407732045678738E-4</v>
      </c>
      <c r="BU150" s="346">
        <v>1.2842666552514268E-4</v>
      </c>
      <c r="BV150" s="346">
        <v>4.4040925420820546E-5</v>
      </c>
      <c r="BW150" s="346">
        <v>7.9867489051091073E-5</v>
      </c>
      <c r="BX150" s="346">
        <v>6.4438488989851495E-5</v>
      </c>
      <c r="BY150" s="346">
        <v>9.0074305899065466E-6</v>
      </c>
      <c r="BZ150" s="346">
        <v>3.5225986946079254E-4</v>
      </c>
      <c r="CA150" s="346">
        <v>2.9062472128477404E-5</v>
      </c>
      <c r="CB150" s="346">
        <v>9.0347756747979704E-5</v>
      </c>
      <c r="CC150" s="346">
        <v>2.003509707629575E-5</v>
      </c>
      <c r="CD150" s="346">
        <v>5.7759451463338366E-5</v>
      </c>
      <c r="CE150" s="346">
        <v>3.3433875162340671E-5</v>
      </c>
      <c r="CF150" s="346">
        <v>2.1673973608545021E-4</v>
      </c>
      <c r="CG150" s="346">
        <v>1.1566797658064138E-4</v>
      </c>
      <c r="CH150" s="346">
        <v>4.6671046928538008E-5</v>
      </c>
      <c r="CI150" s="346">
        <v>8.490379500406827E-5</v>
      </c>
      <c r="CJ150" s="346">
        <v>5.1703314503700138E-5</v>
      </c>
      <c r="CK150" s="346">
        <v>1.5917476315432334E-5</v>
      </c>
      <c r="CL150" s="346">
        <v>1.7502251715082146E-6</v>
      </c>
      <c r="CM150" s="346">
        <v>6.9647335770774177E-6</v>
      </c>
      <c r="CN150" s="346">
        <v>8.7628387676516833E-5</v>
      </c>
      <c r="CO150" s="346">
        <v>1.1809843166080096E-4</v>
      </c>
      <c r="CP150" s="346">
        <v>7.916111465369795E-5</v>
      </c>
      <c r="CQ150" s="346">
        <v>8.4215408848432952E-5</v>
      </c>
      <c r="CR150" s="346">
        <v>1.7682329350427351E-4</v>
      </c>
      <c r="CS150" s="346">
        <v>1.4628360572737476E-4</v>
      </c>
      <c r="CT150" s="346">
        <v>1.165422650659754E-4</v>
      </c>
      <c r="CU150" s="346">
        <v>1.3317603864011936E-4</v>
      </c>
      <c r="CV150" s="346">
        <v>6.0186483314390967E-5</v>
      </c>
      <c r="CW150" s="346">
        <v>2.4348456197262608E-5</v>
      </c>
      <c r="CX150" s="346">
        <v>9.317648033343167E-5</v>
      </c>
      <c r="CY150" s="346">
        <v>3.6716628767100552E-5</v>
      </c>
      <c r="CZ150" s="346">
        <v>3.7272187441816353E-5</v>
      </c>
      <c r="DA150" s="346">
        <v>3.3635060622650982E-4</v>
      </c>
      <c r="DB150" s="346">
        <v>1.377091369496881E-4</v>
      </c>
      <c r="DC150" s="346">
        <v>1.6632472270711104E-4</v>
      </c>
      <c r="DD150" s="346">
        <v>6.7280412573755697E-5</v>
      </c>
      <c r="DE150" s="346">
        <v>1.1941008818488575E-4</v>
      </c>
      <c r="DF150" s="346">
        <v>1.1376631863157938E-4</v>
      </c>
      <c r="DG150" s="347">
        <v>4.4043686800668425E-5</v>
      </c>
    </row>
    <row r="151" spans="2:111">
      <c r="B151" s="123" t="s">
        <v>193</v>
      </c>
      <c r="C151" s="110" t="s">
        <v>96</v>
      </c>
      <c r="D151" s="346">
        <v>3.5455660470504304E-3</v>
      </c>
      <c r="E151" s="346">
        <v>6.966320309346461E-4</v>
      </c>
      <c r="F151" s="346">
        <v>3.2505850019789451E-3</v>
      </c>
      <c r="G151" s="346">
        <v>5.6326044254249104E-4</v>
      </c>
      <c r="H151" s="346">
        <v>1.5761962579623229E-3</v>
      </c>
      <c r="I151" s="346">
        <v>0</v>
      </c>
      <c r="J151" s="346">
        <v>4.1250416414675602E-5</v>
      </c>
      <c r="K151" s="346">
        <v>2.7447334985991477E-3</v>
      </c>
      <c r="L151" s="346">
        <v>3.7046969499562798E-3</v>
      </c>
      <c r="M151" s="346">
        <v>1.0833199881828321E-3</v>
      </c>
      <c r="N151" s="346">
        <v>0</v>
      </c>
      <c r="O151" s="346">
        <v>5.3008490392751314E-4</v>
      </c>
      <c r="P151" s="346">
        <v>4.1925714985976688E-4</v>
      </c>
      <c r="Q151" s="346">
        <v>2.4289741378184689E-3</v>
      </c>
      <c r="R151" s="346">
        <v>2.9044283168054939E-3</v>
      </c>
      <c r="S151" s="346">
        <v>8.951788383918149E-4</v>
      </c>
      <c r="T151" s="346">
        <v>4.3530460213166942E-3</v>
      </c>
      <c r="U151" s="346">
        <v>8.8774585339277869E-3</v>
      </c>
      <c r="V151" s="346">
        <v>3.4685625873960204E-3</v>
      </c>
      <c r="W151" s="346">
        <v>6.8788391775396855E-4</v>
      </c>
      <c r="X151" s="346">
        <v>6.2977254409029952E-5</v>
      </c>
      <c r="Y151" s="346">
        <v>2.8860987733306378E-4</v>
      </c>
      <c r="Z151" s="346">
        <v>1.0669908867768865E-4</v>
      </c>
      <c r="AA151" s="346">
        <v>7.4896828166688841E-4</v>
      </c>
      <c r="AB151" s="346">
        <v>9.893322545909718E-3</v>
      </c>
      <c r="AC151" s="346">
        <v>1.26233403715987E-3</v>
      </c>
      <c r="AD151" s="346">
        <v>6.1053089821781455E-5</v>
      </c>
      <c r="AE151" s="346">
        <v>1.0743536675019544E-4</v>
      </c>
      <c r="AF151" s="346">
        <v>0.4892779141226436</v>
      </c>
      <c r="AG151" s="346">
        <v>3.0075883917699484E-3</v>
      </c>
      <c r="AH151" s="346">
        <v>4.3046908061055537E-3</v>
      </c>
      <c r="AI151" s="346">
        <v>3.2559777044470005E-3</v>
      </c>
      <c r="AJ151" s="346">
        <v>5.9505532778070973E-4</v>
      </c>
      <c r="AK151" s="346">
        <v>1.3952723688469937E-3</v>
      </c>
      <c r="AL151" s="346">
        <v>8.3679541248105017E-4</v>
      </c>
      <c r="AM151" s="346">
        <v>1.9520405603757121E-4</v>
      </c>
      <c r="AN151" s="346">
        <v>1.7291533221808087E-4</v>
      </c>
      <c r="AO151" s="346">
        <v>2.7536011200359227E-4</v>
      </c>
      <c r="AP151" s="346">
        <v>2.2240912884545315E-4</v>
      </c>
      <c r="AQ151" s="346">
        <v>9.1846278557611156E-5</v>
      </c>
      <c r="AR151" s="346">
        <v>9.0141531270123245E-4</v>
      </c>
      <c r="AS151" s="346">
        <v>7.6123614057223852E-4</v>
      </c>
      <c r="AT151" s="346">
        <v>1.9803230968300843E-3</v>
      </c>
      <c r="AU151" s="346">
        <v>1.8538991625593388E-3</v>
      </c>
      <c r="AV151" s="346">
        <v>1.1596105142840337E-3</v>
      </c>
      <c r="AW151" s="346">
        <v>2.2346158796126159E-3</v>
      </c>
      <c r="AX151" s="346">
        <v>1.3686056281569669E-3</v>
      </c>
      <c r="AY151" s="346">
        <v>1.1864570082026212E-3</v>
      </c>
      <c r="AZ151" s="346">
        <v>8.4400267941032274E-3</v>
      </c>
      <c r="BA151" s="346">
        <v>3.230257024982061E-3</v>
      </c>
      <c r="BB151" s="346">
        <v>3.0930690869710863E-4</v>
      </c>
      <c r="BC151" s="346">
        <v>4.5549872705496867E-3</v>
      </c>
      <c r="BD151" s="346">
        <v>5.4690782673357235E-4</v>
      </c>
      <c r="BE151" s="346">
        <v>1.7002376862211921E-3</v>
      </c>
      <c r="BF151" s="346">
        <v>1.0736508153970304E-2</v>
      </c>
      <c r="BG151" s="346">
        <v>1.3620350335442522E-3</v>
      </c>
      <c r="BH151" s="346">
        <v>1.6152133968264318E-2</v>
      </c>
      <c r="BI151" s="346">
        <v>5.6374816735893193E-4</v>
      </c>
      <c r="BJ151" s="346">
        <v>3.8788323833114082E-3</v>
      </c>
      <c r="BK151" s="346">
        <v>8.1784125320661667E-3</v>
      </c>
      <c r="BL151" s="346">
        <v>8.9032677689962481E-4</v>
      </c>
      <c r="BM151" s="346">
        <v>6.972487355079415E-3</v>
      </c>
      <c r="BN151" s="346">
        <v>8.5155663238369282E-3</v>
      </c>
      <c r="BO151" s="346">
        <v>6.5112345043821952E-3</v>
      </c>
      <c r="BP151" s="346">
        <v>5.6372758403084242E-3</v>
      </c>
      <c r="BQ151" s="346">
        <v>3.6822448521780604E-4</v>
      </c>
      <c r="BR151" s="346">
        <v>7.0163360962297559E-4</v>
      </c>
      <c r="BS151" s="346">
        <v>1.982424013171136E-2</v>
      </c>
      <c r="BT151" s="346">
        <v>5.7212017922481844E-4</v>
      </c>
      <c r="BU151" s="346">
        <v>2.3054356744016398E-3</v>
      </c>
      <c r="BV151" s="346">
        <v>1.5374571810742239E-3</v>
      </c>
      <c r="BW151" s="346">
        <v>5.2774753334915105E-4</v>
      </c>
      <c r="BX151" s="346">
        <v>1.4021085794795403E-3</v>
      </c>
      <c r="BY151" s="346">
        <v>4.5868600085873716E-4</v>
      </c>
      <c r="BZ151" s="346">
        <v>9.6960619414322409E-4</v>
      </c>
      <c r="CA151" s="346">
        <v>3.7946220894676051E-4</v>
      </c>
      <c r="CB151" s="346">
        <v>2.1077532915311455E-3</v>
      </c>
      <c r="CC151" s="346">
        <v>3.5272989915250438E-4</v>
      </c>
      <c r="CD151" s="346">
        <v>1.19475075135082E-3</v>
      </c>
      <c r="CE151" s="346">
        <v>9.7327482159140818E-4</v>
      </c>
      <c r="CF151" s="346">
        <v>1.3175991387279395E-3</v>
      </c>
      <c r="CG151" s="346">
        <v>3.4336048625935246E-3</v>
      </c>
      <c r="CH151" s="346">
        <v>2.8429769250224124E-4</v>
      </c>
      <c r="CI151" s="346">
        <v>5.4836568133028796E-4</v>
      </c>
      <c r="CJ151" s="346">
        <v>8.4385010740077994E-4</v>
      </c>
      <c r="CK151" s="346">
        <v>1.9098743131775273E-3</v>
      </c>
      <c r="CL151" s="346">
        <v>2.2453742098011835E-5</v>
      </c>
      <c r="CM151" s="346">
        <v>2.2594721727011444E-4</v>
      </c>
      <c r="CN151" s="346">
        <v>9.5016067837835362E-4</v>
      </c>
      <c r="CO151" s="346">
        <v>6.783854937002713E-4</v>
      </c>
      <c r="CP151" s="346">
        <v>6.384344628660236E-3</v>
      </c>
      <c r="CQ151" s="346">
        <v>3.2220911639725589E-3</v>
      </c>
      <c r="CR151" s="346">
        <v>9.983854541458061E-4</v>
      </c>
      <c r="CS151" s="346">
        <v>8.4828584028661422E-4</v>
      </c>
      <c r="CT151" s="346">
        <v>7.823006168816059E-4</v>
      </c>
      <c r="CU151" s="346">
        <v>2.0048250650822252E-3</v>
      </c>
      <c r="CV151" s="346">
        <v>8.8962555548555426E-4</v>
      </c>
      <c r="CW151" s="346">
        <v>1.0689621896310662E-3</v>
      </c>
      <c r="CX151" s="346">
        <v>3.8709035713893249E-3</v>
      </c>
      <c r="CY151" s="346">
        <v>8.8260752897151263E-4</v>
      </c>
      <c r="CZ151" s="346">
        <v>1.9122369138909842E-4</v>
      </c>
      <c r="DA151" s="346">
        <v>1.5203451220608243E-3</v>
      </c>
      <c r="DB151" s="346">
        <v>1.7072104086719346E-3</v>
      </c>
      <c r="DC151" s="346">
        <v>2.4874997976888119E-3</v>
      </c>
      <c r="DD151" s="346">
        <v>1.394937159929779E-3</v>
      </c>
      <c r="DE151" s="346">
        <v>5.4707338781097314E-4</v>
      </c>
      <c r="DF151" s="346">
        <v>2.0840559234153219E-2</v>
      </c>
      <c r="DG151" s="347">
        <v>9.4451152096878524E-4</v>
      </c>
    </row>
    <row r="152" spans="2:111">
      <c r="B152" s="123" t="s">
        <v>194</v>
      </c>
      <c r="C152" s="110" t="s">
        <v>97</v>
      </c>
      <c r="D152" s="346">
        <v>1.3506914645120696E-4</v>
      </c>
      <c r="E152" s="346">
        <v>1.1134725843918093E-4</v>
      </c>
      <c r="F152" s="346">
        <v>6.7457692017033324E-4</v>
      </c>
      <c r="G152" s="346">
        <v>5.2156498810033236E-5</v>
      </c>
      <c r="H152" s="346">
        <v>9.5032377695829806E-5</v>
      </c>
      <c r="I152" s="346">
        <v>0</v>
      </c>
      <c r="J152" s="346">
        <v>5.6853234582422991E-5</v>
      </c>
      <c r="K152" s="346">
        <v>5.3458495436787945E-5</v>
      </c>
      <c r="L152" s="346">
        <v>3.2807006544413529E-5</v>
      </c>
      <c r="M152" s="346">
        <v>5.5062932290250556E-5</v>
      </c>
      <c r="N152" s="346">
        <v>0</v>
      </c>
      <c r="O152" s="346">
        <v>5.0869022371980364E-5</v>
      </c>
      <c r="P152" s="346">
        <v>9.2147554257348212E-5</v>
      </c>
      <c r="Q152" s="346">
        <v>8.3010932070278265E-5</v>
      </c>
      <c r="R152" s="346">
        <v>4.0771242339336478E-5</v>
      </c>
      <c r="S152" s="346">
        <v>4.8356864076827446E-5</v>
      </c>
      <c r="T152" s="346">
        <v>9.8481371997119653E-5</v>
      </c>
      <c r="U152" s="346">
        <v>7.029660351844627E-5</v>
      </c>
      <c r="V152" s="346">
        <v>2.6072717716937621E-4</v>
      </c>
      <c r="W152" s="346">
        <v>3.6991159269673586E-5</v>
      </c>
      <c r="X152" s="346">
        <v>2.2616233597806492E-5</v>
      </c>
      <c r="Y152" s="346">
        <v>4.2301877461049262E-5</v>
      </c>
      <c r="Z152" s="346">
        <v>2.1363029885735063E-5</v>
      </c>
      <c r="AA152" s="346">
        <v>1.9579542330314426E-5</v>
      </c>
      <c r="AB152" s="346">
        <v>2.2865338898355248E-4</v>
      </c>
      <c r="AC152" s="346">
        <v>1.6170355734568968E-5</v>
      </c>
      <c r="AD152" s="346">
        <v>1.0541548898331028E-5</v>
      </c>
      <c r="AE152" s="346">
        <v>6.9485895558028536E-5</v>
      </c>
      <c r="AF152" s="346">
        <v>1.3481190981044016E-4</v>
      </c>
      <c r="AG152" s="346">
        <v>0.22153479508108556</v>
      </c>
      <c r="AH152" s="346">
        <v>4.2826311910841276E-4</v>
      </c>
      <c r="AI152" s="346">
        <v>4.7594518189216409E-5</v>
      </c>
      <c r="AJ152" s="346">
        <v>1.8200029044613931E-4</v>
      </c>
      <c r="AK152" s="346">
        <v>1.1369758249885897E-4</v>
      </c>
      <c r="AL152" s="346">
        <v>1.988139324425673E-4</v>
      </c>
      <c r="AM152" s="346">
        <v>1.8410796704996846E-4</v>
      </c>
      <c r="AN152" s="346">
        <v>1.6744947563657311E-4</v>
      </c>
      <c r="AO152" s="346">
        <v>1.1494254895270281E-4</v>
      </c>
      <c r="AP152" s="346">
        <v>1.0311059324729091E-4</v>
      </c>
      <c r="AQ152" s="346">
        <v>2.9685837615845358E-5</v>
      </c>
      <c r="AR152" s="346">
        <v>6.9217648914102857E-5</v>
      </c>
      <c r="AS152" s="346">
        <v>3.5080507696564337E-4</v>
      </c>
      <c r="AT152" s="346">
        <v>2.1867759615623979E-4</v>
      </c>
      <c r="AU152" s="346">
        <v>9.5844763196471642E-4</v>
      </c>
      <c r="AV152" s="346">
        <v>6.3418517887546847E-4</v>
      </c>
      <c r="AW152" s="346">
        <v>7.9454203469598748E-4</v>
      </c>
      <c r="AX152" s="346">
        <v>1.085652365303175E-4</v>
      </c>
      <c r="AY152" s="346">
        <v>2.5359424739087891E-5</v>
      </c>
      <c r="AZ152" s="346">
        <v>2.2374871202052965E-3</v>
      </c>
      <c r="BA152" s="346">
        <v>3.2317782229164381E-4</v>
      </c>
      <c r="BB152" s="346">
        <v>2.8597245907039551E-5</v>
      </c>
      <c r="BC152" s="346">
        <v>1.1067207887492811E-4</v>
      </c>
      <c r="BD152" s="346">
        <v>7.5860366841993694E-5</v>
      </c>
      <c r="BE152" s="346">
        <v>3.8555390272358558E-5</v>
      </c>
      <c r="BF152" s="346">
        <v>1.8757519198129874E-3</v>
      </c>
      <c r="BG152" s="346">
        <v>8.0344218234988814E-4</v>
      </c>
      <c r="BH152" s="346">
        <v>2.9766047519422297E-3</v>
      </c>
      <c r="BI152" s="346">
        <v>4.7576321371311831E-4</v>
      </c>
      <c r="BJ152" s="346">
        <v>1.4075426052314679E-3</v>
      </c>
      <c r="BK152" s="346">
        <v>3.2095442857435708E-4</v>
      </c>
      <c r="BL152" s="346">
        <v>8.0681064151544226E-4</v>
      </c>
      <c r="BM152" s="346">
        <v>2.4086198489608242E-4</v>
      </c>
      <c r="BN152" s="346">
        <v>2.6522618585778828E-4</v>
      </c>
      <c r="BO152" s="346">
        <v>9.9486121114386594E-4</v>
      </c>
      <c r="BP152" s="346">
        <v>9.3681322541392428E-4</v>
      </c>
      <c r="BQ152" s="346">
        <v>1.7823442769235366E-4</v>
      </c>
      <c r="BR152" s="346">
        <v>8.2211794632008566E-5</v>
      </c>
      <c r="BS152" s="346">
        <v>6.3057980600694579E-4</v>
      </c>
      <c r="BT152" s="346">
        <v>1.2176987924779601E-3</v>
      </c>
      <c r="BU152" s="346">
        <v>1.3160503969892245E-4</v>
      </c>
      <c r="BV152" s="346">
        <v>7.1472446857699846E-5</v>
      </c>
      <c r="BW152" s="346">
        <v>3.3531494353208178E-5</v>
      </c>
      <c r="BX152" s="346">
        <v>4.0714472794447693E-5</v>
      </c>
      <c r="BY152" s="346">
        <v>1.2376168542820779E-5</v>
      </c>
      <c r="BZ152" s="346">
        <v>2.5395229544873096E-4</v>
      </c>
      <c r="CA152" s="346">
        <v>3.7279974961626304E-4</v>
      </c>
      <c r="CB152" s="346">
        <v>2.9020153138131365E-3</v>
      </c>
      <c r="CC152" s="346">
        <v>2.6790804067342987E-4</v>
      </c>
      <c r="CD152" s="346">
        <v>1.9974930796056809E-4</v>
      </c>
      <c r="CE152" s="346">
        <v>2.1046227124472576E-4</v>
      </c>
      <c r="CF152" s="346">
        <v>1.4332139059563374E-4</v>
      </c>
      <c r="CG152" s="346">
        <v>1.4746247228979146E-4</v>
      </c>
      <c r="CH152" s="346">
        <v>1.3762790017506261E-4</v>
      </c>
      <c r="CI152" s="346">
        <v>1.4565753905084166E-4</v>
      </c>
      <c r="CJ152" s="346">
        <v>1.2084004769903259E-4</v>
      </c>
      <c r="CK152" s="346">
        <v>6.7968633932805809E-5</v>
      </c>
      <c r="CL152" s="346">
        <v>5.0938538537083388E-6</v>
      </c>
      <c r="CM152" s="346">
        <v>1.0848752531550475E-5</v>
      </c>
      <c r="CN152" s="346">
        <v>3.9523702582833746E-4</v>
      </c>
      <c r="CO152" s="346">
        <v>1.0773289950513107E-4</v>
      </c>
      <c r="CP152" s="346">
        <v>2.1005424011968723E-4</v>
      </c>
      <c r="CQ152" s="346">
        <v>3.7247930163757472E-4</v>
      </c>
      <c r="CR152" s="346">
        <v>3.2655307611945095E-4</v>
      </c>
      <c r="CS152" s="346">
        <v>4.9394641093812738E-4</v>
      </c>
      <c r="CT152" s="346">
        <v>3.5889129297971743E-4</v>
      </c>
      <c r="CU152" s="346">
        <v>1.0069521890790347E-3</v>
      </c>
      <c r="CV152" s="346">
        <v>6.4409474405092689E-4</v>
      </c>
      <c r="CW152" s="346">
        <v>4.1802765632276841E-5</v>
      </c>
      <c r="CX152" s="346">
        <v>5.547502122868796E-3</v>
      </c>
      <c r="CY152" s="346">
        <v>6.6575589525622158E-5</v>
      </c>
      <c r="CZ152" s="346">
        <v>3.7708334471371652E-5</v>
      </c>
      <c r="DA152" s="346">
        <v>1.0684275226421691E-4</v>
      </c>
      <c r="DB152" s="346">
        <v>2.0283675156691338E-4</v>
      </c>
      <c r="DC152" s="346">
        <v>3.7494239599427043E-4</v>
      </c>
      <c r="DD152" s="346">
        <v>2.4733267308355697E-3</v>
      </c>
      <c r="DE152" s="346">
        <v>2.0310610161663372E-4</v>
      </c>
      <c r="DF152" s="346">
        <v>2.400816505430301E-3</v>
      </c>
      <c r="DG152" s="347">
        <v>9.1931941549454788E-5</v>
      </c>
    </row>
    <row r="153" spans="2:111">
      <c r="B153" s="123" t="s">
        <v>195</v>
      </c>
      <c r="C153" s="110" t="s">
        <v>196</v>
      </c>
      <c r="D153" s="346">
        <v>2.3048713148216513E-6</v>
      </c>
      <c r="E153" s="346">
        <v>1.4196266542017298E-6</v>
      </c>
      <c r="F153" s="346">
        <v>4.01437849193748E-6</v>
      </c>
      <c r="G153" s="346">
        <v>3.4590942153900035E-6</v>
      </c>
      <c r="H153" s="346">
        <v>5.5034676150817699E-6</v>
      </c>
      <c r="I153" s="346">
        <v>0</v>
      </c>
      <c r="J153" s="346">
        <v>6.9781468164006954E-6</v>
      </c>
      <c r="K153" s="346">
        <v>2.9232200707495085E-6</v>
      </c>
      <c r="L153" s="346">
        <v>1.5199273901005685E-6</v>
      </c>
      <c r="M153" s="346">
        <v>1.8672253472833427E-6</v>
      </c>
      <c r="N153" s="346">
        <v>0</v>
      </c>
      <c r="O153" s="346">
        <v>3.3304603133212902E-6</v>
      </c>
      <c r="P153" s="346">
        <v>4.4825007984356962E-5</v>
      </c>
      <c r="Q153" s="346">
        <v>4.0381931355956199E-6</v>
      </c>
      <c r="R153" s="346">
        <v>1.1723053514950063E-5</v>
      </c>
      <c r="S153" s="346">
        <v>3.7963012531232032E-6</v>
      </c>
      <c r="T153" s="346">
        <v>8.1068836121003672E-6</v>
      </c>
      <c r="U153" s="346">
        <v>5.4848207110044027E-6</v>
      </c>
      <c r="V153" s="346">
        <v>1.351275961187572E-5</v>
      </c>
      <c r="W153" s="346">
        <v>1.3836395636641005E-6</v>
      </c>
      <c r="X153" s="346">
        <v>2.9330313480783598E-6</v>
      </c>
      <c r="Y153" s="346">
        <v>9.5172812476878847E-7</v>
      </c>
      <c r="Z153" s="346">
        <v>3.4009424314107223E-7</v>
      </c>
      <c r="AA153" s="346">
        <v>2.6158059251699862E-6</v>
      </c>
      <c r="AB153" s="346">
        <v>2.2435147264887444E-6</v>
      </c>
      <c r="AC153" s="346">
        <v>2.9300984573664065E-6</v>
      </c>
      <c r="AD153" s="346">
        <v>2.5599600202256529E-7</v>
      </c>
      <c r="AE153" s="346">
        <v>1.0812168562119374E-5</v>
      </c>
      <c r="AF153" s="346">
        <v>4.7387421221876366E-6</v>
      </c>
      <c r="AG153" s="346">
        <v>3.7756110643377533E-6</v>
      </c>
      <c r="AH153" s="346">
        <v>0.11402429872664575</v>
      </c>
      <c r="AI153" s="346">
        <v>2.3611711779532372E-6</v>
      </c>
      <c r="AJ153" s="346">
        <v>8.6028613281500355E-6</v>
      </c>
      <c r="AK153" s="346">
        <v>4.5643572552500572E-5</v>
      </c>
      <c r="AL153" s="346">
        <v>1.8395577425431718E-5</v>
      </c>
      <c r="AM153" s="346">
        <v>5.3003684818188695E-6</v>
      </c>
      <c r="AN153" s="346">
        <v>5.6724720289659768E-6</v>
      </c>
      <c r="AO153" s="346">
        <v>1.3248994678341315E-5</v>
      </c>
      <c r="AP153" s="346">
        <v>4.7735441755840885E-6</v>
      </c>
      <c r="AQ153" s="346">
        <v>1.3345035362674898E-6</v>
      </c>
      <c r="AR153" s="346">
        <v>5.6129895080499054E-6</v>
      </c>
      <c r="AS153" s="346">
        <v>2.142101088545727E-5</v>
      </c>
      <c r="AT153" s="346">
        <v>5.7432911129780644E-6</v>
      </c>
      <c r="AU153" s="346">
        <v>3.0215863289268857E-6</v>
      </c>
      <c r="AV153" s="346">
        <v>1.2530990480438967E-5</v>
      </c>
      <c r="AW153" s="346">
        <v>1.5744523151894201E-5</v>
      </c>
      <c r="AX153" s="346">
        <v>5.0672264370707523E-6</v>
      </c>
      <c r="AY153" s="346">
        <v>5.1674000639288027E-6</v>
      </c>
      <c r="AZ153" s="346">
        <v>8.1624139834264552E-6</v>
      </c>
      <c r="BA153" s="346">
        <v>9.8221533992499613E-7</v>
      </c>
      <c r="BB153" s="346">
        <v>2.9125596992903937E-6</v>
      </c>
      <c r="BC153" s="346">
        <v>8.7572161180525694E-7</v>
      </c>
      <c r="BD153" s="346">
        <v>1.9392903840972327E-6</v>
      </c>
      <c r="BE153" s="346">
        <v>5.871915959500119E-7</v>
      </c>
      <c r="BF153" s="346">
        <v>7.1374945698576132E-6</v>
      </c>
      <c r="BG153" s="346">
        <v>2.0422150709176733E-6</v>
      </c>
      <c r="BH153" s="346">
        <v>1.1121596542026977E-5</v>
      </c>
      <c r="BI153" s="346">
        <v>1.7739964384577907E-6</v>
      </c>
      <c r="BJ153" s="346">
        <v>5.0420676110278554E-6</v>
      </c>
      <c r="BK153" s="346">
        <v>2.8508925462636527E-5</v>
      </c>
      <c r="BL153" s="346">
        <v>9.3003394548396179E-6</v>
      </c>
      <c r="BM153" s="346">
        <v>8.2429384155212543E-6</v>
      </c>
      <c r="BN153" s="346">
        <v>9.6370165579667636E-6</v>
      </c>
      <c r="BO153" s="346">
        <v>9.1383215609916601E-6</v>
      </c>
      <c r="BP153" s="346">
        <v>1.2631001888741037E-5</v>
      </c>
      <c r="BQ153" s="346">
        <v>1.3804153568089703E-5</v>
      </c>
      <c r="BR153" s="346">
        <v>5.316209896065432E-4</v>
      </c>
      <c r="BS153" s="346">
        <v>2.6978854894496135E-5</v>
      </c>
      <c r="BT153" s="346">
        <v>1.0528755901694852E-5</v>
      </c>
      <c r="BU153" s="346">
        <v>1.329701589933256E-5</v>
      </c>
      <c r="BV153" s="346">
        <v>1.3801252149554409E-5</v>
      </c>
      <c r="BW153" s="346">
        <v>3.2482716717424787E-6</v>
      </c>
      <c r="BX153" s="346">
        <v>3.2766248604410171E-6</v>
      </c>
      <c r="BY153" s="346">
        <v>1.2621280353861662E-6</v>
      </c>
      <c r="BZ153" s="346">
        <v>2.0396837997098212E-5</v>
      </c>
      <c r="CA153" s="346">
        <v>4.1243648240347632E-6</v>
      </c>
      <c r="CB153" s="346">
        <v>1.4401307856063087E-5</v>
      </c>
      <c r="CC153" s="346">
        <v>2.6667856106664304E-6</v>
      </c>
      <c r="CD153" s="346">
        <v>4.6572945773387975E-6</v>
      </c>
      <c r="CE153" s="346">
        <v>3.0183772996556011E-6</v>
      </c>
      <c r="CF153" s="346">
        <v>3.8737614238647093E-6</v>
      </c>
      <c r="CG153" s="346">
        <v>9.016724876792105E-6</v>
      </c>
      <c r="CH153" s="346">
        <v>4.5175014429480668E-5</v>
      </c>
      <c r="CI153" s="346">
        <v>4.7233497222018861E-5</v>
      </c>
      <c r="CJ153" s="346">
        <v>2.6617418589224395E-5</v>
      </c>
      <c r="CK153" s="346">
        <v>2.0864933037364094E-6</v>
      </c>
      <c r="CL153" s="346">
        <v>8.2007642058996502E-7</v>
      </c>
      <c r="CM153" s="346">
        <v>8.3279830476897482E-7</v>
      </c>
      <c r="CN153" s="346">
        <v>3.4405027575343593E-5</v>
      </c>
      <c r="CO153" s="346">
        <v>1.37601153840122E-5</v>
      </c>
      <c r="CP153" s="346">
        <v>3.5088067507727314E-5</v>
      </c>
      <c r="CQ153" s="346">
        <v>8.8262788048054888E-6</v>
      </c>
      <c r="CR153" s="346">
        <v>2.6820476178038661E-5</v>
      </c>
      <c r="CS153" s="346">
        <v>1.4426259231681391E-5</v>
      </c>
      <c r="CT153" s="346">
        <v>9.8572612541348543E-6</v>
      </c>
      <c r="CU153" s="346">
        <v>1.4130326494216739E-4</v>
      </c>
      <c r="CV153" s="346">
        <v>5.1457775386712491E-5</v>
      </c>
      <c r="CW153" s="346">
        <v>5.5003747645222511E-6</v>
      </c>
      <c r="CX153" s="346">
        <v>6.0918168580035912E-6</v>
      </c>
      <c r="CY153" s="346">
        <v>1.4115864948742498E-5</v>
      </c>
      <c r="CZ153" s="346">
        <v>2.9387181980045372E-6</v>
      </c>
      <c r="DA153" s="346">
        <v>1.0308841163478252E-5</v>
      </c>
      <c r="DB153" s="346">
        <v>2.4767135766713818E-5</v>
      </c>
      <c r="DC153" s="346">
        <v>1.8144929457505764E-5</v>
      </c>
      <c r="DD153" s="346">
        <v>7.4156253535294157E-6</v>
      </c>
      <c r="DE153" s="346">
        <v>6.5516086582703857E-5</v>
      </c>
      <c r="DF153" s="346">
        <v>1.1266431956264574E-5</v>
      </c>
      <c r="DG153" s="347">
        <v>3.6520832936602316E-5</v>
      </c>
    </row>
    <row r="154" spans="2:111">
      <c r="B154" s="123" t="s">
        <v>197</v>
      </c>
      <c r="C154" s="110" t="s">
        <v>198</v>
      </c>
      <c r="D154" s="346">
        <v>1.2256155117639862E-5</v>
      </c>
      <c r="E154" s="346">
        <v>1.2936714115561152E-5</v>
      </c>
      <c r="F154" s="346">
        <v>5.9443433181888126E-5</v>
      </c>
      <c r="G154" s="346">
        <v>7.3485894437574348E-6</v>
      </c>
      <c r="H154" s="346">
        <v>7.3687748368621494E-6</v>
      </c>
      <c r="I154" s="346">
        <v>0</v>
      </c>
      <c r="J154" s="346">
        <v>1.8910104179766921E-6</v>
      </c>
      <c r="K154" s="346">
        <v>4.8777889724153155E-5</v>
      </c>
      <c r="L154" s="346">
        <v>3.5459800965142118E-4</v>
      </c>
      <c r="M154" s="346">
        <v>1.2035069962652412E-5</v>
      </c>
      <c r="N154" s="346">
        <v>0</v>
      </c>
      <c r="O154" s="346">
        <v>1.6242087410455211E-5</v>
      </c>
      <c r="P154" s="346">
        <v>1.7915564138345146E-5</v>
      </c>
      <c r="Q154" s="346">
        <v>1.3505513544221393E-5</v>
      </c>
      <c r="R154" s="346">
        <v>1.4060646430916367E-4</v>
      </c>
      <c r="S154" s="346">
        <v>7.6279915016364199E-6</v>
      </c>
      <c r="T154" s="346">
        <v>8.3381731511722558E-6</v>
      </c>
      <c r="U154" s="346">
        <v>1.1717899648087575E-5</v>
      </c>
      <c r="V154" s="346">
        <v>1.9948206405964121E-5</v>
      </c>
      <c r="W154" s="346">
        <v>3.9855170904287823E-5</v>
      </c>
      <c r="X154" s="346">
        <v>2.9831003982280321E-6</v>
      </c>
      <c r="Y154" s="346">
        <v>3.5885018934707981E-5</v>
      </c>
      <c r="Z154" s="346">
        <v>3.9301089531710249E-6</v>
      </c>
      <c r="AA154" s="346">
        <v>5.1012284679644237E-6</v>
      </c>
      <c r="AB154" s="346">
        <v>8.7228620026383872E-4</v>
      </c>
      <c r="AC154" s="346">
        <v>8.2080601749845021E-5</v>
      </c>
      <c r="AD154" s="346">
        <v>1.3037515802462035E-6</v>
      </c>
      <c r="AE154" s="346">
        <v>8.5009301758028865E-6</v>
      </c>
      <c r="AF154" s="346">
        <v>3.0996010344603355E-4</v>
      </c>
      <c r="AG154" s="346">
        <v>3.3319417330225821E-5</v>
      </c>
      <c r="AH154" s="346">
        <v>4.9938336481399294E-6</v>
      </c>
      <c r="AI154" s="346">
        <v>0.20774368984778657</v>
      </c>
      <c r="AJ154" s="346">
        <v>4.4133543895970572E-5</v>
      </c>
      <c r="AK154" s="346">
        <v>1.7384018036373957E-5</v>
      </c>
      <c r="AL154" s="346">
        <v>6.8546195399952483E-4</v>
      </c>
      <c r="AM154" s="346">
        <v>1.7533514968274352E-5</v>
      </c>
      <c r="AN154" s="346">
        <v>8.7790608251314257E-6</v>
      </c>
      <c r="AO154" s="346">
        <v>1.3323119049666871E-5</v>
      </c>
      <c r="AP154" s="346">
        <v>7.0026864347276551E-6</v>
      </c>
      <c r="AQ154" s="346">
        <v>8.1279023219488421E-6</v>
      </c>
      <c r="AR154" s="346">
        <v>1.8287382864322219E-5</v>
      </c>
      <c r="AS154" s="346">
        <v>4.9294144395504328E-5</v>
      </c>
      <c r="AT154" s="346">
        <v>3.4387305214133847E-4</v>
      </c>
      <c r="AU154" s="346">
        <v>1.2254844823356037E-4</v>
      </c>
      <c r="AV154" s="346">
        <v>2.3597610903867604E-5</v>
      </c>
      <c r="AW154" s="346">
        <v>2.8712337487007283E-4</v>
      </c>
      <c r="AX154" s="346">
        <v>7.5172235519156144E-5</v>
      </c>
      <c r="AY154" s="346">
        <v>2.3762454954677704E-4</v>
      </c>
      <c r="AZ154" s="346">
        <v>5.7436440708813407E-5</v>
      </c>
      <c r="BA154" s="346">
        <v>7.5782440443353583E-5</v>
      </c>
      <c r="BB154" s="346">
        <v>2.904132738193692E-5</v>
      </c>
      <c r="BC154" s="346">
        <v>5.4359619210571895E-5</v>
      </c>
      <c r="BD154" s="346">
        <v>4.5884737229146257E-6</v>
      </c>
      <c r="BE154" s="346">
        <v>1.9248308633571072E-5</v>
      </c>
      <c r="BF154" s="346">
        <v>1.4015557550043091E-3</v>
      </c>
      <c r="BG154" s="346">
        <v>1.4058996231444546E-4</v>
      </c>
      <c r="BH154" s="346">
        <v>3.177450638526583E-5</v>
      </c>
      <c r="BI154" s="346">
        <v>3.94438146080783E-5</v>
      </c>
      <c r="BJ154" s="346">
        <v>7.0111165708881048E-4</v>
      </c>
      <c r="BK154" s="346">
        <v>3.8438851659911667E-4</v>
      </c>
      <c r="BL154" s="346">
        <v>1.3449036209973236E-5</v>
      </c>
      <c r="BM154" s="346">
        <v>6.8067133678828366E-4</v>
      </c>
      <c r="BN154" s="346">
        <v>4.9179090637850337E-4</v>
      </c>
      <c r="BO154" s="346">
        <v>4.1109701808998891E-5</v>
      </c>
      <c r="BP154" s="346">
        <v>4.2768407523348781E-5</v>
      </c>
      <c r="BQ154" s="346">
        <v>2.3805449291608105E-5</v>
      </c>
      <c r="BR154" s="346">
        <v>2.9028993982619355E-5</v>
      </c>
      <c r="BS154" s="346">
        <v>6.5234751206314688E-5</v>
      </c>
      <c r="BT154" s="346">
        <v>1.4234345585938795E-5</v>
      </c>
      <c r="BU154" s="346">
        <v>2.1455429363961537E-5</v>
      </c>
      <c r="BV154" s="346">
        <v>1.0369218998024622E-5</v>
      </c>
      <c r="BW154" s="346">
        <v>6.2152844574683045E-6</v>
      </c>
      <c r="BX154" s="346">
        <v>1.4007392496486958E-5</v>
      </c>
      <c r="BY154" s="346">
        <v>9.0610225500542533E-6</v>
      </c>
      <c r="BZ154" s="346">
        <v>7.1355122634066337E-5</v>
      </c>
      <c r="CA154" s="346">
        <v>1.8684877874357256E-5</v>
      </c>
      <c r="CB154" s="346">
        <v>1.4437188908091649E-4</v>
      </c>
      <c r="CC154" s="346">
        <v>1.1101346484045168E-5</v>
      </c>
      <c r="CD154" s="346">
        <v>7.3453464354729516E-5</v>
      </c>
      <c r="CE154" s="346">
        <v>1.2801887015119153E-5</v>
      </c>
      <c r="CF154" s="346">
        <v>1.9533509500055248E-5</v>
      </c>
      <c r="CG154" s="346">
        <v>2.3094683934054074E-5</v>
      </c>
      <c r="CH154" s="346">
        <v>8.7743391737294424E-6</v>
      </c>
      <c r="CI154" s="346">
        <v>1.5122589343772158E-5</v>
      </c>
      <c r="CJ154" s="346">
        <v>2.0097256401992158E-5</v>
      </c>
      <c r="CK154" s="346">
        <v>1.0455207890018777E-5</v>
      </c>
      <c r="CL154" s="346">
        <v>5.5584751712081669E-7</v>
      </c>
      <c r="CM154" s="346">
        <v>1.9399893672080979E-6</v>
      </c>
      <c r="CN154" s="346">
        <v>4.4400062335156827E-5</v>
      </c>
      <c r="CO154" s="346">
        <v>9.7278882054856454E-5</v>
      </c>
      <c r="CP154" s="346">
        <v>3.0320187084316761E-4</v>
      </c>
      <c r="CQ154" s="346">
        <v>2.5854834313823478E-4</v>
      </c>
      <c r="CR154" s="346">
        <v>1.3589211343358323E-3</v>
      </c>
      <c r="CS154" s="346">
        <v>6.824238913960017E-5</v>
      </c>
      <c r="CT154" s="346">
        <v>5.430942234992478E-5</v>
      </c>
      <c r="CU154" s="346">
        <v>6.378166995614299E-5</v>
      </c>
      <c r="CV154" s="346">
        <v>6.5919109802094165E-5</v>
      </c>
      <c r="CW154" s="346">
        <v>8.5929615866320856E-6</v>
      </c>
      <c r="CX154" s="346">
        <v>5.9804108819655792E-4</v>
      </c>
      <c r="CY154" s="346">
        <v>9.7725853572191007E-6</v>
      </c>
      <c r="CZ154" s="346">
        <v>1.4003668896646215E-5</v>
      </c>
      <c r="DA154" s="346">
        <v>6.2094849300729251E-5</v>
      </c>
      <c r="DB154" s="346">
        <v>4.4497689518302526E-5</v>
      </c>
      <c r="DC154" s="346">
        <v>1.1482806924904201E-4</v>
      </c>
      <c r="DD154" s="346">
        <v>9.9432567581840976E-5</v>
      </c>
      <c r="DE154" s="346">
        <v>2.6833398887171898E-5</v>
      </c>
      <c r="DF154" s="346">
        <v>9.0183123257342226E-5</v>
      </c>
      <c r="DG154" s="347">
        <v>9.9414804260785093E-5</v>
      </c>
    </row>
    <row r="155" spans="2:111">
      <c r="B155" s="123" t="s">
        <v>199</v>
      </c>
      <c r="C155" s="110" t="s">
        <v>200</v>
      </c>
      <c r="D155" s="346">
        <v>3.9874874946344906E-5</v>
      </c>
      <c r="E155" s="346">
        <v>4.6846429846379375E-5</v>
      </c>
      <c r="F155" s="346">
        <v>1.9807519774037489E-4</v>
      </c>
      <c r="G155" s="346">
        <v>1.3174740052201906E-5</v>
      </c>
      <c r="H155" s="346">
        <v>1.6046732197885569E-5</v>
      </c>
      <c r="I155" s="346">
        <v>0</v>
      </c>
      <c r="J155" s="346">
        <v>9.2801466521144593E-6</v>
      </c>
      <c r="K155" s="346">
        <v>1.6261735577123852E-5</v>
      </c>
      <c r="L155" s="346">
        <v>1.0823936667024387E-5</v>
      </c>
      <c r="M155" s="346">
        <v>2.3362065643544444E-5</v>
      </c>
      <c r="N155" s="346">
        <v>0</v>
      </c>
      <c r="O155" s="346">
        <v>3.0218083408944141E-5</v>
      </c>
      <c r="P155" s="346">
        <v>5.3419506863005213E-6</v>
      </c>
      <c r="Q155" s="346">
        <v>2.4235406814291226E-5</v>
      </c>
      <c r="R155" s="346">
        <v>1.0688560466945993E-5</v>
      </c>
      <c r="S155" s="346">
        <v>9.220610331225013E-5</v>
      </c>
      <c r="T155" s="346">
        <v>6.1558160139711939E-5</v>
      </c>
      <c r="U155" s="346">
        <v>3.779540085241631E-5</v>
      </c>
      <c r="V155" s="346">
        <v>6.128999852453579E-5</v>
      </c>
      <c r="W155" s="346">
        <v>2.7397801699577511E-5</v>
      </c>
      <c r="X155" s="346">
        <v>2.371576531511408E-5</v>
      </c>
      <c r="Y155" s="346">
        <v>2.9630211582942707E-5</v>
      </c>
      <c r="Z155" s="346">
        <v>1.4632599568403235E-5</v>
      </c>
      <c r="AA155" s="346">
        <v>5.1976285895882298E-5</v>
      </c>
      <c r="AB155" s="346">
        <v>2.1833765567170346E-5</v>
      </c>
      <c r="AC155" s="346">
        <v>1.1431771689313527E-5</v>
      </c>
      <c r="AD155" s="346">
        <v>6.277491760739964E-6</v>
      </c>
      <c r="AE155" s="346">
        <v>6.1622597067036709E-5</v>
      </c>
      <c r="AF155" s="346">
        <v>6.2131058769128228E-5</v>
      </c>
      <c r="AG155" s="346">
        <v>2.4607550027562165E-5</v>
      </c>
      <c r="AH155" s="346">
        <v>7.7986778067889897E-6</v>
      </c>
      <c r="AI155" s="346">
        <v>2.9414994684923353E-5</v>
      </c>
      <c r="AJ155" s="346">
        <v>0.55572390235501801</v>
      </c>
      <c r="AK155" s="346">
        <v>6.7587367030324687E-5</v>
      </c>
      <c r="AL155" s="346">
        <v>1.6227150566421779E-4</v>
      </c>
      <c r="AM155" s="346">
        <v>1.4715577702807006E-4</v>
      </c>
      <c r="AN155" s="346">
        <v>8.7160735983323723E-5</v>
      </c>
      <c r="AO155" s="346">
        <v>8.3746700891875972E-5</v>
      </c>
      <c r="AP155" s="346">
        <v>7.4876219995841293E-5</v>
      </c>
      <c r="AQ155" s="346">
        <v>2.0919033848899202E-5</v>
      </c>
      <c r="AR155" s="346">
        <v>4.2683264134677242E-5</v>
      </c>
      <c r="AS155" s="346">
        <v>7.3257950622447723E-5</v>
      </c>
      <c r="AT155" s="346">
        <v>8.0133742003872136E-5</v>
      </c>
      <c r="AU155" s="346">
        <v>3.2956877696070222E-5</v>
      </c>
      <c r="AV155" s="346">
        <v>3.2250231593720904E-5</v>
      </c>
      <c r="AW155" s="346">
        <v>1.5444744223001147E-5</v>
      </c>
      <c r="AX155" s="346">
        <v>9.5357621706881118E-6</v>
      </c>
      <c r="AY155" s="346">
        <v>2.327557774271704E-5</v>
      </c>
      <c r="AZ155" s="346">
        <v>7.6605869191039309E-5</v>
      </c>
      <c r="BA155" s="346">
        <v>1.0021529440921112E-5</v>
      </c>
      <c r="BB155" s="346">
        <v>1.0630325890998628E-5</v>
      </c>
      <c r="BC155" s="346">
        <v>7.6770304341416786E-6</v>
      </c>
      <c r="BD155" s="346">
        <v>2.2892379093084473E-6</v>
      </c>
      <c r="BE155" s="346">
        <v>6.1021384185452781E-6</v>
      </c>
      <c r="BF155" s="346">
        <v>1.8728013457256994E-5</v>
      </c>
      <c r="BG155" s="346">
        <v>7.1337283684097212E-6</v>
      </c>
      <c r="BH155" s="346">
        <v>3.6429199991522847E-5</v>
      </c>
      <c r="BI155" s="346">
        <v>1.3467193538311311E-5</v>
      </c>
      <c r="BJ155" s="346">
        <v>3.7415060928543881E-5</v>
      </c>
      <c r="BK155" s="346">
        <v>8.6349541187819245E-5</v>
      </c>
      <c r="BL155" s="346">
        <v>2.9057199708459134E-5</v>
      </c>
      <c r="BM155" s="346">
        <v>1.6526789885463921E-2</v>
      </c>
      <c r="BN155" s="346">
        <v>1.9538262212803727E-2</v>
      </c>
      <c r="BO155" s="346">
        <v>3.1800965376084796E-2</v>
      </c>
      <c r="BP155" s="346">
        <v>1.7182259440218155E-2</v>
      </c>
      <c r="BQ155" s="346">
        <v>2.966613251066638E-4</v>
      </c>
      <c r="BR155" s="346">
        <v>9.0578983909759528E-4</v>
      </c>
      <c r="BS155" s="346">
        <v>8.7226356213992908E-4</v>
      </c>
      <c r="BT155" s="346">
        <v>5.6379782009022523E-5</v>
      </c>
      <c r="BU155" s="346">
        <v>9.8153468605547859E-5</v>
      </c>
      <c r="BV155" s="346">
        <v>8.2346195097025585E-5</v>
      </c>
      <c r="BW155" s="346">
        <v>9.5323625162005736E-5</v>
      </c>
      <c r="BX155" s="346">
        <v>3.8847067685130154E-4</v>
      </c>
      <c r="BY155" s="346">
        <v>3.7082907012119816E-4</v>
      </c>
      <c r="BZ155" s="346">
        <v>4.4018653517504221E-4</v>
      </c>
      <c r="CA155" s="346">
        <v>2.1954301187481538E-5</v>
      </c>
      <c r="CB155" s="346">
        <v>4.5297578924456753E-4</v>
      </c>
      <c r="CC155" s="346">
        <v>5.7132815337157484E-5</v>
      </c>
      <c r="CD155" s="346">
        <v>6.4614390237448409E-5</v>
      </c>
      <c r="CE155" s="346">
        <v>7.5038434118598893E-5</v>
      </c>
      <c r="CF155" s="346">
        <v>1.6830733474111132E-4</v>
      </c>
      <c r="CG155" s="346">
        <v>3.2718923900207234E-4</v>
      </c>
      <c r="CH155" s="346">
        <v>5.051053889718194E-5</v>
      </c>
      <c r="CI155" s="346">
        <v>1.3311572232817267E-4</v>
      </c>
      <c r="CJ155" s="346">
        <v>1.8910313720865786E-4</v>
      </c>
      <c r="CK155" s="346">
        <v>1.8769097168728541E-5</v>
      </c>
      <c r="CL155" s="346">
        <v>6.6660268957566393E-6</v>
      </c>
      <c r="CM155" s="346">
        <v>5.6191771675284937E-6</v>
      </c>
      <c r="CN155" s="346">
        <v>2.0214992656927825E-4</v>
      </c>
      <c r="CO155" s="346">
        <v>2.3478153204495493E-4</v>
      </c>
      <c r="CP155" s="346">
        <v>1.3316085925596033E-4</v>
      </c>
      <c r="CQ155" s="346">
        <v>7.7464100405575241E-5</v>
      </c>
      <c r="CR155" s="346">
        <v>1.1282250024297761E-4</v>
      </c>
      <c r="CS155" s="346">
        <v>1.207764022049319E-4</v>
      </c>
      <c r="CT155" s="346">
        <v>7.9032705884658164E-5</v>
      </c>
      <c r="CU155" s="346">
        <v>5.4884022108853456E-5</v>
      </c>
      <c r="CV155" s="346">
        <v>6.907843654525122E-5</v>
      </c>
      <c r="CW155" s="346">
        <v>3.2618469549341159E-5</v>
      </c>
      <c r="CX155" s="346">
        <v>3.5712223380064981E-5</v>
      </c>
      <c r="CY155" s="346">
        <v>4.4636388346256829E-5</v>
      </c>
      <c r="CZ155" s="346">
        <v>1.5591190436141903E-5</v>
      </c>
      <c r="DA155" s="346">
        <v>7.5694968814052905E-5</v>
      </c>
      <c r="DB155" s="346">
        <v>9.4618505980665631E-5</v>
      </c>
      <c r="DC155" s="346">
        <v>1.0027674366749644E-4</v>
      </c>
      <c r="DD155" s="346">
        <v>4.1605862865492916E-5</v>
      </c>
      <c r="DE155" s="346">
        <v>7.0613133678544196E-5</v>
      </c>
      <c r="DF155" s="346">
        <v>7.3301565548904808E-5</v>
      </c>
      <c r="DG155" s="347">
        <v>3.6536654871379879E-4</v>
      </c>
    </row>
    <row r="156" spans="2:111">
      <c r="B156" s="123" t="s">
        <v>201</v>
      </c>
      <c r="C156" s="110" t="s">
        <v>98</v>
      </c>
      <c r="D156" s="346">
        <v>3.8596142298319362E-5</v>
      </c>
      <c r="E156" s="346">
        <v>5.0425826981570758E-6</v>
      </c>
      <c r="F156" s="346">
        <v>2.1644544837932764E-5</v>
      </c>
      <c r="G156" s="346">
        <v>1.0844160219779725E-6</v>
      </c>
      <c r="H156" s="346">
        <v>3.0156423505256539E-6</v>
      </c>
      <c r="I156" s="346">
        <v>0</v>
      </c>
      <c r="J156" s="346">
        <v>8.0040449739996875E-7</v>
      </c>
      <c r="K156" s="346">
        <v>3.8438425900097325E-6</v>
      </c>
      <c r="L156" s="346">
        <v>1.1777820382571222E-5</v>
      </c>
      <c r="M156" s="346">
        <v>8.5201828186384353E-6</v>
      </c>
      <c r="N156" s="346">
        <v>0</v>
      </c>
      <c r="O156" s="346">
        <v>1.9757545632222562E-6</v>
      </c>
      <c r="P156" s="346">
        <v>5.541275424137508E-7</v>
      </c>
      <c r="Q156" s="346">
        <v>4.6013447067602219E-6</v>
      </c>
      <c r="R156" s="346">
        <v>3.1592023652823324E-5</v>
      </c>
      <c r="S156" s="346">
        <v>4.2916332076346924E-6</v>
      </c>
      <c r="T156" s="346">
        <v>3.4303361204247071E-6</v>
      </c>
      <c r="U156" s="346">
        <v>3.3452939469849966E-6</v>
      </c>
      <c r="V156" s="346">
        <v>4.8930190920251338E-6</v>
      </c>
      <c r="W156" s="346">
        <v>1.5953562249980252E-5</v>
      </c>
      <c r="X156" s="346">
        <v>1.3898342460215548E-6</v>
      </c>
      <c r="Y156" s="346">
        <v>2.35548072856722E-6</v>
      </c>
      <c r="Z156" s="346">
        <v>6.0535481900126109E-7</v>
      </c>
      <c r="AA156" s="346">
        <v>2.1597981143686802E-6</v>
      </c>
      <c r="AB156" s="346">
        <v>3.2752209993203039E-6</v>
      </c>
      <c r="AC156" s="346">
        <v>2.1148983353800906E-6</v>
      </c>
      <c r="AD156" s="346">
        <v>6.5606285639736909E-7</v>
      </c>
      <c r="AE156" s="346">
        <v>3.0577906663253818E-6</v>
      </c>
      <c r="AF156" s="346">
        <v>1.8548393176347812E-5</v>
      </c>
      <c r="AG156" s="346">
        <v>3.1345675089194444E-6</v>
      </c>
      <c r="AH156" s="346">
        <v>1.2070744195925304E-6</v>
      </c>
      <c r="AI156" s="346">
        <v>2.74494446912319E-6</v>
      </c>
      <c r="AJ156" s="346">
        <v>8.747769833914082E-6</v>
      </c>
      <c r="AK156" s="346">
        <v>0.41956685063158261</v>
      </c>
      <c r="AL156" s="346">
        <v>5.9563978738180556E-6</v>
      </c>
      <c r="AM156" s="346">
        <v>6.2822858532112435E-6</v>
      </c>
      <c r="AN156" s="346">
        <v>3.9623356407671847E-6</v>
      </c>
      <c r="AO156" s="346">
        <v>6.3753714055275646E-6</v>
      </c>
      <c r="AP156" s="346">
        <v>4.7154242767588113E-6</v>
      </c>
      <c r="AQ156" s="346">
        <v>1.6385751593901564E-6</v>
      </c>
      <c r="AR156" s="346">
        <v>3.2796239369692728E-6</v>
      </c>
      <c r="AS156" s="346">
        <v>6.6737264532042259E-6</v>
      </c>
      <c r="AT156" s="346">
        <v>1.2389925016917687E-4</v>
      </c>
      <c r="AU156" s="346">
        <v>3.7161037182659436E-5</v>
      </c>
      <c r="AV156" s="346">
        <v>3.7289173956325949E-5</v>
      </c>
      <c r="AW156" s="346">
        <v>7.8574448669673825E-5</v>
      </c>
      <c r="AX156" s="346">
        <v>3.5211894582090402E-4</v>
      </c>
      <c r="AY156" s="346">
        <v>3.3560423461855334E-3</v>
      </c>
      <c r="AZ156" s="346">
        <v>7.6712873660874444E-4</v>
      </c>
      <c r="BA156" s="346">
        <v>2.7831310050716697E-5</v>
      </c>
      <c r="BB156" s="346">
        <v>1.441978711601802E-4</v>
      </c>
      <c r="BC156" s="346">
        <v>2.1091845462896645E-5</v>
      </c>
      <c r="BD156" s="346">
        <v>3.7848954023797937E-5</v>
      </c>
      <c r="BE156" s="346">
        <v>4.1263243242107447E-5</v>
      </c>
      <c r="BF156" s="346">
        <v>3.7659935497588628E-5</v>
      </c>
      <c r="BG156" s="346">
        <v>7.9426795185414377E-6</v>
      </c>
      <c r="BH156" s="346">
        <v>1.0058774339052631E-4</v>
      </c>
      <c r="BI156" s="346">
        <v>8.6353532178609823E-6</v>
      </c>
      <c r="BJ156" s="346">
        <v>1.7038241155165219E-5</v>
      </c>
      <c r="BK156" s="346">
        <v>4.4347085008422936E-5</v>
      </c>
      <c r="BL156" s="346">
        <v>2.9795639478721521E-5</v>
      </c>
      <c r="BM156" s="346">
        <v>2.2709987321904812E-3</v>
      </c>
      <c r="BN156" s="346">
        <v>3.1921947336728849E-4</v>
      </c>
      <c r="BO156" s="346">
        <v>1.0688260712488574E-4</v>
      </c>
      <c r="BP156" s="346">
        <v>4.3109684854981842E-4</v>
      </c>
      <c r="BQ156" s="346">
        <v>1.195283325310426E-5</v>
      </c>
      <c r="BR156" s="346">
        <v>1.7979562869220585E-5</v>
      </c>
      <c r="BS156" s="346">
        <v>2.6655970442505853E-5</v>
      </c>
      <c r="BT156" s="346">
        <v>3.774511088752125E-5</v>
      </c>
      <c r="BU156" s="346">
        <v>2.9994794992026956E-5</v>
      </c>
      <c r="BV156" s="346">
        <v>6.7493112231403691E-6</v>
      </c>
      <c r="BW156" s="346">
        <v>4.2515541539138004E-6</v>
      </c>
      <c r="BX156" s="346">
        <v>9.0367475705639306E-6</v>
      </c>
      <c r="BY156" s="346">
        <v>5.7728911509949576E-6</v>
      </c>
      <c r="BZ156" s="346">
        <v>1.3606529823519098E-5</v>
      </c>
      <c r="CA156" s="346">
        <v>1.3153143637435431E-5</v>
      </c>
      <c r="CB156" s="346">
        <v>5.6950005451497186E-5</v>
      </c>
      <c r="CC156" s="346">
        <v>2.7081908131613081E-5</v>
      </c>
      <c r="CD156" s="346">
        <v>6.6155018719599265E-6</v>
      </c>
      <c r="CE156" s="346">
        <v>4.455386521978043E-5</v>
      </c>
      <c r="CF156" s="346">
        <v>6.7962498564021321E-6</v>
      </c>
      <c r="CG156" s="346">
        <v>1.4631750772292501E-5</v>
      </c>
      <c r="CH156" s="346">
        <v>4.2821701545684898E-6</v>
      </c>
      <c r="CI156" s="346">
        <v>8.6324886357341848E-6</v>
      </c>
      <c r="CJ156" s="346">
        <v>1.294960805148163E-5</v>
      </c>
      <c r="CK156" s="346">
        <v>4.2030323771105609E-6</v>
      </c>
      <c r="CL156" s="346">
        <v>3.55222397777798E-7</v>
      </c>
      <c r="CM156" s="346">
        <v>1.3131420753252247E-6</v>
      </c>
      <c r="CN156" s="346">
        <v>3.8618822007480721E-5</v>
      </c>
      <c r="CO156" s="346">
        <v>6.1704568508775542E-5</v>
      </c>
      <c r="CP156" s="346">
        <v>2.1009367097810966E-5</v>
      </c>
      <c r="CQ156" s="346">
        <v>7.8390393984249386E-5</v>
      </c>
      <c r="CR156" s="346">
        <v>9.6879487745566475E-5</v>
      </c>
      <c r="CS156" s="346">
        <v>3.3530316114156842E-4</v>
      </c>
      <c r="CT156" s="346">
        <v>2.0058029222062032E-4</v>
      </c>
      <c r="CU156" s="346">
        <v>7.3814895263312277E-5</v>
      </c>
      <c r="CV156" s="346">
        <v>2.430682971326091E-5</v>
      </c>
      <c r="CW156" s="346">
        <v>2.8103176771043867E-6</v>
      </c>
      <c r="CX156" s="346">
        <v>2.1020677738407682E-4</v>
      </c>
      <c r="CY156" s="346">
        <v>5.8743681713273425E-6</v>
      </c>
      <c r="CZ156" s="346">
        <v>4.3004885445560267E-5</v>
      </c>
      <c r="DA156" s="346">
        <v>2.9053500236311027E-4</v>
      </c>
      <c r="DB156" s="346">
        <v>7.9910845857096458E-6</v>
      </c>
      <c r="DC156" s="346">
        <v>1.0103200814917456E-5</v>
      </c>
      <c r="DD156" s="346">
        <v>5.6681001271518139E-6</v>
      </c>
      <c r="DE156" s="346">
        <v>5.4493509463265914E-5</v>
      </c>
      <c r="DF156" s="346">
        <v>1.257220277181384E-4</v>
      </c>
      <c r="DG156" s="347">
        <v>1.7300617905023063E-4</v>
      </c>
    </row>
    <row r="157" spans="2:111">
      <c r="B157" s="123" t="s">
        <v>202</v>
      </c>
      <c r="C157" s="110" t="s">
        <v>99</v>
      </c>
      <c r="D157" s="346">
        <v>4.9830099930636869E-4</v>
      </c>
      <c r="E157" s="346">
        <v>1.6044655303642068E-4</v>
      </c>
      <c r="F157" s="346">
        <v>3.0916339205309842E-3</v>
      </c>
      <c r="G157" s="346">
        <v>1.1073762467564093E-5</v>
      </c>
      <c r="H157" s="346">
        <v>1.9800326944159534E-5</v>
      </c>
      <c r="I157" s="346">
        <v>0</v>
      </c>
      <c r="J157" s="346">
        <v>4.1100980925783593E-6</v>
      </c>
      <c r="K157" s="346">
        <v>5.9424592723059597E-5</v>
      </c>
      <c r="L157" s="346">
        <v>2.4705960647951274E-5</v>
      </c>
      <c r="M157" s="346">
        <v>1.2575777522005007E-4</v>
      </c>
      <c r="N157" s="346">
        <v>0</v>
      </c>
      <c r="O157" s="346">
        <v>1.8974696255399511E-5</v>
      </c>
      <c r="P157" s="346">
        <v>3.4650110780259434E-6</v>
      </c>
      <c r="Q157" s="346">
        <v>4.1361871845753231E-5</v>
      </c>
      <c r="R157" s="346">
        <v>3.6033230836256406E-5</v>
      </c>
      <c r="S157" s="346">
        <v>1.5700151881170774E-4</v>
      </c>
      <c r="T157" s="346">
        <v>4.4416981080210666E-5</v>
      </c>
      <c r="U157" s="346">
        <v>2.8111707309917219E-5</v>
      </c>
      <c r="V157" s="346">
        <v>1.3956231169953463E-3</v>
      </c>
      <c r="W157" s="346">
        <v>1.0168950651296658E-3</v>
      </c>
      <c r="X157" s="346">
        <v>1.5254878331093097E-5</v>
      </c>
      <c r="Y157" s="346">
        <v>5.7829325574791531E-5</v>
      </c>
      <c r="Z157" s="346">
        <v>3.1506057963814724E-5</v>
      </c>
      <c r="AA157" s="346">
        <v>4.0711370858037527E-5</v>
      </c>
      <c r="AB157" s="346">
        <v>2.6435493318162329E-4</v>
      </c>
      <c r="AC157" s="346">
        <v>2.8416480424896328E-5</v>
      </c>
      <c r="AD157" s="346">
        <v>7.827460450711547E-6</v>
      </c>
      <c r="AE157" s="346">
        <v>1.8761681285979462E-3</v>
      </c>
      <c r="AF157" s="346">
        <v>5.2003538439998524E-5</v>
      </c>
      <c r="AG157" s="346">
        <v>5.1776359779827187E-5</v>
      </c>
      <c r="AH157" s="346">
        <v>1.1648190495859082E-5</v>
      </c>
      <c r="AI157" s="346">
        <v>6.7025378300111002E-4</v>
      </c>
      <c r="AJ157" s="346">
        <v>8.0410219363356433E-3</v>
      </c>
      <c r="AK157" s="346">
        <v>3.5379913991923991E-3</v>
      </c>
      <c r="AL157" s="346">
        <v>0.3903009788416269</v>
      </c>
      <c r="AM157" s="346">
        <v>4.5806699271067645E-3</v>
      </c>
      <c r="AN157" s="346">
        <v>1.2011943903928884E-3</v>
      </c>
      <c r="AO157" s="346">
        <v>2.2853970634703577E-3</v>
      </c>
      <c r="AP157" s="346">
        <v>4.0693313683267513E-4</v>
      </c>
      <c r="AQ157" s="346">
        <v>3.3415221371262166E-3</v>
      </c>
      <c r="AR157" s="346">
        <v>1.1835317084375957E-3</v>
      </c>
      <c r="AS157" s="346">
        <v>1.2906455549044043E-3</v>
      </c>
      <c r="AT157" s="346">
        <v>7.4062324460461135E-4</v>
      </c>
      <c r="AU157" s="346">
        <v>1.0901766202430544E-3</v>
      </c>
      <c r="AV157" s="346">
        <v>1.5388148764505292E-3</v>
      </c>
      <c r="AW157" s="346">
        <v>1.7706833004519962E-4</v>
      </c>
      <c r="AX157" s="346">
        <v>6.6149418428315362E-4</v>
      </c>
      <c r="AY157" s="346">
        <v>2.5838502702385681E-4</v>
      </c>
      <c r="AZ157" s="346">
        <v>1.7631897169933456E-3</v>
      </c>
      <c r="BA157" s="346">
        <v>1.5421406176595618E-4</v>
      </c>
      <c r="BB157" s="346">
        <v>8.3428926281110599E-5</v>
      </c>
      <c r="BC157" s="346">
        <v>6.0553876807884213E-5</v>
      </c>
      <c r="BD157" s="346">
        <v>3.068580397580685E-5</v>
      </c>
      <c r="BE157" s="346">
        <v>6.8262735786129701E-5</v>
      </c>
      <c r="BF157" s="346">
        <v>7.2279138074191074E-4</v>
      </c>
      <c r="BG157" s="346">
        <v>1.0604786588426057E-4</v>
      </c>
      <c r="BH157" s="346">
        <v>9.7511673820219321E-4</v>
      </c>
      <c r="BI157" s="346">
        <v>1.8317270921128931E-4</v>
      </c>
      <c r="BJ157" s="346">
        <v>2.2279878245245482E-4</v>
      </c>
      <c r="BK157" s="346">
        <v>2.1477824823947349E-4</v>
      </c>
      <c r="BL157" s="346">
        <v>2.0673986991385241E-5</v>
      </c>
      <c r="BM157" s="346">
        <v>3.3418446385972285E-3</v>
      </c>
      <c r="BN157" s="346">
        <v>5.8037766983035184E-3</v>
      </c>
      <c r="BO157" s="346">
        <v>5.4576414083843785E-3</v>
      </c>
      <c r="BP157" s="346">
        <v>5.5187637958515195E-3</v>
      </c>
      <c r="BQ157" s="346">
        <v>1.4192752207414967E-4</v>
      </c>
      <c r="BR157" s="346">
        <v>3.2213114842121236E-4</v>
      </c>
      <c r="BS157" s="346">
        <v>2.5231603965968461E-3</v>
      </c>
      <c r="BT157" s="346">
        <v>2.6748522692822596E-5</v>
      </c>
      <c r="BU157" s="346">
        <v>7.2325704547340766E-5</v>
      </c>
      <c r="BV157" s="346">
        <v>4.1278847246428133E-5</v>
      </c>
      <c r="BW157" s="346">
        <v>3.9036021583237913E-5</v>
      </c>
      <c r="BX157" s="346">
        <v>1.1648964420769496E-4</v>
      </c>
      <c r="BY157" s="346">
        <v>9.6987791954151805E-5</v>
      </c>
      <c r="BZ157" s="346">
        <v>1.8685390672241287E-4</v>
      </c>
      <c r="CA157" s="346">
        <v>1.995382468762256E-5</v>
      </c>
      <c r="CB157" s="346">
        <v>2.4516373145586724E-4</v>
      </c>
      <c r="CC157" s="346">
        <v>2.9711755986148781E-5</v>
      </c>
      <c r="CD157" s="346">
        <v>4.9453587359256714E-5</v>
      </c>
      <c r="CE157" s="346">
        <v>4.1135906660349728E-5</v>
      </c>
      <c r="CF157" s="346">
        <v>6.5498216567095409E-5</v>
      </c>
      <c r="CG157" s="346">
        <v>1.3200277216571384E-4</v>
      </c>
      <c r="CH157" s="346">
        <v>2.8581885699079263E-5</v>
      </c>
      <c r="CI157" s="346">
        <v>6.7712166407563027E-5</v>
      </c>
      <c r="CJ157" s="346">
        <v>7.8872970876023876E-5</v>
      </c>
      <c r="CK157" s="346">
        <v>1.3622440349225553E-5</v>
      </c>
      <c r="CL157" s="346">
        <v>2.7369476881191904E-6</v>
      </c>
      <c r="CM157" s="346">
        <v>6.6123869707068417E-6</v>
      </c>
      <c r="CN157" s="346">
        <v>1.1470862431537931E-4</v>
      </c>
      <c r="CO157" s="346">
        <v>5.232433925872296E-4</v>
      </c>
      <c r="CP157" s="346">
        <v>1.1158581854593489E-4</v>
      </c>
      <c r="CQ157" s="346">
        <v>1.1571761139147398E-4</v>
      </c>
      <c r="CR157" s="346">
        <v>1.0246675951676234E-4</v>
      </c>
      <c r="CS157" s="346">
        <v>7.6783354150669226E-5</v>
      </c>
      <c r="CT157" s="346">
        <v>7.0887302513438359E-5</v>
      </c>
      <c r="CU157" s="346">
        <v>4.6881079993133727E-5</v>
      </c>
      <c r="CV157" s="346">
        <v>6.4079057466017629E-5</v>
      </c>
      <c r="CW157" s="346">
        <v>1.768522668903299E-5</v>
      </c>
      <c r="CX157" s="346">
        <v>3.3600947860774644E-4</v>
      </c>
      <c r="CY157" s="346">
        <v>2.6170533553066066E-5</v>
      </c>
      <c r="CZ157" s="346">
        <v>1.5476325579423982E-5</v>
      </c>
      <c r="DA157" s="346">
        <v>8.9941074929013757E-5</v>
      </c>
      <c r="DB157" s="346">
        <v>9.7328892844969128E-5</v>
      </c>
      <c r="DC157" s="346">
        <v>2.233972549506759E-4</v>
      </c>
      <c r="DD157" s="346">
        <v>6.2775426912498213E-5</v>
      </c>
      <c r="DE157" s="346">
        <v>2.6728290581901006E-4</v>
      </c>
      <c r="DF157" s="346">
        <v>2.2011012900334361E-3</v>
      </c>
      <c r="DG157" s="347">
        <v>3.6855074245367383E-4</v>
      </c>
    </row>
    <row r="158" spans="2:111">
      <c r="B158" s="123" t="s">
        <v>203</v>
      </c>
      <c r="C158" s="110" t="s">
        <v>204</v>
      </c>
      <c r="D158" s="346">
        <v>4.2026420036161831E-5</v>
      </c>
      <c r="E158" s="346">
        <v>2.6988195859671177E-5</v>
      </c>
      <c r="F158" s="346">
        <v>1.3003703248817212E-4</v>
      </c>
      <c r="G158" s="346">
        <v>9.3896353569295007E-6</v>
      </c>
      <c r="H158" s="346">
        <v>5.2229322280883605E-5</v>
      </c>
      <c r="I158" s="346">
        <v>0</v>
      </c>
      <c r="J158" s="346">
        <v>2.0320158040248672E-5</v>
      </c>
      <c r="K158" s="346">
        <v>2.6983520265644604E-5</v>
      </c>
      <c r="L158" s="346">
        <v>1.9090941863060491E-4</v>
      </c>
      <c r="M158" s="346">
        <v>2.0867401394144182E-5</v>
      </c>
      <c r="N158" s="346">
        <v>0</v>
      </c>
      <c r="O158" s="346">
        <v>1.5223315219761858E-5</v>
      </c>
      <c r="P158" s="346">
        <v>1.0642535034310832E-5</v>
      </c>
      <c r="Q158" s="346">
        <v>1.0157993581500293E-4</v>
      </c>
      <c r="R158" s="346">
        <v>5.3359021921198767E-4</v>
      </c>
      <c r="S158" s="346">
        <v>3.4021800906479441E-5</v>
      </c>
      <c r="T158" s="346">
        <v>3.0668005496707424E-5</v>
      </c>
      <c r="U158" s="346">
        <v>2.287377333905971E-5</v>
      </c>
      <c r="V158" s="346">
        <v>2.9369959923110231E-5</v>
      </c>
      <c r="W158" s="346">
        <v>6.3969742209144808E-5</v>
      </c>
      <c r="X158" s="346">
        <v>1.2192440836016155E-5</v>
      </c>
      <c r="Y158" s="346">
        <v>3.369586906517417E-5</v>
      </c>
      <c r="Z158" s="346">
        <v>8.5254078223002058E-6</v>
      </c>
      <c r="AA158" s="346">
        <v>1.7837632491826978E-5</v>
      </c>
      <c r="AB158" s="346">
        <v>1.0855309154132E-4</v>
      </c>
      <c r="AC158" s="346">
        <v>3.2593222687219113E-5</v>
      </c>
      <c r="AD158" s="346">
        <v>6.4041895112700868E-6</v>
      </c>
      <c r="AE158" s="346">
        <v>2.3030441977740354E-5</v>
      </c>
      <c r="AF158" s="346">
        <v>1.6490859834996082E-4</v>
      </c>
      <c r="AG158" s="346">
        <v>2.2977877250366968E-4</v>
      </c>
      <c r="AH158" s="346">
        <v>3.1987750969776636E-5</v>
      </c>
      <c r="AI158" s="346">
        <v>5.7827426332232362E-5</v>
      </c>
      <c r="AJ158" s="346">
        <v>1.4989991651933514E-3</v>
      </c>
      <c r="AK158" s="346">
        <v>2.1658648738619876E-4</v>
      </c>
      <c r="AL158" s="346">
        <v>2.0882079044748689E-4</v>
      </c>
      <c r="AM158" s="346">
        <v>0.84390278914880645</v>
      </c>
      <c r="AN158" s="346">
        <v>0.17441207552494126</v>
      </c>
      <c r="AO158" s="346">
        <v>4.9713153131296747E-2</v>
      </c>
      <c r="AP158" s="346">
        <v>5.6296454431947134E-2</v>
      </c>
      <c r="AQ158" s="346">
        <v>1.6950909765559821E-5</v>
      </c>
      <c r="AR158" s="346">
        <v>7.851158942143269E-5</v>
      </c>
      <c r="AS158" s="346">
        <v>1.3758001848070961E-2</v>
      </c>
      <c r="AT158" s="346">
        <v>1.3981926861286617E-2</v>
      </c>
      <c r="AU158" s="346">
        <v>3.6182827010761633E-3</v>
      </c>
      <c r="AV158" s="346">
        <v>4.4973856131311314E-3</v>
      </c>
      <c r="AW158" s="346">
        <v>9.2669434891137878E-4</v>
      </c>
      <c r="AX158" s="346">
        <v>4.0830270899331627E-5</v>
      </c>
      <c r="AY158" s="346">
        <v>2.2432020212163149E-4</v>
      </c>
      <c r="AZ158" s="346">
        <v>6.0256045633874638E-3</v>
      </c>
      <c r="BA158" s="346">
        <v>1.0354554355859848E-3</v>
      </c>
      <c r="BB158" s="346">
        <v>1.7890598925192222E-4</v>
      </c>
      <c r="BC158" s="346">
        <v>4.9830437669847404E-4</v>
      </c>
      <c r="BD158" s="346">
        <v>4.6306844795542698E-5</v>
      </c>
      <c r="BE158" s="346">
        <v>1.0063510481774625E-4</v>
      </c>
      <c r="BF158" s="346">
        <v>3.3499393229870673E-3</v>
      </c>
      <c r="BG158" s="346">
        <v>1.3123334413703246E-3</v>
      </c>
      <c r="BH158" s="346">
        <v>4.1537514661159495E-3</v>
      </c>
      <c r="BI158" s="346">
        <v>4.6988461068768438E-3</v>
      </c>
      <c r="BJ158" s="346">
        <v>3.4641731340506912E-3</v>
      </c>
      <c r="BK158" s="346">
        <v>3.0328820640611456E-4</v>
      </c>
      <c r="BL158" s="346">
        <v>3.6467780055179672E-5</v>
      </c>
      <c r="BM158" s="346">
        <v>4.6283535720155183E-3</v>
      </c>
      <c r="BN158" s="346">
        <v>4.4440755035769098E-3</v>
      </c>
      <c r="BO158" s="346">
        <v>3.8057630951205826E-3</v>
      </c>
      <c r="BP158" s="346">
        <v>6.0068587607470768E-3</v>
      </c>
      <c r="BQ158" s="346">
        <v>1.0004327804945E-4</v>
      </c>
      <c r="BR158" s="346">
        <v>2.3708766516855603E-4</v>
      </c>
      <c r="BS158" s="346">
        <v>3.1357608664910459E-4</v>
      </c>
      <c r="BT158" s="346">
        <v>2.1304363779715096E-5</v>
      </c>
      <c r="BU158" s="346">
        <v>7.7288119901854636E-5</v>
      </c>
      <c r="BV158" s="346">
        <v>3.4780050923592995E-5</v>
      </c>
      <c r="BW158" s="346">
        <v>2.9711731805971965E-5</v>
      </c>
      <c r="BX158" s="346">
        <v>9.5973664485152338E-5</v>
      </c>
      <c r="BY158" s="346">
        <v>7.9263344567488247E-5</v>
      </c>
      <c r="BZ158" s="346">
        <v>3.8550750125304845E-4</v>
      </c>
      <c r="CA158" s="346">
        <v>4.6309150164136903E-5</v>
      </c>
      <c r="CB158" s="346">
        <v>3.9223550329683374E-4</v>
      </c>
      <c r="CC158" s="346">
        <v>1.1588442150454094E-4</v>
      </c>
      <c r="CD158" s="346">
        <v>3.9079642127680874E-4</v>
      </c>
      <c r="CE158" s="346">
        <v>5.8450750556912104E-5</v>
      </c>
      <c r="CF158" s="346">
        <v>7.4429540971632211E-5</v>
      </c>
      <c r="CG158" s="346">
        <v>5.2478819884219997E-4</v>
      </c>
      <c r="CH158" s="346">
        <v>3.1296515818202712E-5</v>
      </c>
      <c r="CI158" s="346">
        <v>5.8000349775857055E-5</v>
      </c>
      <c r="CJ158" s="346">
        <v>6.3493132466643418E-5</v>
      </c>
      <c r="CK158" s="346">
        <v>1.9881872717373687E-5</v>
      </c>
      <c r="CL158" s="346">
        <v>2.389607501191789E-6</v>
      </c>
      <c r="CM158" s="346">
        <v>3.9315065196629812E-6</v>
      </c>
      <c r="CN158" s="346">
        <v>1.4123349895639369E-4</v>
      </c>
      <c r="CO158" s="346">
        <v>7.422760852231776E-5</v>
      </c>
      <c r="CP158" s="346">
        <v>6.6541917759018181E-5</v>
      </c>
      <c r="CQ158" s="346">
        <v>7.2358696580903379E-5</v>
      </c>
      <c r="CR158" s="346">
        <v>7.2562919522095498E-5</v>
      </c>
      <c r="CS158" s="346">
        <v>6.4492030098699932E-5</v>
      </c>
      <c r="CT158" s="346">
        <v>4.3382740371520628E-5</v>
      </c>
      <c r="CU158" s="346">
        <v>7.0679457651542441E-5</v>
      </c>
      <c r="CV158" s="346">
        <v>1.4446829873998032E-4</v>
      </c>
      <c r="CW158" s="346">
        <v>1.4494165001047553E-5</v>
      </c>
      <c r="CX158" s="346">
        <v>1.0199740164068705E-3</v>
      </c>
      <c r="CY158" s="346">
        <v>2.5410533184335434E-5</v>
      </c>
      <c r="CZ158" s="346">
        <v>1.0812689245717294E-5</v>
      </c>
      <c r="DA158" s="346">
        <v>7.8767392728311853E-5</v>
      </c>
      <c r="DB158" s="346">
        <v>9.5290245082953109E-5</v>
      </c>
      <c r="DC158" s="346">
        <v>4.6649215262985869E-5</v>
      </c>
      <c r="DD158" s="346">
        <v>4.1810290256589801E-5</v>
      </c>
      <c r="DE158" s="346">
        <v>9.8427867129202194E-5</v>
      </c>
      <c r="DF158" s="346">
        <v>1.2056176189469325E-4</v>
      </c>
      <c r="DG158" s="347">
        <v>3.3270887779002391E-4</v>
      </c>
    </row>
    <row r="159" spans="2:111">
      <c r="B159" s="123" t="s">
        <v>205</v>
      </c>
      <c r="C159" s="110" t="s">
        <v>206</v>
      </c>
      <c r="D159" s="346">
        <v>1.2635126996531361E-4</v>
      </c>
      <c r="E159" s="346">
        <v>8.1665420935483164E-5</v>
      </c>
      <c r="F159" s="346">
        <v>3.8006092894422123E-4</v>
      </c>
      <c r="G159" s="346">
        <v>2.7927496787030786E-5</v>
      </c>
      <c r="H159" s="346">
        <v>1.6117253545302318E-4</v>
      </c>
      <c r="I159" s="346">
        <v>0</v>
      </c>
      <c r="J159" s="346">
        <v>5.7897042248219888E-5</v>
      </c>
      <c r="K159" s="346">
        <v>8.2203952138808225E-5</v>
      </c>
      <c r="L159" s="346">
        <v>5.8934860648275731E-4</v>
      </c>
      <c r="M159" s="346">
        <v>6.2997604029643869E-5</v>
      </c>
      <c r="N159" s="346">
        <v>0</v>
      </c>
      <c r="O159" s="346">
        <v>4.597437177013382E-5</v>
      </c>
      <c r="P159" s="346">
        <v>3.2103442622369625E-5</v>
      </c>
      <c r="Q159" s="346">
        <v>3.0915339491315773E-4</v>
      </c>
      <c r="R159" s="346">
        <v>1.599128748925905E-3</v>
      </c>
      <c r="S159" s="346">
        <v>1.0467898902911744E-4</v>
      </c>
      <c r="T159" s="346">
        <v>9.4254914502767237E-5</v>
      </c>
      <c r="U159" s="346">
        <v>6.9328326306453548E-5</v>
      </c>
      <c r="V159" s="346">
        <v>9.1831318956222012E-5</v>
      </c>
      <c r="W159" s="346">
        <v>1.5586518153231434E-4</v>
      </c>
      <c r="X159" s="346">
        <v>3.6856192014285691E-5</v>
      </c>
      <c r="Y159" s="346">
        <v>1.0336588753427121E-4</v>
      </c>
      <c r="Z159" s="346">
        <v>2.6233571951898431E-5</v>
      </c>
      <c r="AA159" s="346">
        <v>5.4808905686174909E-5</v>
      </c>
      <c r="AB159" s="346">
        <v>3.3385217531104551E-4</v>
      </c>
      <c r="AC159" s="346">
        <v>1.0009316943661784E-4</v>
      </c>
      <c r="AD159" s="346">
        <v>1.9401109991816669E-5</v>
      </c>
      <c r="AE159" s="346">
        <v>7.3750403868119249E-5</v>
      </c>
      <c r="AF159" s="346">
        <v>4.9577423617549088E-4</v>
      </c>
      <c r="AG159" s="346">
        <v>6.9638434795653574E-4</v>
      </c>
      <c r="AH159" s="346">
        <v>9.5740213227407005E-5</v>
      </c>
      <c r="AI159" s="346">
        <v>1.7692875333479239E-4</v>
      </c>
      <c r="AJ159" s="346">
        <v>4.5000500437044899E-3</v>
      </c>
      <c r="AK159" s="346">
        <v>5.4216457184456024E-4</v>
      </c>
      <c r="AL159" s="346">
        <v>6.3157664004749982E-4</v>
      </c>
      <c r="AM159" s="346">
        <v>1.553099010291193E-4</v>
      </c>
      <c r="AN159" s="346">
        <v>0.52360458006641808</v>
      </c>
      <c r="AO159" s="346">
        <v>1.685652267511344E-2</v>
      </c>
      <c r="AP159" s="346">
        <v>0.16786854122525313</v>
      </c>
      <c r="AQ159" s="346">
        <v>5.1530303357949474E-5</v>
      </c>
      <c r="AR159" s="346">
        <v>2.2800829694223328E-4</v>
      </c>
      <c r="AS159" s="346">
        <v>4.0750142570694738E-2</v>
      </c>
      <c r="AT159" s="346">
        <v>4.3238745153565863E-2</v>
      </c>
      <c r="AU159" s="346">
        <v>1.0150857917553671E-2</v>
      </c>
      <c r="AV159" s="346">
        <v>1.257606801183964E-2</v>
      </c>
      <c r="AW159" s="346">
        <v>2.703984449351997E-3</v>
      </c>
      <c r="AX159" s="346">
        <v>1.2339366654910399E-4</v>
      </c>
      <c r="AY159" s="346">
        <v>6.7226748921718699E-4</v>
      </c>
      <c r="AZ159" s="346">
        <v>1.769805794490615E-2</v>
      </c>
      <c r="BA159" s="346">
        <v>3.2602423893979362E-3</v>
      </c>
      <c r="BB159" s="346">
        <v>5.201270827475523E-4</v>
      </c>
      <c r="BC159" s="346">
        <v>1.5094415953593753E-3</v>
      </c>
      <c r="BD159" s="346">
        <v>1.6105544568658164E-4</v>
      </c>
      <c r="BE159" s="346">
        <v>2.9308244440483174E-4</v>
      </c>
      <c r="BF159" s="346">
        <v>9.7013075822137262E-3</v>
      </c>
      <c r="BG159" s="346">
        <v>3.9869967838082722E-3</v>
      </c>
      <c r="BH159" s="346">
        <v>1.0561685161462308E-2</v>
      </c>
      <c r="BI159" s="346">
        <v>1.4965579313113601E-2</v>
      </c>
      <c r="BJ159" s="346">
        <v>9.153498906058077E-3</v>
      </c>
      <c r="BK159" s="346">
        <v>8.9830382153582345E-4</v>
      </c>
      <c r="BL159" s="346">
        <v>1.0873130682222218E-4</v>
      </c>
      <c r="BM159" s="346">
        <v>1.3830706156769706E-2</v>
      </c>
      <c r="BN159" s="346">
        <v>1.4030869044223482E-2</v>
      </c>
      <c r="BO159" s="346">
        <v>1.1478718164520264E-2</v>
      </c>
      <c r="BP159" s="346">
        <v>1.7439337583155082E-2</v>
      </c>
      <c r="BQ159" s="346">
        <v>3.0527486502221935E-4</v>
      </c>
      <c r="BR159" s="346">
        <v>7.4388188142104298E-4</v>
      </c>
      <c r="BS159" s="346">
        <v>9.4943020765547552E-4</v>
      </c>
      <c r="BT159" s="346">
        <v>6.2931734454155653E-5</v>
      </c>
      <c r="BU159" s="346">
        <v>2.3590103637452051E-4</v>
      </c>
      <c r="BV159" s="346">
        <v>1.0503483956839566E-4</v>
      </c>
      <c r="BW159" s="346">
        <v>9.1469892415379267E-5</v>
      </c>
      <c r="BX159" s="346">
        <v>2.999039723198638E-4</v>
      </c>
      <c r="BY159" s="346">
        <v>2.4938617394668311E-4</v>
      </c>
      <c r="BZ159" s="346">
        <v>1.0761429919701863E-3</v>
      </c>
      <c r="CA159" s="346">
        <v>1.3621661209395759E-4</v>
      </c>
      <c r="CB159" s="346">
        <v>1.1438913504680996E-3</v>
      </c>
      <c r="CC159" s="346">
        <v>3.615323257389043E-4</v>
      </c>
      <c r="CD159" s="346">
        <v>1.0688488973547351E-3</v>
      </c>
      <c r="CE159" s="346">
        <v>1.7633021979957772E-4</v>
      </c>
      <c r="CF159" s="346">
        <v>2.2939060017265639E-4</v>
      </c>
      <c r="CG159" s="346">
        <v>1.5890901787947817E-3</v>
      </c>
      <c r="CH159" s="346">
        <v>9.1823547277927137E-5</v>
      </c>
      <c r="CI159" s="346">
        <v>1.7631313337930629E-4</v>
      </c>
      <c r="CJ159" s="346">
        <v>1.9396294583133334E-4</v>
      </c>
      <c r="CK159" s="346">
        <v>5.806305051637181E-5</v>
      </c>
      <c r="CL159" s="346">
        <v>7.3182570277467484E-6</v>
      </c>
      <c r="CM159" s="346">
        <v>1.1761614631457646E-5</v>
      </c>
      <c r="CN159" s="346">
        <v>4.2427452075181606E-4</v>
      </c>
      <c r="CO159" s="346">
        <v>2.2899932555313951E-4</v>
      </c>
      <c r="CP159" s="346">
        <v>1.9842753311606254E-4</v>
      </c>
      <c r="CQ159" s="346">
        <v>2.1904111938192045E-4</v>
      </c>
      <c r="CR159" s="346">
        <v>2.1531981574338818E-4</v>
      </c>
      <c r="CS159" s="346">
        <v>1.9439456471037015E-4</v>
      </c>
      <c r="CT159" s="346">
        <v>1.3081644904260997E-4</v>
      </c>
      <c r="CU159" s="346">
        <v>2.1244322376737378E-4</v>
      </c>
      <c r="CV159" s="346">
        <v>4.1419977162881805E-4</v>
      </c>
      <c r="CW159" s="346">
        <v>4.3606632376535552E-5</v>
      </c>
      <c r="CX159" s="346">
        <v>2.8298273386787027E-3</v>
      </c>
      <c r="CY159" s="346">
        <v>7.6274547291286992E-5</v>
      </c>
      <c r="CZ159" s="346">
        <v>3.2385297814537119E-5</v>
      </c>
      <c r="DA159" s="346">
        <v>2.3905874884401474E-4</v>
      </c>
      <c r="DB159" s="346">
        <v>2.9129384330081474E-4</v>
      </c>
      <c r="DC159" s="346">
        <v>1.406765674075984E-4</v>
      </c>
      <c r="DD159" s="346">
        <v>1.2545509098610169E-4</v>
      </c>
      <c r="DE159" s="346">
        <v>2.9011332365237291E-4</v>
      </c>
      <c r="DF159" s="346">
        <v>3.5772086857699907E-4</v>
      </c>
      <c r="DG159" s="347">
        <v>9.8717792524495042E-4</v>
      </c>
    </row>
    <row r="160" spans="2:111">
      <c r="B160" s="123" t="s">
        <v>207</v>
      </c>
      <c r="C160" s="110" t="s">
        <v>208</v>
      </c>
      <c r="D160" s="346">
        <v>1.2409357591003802E-5</v>
      </c>
      <c r="E160" s="346">
        <v>8.365977966157892E-6</v>
      </c>
      <c r="F160" s="346">
        <v>7.7569279568098396E-5</v>
      </c>
      <c r="G160" s="346">
        <v>3.4476170431479804E-6</v>
      </c>
      <c r="H160" s="346">
        <v>2.31019390194541E-5</v>
      </c>
      <c r="I160" s="346">
        <v>0</v>
      </c>
      <c r="J160" s="346">
        <v>1.1646387649928892E-5</v>
      </c>
      <c r="K160" s="346">
        <v>4.9971647342667463E-6</v>
      </c>
      <c r="L160" s="346">
        <v>1.2003847895790514E-5</v>
      </c>
      <c r="M160" s="346">
        <v>5.8031011764532943E-6</v>
      </c>
      <c r="N160" s="346">
        <v>0</v>
      </c>
      <c r="O160" s="346">
        <v>4.0786294025691442E-6</v>
      </c>
      <c r="P160" s="346">
        <v>9.8912468039884128E-7</v>
      </c>
      <c r="Q160" s="346">
        <v>1.0440966900888717E-5</v>
      </c>
      <c r="R160" s="346">
        <v>2.4536462701180617E-5</v>
      </c>
      <c r="S160" s="346">
        <v>7.0020844291276957E-6</v>
      </c>
      <c r="T160" s="346">
        <v>5.5492128865821265E-6</v>
      </c>
      <c r="U160" s="346">
        <v>5.8331648813509616E-6</v>
      </c>
      <c r="V160" s="346">
        <v>1.1313530054402424E-5</v>
      </c>
      <c r="W160" s="346">
        <v>6.7591294673909062E-6</v>
      </c>
      <c r="X160" s="346">
        <v>3.6859969020006039E-6</v>
      </c>
      <c r="Y160" s="346">
        <v>4.7336094943297811E-6</v>
      </c>
      <c r="Z160" s="346">
        <v>1.2951508714875766E-6</v>
      </c>
      <c r="AA160" s="346">
        <v>3.4369035883439174E-6</v>
      </c>
      <c r="AB160" s="346">
        <v>9.3385215900912672E-6</v>
      </c>
      <c r="AC160" s="346">
        <v>2.4554601569931346E-6</v>
      </c>
      <c r="AD160" s="346">
        <v>1.7892555308536961E-6</v>
      </c>
      <c r="AE160" s="346">
        <v>6.7029921386102077E-6</v>
      </c>
      <c r="AF160" s="346">
        <v>1.5726504316563433E-5</v>
      </c>
      <c r="AG160" s="346">
        <v>9.1040720274781705E-6</v>
      </c>
      <c r="AH160" s="346">
        <v>9.873537887137849E-6</v>
      </c>
      <c r="AI160" s="346">
        <v>8.0488468158863353E-6</v>
      </c>
      <c r="AJ160" s="346">
        <v>4.5222237085018069E-5</v>
      </c>
      <c r="AK160" s="346">
        <v>3.5990098588854714E-4</v>
      </c>
      <c r="AL160" s="346">
        <v>3.9726754689557272E-5</v>
      </c>
      <c r="AM160" s="346">
        <v>1.3062573212835797E-5</v>
      </c>
      <c r="AN160" s="346">
        <v>8.3823897427794302E-6</v>
      </c>
      <c r="AO160" s="346">
        <v>0.36831325757229788</v>
      </c>
      <c r="AP160" s="346">
        <v>8.5527422293717196E-6</v>
      </c>
      <c r="AQ160" s="346">
        <v>3.5509237576485874E-6</v>
      </c>
      <c r="AR160" s="346">
        <v>8.2709223568820392E-6</v>
      </c>
      <c r="AS160" s="346">
        <v>2.7636339398599366E-3</v>
      </c>
      <c r="AT160" s="346">
        <v>6.7381647440224908E-4</v>
      </c>
      <c r="AU160" s="346">
        <v>3.3677767159206512E-3</v>
      </c>
      <c r="AV160" s="346">
        <v>4.3658541175049283E-3</v>
      </c>
      <c r="AW160" s="346">
        <v>6.8278504614646739E-4</v>
      </c>
      <c r="AX160" s="346">
        <v>7.0357622729687075E-6</v>
      </c>
      <c r="AY160" s="346">
        <v>3.0257278310333907E-5</v>
      </c>
      <c r="AZ160" s="346">
        <v>2.5191494696296304E-3</v>
      </c>
      <c r="BA160" s="346">
        <v>9.2566800611125824E-5</v>
      </c>
      <c r="BB160" s="346">
        <v>6.668939795478242E-5</v>
      </c>
      <c r="BC160" s="346">
        <v>1.3417230497603462E-5</v>
      </c>
      <c r="BD160" s="346">
        <v>7.3922514426933568E-6</v>
      </c>
      <c r="BE160" s="346">
        <v>4.4806064568163795E-5</v>
      </c>
      <c r="BF160" s="346">
        <v>1.6429073667752793E-3</v>
      </c>
      <c r="BG160" s="346">
        <v>4.3816724268928696E-4</v>
      </c>
      <c r="BH160" s="346">
        <v>6.5162343120598676E-3</v>
      </c>
      <c r="BI160" s="346">
        <v>1.7946748778044311E-3</v>
      </c>
      <c r="BJ160" s="346">
        <v>4.2220362181379732E-3</v>
      </c>
      <c r="BK160" s="346">
        <v>9.1226167616772306E-5</v>
      </c>
      <c r="BL160" s="346">
        <v>1.5614852324517103E-5</v>
      </c>
      <c r="BM160" s="346">
        <v>3.6423849385430643E-4</v>
      </c>
      <c r="BN160" s="346">
        <v>4.2854055861394729E-4</v>
      </c>
      <c r="BO160" s="346">
        <v>5.0664967452502716E-4</v>
      </c>
      <c r="BP160" s="346">
        <v>2.2825226248172699E-3</v>
      </c>
      <c r="BQ160" s="346">
        <v>3.1605547861248331E-5</v>
      </c>
      <c r="BR160" s="346">
        <v>2.8090348675342654E-5</v>
      </c>
      <c r="BS160" s="346">
        <v>1.1661277865065189E-4</v>
      </c>
      <c r="BT160" s="346">
        <v>1.0004546209602941E-5</v>
      </c>
      <c r="BU160" s="346">
        <v>1.5908107165490628E-5</v>
      </c>
      <c r="BV160" s="346">
        <v>1.1450473650482273E-5</v>
      </c>
      <c r="BW160" s="346">
        <v>6.6400168797417475E-6</v>
      </c>
      <c r="BX160" s="346">
        <v>1.3133949442638109E-5</v>
      </c>
      <c r="BY160" s="346">
        <v>8.1876032462266595E-6</v>
      </c>
      <c r="BZ160" s="346">
        <v>3.4122724685133239E-4</v>
      </c>
      <c r="CA160" s="346">
        <v>2.123285272610946E-5</v>
      </c>
      <c r="CB160" s="346">
        <v>2.2239835279922645E-4</v>
      </c>
      <c r="CC160" s="346">
        <v>3.1445309748306039E-5</v>
      </c>
      <c r="CD160" s="346">
        <v>3.6945755806821714E-4</v>
      </c>
      <c r="CE160" s="346">
        <v>1.4766855733596295E-5</v>
      </c>
      <c r="CF160" s="346">
        <v>1.2989798886636683E-5</v>
      </c>
      <c r="CG160" s="346">
        <v>3.085738643496746E-5</v>
      </c>
      <c r="CH160" s="346">
        <v>1.6625916533390128E-5</v>
      </c>
      <c r="CI160" s="346">
        <v>1.7062327812930887E-5</v>
      </c>
      <c r="CJ160" s="346">
        <v>1.8532220024616241E-5</v>
      </c>
      <c r="CK160" s="346">
        <v>1.0803217772992452E-5</v>
      </c>
      <c r="CL160" s="346">
        <v>6.0498246740860516E-7</v>
      </c>
      <c r="CM160" s="346">
        <v>1.4274244492232996E-6</v>
      </c>
      <c r="CN160" s="346">
        <v>5.2337792916535792E-5</v>
      </c>
      <c r="CO160" s="346">
        <v>1.587377065339333E-5</v>
      </c>
      <c r="CP160" s="346">
        <v>2.6673472333060973E-5</v>
      </c>
      <c r="CQ160" s="346">
        <v>2.226947874432879E-5</v>
      </c>
      <c r="CR160" s="346">
        <v>3.2338086694554091E-5</v>
      </c>
      <c r="CS160" s="346">
        <v>2.1903066811753429E-5</v>
      </c>
      <c r="CT160" s="346">
        <v>1.4767689857741447E-5</v>
      </c>
      <c r="CU160" s="346">
        <v>1.9389118166288613E-5</v>
      </c>
      <c r="CV160" s="346">
        <v>1.0074762394791764E-4</v>
      </c>
      <c r="CW160" s="346">
        <v>5.3645130949757213E-6</v>
      </c>
      <c r="CX160" s="346">
        <v>9.6230607403817653E-4</v>
      </c>
      <c r="CY160" s="346">
        <v>9.2127983223258305E-6</v>
      </c>
      <c r="CZ160" s="346">
        <v>3.6758085640586276E-6</v>
      </c>
      <c r="DA160" s="346">
        <v>1.8912366153996935E-5</v>
      </c>
      <c r="DB160" s="346">
        <v>1.7481868962732334E-5</v>
      </c>
      <c r="DC160" s="346">
        <v>1.6584333058183151E-5</v>
      </c>
      <c r="DD160" s="346">
        <v>1.4966198383514094E-5</v>
      </c>
      <c r="DE160" s="346">
        <v>1.9870077485572976E-5</v>
      </c>
      <c r="DF160" s="346">
        <v>4.6803963345711876E-5</v>
      </c>
      <c r="DG160" s="347">
        <v>6.8911087317972844E-5</v>
      </c>
    </row>
    <row r="161" spans="2:111">
      <c r="B161" s="123" t="s">
        <v>209</v>
      </c>
      <c r="C161" s="110" t="s">
        <v>210</v>
      </c>
      <c r="D161" s="346">
        <v>4.6710885082750131E-5</v>
      </c>
      <c r="E161" s="346">
        <v>3.1959567064401556E-5</v>
      </c>
      <c r="F161" s="346">
        <v>1.7623680190322603E-4</v>
      </c>
      <c r="G161" s="346">
        <v>1.1026383306601167E-5</v>
      </c>
      <c r="H161" s="346">
        <v>7.0926121836601739E-5</v>
      </c>
      <c r="I161" s="346">
        <v>0</v>
      </c>
      <c r="J161" s="346">
        <v>1.1557311417133032E-5</v>
      </c>
      <c r="K161" s="346">
        <v>3.2326862914322491E-5</v>
      </c>
      <c r="L161" s="346">
        <v>2.2733677039215149E-4</v>
      </c>
      <c r="M161" s="346">
        <v>2.4541945853292483E-5</v>
      </c>
      <c r="N161" s="346">
        <v>0</v>
      </c>
      <c r="O161" s="346">
        <v>1.5969374582759039E-5</v>
      </c>
      <c r="P161" s="346">
        <v>5.3807404482111638E-6</v>
      </c>
      <c r="Q161" s="346">
        <v>1.0375226028716811E-4</v>
      </c>
      <c r="R161" s="346">
        <v>2.2897869883999771E-3</v>
      </c>
      <c r="S161" s="346">
        <v>3.8684357221034197E-5</v>
      </c>
      <c r="T161" s="346">
        <v>3.5291770589546496E-5</v>
      </c>
      <c r="U161" s="346">
        <v>2.5746904525454785E-5</v>
      </c>
      <c r="V161" s="346">
        <v>3.8878505202063292E-5</v>
      </c>
      <c r="W161" s="346">
        <v>1.0686030463216923E-4</v>
      </c>
      <c r="X161" s="346">
        <v>1.4905303613836331E-5</v>
      </c>
      <c r="Y161" s="346">
        <v>4.0589443350974348E-5</v>
      </c>
      <c r="Z161" s="346">
        <v>1.0028764437034555E-5</v>
      </c>
      <c r="AA161" s="346">
        <v>2.0055485132199892E-5</v>
      </c>
      <c r="AB161" s="346">
        <v>1.2955362828773911E-4</v>
      </c>
      <c r="AC161" s="346">
        <v>3.981037795769553E-5</v>
      </c>
      <c r="AD161" s="346">
        <v>7.9607602807924273E-6</v>
      </c>
      <c r="AE161" s="346">
        <v>3.032568747935105E-5</v>
      </c>
      <c r="AF161" s="346">
        <v>7.6094010370865428E-5</v>
      </c>
      <c r="AG161" s="346">
        <v>1.0893470384982049E-4</v>
      </c>
      <c r="AH161" s="346">
        <v>3.58206911062632E-5</v>
      </c>
      <c r="AI161" s="346">
        <v>7.9291395398867196E-5</v>
      </c>
      <c r="AJ161" s="346">
        <v>1.2141596598920839E-3</v>
      </c>
      <c r="AK161" s="346">
        <v>5.3514261826315157E-4</v>
      </c>
      <c r="AL161" s="346">
        <v>5.5508221028360578E-4</v>
      </c>
      <c r="AM161" s="346">
        <v>6.9671509087201205E-5</v>
      </c>
      <c r="AN161" s="346">
        <v>4.0079994300912852E-5</v>
      </c>
      <c r="AO161" s="346">
        <v>3.1957910009676444E-4</v>
      </c>
      <c r="AP161" s="346">
        <v>0.69075988486582296</v>
      </c>
      <c r="AQ161" s="346">
        <v>2.1531571163767667E-5</v>
      </c>
      <c r="AR161" s="346">
        <v>3.4238941717356416E-4</v>
      </c>
      <c r="AS161" s="346">
        <v>2.8968656175313402E-2</v>
      </c>
      <c r="AT161" s="346">
        <v>1.6656461783188525E-2</v>
      </c>
      <c r="AU161" s="346">
        <v>6.7023617053041419E-3</v>
      </c>
      <c r="AV161" s="346">
        <v>5.1224914161433063E-3</v>
      </c>
      <c r="AW161" s="346">
        <v>1.4207573284519672E-3</v>
      </c>
      <c r="AX161" s="346">
        <v>6.8019436012161841E-5</v>
      </c>
      <c r="AY161" s="346">
        <v>6.6133823748274595E-4</v>
      </c>
      <c r="AZ161" s="346">
        <v>4.9969847026707578E-3</v>
      </c>
      <c r="BA161" s="346">
        <v>2.7281847294566325E-3</v>
      </c>
      <c r="BB161" s="346">
        <v>1.0538093356590218E-4</v>
      </c>
      <c r="BC161" s="346">
        <v>4.1292678445441851E-4</v>
      </c>
      <c r="BD161" s="346">
        <v>8.0271677021575118E-5</v>
      </c>
      <c r="BE161" s="346">
        <v>1.2728259083599164E-4</v>
      </c>
      <c r="BF161" s="346">
        <v>2.790446475666457E-3</v>
      </c>
      <c r="BG161" s="346">
        <v>7.6346659233912531E-4</v>
      </c>
      <c r="BH161" s="346">
        <v>5.5709284338484764E-3</v>
      </c>
      <c r="BI161" s="346">
        <v>7.0227498103350716E-3</v>
      </c>
      <c r="BJ161" s="346">
        <v>1.0432037504299151E-2</v>
      </c>
      <c r="BK161" s="346">
        <v>6.1759500670439135E-4</v>
      </c>
      <c r="BL161" s="346">
        <v>4.5488336584215118E-5</v>
      </c>
      <c r="BM161" s="346">
        <v>2.7240816452651804E-3</v>
      </c>
      <c r="BN161" s="346">
        <v>4.4649052805195667E-3</v>
      </c>
      <c r="BO161" s="346">
        <v>1.4233261795931183E-3</v>
      </c>
      <c r="BP161" s="346">
        <v>2.0798224269709818E-3</v>
      </c>
      <c r="BQ161" s="346">
        <v>1.1750781055407798E-4</v>
      </c>
      <c r="BR161" s="346">
        <v>2.4780166424407898E-4</v>
      </c>
      <c r="BS161" s="346">
        <v>3.8541816534844533E-4</v>
      </c>
      <c r="BT161" s="346">
        <v>2.9526974580537797E-5</v>
      </c>
      <c r="BU161" s="346">
        <v>9.2526025849778875E-5</v>
      </c>
      <c r="BV161" s="346">
        <v>4.6984309729153399E-5</v>
      </c>
      <c r="BW161" s="346">
        <v>3.3512567025514575E-5</v>
      </c>
      <c r="BX161" s="346">
        <v>1.0438651935932974E-4</v>
      </c>
      <c r="BY161" s="346">
        <v>8.1864469484557487E-5</v>
      </c>
      <c r="BZ161" s="346">
        <v>9.2636052200736419E-4</v>
      </c>
      <c r="CA161" s="346">
        <v>5.6616858777873102E-5</v>
      </c>
      <c r="CB161" s="346">
        <v>4.8035704885814674E-4</v>
      </c>
      <c r="CC161" s="346">
        <v>1.3851770261734953E-4</v>
      </c>
      <c r="CD161" s="346">
        <v>9.3256949343580541E-4</v>
      </c>
      <c r="CE161" s="346">
        <v>5.9388224416395719E-5</v>
      </c>
      <c r="CF161" s="346">
        <v>8.3489332594104953E-5</v>
      </c>
      <c r="CG161" s="346">
        <v>2.0892955979051484E-4</v>
      </c>
      <c r="CH161" s="346">
        <v>4.8469278733076557E-5</v>
      </c>
      <c r="CI161" s="346">
        <v>7.3864049312080823E-5</v>
      </c>
      <c r="CJ161" s="346">
        <v>7.6264804248430873E-5</v>
      </c>
      <c r="CK161" s="346">
        <v>2.990026526527492E-5</v>
      </c>
      <c r="CL161" s="346">
        <v>2.9206908759112845E-6</v>
      </c>
      <c r="CM161" s="346">
        <v>5.4872899844505885E-6</v>
      </c>
      <c r="CN161" s="346">
        <v>2.1513794903963142E-4</v>
      </c>
      <c r="CO161" s="346">
        <v>8.8227980229593181E-5</v>
      </c>
      <c r="CP161" s="346">
        <v>9.6048626996602477E-5</v>
      </c>
      <c r="CQ161" s="346">
        <v>9.4981941667597364E-5</v>
      </c>
      <c r="CR161" s="346">
        <v>9.5088058152075069E-5</v>
      </c>
      <c r="CS161" s="346">
        <v>8.8995051771615421E-5</v>
      </c>
      <c r="CT161" s="346">
        <v>5.7352886634286561E-5</v>
      </c>
      <c r="CU161" s="346">
        <v>1.1025425435801262E-4</v>
      </c>
      <c r="CV161" s="346">
        <v>2.1248545564390037E-4</v>
      </c>
      <c r="CW161" s="346">
        <v>1.8691014370780395E-5</v>
      </c>
      <c r="CX161" s="346">
        <v>1.601255143027549E-3</v>
      </c>
      <c r="CY161" s="346">
        <v>3.479299510796741E-5</v>
      </c>
      <c r="CZ161" s="346">
        <v>1.2004834696862797E-5</v>
      </c>
      <c r="DA161" s="346">
        <v>9.5289772396552454E-5</v>
      </c>
      <c r="DB161" s="346">
        <v>1.1547284020772641E-4</v>
      </c>
      <c r="DC161" s="346">
        <v>6.1245631974947092E-5</v>
      </c>
      <c r="DD161" s="346">
        <v>5.2044003124089852E-5</v>
      </c>
      <c r="DE161" s="346">
        <v>1.0244059498440987E-4</v>
      </c>
      <c r="DF161" s="346">
        <v>1.9088004065147718E-4</v>
      </c>
      <c r="DG161" s="347">
        <v>2.7394402703772571E-4</v>
      </c>
    </row>
    <row r="162" spans="2:111">
      <c r="B162" s="123" t="s">
        <v>211</v>
      </c>
      <c r="C162" s="110" t="s">
        <v>212</v>
      </c>
      <c r="D162" s="346">
        <v>8.5769475862534793E-6</v>
      </c>
      <c r="E162" s="346">
        <v>5.5972977768641262E-6</v>
      </c>
      <c r="F162" s="346">
        <v>3.4129473450605541E-5</v>
      </c>
      <c r="G162" s="346">
        <v>1.7861699542176292E-6</v>
      </c>
      <c r="H162" s="346">
        <v>6.085982567333087E-6</v>
      </c>
      <c r="I162" s="346">
        <v>0</v>
      </c>
      <c r="J162" s="346">
        <v>1.9821786671642855E-6</v>
      </c>
      <c r="K162" s="346">
        <v>1.7573200196660593E-5</v>
      </c>
      <c r="L162" s="346">
        <v>3.3266110113724348E-5</v>
      </c>
      <c r="M162" s="346">
        <v>7.0388542390592366E-6</v>
      </c>
      <c r="N162" s="346">
        <v>0</v>
      </c>
      <c r="O162" s="346">
        <v>5.6858560330199147E-6</v>
      </c>
      <c r="P162" s="346">
        <v>1.3311635730166871E-6</v>
      </c>
      <c r="Q162" s="346">
        <v>1.9634973407368109E-5</v>
      </c>
      <c r="R162" s="346">
        <v>4.5417051853576313E-5</v>
      </c>
      <c r="S162" s="346">
        <v>8.2835133251045217E-6</v>
      </c>
      <c r="T162" s="346">
        <v>6.9755741745868739E-6</v>
      </c>
      <c r="U162" s="346">
        <v>-3.199811515086996E-5</v>
      </c>
      <c r="V162" s="346">
        <v>3.0158437806402898E-5</v>
      </c>
      <c r="W162" s="346">
        <v>9.1267278591142611E-4</v>
      </c>
      <c r="X162" s="346">
        <v>5.9518087804649029E-6</v>
      </c>
      <c r="Y162" s="346">
        <v>3.9796523960709899E-5</v>
      </c>
      <c r="Z162" s="346">
        <v>3.8774549509639116E-6</v>
      </c>
      <c r="AA162" s="346">
        <v>1.044966158937313E-5</v>
      </c>
      <c r="AB162" s="346">
        <v>4.0700885762293943E-5</v>
      </c>
      <c r="AC162" s="346">
        <v>4.2283654180289401E-5</v>
      </c>
      <c r="AD162" s="346">
        <v>1.3497701613333062E-6</v>
      </c>
      <c r="AE162" s="346">
        <v>6.9168212072753763E-6</v>
      </c>
      <c r="AF162" s="346">
        <v>7.8316045981066462E-5</v>
      </c>
      <c r="AG162" s="346">
        <v>2.7504017475431814E-5</v>
      </c>
      <c r="AH162" s="346">
        <v>9.8024320553738713E-6</v>
      </c>
      <c r="AI162" s="346">
        <v>7.576357923558155E-5</v>
      </c>
      <c r="AJ162" s="346">
        <v>3.9307018832566035E-5</v>
      </c>
      <c r="AK162" s="346">
        <v>1.8207936782731642E-3</v>
      </c>
      <c r="AL162" s="346">
        <v>5.7402522694259691E-4</v>
      </c>
      <c r="AM162" s="346">
        <v>9.9396808947677822E-4</v>
      </c>
      <c r="AN162" s="346">
        <v>1.1242747490732849E-3</v>
      </c>
      <c r="AO162" s="346">
        <v>2.2705840461227137E-4</v>
      </c>
      <c r="AP162" s="346">
        <v>3.3360637910205207E-4</v>
      </c>
      <c r="AQ162" s="346">
        <v>0.13686581174764736</v>
      </c>
      <c r="AR162" s="346">
        <v>2.5876921239626025E-2</v>
      </c>
      <c r="AS162" s="346">
        <v>6.3886288799310225E-4</v>
      </c>
      <c r="AT162" s="346">
        <v>1.6198779858674899E-3</v>
      </c>
      <c r="AU162" s="346">
        <v>4.4118704896226935E-4</v>
      </c>
      <c r="AV162" s="346">
        <v>3.7335728069719449E-4</v>
      </c>
      <c r="AW162" s="346">
        <v>4.3258388246725249E-4</v>
      </c>
      <c r="AX162" s="346">
        <v>2.9000060901677061E-4</v>
      </c>
      <c r="AY162" s="346">
        <v>7.3558331871660871E-4</v>
      </c>
      <c r="AZ162" s="346">
        <v>3.0437264631550465E-3</v>
      </c>
      <c r="BA162" s="346">
        <v>1.9950971764332148E-4</v>
      </c>
      <c r="BB162" s="346">
        <v>1.5601395930992852E-4</v>
      </c>
      <c r="BC162" s="346">
        <v>1.6908682041224916E-4</v>
      </c>
      <c r="BD162" s="346">
        <v>4.5745759449089889E-5</v>
      </c>
      <c r="BE162" s="346">
        <v>5.305950181929797E-5</v>
      </c>
      <c r="BF162" s="346">
        <v>4.9529889303901809E-4</v>
      </c>
      <c r="BG162" s="346">
        <v>1.3252269565877255E-4</v>
      </c>
      <c r="BH162" s="346">
        <v>1.5510599411188261E-3</v>
      </c>
      <c r="BI162" s="346">
        <v>1.8771697846364064E-4</v>
      </c>
      <c r="BJ162" s="346">
        <v>2.7757693335914976E-4</v>
      </c>
      <c r="BK162" s="346">
        <v>5.12220376524398E-4</v>
      </c>
      <c r="BL162" s="346">
        <v>7.0932843644116334E-6</v>
      </c>
      <c r="BM162" s="346">
        <v>2.9343062556191104E-4</v>
      </c>
      <c r="BN162" s="346">
        <v>4.2816142600158393E-4</v>
      </c>
      <c r="BO162" s="346">
        <v>1.6604099571631935E-4</v>
      </c>
      <c r="BP162" s="346">
        <v>8.9304573817196797E-4</v>
      </c>
      <c r="BQ162" s="346">
        <v>2.4795992715942319E-5</v>
      </c>
      <c r="BR162" s="346">
        <v>2.5406625272113237E-5</v>
      </c>
      <c r="BS162" s="346">
        <v>5.8269407658307319E-5</v>
      </c>
      <c r="BT162" s="346">
        <v>6.2738760980137572E-6</v>
      </c>
      <c r="BU162" s="346">
        <v>1.1885712526716596E-5</v>
      </c>
      <c r="BV162" s="346">
        <v>6.0361249872445975E-6</v>
      </c>
      <c r="BW162" s="346">
        <v>4.7791693638903162E-6</v>
      </c>
      <c r="BX162" s="346">
        <v>1.1370894601257944E-5</v>
      </c>
      <c r="BY162" s="346">
        <v>8.0252723882097917E-6</v>
      </c>
      <c r="BZ162" s="346">
        <v>3.6177270222296873E-5</v>
      </c>
      <c r="CA162" s="346">
        <v>8.9132062307351166E-6</v>
      </c>
      <c r="CB162" s="346">
        <v>8.0359439352521697E-5</v>
      </c>
      <c r="CC162" s="346">
        <v>9.7294700390583987E-6</v>
      </c>
      <c r="CD162" s="346">
        <v>3.1210522897968354E-5</v>
      </c>
      <c r="CE162" s="346">
        <v>8.7137153670844115E-6</v>
      </c>
      <c r="CF162" s="346">
        <v>1.0601880474012129E-5</v>
      </c>
      <c r="CG162" s="346">
        <v>2.5749963818860158E-5</v>
      </c>
      <c r="CH162" s="346">
        <v>4.7485900897767213E-6</v>
      </c>
      <c r="CI162" s="346">
        <v>1.0384240210732064E-5</v>
      </c>
      <c r="CJ162" s="346">
        <v>1.2631228986996319E-5</v>
      </c>
      <c r="CK162" s="346">
        <v>7.2673227966344132E-6</v>
      </c>
      <c r="CL162" s="346">
        <v>3.9868046393512247E-7</v>
      </c>
      <c r="CM162" s="346">
        <v>5.1631656124043737E-6</v>
      </c>
      <c r="CN162" s="346">
        <v>2.5670557986118871E-5</v>
      </c>
      <c r="CO162" s="346">
        <v>1.2544839879780209E-5</v>
      </c>
      <c r="CP162" s="346">
        <v>4.5571111492444476E-5</v>
      </c>
      <c r="CQ162" s="346">
        <v>8.2966743908717089E-5</v>
      </c>
      <c r="CR162" s="346">
        <v>3.4379404058102587E-5</v>
      </c>
      <c r="CS162" s="346">
        <v>1.982941652370141E-5</v>
      </c>
      <c r="CT162" s="346">
        <v>2.0214264379852005E-5</v>
      </c>
      <c r="CU162" s="346">
        <v>1.7906588708869035E-5</v>
      </c>
      <c r="CV162" s="346">
        <v>3.917107389241074E-5</v>
      </c>
      <c r="CW162" s="346">
        <v>3.5097389751569379E-6</v>
      </c>
      <c r="CX162" s="346">
        <v>3.0254873256784241E-4</v>
      </c>
      <c r="CY162" s="346">
        <v>6.7611002200878313E-6</v>
      </c>
      <c r="CZ162" s="346">
        <v>4.1651064933808589E-6</v>
      </c>
      <c r="DA162" s="346">
        <v>2.2287758799722354E-5</v>
      </c>
      <c r="DB162" s="346">
        <v>3.7386797376300104E-5</v>
      </c>
      <c r="DC162" s="346">
        <v>1.1524782245072836E-5</v>
      </c>
      <c r="DD162" s="346">
        <v>1.6185169035311012E-5</v>
      </c>
      <c r="DE162" s="346">
        <v>2.2136382535875883E-5</v>
      </c>
      <c r="DF162" s="346">
        <v>1.3871766054546927E-4</v>
      </c>
      <c r="DG162" s="347">
        <v>1.2503832407154649E-4</v>
      </c>
    </row>
    <row r="163" spans="2:111">
      <c r="B163" s="123" t="s">
        <v>213</v>
      </c>
      <c r="C163" s="110" t="s">
        <v>214</v>
      </c>
      <c r="D163" s="346">
        <v>4.7277705051027782E-5</v>
      </c>
      <c r="E163" s="346">
        <v>3.7609844813385201E-5</v>
      </c>
      <c r="F163" s="346">
        <v>2.2109573504490156E-4</v>
      </c>
      <c r="G163" s="346">
        <v>1.1742115807714279E-5</v>
      </c>
      <c r="H163" s="346">
        <v>3.6336648186805336E-5</v>
      </c>
      <c r="I163" s="346">
        <v>0</v>
      </c>
      <c r="J163" s="346">
        <v>1.504029420129515E-5</v>
      </c>
      <c r="K163" s="346">
        <v>1.7917117385628996E-4</v>
      </c>
      <c r="L163" s="346">
        <v>2.462069103978854E-4</v>
      </c>
      <c r="M163" s="346">
        <v>4.5795991374112513E-5</v>
      </c>
      <c r="N163" s="346">
        <v>0</v>
      </c>
      <c r="O163" s="346">
        <v>1.8709021787698012E-5</v>
      </c>
      <c r="P163" s="346">
        <v>5.5948544792667969E-6</v>
      </c>
      <c r="Q163" s="346">
        <v>1.7267079656499741E-4</v>
      </c>
      <c r="R163" s="346">
        <v>4.6883459575938475E-4</v>
      </c>
      <c r="S163" s="346">
        <v>4.1345120750673876E-5</v>
      </c>
      <c r="T163" s="346">
        <v>4.8754653984977461E-5</v>
      </c>
      <c r="U163" s="346">
        <v>3.7070079695486306E-4</v>
      </c>
      <c r="V163" s="346">
        <v>4.6864510733568289E-5</v>
      </c>
      <c r="W163" s="346">
        <v>1.2425529251120331E-4</v>
      </c>
      <c r="X163" s="346">
        <v>1.5050240530110127E-5</v>
      </c>
      <c r="Y163" s="346">
        <v>3.0183619731389906E-5</v>
      </c>
      <c r="Z163" s="346">
        <v>7.9883001962556291E-6</v>
      </c>
      <c r="AA163" s="346">
        <v>2.0931243189846028E-5</v>
      </c>
      <c r="AB163" s="346">
        <v>2.8877142370226983E-4</v>
      </c>
      <c r="AC163" s="346">
        <v>7.5606555036030029E-5</v>
      </c>
      <c r="AD163" s="346">
        <v>1.0511199187812742E-5</v>
      </c>
      <c r="AE163" s="346">
        <v>2.8557025406681405E-5</v>
      </c>
      <c r="AF163" s="346">
        <v>3.8201075027006549E-4</v>
      </c>
      <c r="AG163" s="346">
        <v>1.9379781945930312E-4</v>
      </c>
      <c r="AH163" s="346">
        <v>9.1543064039865764E-5</v>
      </c>
      <c r="AI163" s="346">
        <v>1.7883813071665794E-4</v>
      </c>
      <c r="AJ163" s="346">
        <v>1.4241355118265877E-4</v>
      </c>
      <c r="AK163" s="346">
        <v>3.8887430026486895E-4</v>
      </c>
      <c r="AL163" s="346">
        <v>3.9672973436301231E-4</v>
      </c>
      <c r="AM163" s="346">
        <v>6.5158362707225598E-5</v>
      </c>
      <c r="AN163" s="346">
        <v>2.9124149238138374E-4</v>
      </c>
      <c r="AO163" s="346">
        <v>1.1794455699717756E-4</v>
      </c>
      <c r="AP163" s="346">
        <v>1.1660007473106806E-4</v>
      </c>
      <c r="AQ163" s="346">
        <v>2.0078889292355565E-4</v>
      </c>
      <c r="AR163" s="346">
        <v>0.33599477518254256</v>
      </c>
      <c r="AS163" s="346">
        <v>7.2145043594940969E-3</v>
      </c>
      <c r="AT163" s="346">
        <v>8.9544539904125101E-3</v>
      </c>
      <c r="AU163" s="346">
        <v>4.9715945106835868E-3</v>
      </c>
      <c r="AV163" s="346">
        <v>3.1154637713939766E-3</v>
      </c>
      <c r="AW163" s="346">
        <v>2.68935294626407E-3</v>
      </c>
      <c r="AX163" s="346">
        <v>7.7043263519042992E-4</v>
      </c>
      <c r="AY163" s="346">
        <v>2.9555760598932129E-3</v>
      </c>
      <c r="AZ163" s="346">
        <v>1.697519875508573E-2</v>
      </c>
      <c r="BA163" s="346">
        <v>2.0165242527069656E-3</v>
      </c>
      <c r="BB163" s="346">
        <v>1.4002063059531612E-3</v>
      </c>
      <c r="BC163" s="346">
        <v>6.976767159406382E-4</v>
      </c>
      <c r="BD163" s="346">
        <v>4.5280634625516418E-4</v>
      </c>
      <c r="BE163" s="346">
        <v>5.1600660644248722E-4</v>
      </c>
      <c r="BF163" s="346">
        <v>3.2733666201451572E-3</v>
      </c>
      <c r="BG163" s="346">
        <v>9.9986880526535624E-4</v>
      </c>
      <c r="BH163" s="346">
        <v>9.2077296418557903E-3</v>
      </c>
      <c r="BI163" s="346">
        <v>1.67381031620511E-3</v>
      </c>
      <c r="BJ163" s="346">
        <v>2.6329381730766932E-3</v>
      </c>
      <c r="BK163" s="346">
        <v>1.0848201576224936E-3</v>
      </c>
      <c r="BL163" s="346">
        <v>4.7321854219380699E-5</v>
      </c>
      <c r="BM163" s="346">
        <v>2.8008513808261983E-3</v>
      </c>
      <c r="BN163" s="346">
        <v>4.1345238969092172E-3</v>
      </c>
      <c r="BO163" s="346">
        <v>1.543205105558721E-3</v>
      </c>
      <c r="BP163" s="346">
        <v>1.0758884045955527E-2</v>
      </c>
      <c r="BQ163" s="346">
        <v>2.4483495542403718E-4</v>
      </c>
      <c r="BR163" s="346">
        <v>2.2723495509416973E-4</v>
      </c>
      <c r="BS163" s="346">
        <v>4.2180068293872235E-4</v>
      </c>
      <c r="BT163" s="346">
        <v>3.2860312572148625E-5</v>
      </c>
      <c r="BU163" s="346">
        <v>8.1847083093077426E-5</v>
      </c>
      <c r="BV163" s="346">
        <v>4.7522680921804655E-5</v>
      </c>
      <c r="BW163" s="346">
        <v>3.5148103973348882E-5</v>
      </c>
      <c r="BX163" s="346">
        <v>9.5693546129705756E-5</v>
      </c>
      <c r="BY163" s="346">
        <v>7.3635048607198259E-5</v>
      </c>
      <c r="BZ163" s="346">
        <v>3.2817030760315152E-4</v>
      </c>
      <c r="CA163" s="346">
        <v>6.0157437591662104E-5</v>
      </c>
      <c r="CB163" s="346">
        <v>5.8317457976225827E-4</v>
      </c>
      <c r="CC163" s="346">
        <v>7.7628811565439454E-5</v>
      </c>
      <c r="CD163" s="346">
        <v>2.7408340067118237E-4</v>
      </c>
      <c r="CE163" s="346">
        <v>5.6435132748312923E-5</v>
      </c>
      <c r="CF163" s="346">
        <v>7.6135396510990425E-5</v>
      </c>
      <c r="CG163" s="346">
        <v>1.7321013474726386E-4</v>
      </c>
      <c r="CH163" s="346">
        <v>3.8594989345528919E-5</v>
      </c>
      <c r="CI163" s="346">
        <v>7.4925029064887777E-5</v>
      </c>
      <c r="CJ163" s="346">
        <v>8.6864521330044822E-5</v>
      </c>
      <c r="CK163" s="346">
        <v>3.7173465123393107E-5</v>
      </c>
      <c r="CL163" s="346">
        <v>2.9367812457347439E-6</v>
      </c>
      <c r="CM163" s="346">
        <v>2.3405601232909677E-5</v>
      </c>
      <c r="CN163" s="346">
        <v>2.0257796544090762E-4</v>
      </c>
      <c r="CO163" s="346">
        <v>8.6542176231000183E-5</v>
      </c>
      <c r="CP163" s="346">
        <v>1.7788001080747666E-4</v>
      </c>
      <c r="CQ163" s="346">
        <v>9.3740539816110303E-4</v>
      </c>
      <c r="CR163" s="346">
        <v>1.2648945410507548E-4</v>
      </c>
      <c r="CS163" s="346">
        <v>1.4799435972218702E-4</v>
      </c>
      <c r="CT163" s="346">
        <v>1.8954961268207861E-4</v>
      </c>
      <c r="CU163" s="346">
        <v>1.5082240254035115E-4</v>
      </c>
      <c r="CV163" s="346">
        <v>2.5664781825090061E-4</v>
      </c>
      <c r="CW163" s="346">
        <v>2.7415102026629317E-5</v>
      </c>
      <c r="CX163" s="346">
        <v>2.1355163905802544E-3</v>
      </c>
      <c r="CY163" s="346">
        <v>4.7600873525376915E-5</v>
      </c>
      <c r="CZ163" s="346">
        <v>3.8484732175396009E-5</v>
      </c>
      <c r="DA163" s="346">
        <v>1.8846288334517514E-4</v>
      </c>
      <c r="DB163" s="346">
        <v>3.4199545122821543E-4</v>
      </c>
      <c r="DC163" s="346">
        <v>7.0214789382925659E-5</v>
      </c>
      <c r="DD163" s="346">
        <v>8.456953745634833E-5</v>
      </c>
      <c r="DE163" s="346">
        <v>1.6933687644667892E-4</v>
      </c>
      <c r="DF163" s="346">
        <v>6.8834572820268374E-4</v>
      </c>
      <c r="DG163" s="347">
        <v>3.4227782643217382E-4</v>
      </c>
    </row>
    <row r="164" spans="2:111">
      <c r="B164" s="123" t="s">
        <v>215</v>
      </c>
      <c r="C164" s="110" t="s">
        <v>216</v>
      </c>
      <c r="D164" s="346">
        <v>9.0274987450366154E-5</v>
      </c>
      <c r="E164" s="346">
        <v>1.0671803194355825E-4</v>
      </c>
      <c r="F164" s="346">
        <v>4.5064367880312951E-4</v>
      </c>
      <c r="G164" s="346">
        <v>1.2884029691568515E-5</v>
      </c>
      <c r="H164" s="346">
        <v>6.8027510841386557E-5</v>
      </c>
      <c r="I164" s="346">
        <v>0</v>
      </c>
      <c r="J164" s="346">
        <v>1.5397224122452603E-5</v>
      </c>
      <c r="K164" s="346">
        <v>3.726832577427121E-5</v>
      </c>
      <c r="L164" s="346">
        <v>2.8169889047592995E-5</v>
      </c>
      <c r="M164" s="346">
        <v>5.3005849946725826E-5</v>
      </c>
      <c r="N164" s="346">
        <v>0</v>
      </c>
      <c r="O164" s="346">
        <v>6.8673767224294849E-5</v>
      </c>
      <c r="P164" s="346">
        <v>1.2743554141855905E-5</v>
      </c>
      <c r="Q164" s="346">
        <v>1.0420082785466368E-4</v>
      </c>
      <c r="R164" s="346">
        <v>8.2158730369449106E-5</v>
      </c>
      <c r="S164" s="346">
        <v>2.0978571997876545E-4</v>
      </c>
      <c r="T164" s="346">
        <v>1.397787002711271E-4</v>
      </c>
      <c r="U164" s="346">
        <v>8.5771101400552251E-5</v>
      </c>
      <c r="V164" s="346">
        <v>1.3821165973730597E-4</v>
      </c>
      <c r="W164" s="346">
        <v>6.2310263301255939E-5</v>
      </c>
      <c r="X164" s="346">
        <v>5.3803014853857923E-5</v>
      </c>
      <c r="Y164" s="346">
        <v>6.7748413576309148E-5</v>
      </c>
      <c r="Z164" s="346">
        <v>3.3224881329609504E-5</v>
      </c>
      <c r="AA164" s="346">
        <v>1.1754841534028942E-4</v>
      </c>
      <c r="AB164" s="346">
        <v>5.1393610143409376E-5</v>
      </c>
      <c r="AC164" s="346">
        <v>2.1437473822914442E-5</v>
      </c>
      <c r="AD164" s="346">
        <v>1.3641138688989025E-5</v>
      </c>
      <c r="AE164" s="346">
        <v>9.1774464458953739E-5</v>
      </c>
      <c r="AF164" s="346">
        <v>1.4126998015615786E-4</v>
      </c>
      <c r="AG164" s="346">
        <v>5.7214974008649273E-5</v>
      </c>
      <c r="AH164" s="346">
        <v>1.8233765216627571E-5</v>
      </c>
      <c r="AI164" s="346">
        <v>6.6878263255502527E-5</v>
      </c>
      <c r="AJ164" s="346">
        <v>2.6959420329980208E-4</v>
      </c>
      <c r="AK164" s="346">
        <v>1.5555314204732839E-4</v>
      </c>
      <c r="AL164" s="346">
        <v>1.9041922858430599E-4</v>
      </c>
      <c r="AM164" s="346">
        <v>3.2794310979712585E-4</v>
      </c>
      <c r="AN164" s="346">
        <v>1.9614714196803184E-4</v>
      </c>
      <c r="AO164" s="346">
        <v>1.93992224261826E-4</v>
      </c>
      <c r="AP164" s="346">
        <v>1.6827816654912158E-4</v>
      </c>
      <c r="AQ164" s="346">
        <v>4.5963600332000237E-5</v>
      </c>
      <c r="AR164" s="346">
        <v>9.7131013600009589E-5</v>
      </c>
      <c r="AS164" s="346">
        <v>0.46740740891886001</v>
      </c>
      <c r="AT164" s="346">
        <v>4.5126743257110089E-4</v>
      </c>
      <c r="AU164" s="346">
        <v>1.3571729056299626E-4</v>
      </c>
      <c r="AV164" s="346">
        <v>1.175285506081945E-4</v>
      </c>
      <c r="AW164" s="346">
        <v>3.8982412963454984E-5</v>
      </c>
      <c r="AX164" s="346">
        <v>2.1932471541400683E-5</v>
      </c>
      <c r="AY164" s="346">
        <v>5.6644961593207257E-5</v>
      </c>
      <c r="AZ164" s="346">
        <v>1.8304940486019749E-4</v>
      </c>
      <c r="BA164" s="346">
        <v>2.4209812239990918E-5</v>
      </c>
      <c r="BB164" s="346">
        <v>2.5177902103490781E-5</v>
      </c>
      <c r="BC164" s="346">
        <v>1.788515755717963E-5</v>
      </c>
      <c r="BD164" s="346">
        <v>6.8164137723081964E-6</v>
      </c>
      <c r="BE164" s="346">
        <v>1.4901817402261312E-5</v>
      </c>
      <c r="BF164" s="346">
        <v>4.3937811510132228E-5</v>
      </c>
      <c r="BG164" s="346">
        <v>1.6708063142446099E-5</v>
      </c>
      <c r="BH164" s="346">
        <v>8.59809138231506E-5</v>
      </c>
      <c r="BI164" s="346">
        <v>1.0931649869648668E-3</v>
      </c>
      <c r="BJ164" s="346">
        <v>4.3411060956215642E-4</v>
      </c>
      <c r="BK164" s="346">
        <v>9.4445024683564264E-4</v>
      </c>
      <c r="BL164" s="346">
        <v>7.2002853119037334E-5</v>
      </c>
      <c r="BM164" s="346">
        <v>3.4072881882016258E-2</v>
      </c>
      <c r="BN164" s="346">
        <v>4.422830913518825E-2</v>
      </c>
      <c r="BO164" s="346">
        <v>1.4842695961450025E-2</v>
      </c>
      <c r="BP164" s="346">
        <v>2.8491199811321141E-2</v>
      </c>
      <c r="BQ164" s="346">
        <v>6.7105226992888285E-4</v>
      </c>
      <c r="BR164" s="346">
        <v>2.0373750815634696E-3</v>
      </c>
      <c r="BS164" s="346">
        <v>1.9757460001603756E-3</v>
      </c>
      <c r="BT164" s="346">
        <v>7.599863106683861E-5</v>
      </c>
      <c r="BU164" s="346">
        <v>2.2329327582246887E-4</v>
      </c>
      <c r="BV164" s="346">
        <v>1.8563724363471025E-4</v>
      </c>
      <c r="BW164" s="346">
        <v>2.1399142584622045E-4</v>
      </c>
      <c r="BX164" s="346">
        <v>8.5347441162136005E-4</v>
      </c>
      <c r="BY164" s="346">
        <v>7.2141275874794983E-4</v>
      </c>
      <c r="BZ164" s="346">
        <v>1.0497517951887697E-3</v>
      </c>
      <c r="CA164" s="346">
        <v>5.1176515980154327E-5</v>
      </c>
      <c r="CB164" s="346">
        <v>1.0428462739001598E-3</v>
      </c>
      <c r="CC164" s="346">
        <v>2.0255469078791946E-4</v>
      </c>
      <c r="CD164" s="346">
        <v>1.7794817139872788E-4</v>
      </c>
      <c r="CE164" s="346">
        <v>1.694892599216538E-4</v>
      </c>
      <c r="CF164" s="346">
        <v>3.8141924799449834E-4</v>
      </c>
      <c r="CG164" s="346">
        <v>7.4718308844940059E-4</v>
      </c>
      <c r="CH164" s="346">
        <v>1.1560481975025631E-4</v>
      </c>
      <c r="CI164" s="346">
        <v>3.0195853559465409E-4</v>
      </c>
      <c r="CJ164" s="346">
        <v>4.2963604523918794E-4</v>
      </c>
      <c r="CK164" s="346">
        <v>4.7389667173535117E-5</v>
      </c>
      <c r="CL164" s="346">
        <v>1.5092708225179944E-5</v>
      </c>
      <c r="CM164" s="346">
        <v>1.3096075454328171E-5</v>
      </c>
      <c r="CN164" s="346">
        <v>4.5987718074881601E-4</v>
      </c>
      <c r="CO164" s="346">
        <v>5.3193804810284953E-4</v>
      </c>
      <c r="CP164" s="346">
        <v>2.6826487809423062E-4</v>
      </c>
      <c r="CQ164" s="346">
        <v>1.7648674690567802E-4</v>
      </c>
      <c r="CR164" s="346">
        <v>2.5232659355596743E-4</v>
      </c>
      <c r="CS164" s="346">
        <v>2.7587653867142657E-4</v>
      </c>
      <c r="CT164" s="346">
        <v>1.8091836607578445E-4</v>
      </c>
      <c r="CU164" s="346">
        <v>1.2736700179035362E-4</v>
      </c>
      <c r="CV164" s="346">
        <v>1.949183984355565E-4</v>
      </c>
      <c r="CW164" s="346">
        <v>7.4972556172068618E-5</v>
      </c>
      <c r="CX164" s="346">
        <v>1.2786998710055108E-4</v>
      </c>
      <c r="CY164" s="346">
        <v>1.02697744014923E-4</v>
      </c>
      <c r="CZ164" s="346">
        <v>3.4954481862634508E-5</v>
      </c>
      <c r="DA164" s="346">
        <v>1.7299283120785663E-4</v>
      </c>
      <c r="DB164" s="346">
        <v>2.170565521090449E-4</v>
      </c>
      <c r="DC164" s="346">
        <v>2.3055190280366316E-4</v>
      </c>
      <c r="DD164" s="346">
        <v>9.4735690739614425E-5</v>
      </c>
      <c r="DE164" s="346">
        <v>1.6371454026379122E-4</v>
      </c>
      <c r="DF164" s="346">
        <v>2.6260317824460964E-4</v>
      </c>
      <c r="DG164" s="347">
        <v>5.6752734946999186E-4</v>
      </c>
    </row>
    <row r="165" spans="2:111">
      <c r="B165" s="123" t="s">
        <v>217</v>
      </c>
      <c r="C165" s="110" t="s">
        <v>218</v>
      </c>
      <c r="D165" s="346">
        <v>7.3017902114738491E-4</v>
      </c>
      <c r="E165" s="346">
        <v>4.1252561219013605E-4</v>
      </c>
      <c r="F165" s="346">
        <v>8.8773258245942012E-4</v>
      </c>
      <c r="G165" s="346">
        <v>1.6145289253736655E-4</v>
      </c>
      <c r="H165" s="346">
        <v>3.1180463430726264E-4</v>
      </c>
      <c r="I165" s="346">
        <v>0</v>
      </c>
      <c r="J165" s="346">
        <v>1.7796866565703882E-4</v>
      </c>
      <c r="K165" s="346">
        <v>7.3283130996692764E-4</v>
      </c>
      <c r="L165" s="346">
        <v>7.2001588053134721E-3</v>
      </c>
      <c r="M165" s="346">
        <v>3.8897979033412173E-4</v>
      </c>
      <c r="N165" s="346">
        <v>0</v>
      </c>
      <c r="O165" s="346">
        <v>1.4300475160514467E-4</v>
      </c>
      <c r="P165" s="346">
        <v>8.6049598275371385E-5</v>
      </c>
      <c r="Q165" s="346">
        <v>2.324443258616729E-3</v>
      </c>
      <c r="R165" s="346">
        <v>3.190551821915411E-3</v>
      </c>
      <c r="S165" s="346">
        <v>4.3916670623615983E-4</v>
      </c>
      <c r="T165" s="346">
        <v>5.5154048170848451E-4</v>
      </c>
      <c r="U165" s="346">
        <v>3.1919446554617357E-4</v>
      </c>
      <c r="V165" s="346">
        <v>2.9122700269784392E-4</v>
      </c>
      <c r="W165" s="346">
        <v>1.4437156382365362E-3</v>
      </c>
      <c r="X165" s="346">
        <v>1.9043902046994235E-4</v>
      </c>
      <c r="Y165" s="346">
        <v>9.8344274534519589E-4</v>
      </c>
      <c r="Z165" s="346">
        <v>1.9606745745374431E-4</v>
      </c>
      <c r="AA165" s="346">
        <v>2.2091397510449321E-4</v>
      </c>
      <c r="AB165" s="346">
        <v>3.7921460253980983E-3</v>
      </c>
      <c r="AC165" s="346">
        <v>1.1443536271176983E-3</v>
      </c>
      <c r="AD165" s="346">
        <v>1.4347772606267606E-4</v>
      </c>
      <c r="AE165" s="346">
        <v>3.8740940114153814E-4</v>
      </c>
      <c r="AF165" s="346">
        <v>8.0239849910636763E-4</v>
      </c>
      <c r="AG165" s="346">
        <v>3.1375532996442044E-3</v>
      </c>
      <c r="AH165" s="346">
        <v>1.0261829015107088E-3</v>
      </c>
      <c r="AI165" s="346">
        <v>1.69457091556894E-3</v>
      </c>
      <c r="AJ165" s="346">
        <v>3.1052960599092807E-3</v>
      </c>
      <c r="AK165" s="346">
        <v>4.2075571746013739E-3</v>
      </c>
      <c r="AL165" s="346">
        <v>2.0911563037017068E-3</v>
      </c>
      <c r="AM165" s="346">
        <v>4.5038402335646901E-4</v>
      </c>
      <c r="AN165" s="346">
        <v>3.5500377554075987E-4</v>
      </c>
      <c r="AO165" s="346">
        <v>2.8381772388839672E-3</v>
      </c>
      <c r="AP165" s="346">
        <v>3.6382294709338329E-4</v>
      </c>
      <c r="AQ165" s="346">
        <v>3.1445133758534389E-4</v>
      </c>
      <c r="AR165" s="346">
        <v>1.0075681058327856E-3</v>
      </c>
      <c r="AS165" s="346">
        <v>1.1730522005068574E-2</v>
      </c>
      <c r="AT165" s="346">
        <v>0.54454729031757176</v>
      </c>
      <c r="AU165" s="346">
        <v>5.9860178016743638E-3</v>
      </c>
      <c r="AV165" s="346">
        <v>7.8334657984347675E-3</v>
      </c>
      <c r="AW165" s="346">
        <v>6.9046427137570828E-3</v>
      </c>
      <c r="AX165" s="346">
        <v>8.7389054458991851E-4</v>
      </c>
      <c r="AY165" s="346">
        <v>2.9750104470825014E-3</v>
      </c>
      <c r="AZ165" s="346">
        <v>1.7655727654852644E-2</v>
      </c>
      <c r="BA165" s="346">
        <v>2.5793437257767143E-3</v>
      </c>
      <c r="BB165" s="346">
        <v>1.7724720181651939E-3</v>
      </c>
      <c r="BC165" s="346">
        <v>1.1884172789352566E-3</v>
      </c>
      <c r="BD165" s="346">
        <v>4.894580281253314E-4</v>
      </c>
      <c r="BE165" s="346">
        <v>2.0201932639627974E-3</v>
      </c>
      <c r="BF165" s="346">
        <v>2.4992631855167901E-3</v>
      </c>
      <c r="BG165" s="346">
        <v>8.9545173442680021E-4</v>
      </c>
      <c r="BH165" s="346">
        <v>5.5960453883043245E-3</v>
      </c>
      <c r="BI165" s="346">
        <v>4.9954456476575398E-3</v>
      </c>
      <c r="BJ165" s="346">
        <v>2.8811229867491861E-3</v>
      </c>
      <c r="BK165" s="346">
        <v>3.2244917434979996E-3</v>
      </c>
      <c r="BL165" s="346">
        <v>4.1710887882347798E-4</v>
      </c>
      <c r="BM165" s="346">
        <v>1.0050869565880071E-2</v>
      </c>
      <c r="BN165" s="346">
        <v>3.8719281620776841E-2</v>
      </c>
      <c r="BO165" s="346">
        <v>4.5761467332029607E-3</v>
      </c>
      <c r="BP165" s="346">
        <v>4.5187700387679464E-3</v>
      </c>
      <c r="BQ165" s="346">
        <v>8.9065317084078925E-4</v>
      </c>
      <c r="BR165" s="346">
        <v>2.7246897654337344E-3</v>
      </c>
      <c r="BS165" s="346">
        <v>2.5185294497046839E-3</v>
      </c>
      <c r="BT165" s="346">
        <v>1.8856964745030962E-4</v>
      </c>
      <c r="BU165" s="346">
        <v>1.7066897955549632E-3</v>
      </c>
      <c r="BV165" s="346">
        <v>3.1532423489430032E-4</v>
      </c>
      <c r="BW165" s="346">
        <v>2.600187204272112E-4</v>
      </c>
      <c r="BX165" s="346">
        <v>9.2307448280386933E-4</v>
      </c>
      <c r="BY165" s="346">
        <v>8.4456658183968184E-4</v>
      </c>
      <c r="BZ165" s="346">
        <v>1.4561811816741486E-3</v>
      </c>
      <c r="CA165" s="346">
        <v>6.7286397540174353E-4</v>
      </c>
      <c r="CB165" s="346">
        <v>2.52470867662927E-3</v>
      </c>
      <c r="CC165" s="346">
        <v>7.0673987194469089E-4</v>
      </c>
      <c r="CD165" s="346">
        <v>9.4853137914421143E-4</v>
      </c>
      <c r="CE165" s="346">
        <v>7.780307805176403E-4</v>
      </c>
      <c r="CF165" s="346">
        <v>1.2554968154376803E-3</v>
      </c>
      <c r="CG165" s="346">
        <v>3.5498666301383049E-3</v>
      </c>
      <c r="CH165" s="346">
        <v>2.3974691891458981E-4</v>
      </c>
      <c r="CI165" s="346">
        <v>7.2619813883438166E-4</v>
      </c>
      <c r="CJ165" s="346">
        <v>5.478764250645828E-4</v>
      </c>
      <c r="CK165" s="346">
        <v>1.8603786619807007E-4</v>
      </c>
      <c r="CL165" s="346">
        <v>2.5386864390208455E-5</v>
      </c>
      <c r="CM165" s="346">
        <v>4.8746106510272997E-5</v>
      </c>
      <c r="CN165" s="346">
        <v>2.2906220318169809E-3</v>
      </c>
      <c r="CO165" s="346">
        <v>7.1831124109758364E-4</v>
      </c>
      <c r="CP165" s="346">
        <v>6.8695502010690036E-4</v>
      </c>
      <c r="CQ165" s="346">
        <v>1.4124868227587395E-3</v>
      </c>
      <c r="CR165" s="346">
        <v>7.4235209448358496E-4</v>
      </c>
      <c r="CS165" s="346">
        <v>8.819865677449477E-4</v>
      </c>
      <c r="CT165" s="346">
        <v>6.5147004992541289E-4</v>
      </c>
      <c r="CU165" s="346">
        <v>1.4197865324089055E-3</v>
      </c>
      <c r="CV165" s="346">
        <v>1.3490922073306213E-3</v>
      </c>
      <c r="CW165" s="346">
        <v>1.2822480376041166E-4</v>
      </c>
      <c r="CX165" s="346">
        <v>4.2869880955109163E-3</v>
      </c>
      <c r="CY165" s="346">
        <v>3.0022049646903095E-4</v>
      </c>
      <c r="CZ165" s="346">
        <v>1.6062930376435614E-4</v>
      </c>
      <c r="DA165" s="346">
        <v>2.0871539472280412E-3</v>
      </c>
      <c r="DB165" s="346">
        <v>2.4658060452154742E-3</v>
      </c>
      <c r="DC165" s="346">
        <v>4.3116245258412904E-4</v>
      </c>
      <c r="DD165" s="346">
        <v>6.8068819755391543E-4</v>
      </c>
      <c r="DE165" s="346">
        <v>2.2249491745255558E-3</v>
      </c>
      <c r="DF165" s="346">
        <v>1.650963559601585E-3</v>
      </c>
      <c r="DG165" s="347">
        <v>1.6472758549275263E-3</v>
      </c>
    </row>
    <row r="166" spans="2:111">
      <c r="B166" s="123" t="s">
        <v>219</v>
      </c>
      <c r="C166" s="110" t="s">
        <v>0</v>
      </c>
      <c r="D166" s="346">
        <v>1.9066455450023057E-4</v>
      </c>
      <c r="E166" s="346">
        <v>1.2556821283059706E-4</v>
      </c>
      <c r="F166" s="346">
        <v>1.3105537126082627E-3</v>
      </c>
      <c r="G166" s="346">
        <v>5.4754104241148995E-5</v>
      </c>
      <c r="H166" s="346">
        <v>7.3046854016358044E-5</v>
      </c>
      <c r="I166" s="346">
        <v>0</v>
      </c>
      <c r="J166" s="346">
        <v>9.2529551563268143E-5</v>
      </c>
      <c r="K166" s="346">
        <v>6.5996575087306819E-5</v>
      </c>
      <c r="L166" s="346">
        <v>5.7134734311757313E-5</v>
      </c>
      <c r="M166" s="346">
        <v>8.2360472070770648E-5</v>
      </c>
      <c r="N166" s="346">
        <v>0</v>
      </c>
      <c r="O166" s="346">
        <v>5.9504634167481357E-5</v>
      </c>
      <c r="P166" s="346">
        <v>1.2102707641484783E-5</v>
      </c>
      <c r="Q166" s="346">
        <v>1.1170818926144607E-4</v>
      </c>
      <c r="R166" s="346">
        <v>4.8310639842299366E-5</v>
      </c>
      <c r="S166" s="346">
        <v>8.5539259434515207E-5</v>
      </c>
      <c r="T166" s="346">
        <v>6.2863420920179934E-5</v>
      </c>
      <c r="U166" s="346">
        <v>7.6872223943295838E-5</v>
      </c>
      <c r="V166" s="346">
        <v>1.8151031173489844E-4</v>
      </c>
      <c r="W166" s="346">
        <v>8.0882052743644714E-5</v>
      </c>
      <c r="X166" s="346">
        <v>5.4303224992826587E-5</v>
      </c>
      <c r="Y166" s="346">
        <v>5.5302198753730047E-5</v>
      </c>
      <c r="Z166" s="346">
        <v>1.3945263061263198E-5</v>
      </c>
      <c r="AA166" s="346">
        <v>4.0720317177473301E-5</v>
      </c>
      <c r="AB166" s="346">
        <v>7.5670732785906552E-5</v>
      </c>
      <c r="AC166" s="346">
        <v>1.6615650940478822E-5</v>
      </c>
      <c r="AD166" s="346">
        <v>2.619443290705079E-5</v>
      </c>
      <c r="AE166" s="346">
        <v>9.068871210541463E-5</v>
      </c>
      <c r="AF166" s="346">
        <v>1.951329102454018E-4</v>
      </c>
      <c r="AG166" s="346">
        <v>8.5392074150771621E-5</v>
      </c>
      <c r="AH166" s="346">
        <v>2.4144919645865938E-5</v>
      </c>
      <c r="AI166" s="346">
        <v>2.7041905141809774E-4</v>
      </c>
      <c r="AJ166" s="346">
        <v>2.4028727667131086E-4</v>
      </c>
      <c r="AK166" s="346">
        <v>8.67924285645766E-4</v>
      </c>
      <c r="AL166" s="346">
        <v>3.5852630415054244E-4</v>
      </c>
      <c r="AM166" s="346">
        <v>1.5288500910573603E-4</v>
      </c>
      <c r="AN166" s="346">
        <v>1.0974787296065892E-4</v>
      </c>
      <c r="AO166" s="346">
        <v>3.8274734984306528E-4</v>
      </c>
      <c r="AP166" s="346">
        <v>9.157860537841028E-5</v>
      </c>
      <c r="AQ166" s="346">
        <v>4.1997911358147095E-5</v>
      </c>
      <c r="AR166" s="346">
        <v>1.0326922171759264E-4</v>
      </c>
      <c r="AS166" s="346">
        <v>3.3666186822868923E-4</v>
      </c>
      <c r="AT166" s="346">
        <v>4.16055716629767E-4</v>
      </c>
      <c r="AU166" s="346">
        <v>0.41123112973893433</v>
      </c>
      <c r="AV166" s="346">
        <v>6.6619517165723329E-3</v>
      </c>
      <c r="AW166" s="346">
        <v>2.3571547906267444E-3</v>
      </c>
      <c r="AX166" s="346">
        <v>1.272312063502823E-4</v>
      </c>
      <c r="AY166" s="346">
        <v>1.9494902842638655E-4</v>
      </c>
      <c r="AZ166" s="346">
        <v>6.665750019914915E-3</v>
      </c>
      <c r="BA166" s="346">
        <v>1.4096501342349332E-3</v>
      </c>
      <c r="BB166" s="346">
        <v>2.0766580348334444E-4</v>
      </c>
      <c r="BC166" s="346">
        <v>2.2099054887309808E-5</v>
      </c>
      <c r="BD166" s="346">
        <v>6.0817801177747772E-5</v>
      </c>
      <c r="BE166" s="346">
        <v>5.4560227472552743E-5</v>
      </c>
      <c r="BF166" s="346">
        <v>1.1028900894358338E-3</v>
      </c>
      <c r="BG166" s="346">
        <v>3.1842199924351507E-4</v>
      </c>
      <c r="BH166" s="346">
        <v>3.8123134971753763E-3</v>
      </c>
      <c r="BI166" s="346">
        <v>2.8468246982248768E-3</v>
      </c>
      <c r="BJ166" s="346">
        <v>2.9909819532806651E-3</v>
      </c>
      <c r="BK166" s="346">
        <v>7.4264678367711904E-5</v>
      </c>
      <c r="BL166" s="346">
        <v>2.2784328870930246E-4</v>
      </c>
      <c r="BM166" s="346">
        <v>4.1461589522307765E-3</v>
      </c>
      <c r="BN166" s="346">
        <v>6.6542968970320583E-4</v>
      </c>
      <c r="BO166" s="346">
        <v>2.5421556101542695E-3</v>
      </c>
      <c r="BP166" s="346">
        <v>2.8311623824323071E-3</v>
      </c>
      <c r="BQ166" s="346">
        <v>4.4780798044149513E-4</v>
      </c>
      <c r="BR166" s="346">
        <v>1.6137085615388215E-4</v>
      </c>
      <c r="BS166" s="346">
        <v>6.1843892270539271E-3</v>
      </c>
      <c r="BT166" s="346">
        <v>1.4909720558100331E-4</v>
      </c>
      <c r="BU166" s="346">
        <v>1.7929358789228994E-4</v>
      </c>
      <c r="BV166" s="346">
        <v>1.2052780821329947E-4</v>
      </c>
      <c r="BW166" s="346">
        <v>7.4622507017428833E-5</v>
      </c>
      <c r="BX166" s="346">
        <v>8.4506762164809313E-5</v>
      </c>
      <c r="BY166" s="346">
        <v>2.3826521024630516E-5</v>
      </c>
      <c r="BZ166" s="346">
        <v>4.8191806667107205E-4</v>
      </c>
      <c r="CA166" s="346">
        <v>3.5517436697347161E-4</v>
      </c>
      <c r="CB166" s="346">
        <v>3.8293371614564783E-3</v>
      </c>
      <c r="CC166" s="346">
        <v>9.7123625589955014E-5</v>
      </c>
      <c r="CD166" s="346">
        <v>4.7730432027955099E-4</v>
      </c>
      <c r="CE166" s="346">
        <v>2.0350027000598305E-4</v>
      </c>
      <c r="CF166" s="346">
        <v>1.6067537206521459E-4</v>
      </c>
      <c r="CG166" s="346">
        <v>3.9325148607616235E-4</v>
      </c>
      <c r="CH166" s="346">
        <v>1.436931261437187E-4</v>
      </c>
      <c r="CI166" s="346">
        <v>2.4820852349231165E-4</v>
      </c>
      <c r="CJ166" s="346">
        <v>2.3141077547188845E-4</v>
      </c>
      <c r="CK166" s="346">
        <v>1.6813543957541099E-4</v>
      </c>
      <c r="CL166" s="346">
        <v>7.3430083881991817E-6</v>
      </c>
      <c r="CM166" s="346">
        <v>1.6940071371203673E-5</v>
      </c>
      <c r="CN166" s="346">
        <v>4.7368385259187077E-4</v>
      </c>
      <c r="CO166" s="346">
        <v>1.8394351302009095E-4</v>
      </c>
      <c r="CP166" s="346">
        <v>4.0573978576036971E-4</v>
      </c>
      <c r="CQ166" s="346">
        <v>1.8329505273771717E-4</v>
      </c>
      <c r="CR166" s="346">
        <v>4.0971624977315135E-4</v>
      </c>
      <c r="CS166" s="346">
        <v>2.3885036744436932E-4</v>
      </c>
      <c r="CT166" s="346">
        <v>1.7713570385755121E-4</v>
      </c>
      <c r="CU166" s="346">
        <v>2.1239076631221907E-4</v>
      </c>
      <c r="CV166" s="346">
        <v>1.7077967093165369E-3</v>
      </c>
      <c r="CW166" s="346">
        <v>7.0895455618068032E-5</v>
      </c>
      <c r="CX166" s="346">
        <v>1.7270690278061843E-2</v>
      </c>
      <c r="CY166" s="346">
        <v>1.6185864530939849E-4</v>
      </c>
      <c r="CZ166" s="346">
        <v>4.491298601600503E-5</v>
      </c>
      <c r="DA166" s="346">
        <v>1.6107286938727621E-4</v>
      </c>
      <c r="DB166" s="346">
        <v>2.6178738923310655E-4</v>
      </c>
      <c r="DC166" s="346">
        <v>2.1194478111615276E-4</v>
      </c>
      <c r="DD166" s="346">
        <v>1.4515344557380834E-4</v>
      </c>
      <c r="DE166" s="346">
        <v>1.7087822256466574E-4</v>
      </c>
      <c r="DF166" s="346">
        <v>1.7434698422725585E-4</v>
      </c>
      <c r="DG166" s="347">
        <v>9.5486633408634151E-5</v>
      </c>
    </row>
    <row r="167" spans="2:111">
      <c r="B167" s="123" t="s">
        <v>220</v>
      </c>
      <c r="C167" s="110" t="s">
        <v>1</v>
      </c>
      <c r="D167" s="346">
        <v>3.1464672240773674E-4</v>
      </c>
      <c r="E167" s="346">
        <v>1.9964381875882316E-4</v>
      </c>
      <c r="F167" s="346">
        <v>2.1559312218959134E-3</v>
      </c>
      <c r="G167" s="346">
        <v>1.0107366896248125E-4</v>
      </c>
      <c r="H167" s="346">
        <v>8.2021954636855466E-5</v>
      </c>
      <c r="I167" s="346">
        <v>0</v>
      </c>
      <c r="J167" s="346">
        <v>8.0378949496969312E-5</v>
      </c>
      <c r="K167" s="346">
        <v>1.0301614436459617E-4</v>
      </c>
      <c r="L167" s="346">
        <v>8.8240575782671686E-5</v>
      </c>
      <c r="M167" s="346">
        <v>1.3172264535743776E-4</v>
      </c>
      <c r="N167" s="346">
        <v>0</v>
      </c>
      <c r="O167" s="346">
        <v>9.0780164162579372E-5</v>
      </c>
      <c r="P167" s="346">
        <v>1.8758995638341519E-5</v>
      </c>
      <c r="Q167" s="346">
        <v>2.1507590772259718E-4</v>
      </c>
      <c r="R167" s="346">
        <v>5.1601254925218782E-5</v>
      </c>
      <c r="S167" s="346">
        <v>1.2084316488520106E-4</v>
      </c>
      <c r="T167" s="346">
        <v>9.683498933450481E-5</v>
      </c>
      <c r="U167" s="346">
        <v>1.3018132037949596E-4</v>
      </c>
      <c r="V167" s="346">
        <v>2.7674022683054359E-4</v>
      </c>
      <c r="W167" s="346">
        <v>1.2649833116088599E-4</v>
      </c>
      <c r="X167" s="346">
        <v>8.4836027136225327E-5</v>
      </c>
      <c r="Y167" s="346">
        <v>8.4167106769091001E-5</v>
      </c>
      <c r="Z167" s="346">
        <v>2.0214018944853292E-5</v>
      </c>
      <c r="AA167" s="346">
        <v>5.791160494350502E-5</v>
      </c>
      <c r="AB167" s="346">
        <v>1.1938790461374914E-4</v>
      </c>
      <c r="AC167" s="346">
        <v>2.3960882038343373E-5</v>
      </c>
      <c r="AD167" s="346">
        <v>4.3264296391690147E-5</v>
      </c>
      <c r="AE167" s="346">
        <v>1.4742915641402149E-4</v>
      </c>
      <c r="AF167" s="346">
        <v>8.9942755650024428E-4</v>
      </c>
      <c r="AG167" s="346">
        <v>1.4053939141656045E-4</v>
      </c>
      <c r="AH167" s="346">
        <v>4.285443679977212E-5</v>
      </c>
      <c r="AI167" s="346">
        <v>1.4186975521881734E-4</v>
      </c>
      <c r="AJ167" s="346">
        <v>3.8736424330477055E-4</v>
      </c>
      <c r="AK167" s="346">
        <v>1.0125944196852435E-3</v>
      </c>
      <c r="AL167" s="346">
        <v>6.4467214114227354E-4</v>
      </c>
      <c r="AM167" s="346">
        <v>2.3725835631951118E-4</v>
      </c>
      <c r="AN167" s="346">
        <v>1.6142133857611238E-4</v>
      </c>
      <c r="AO167" s="346">
        <v>4.8229997731043001E-4</v>
      </c>
      <c r="AP167" s="346">
        <v>2.618854112544721E-4</v>
      </c>
      <c r="AQ167" s="346">
        <v>8.1588025003674131E-5</v>
      </c>
      <c r="AR167" s="346">
        <v>2.127392355370294E-4</v>
      </c>
      <c r="AS167" s="346">
        <v>2.5045042816999896E-4</v>
      </c>
      <c r="AT167" s="346">
        <v>4.3094720712319294E-4</v>
      </c>
      <c r="AU167" s="346">
        <v>1.2672895544788589E-3</v>
      </c>
      <c r="AV167" s="346">
        <v>0.45229551584650024</v>
      </c>
      <c r="AW167" s="346">
        <v>4.1760651778377132E-4</v>
      </c>
      <c r="AX167" s="346">
        <v>3.0693003337335867E-4</v>
      </c>
      <c r="AY167" s="346">
        <v>2.5508094499322834E-4</v>
      </c>
      <c r="AZ167" s="346">
        <v>1.0265941331066009E-3</v>
      </c>
      <c r="BA167" s="346">
        <v>1.4041698858908582E-4</v>
      </c>
      <c r="BB167" s="346">
        <v>1.8005666400485303E-4</v>
      </c>
      <c r="BC167" s="346">
        <v>3.3065022356528219E-5</v>
      </c>
      <c r="BD167" s="346">
        <v>3.4140800259333323E-5</v>
      </c>
      <c r="BE167" s="346">
        <v>6.4543077927531027E-5</v>
      </c>
      <c r="BF167" s="346">
        <v>2.7424778921033264E-4</v>
      </c>
      <c r="BG167" s="346">
        <v>7.8025481295009421E-5</v>
      </c>
      <c r="BH167" s="346">
        <v>6.0422627806015804E-4</v>
      </c>
      <c r="BI167" s="346">
        <v>4.3833366605986189E-4</v>
      </c>
      <c r="BJ167" s="346">
        <v>6.3471762955829246E-4</v>
      </c>
      <c r="BK167" s="346">
        <v>1.0480336710751113E-4</v>
      </c>
      <c r="BL167" s="346">
        <v>3.6331647807969663E-4</v>
      </c>
      <c r="BM167" s="346">
        <v>4.178948325335506E-4</v>
      </c>
      <c r="BN167" s="346">
        <v>5.7780057415328194E-4</v>
      </c>
      <c r="BO167" s="346">
        <v>6.3182786827822087E-4</v>
      </c>
      <c r="BP167" s="346">
        <v>5.0603830020053869E-4</v>
      </c>
      <c r="BQ167" s="346">
        <v>7.280825555283074E-4</v>
      </c>
      <c r="BR167" s="346">
        <v>2.2614339769180914E-4</v>
      </c>
      <c r="BS167" s="346">
        <v>1.2461944273548828E-3</v>
      </c>
      <c r="BT167" s="346">
        <v>2.148718196051414E-4</v>
      </c>
      <c r="BU167" s="346">
        <v>2.5656809287701396E-4</v>
      </c>
      <c r="BV167" s="346">
        <v>1.7513328101877138E-4</v>
      </c>
      <c r="BW167" s="346">
        <v>1.0275802359299027E-4</v>
      </c>
      <c r="BX167" s="346">
        <v>1.199431810168408E-4</v>
      </c>
      <c r="BY167" s="346">
        <v>2.8927013900224036E-5</v>
      </c>
      <c r="BZ167" s="346">
        <v>2.3797123413312238E-4</v>
      </c>
      <c r="CA167" s="346">
        <v>5.7919806470456067E-4</v>
      </c>
      <c r="CB167" s="346">
        <v>6.2222135271790312E-3</v>
      </c>
      <c r="CC167" s="346">
        <v>9.9586338874398992E-5</v>
      </c>
      <c r="CD167" s="346">
        <v>3.7544770306375093E-4</v>
      </c>
      <c r="CE167" s="346">
        <v>2.9752209170706299E-4</v>
      </c>
      <c r="CF167" s="346">
        <v>2.3315285794321705E-4</v>
      </c>
      <c r="CG167" s="346">
        <v>4.2857382936127537E-4</v>
      </c>
      <c r="CH167" s="346">
        <v>2.061854527573129E-4</v>
      </c>
      <c r="CI167" s="346">
        <v>3.5444563252263621E-4</v>
      </c>
      <c r="CJ167" s="346">
        <v>3.5808196299161468E-4</v>
      </c>
      <c r="CK167" s="346">
        <v>2.7281154239038594E-4</v>
      </c>
      <c r="CL167" s="346">
        <v>1.1255133977445239E-5</v>
      </c>
      <c r="CM167" s="346">
        <v>2.4134082320476224E-5</v>
      </c>
      <c r="CN167" s="346">
        <v>5.4457761864436303E-4</v>
      </c>
      <c r="CO167" s="346">
        <v>2.2475015713540277E-4</v>
      </c>
      <c r="CP167" s="346">
        <v>5.9235195826143978E-4</v>
      </c>
      <c r="CQ167" s="346">
        <v>2.0222137701997878E-4</v>
      </c>
      <c r="CR167" s="346">
        <v>5.8665609685940869E-4</v>
      </c>
      <c r="CS167" s="346">
        <v>3.2608457996036725E-4</v>
      </c>
      <c r="CT167" s="346">
        <v>1.9672091588492359E-4</v>
      </c>
      <c r="CU167" s="346">
        <v>3.1805101502482348E-4</v>
      </c>
      <c r="CV167" s="346">
        <v>2.892777104532375E-3</v>
      </c>
      <c r="CW167" s="346">
        <v>1.1054867759058757E-4</v>
      </c>
      <c r="CX167" s="346">
        <v>2.8682644540189924E-2</v>
      </c>
      <c r="CY167" s="346">
        <v>1.841515120954146E-4</v>
      </c>
      <c r="CZ167" s="346">
        <v>5.852014765542964E-5</v>
      </c>
      <c r="DA167" s="346">
        <v>1.8044283708986095E-4</v>
      </c>
      <c r="DB167" s="346">
        <v>3.1524433930763983E-4</v>
      </c>
      <c r="DC167" s="346">
        <v>2.9558361890228839E-4</v>
      </c>
      <c r="DD167" s="346">
        <v>1.8469049537078857E-4</v>
      </c>
      <c r="DE167" s="346">
        <v>2.0455377799439526E-4</v>
      </c>
      <c r="DF167" s="346">
        <v>2.0741530807213745E-4</v>
      </c>
      <c r="DG167" s="347">
        <v>1.2504292968592545E-4</v>
      </c>
    </row>
    <row r="168" spans="2:111">
      <c r="B168" s="123" t="s">
        <v>221</v>
      </c>
      <c r="C168" s="110" t="s">
        <v>2</v>
      </c>
      <c r="D168" s="346">
        <v>5.571240011551203E-5</v>
      </c>
      <c r="E168" s="346">
        <v>4.4419787009128944E-5</v>
      </c>
      <c r="F168" s="346">
        <v>4.014159767987393E-4</v>
      </c>
      <c r="G168" s="346">
        <v>2.0245453349004475E-5</v>
      </c>
      <c r="H168" s="346">
        <v>2.0263678053345854E-5</v>
      </c>
      <c r="I168" s="346">
        <v>0</v>
      </c>
      <c r="J168" s="346">
        <v>1.1974618774743845E-5</v>
      </c>
      <c r="K168" s="346">
        <v>2.4072979013866957E-5</v>
      </c>
      <c r="L168" s="346">
        <v>1.6322812612430942E-5</v>
      </c>
      <c r="M168" s="346">
        <v>3.3150929440536897E-5</v>
      </c>
      <c r="N168" s="346">
        <v>0</v>
      </c>
      <c r="O168" s="346">
        <v>1.9486856599145785E-5</v>
      </c>
      <c r="P168" s="346">
        <v>5.166027859612651E-6</v>
      </c>
      <c r="Q168" s="346">
        <v>3.4528188313843576E-5</v>
      </c>
      <c r="R168" s="346">
        <v>7.6061886768128731E-6</v>
      </c>
      <c r="S168" s="346">
        <v>2.9826322513039226E-5</v>
      </c>
      <c r="T168" s="346">
        <v>2.5769382624546498E-5</v>
      </c>
      <c r="U168" s="346">
        <v>3.002651869064024E-5</v>
      </c>
      <c r="V168" s="346">
        <v>4.9167288555890864E-5</v>
      </c>
      <c r="W168" s="346">
        <v>2.1519785993965895E-5</v>
      </c>
      <c r="X168" s="346">
        <v>1.4528022231848854E-5</v>
      </c>
      <c r="Y168" s="346">
        <v>1.5289234423283704E-5</v>
      </c>
      <c r="Z168" s="346">
        <v>4.0656888906907452E-6</v>
      </c>
      <c r="AA168" s="346">
        <v>1.248995134721444E-5</v>
      </c>
      <c r="AB168" s="346">
        <v>2.2931113201050551E-5</v>
      </c>
      <c r="AC168" s="346">
        <v>5.7749450459521906E-6</v>
      </c>
      <c r="AD168" s="346">
        <v>7.2971055555769488E-6</v>
      </c>
      <c r="AE168" s="346">
        <v>2.4949263415495262E-5</v>
      </c>
      <c r="AF168" s="346">
        <v>3.2894986947890012E-5</v>
      </c>
      <c r="AG168" s="346">
        <v>2.4118937900982243E-5</v>
      </c>
      <c r="AH168" s="346">
        <v>9.533977121895252E-6</v>
      </c>
      <c r="AI168" s="346">
        <v>1.5625830362615005E-5</v>
      </c>
      <c r="AJ168" s="346">
        <v>6.6809443195618934E-5</v>
      </c>
      <c r="AK168" s="346">
        <v>4.012015360447208E-5</v>
      </c>
      <c r="AL168" s="346">
        <v>5.7492475279135944E-5</v>
      </c>
      <c r="AM168" s="346">
        <v>4.0797105163088892E-5</v>
      </c>
      <c r="AN168" s="346">
        <v>2.8345393881012598E-5</v>
      </c>
      <c r="AO168" s="346">
        <v>3.4439744766219508E-5</v>
      </c>
      <c r="AP168" s="346">
        <v>3.3208605251342512E-5</v>
      </c>
      <c r="AQ168" s="346">
        <v>1.1672837206743066E-5</v>
      </c>
      <c r="AR168" s="346">
        <v>2.8966643474148297E-5</v>
      </c>
      <c r="AS168" s="346">
        <v>4.12857691245026E-5</v>
      </c>
      <c r="AT168" s="346">
        <v>3.9873221164025112E-5</v>
      </c>
      <c r="AU168" s="346">
        <v>3.7341204028162449E-4</v>
      </c>
      <c r="AV168" s="346">
        <v>4.6070813488016557E-4</v>
      </c>
      <c r="AW168" s="346">
        <v>0.23923210653745303</v>
      </c>
      <c r="AX168" s="346">
        <v>1.3717289512754735E-5</v>
      </c>
      <c r="AY168" s="346">
        <v>1.6580329571929515E-5</v>
      </c>
      <c r="AZ168" s="346">
        <v>2.0598633046650685E-4</v>
      </c>
      <c r="BA168" s="346">
        <v>9.6937960367813903E-6</v>
      </c>
      <c r="BB168" s="346">
        <v>3.3764786529040002E-5</v>
      </c>
      <c r="BC168" s="346">
        <v>5.6407982294008207E-6</v>
      </c>
      <c r="BD168" s="346">
        <v>9.8862734239297071E-6</v>
      </c>
      <c r="BE168" s="346">
        <v>2.8248562049282097E-5</v>
      </c>
      <c r="BF168" s="346">
        <v>5.5140034928589884E-5</v>
      </c>
      <c r="BG168" s="346">
        <v>1.6870558573686683E-5</v>
      </c>
      <c r="BH168" s="346">
        <v>1.1302287058747623E-4</v>
      </c>
      <c r="BI168" s="346">
        <v>1.0110214966866465E-4</v>
      </c>
      <c r="BJ168" s="346">
        <v>8.1826359469617822E-5</v>
      </c>
      <c r="BK168" s="346">
        <v>3.4082927930384885E-5</v>
      </c>
      <c r="BL168" s="346">
        <v>7.8053296399463627E-5</v>
      </c>
      <c r="BM168" s="346">
        <v>1.7568571303892515E-4</v>
      </c>
      <c r="BN168" s="346">
        <v>1.0242429880979777E-4</v>
      </c>
      <c r="BO168" s="346">
        <v>1.4326293978675486E-4</v>
      </c>
      <c r="BP168" s="346">
        <v>1.1453735846784849E-4</v>
      </c>
      <c r="BQ168" s="346">
        <v>1.1431930292401084E-4</v>
      </c>
      <c r="BR168" s="346">
        <v>4.0651913959062418E-5</v>
      </c>
      <c r="BS168" s="346">
        <v>2.1275232838556947E-4</v>
      </c>
      <c r="BT168" s="346">
        <v>4.1992174645460102E-5</v>
      </c>
      <c r="BU168" s="346">
        <v>2.8113842868621842E-4</v>
      </c>
      <c r="BV168" s="346">
        <v>5.321895303214107E-5</v>
      </c>
      <c r="BW168" s="346">
        <v>2.5948963195387388E-5</v>
      </c>
      <c r="BX168" s="346">
        <v>2.9326944789057376E-5</v>
      </c>
      <c r="BY168" s="346">
        <v>6.9916772999590525E-6</v>
      </c>
      <c r="BZ168" s="346">
        <v>5.5665329484250284E-5</v>
      </c>
      <c r="CA168" s="346">
        <v>9.75631567055983E-5</v>
      </c>
      <c r="CB168" s="346">
        <v>1.0426448002207875E-3</v>
      </c>
      <c r="CC168" s="346">
        <v>2.4987652955352778E-5</v>
      </c>
      <c r="CD168" s="346">
        <v>8.4282503784686348E-5</v>
      </c>
      <c r="CE168" s="346">
        <v>1.4168462824782179E-4</v>
      </c>
      <c r="CF168" s="346">
        <v>7.2564729422374666E-5</v>
      </c>
      <c r="CG168" s="346">
        <v>1.130126249472701E-4</v>
      </c>
      <c r="CH168" s="346">
        <v>6.1855611595892836E-5</v>
      </c>
      <c r="CI168" s="346">
        <v>8.361993274307863E-5</v>
      </c>
      <c r="CJ168" s="346">
        <v>1.1674446559833512E-4</v>
      </c>
      <c r="CK168" s="346">
        <v>4.8477649852857179E-5</v>
      </c>
      <c r="CL168" s="346">
        <v>4.0339029069877122E-6</v>
      </c>
      <c r="CM168" s="346">
        <v>2.9251080723460565E-5</v>
      </c>
      <c r="CN168" s="346">
        <v>7.4377916119985031E-4</v>
      </c>
      <c r="CO168" s="346">
        <v>5.2686721957417951E-5</v>
      </c>
      <c r="CP168" s="346">
        <v>1.4423897261831931E-4</v>
      </c>
      <c r="CQ168" s="346">
        <v>3.8810155440691316E-3</v>
      </c>
      <c r="CR168" s="346">
        <v>2.3099328247623233E-3</v>
      </c>
      <c r="CS168" s="346">
        <v>8.7979481765063929E-4</v>
      </c>
      <c r="CT168" s="346">
        <v>6.2666848451024034E-4</v>
      </c>
      <c r="CU168" s="346">
        <v>8.6141974213288803E-5</v>
      </c>
      <c r="CV168" s="346">
        <v>8.6732729426603492E-4</v>
      </c>
      <c r="CW168" s="346">
        <v>3.7557705900403573E-5</v>
      </c>
      <c r="CX168" s="346">
        <v>4.2802179037986074E-3</v>
      </c>
      <c r="CY168" s="346">
        <v>8.5708480233307263E-5</v>
      </c>
      <c r="CZ168" s="346">
        <v>1.4477199791574095E-5</v>
      </c>
      <c r="DA168" s="346">
        <v>5.7592176488441049E-5</v>
      </c>
      <c r="DB168" s="346">
        <v>8.2859959581580374E-5</v>
      </c>
      <c r="DC168" s="346">
        <v>8.46137064951221E-4</v>
      </c>
      <c r="DD168" s="346">
        <v>2.3059470811060807E-3</v>
      </c>
      <c r="DE168" s="346">
        <v>1.122386073177261E-4</v>
      </c>
      <c r="DF168" s="346">
        <v>5.7008130184173587E-3</v>
      </c>
      <c r="DG168" s="347">
        <v>6.793252897617215E-5</v>
      </c>
    </row>
    <row r="169" spans="2:111">
      <c r="B169" s="123" t="s">
        <v>222</v>
      </c>
      <c r="C169" s="110" t="s">
        <v>223</v>
      </c>
      <c r="D169" s="346">
        <v>2.0231652171144437E-5</v>
      </c>
      <c r="E169" s="346">
        <v>1.3145004683940609E-5</v>
      </c>
      <c r="F169" s="346">
        <v>1.4031697311279944E-4</v>
      </c>
      <c r="G169" s="346">
        <v>5.6553934112920544E-6</v>
      </c>
      <c r="H169" s="346">
        <v>5.9950195099576001E-6</v>
      </c>
      <c r="I169" s="346">
        <v>0</v>
      </c>
      <c r="J169" s="346">
        <v>4.651303770561752E-6</v>
      </c>
      <c r="K169" s="346">
        <v>6.6334244640745936E-6</v>
      </c>
      <c r="L169" s="346">
        <v>6.2465400938528841E-6</v>
      </c>
      <c r="M169" s="346">
        <v>8.6257928169298667E-6</v>
      </c>
      <c r="N169" s="346">
        <v>0</v>
      </c>
      <c r="O169" s="346">
        <v>5.969978526841721E-6</v>
      </c>
      <c r="P169" s="346">
        <v>1.29315078724538E-6</v>
      </c>
      <c r="Q169" s="346">
        <v>1.1716654435428547E-5</v>
      </c>
      <c r="R169" s="346">
        <v>2.4717800126093671E-6</v>
      </c>
      <c r="S169" s="346">
        <v>7.9898997489439961E-6</v>
      </c>
      <c r="T169" s="346">
        <v>6.1318095888903044E-6</v>
      </c>
      <c r="U169" s="346">
        <v>7.9874502380186833E-6</v>
      </c>
      <c r="V169" s="346">
        <v>1.7685563926393088E-5</v>
      </c>
      <c r="W169" s="346">
        <v>8.2783696083968867E-6</v>
      </c>
      <c r="X169" s="346">
        <v>5.5261590717085354E-6</v>
      </c>
      <c r="Y169" s="346">
        <v>5.6016548626442956E-6</v>
      </c>
      <c r="Z169" s="346">
        <v>1.3473080068406495E-6</v>
      </c>
      <c r="AA169" s="346">
        <v>3.8017801125534713E-6</v>
      </c>
      <c r="AB169" s="346">
        <v>7.3361975481055244E-6</v>
      </c>
      <c r="AC169" s="346">
        <v>1.6026556377835049E-6</v>
      </c>
      <c r="AD169" s="346">
        <v>2.6346058033826147E-6</v>
      </c>
      <c r="AE169" s="346">
        <v>9.079975850706886E-6</v>
      </c>
      <c r="AF169" s="346">
        <v>1.1116756464923931E-5</v>
      </c>
      <c r="AG169" s="346">
        <v>9.2376466510262438E-6</v>
      </c>
      <c r="AH169" s="346">
        <v>2.5530223640656232E-6</v>
      </c>
      <c r="AI169" s="346">
        <v>5.0439117636298957E-6</v>
      </c>
      <c r="AJ169" s="346">
        <v>2.4457931821567088E-5</v>
      </c>
      <c r="AK169" s="346">
        <v>1.4870271722736518E-5</v>
      </c>
      <c r="AL169" s="346">
        <v>2.1100416746688955E-5</v>
      </c>
      <c r="AM169" s="346">
        <v>1.5227076801879809E-5</v>
      </c>
      <c r="AN169" s="346">
        <v>1.0537833416811896E-5</v>
      </c>
      <c r="AO169" s="346">
        <v>1.3156300827793498E-5</v>
      </c>
      <c r="AP169" s="346">
        <v>9.2005728436172375E-6</v>
      </c>
      <c r="AQ169" s="346">
        <v>4.2219858868213376E-6</v>
      </c>
      <c r="AR169" s="346">
        <v>1.0389826035616442E-5</v>
      </c>
      <c r="AS169" s="346">
        <v>1.5001059369459164E-5</v>
      </c>
      <c r="AT169" s="346">
        <v>8.7784865118194691E-5</v>
      </c>
      <c r="AU169" s="346">
        <v>1.6795865354768156E-4</v>
      </c>
      <c r="AV169" s="346">
        <v>5.8433661439011601E-4</v>
      </c>
      <c r="AW169" s="346">
        <v>2.5829863004674064E-3</v>
      </c>
      <c r="AX169" s="346">
        <v>0.13400298897798218</v>
      </c>
      <c r="AY169" s="346">
        <v>1.1676644615550506E-3</v>
      </c>
      <c r="AZ169" s="346">
        <v>3.7974576599367712E-3</v>
      </c>
      <c r="BA169" s="346">
        <v>2.8035386520598002E-3</v>
      </c>
      <c r="BB169" s="346">
        <v>5.5833002679028347E-3</v>
      </c>
      <c r="BC169" s="346">
        <v>6.9463273339195712E-4</v>
      </c>
      <c r="BD169" s="346">
        <v>6.5622257405883089E-4</v>
      </c>
      <c r="BE169" s="346">
        <v>2.177963698773665E-3</v>
      </c>
      <c r="BF169" s="346">
        <v>3.6245400097854462E-4</v>
      </c>
      <c r="BG169" s="346">
        <v>8.5467762625255982E-5</v>
      </c>
      <c r="BH169" s="346">
        <v>1.2466302194470264E-3</v>
      </c>
      <c r="BI169" s="346">
        <v>2.3798206470793409E-5</v>
      </c>
      <c r="BJ169" s="346">
        <v>2.6448534683729165E-4</v>
      </c>
      <c r="BK169" s="346">
        <v>8.9875516264279972E-5</v>
      </c>
      <c r="BL169" s="346">
        <v>2.3691468764345995E-5</v>
      </c>
      <c r="BM169" s="346">
        <v>5.1395999320647491E-5</v>
      </c>
      <c r="BN169" s="346">
        <v>5.486557750688442E-5</v>
      </c>
      <c r="BO169" s="346">
        <v>4.9114118136934254E-5</v>
      </c>
      <c r="BP169" s="346">
        <v>5.648149689449778E-5</v>
      </c>
      <c r="BQ169" s="346">
        <v>4.7497444618592184E-5</v>
      </c>
      <c r="BR169" s="346">
        <v>1.453065595865396E-5</v>
      </c>
      <c r="BS169" s="346">
        <v>7.137055863284486E-5</v>
      </c>
      <c r="BT169" s="346">
        <v>1.4135576344445458E-5</v>
      </c>
      <c r="BU169" s="346">
        <v>1.9697679562821117E-5</v>
      </c>
      <c r="BV169" s="346">
        <v>1.2070509229900661E-5</v>
      </c>
      <c r="BW169" s="346">
        <v>7.0657059466707867E-6</v>
      </c>
      <c r="BX169" s="346">
        <v>8.3361534200972588E-6</v>
      </c>
      <c r="BY169" s="346">
        <v>2.2164506787836633E-6</v>
      </c>
      <c r="BZ169" s="346">
        <v>3.3054719687334493E-5</v>
      </c>
      <c r="CA169" s="346">
        <v>3.7555010023057114E-5</v>
      </c>
      <c r="CB169" s="346">
        <v>4.0437151475101535E-4</v>
      </c>
      <c r="CC169" s="346">
        <v>5.4293730348528075E-6</v>
      </c>
      <c r="CD169" s="346">
        <v>4.2409168977974388E-5</v>
      </c>
      <c r="CE169" s="346">
        <v>1.9500754027992889E-5</v>
      </c>
      <c r="CF169" s="346">
        <v>1.4572029560428519E-5</v>
      </c>
      <c r="CG169" s="346">
        <v>2.5650071456120599E-5</v>
      </c>
      <c r="CH169" s="346">
        <v>1.3374870132215005E-5</v>
      </c>
      <c r="CI169" s="346">
        <v>2.4049963759630085E-5</v>
      </c>
      <c r="CJ169" s="346">
        <v>2.6582878549088257E-5</v>
      </c>
      <c r="CK169" s="346">
        <v>1.8576047556046886E-5</v>
      </c>
      <c r="CL169" s="346">
        <v>7.6491102570215193E-7</v>
      </c>
      <c r="CM169" s="346">
        <v>2.2832101342924544E-6</v>
      </c>
      <c r="CN169" s="346">
        <v>5.0475263922726766E-5</v>
      </c>
      <c r="CO169" s="346">
        <v>1.5870597746228229E-5</v>
      </c>
      <c r="CP169" s="346">
        <v>5.0113682285016543E-5</v>
      </c>
      <c r="CQ169" s="346">
        <v>5.4668417711112904E-5</v>
      </c>
      <c r="CR169" s="346">
        <v>6.2250899510766283E-5</v>
      </c>
      <c r="CS169" s="346">
        <v>3.0608039642280509E-5</v>
      </c>
      <c r="CT169" s="346">
        <v>1.9495338425905263E-5</v>
      </c>
      <c r="CU169" s="346">
        <v>2.1793167380854188E-5</v>
      </c>
      <c r="CV169" s="346">
        <v>1.9215157463382438E-4</v>
      </c>
      <c r="CW169" s="346">
        <v>7.8988847132706048E-6</v>
      </c>
      <c r="CX169" s="346">
        <v>1.8571238997864914E-3</v>
      </c>
      <c r="CY169" s="346">
        <v>1.3443108393261086E-5</v>
      </c>
      <c r="CZ169" s="346">
        <v>3.8850831855395233E-6</v>
      </c>
      <c r="DA169" s="346">
        <v>1.2352616955992299E-5</v>
      </c>
      <c r="DB169" s="346">
        <v>2.1474524222119369E-5</v>
      </c>
      <c r="DC169" s="346">
        <v>2.8646326793265689E-5</v>
      </c>
      <c r="DD169" s="346">
        <v>3.6513646525586134E-5</v>
      </c>
      <c r="DE169" s="346">
        <v>1.4197726336563646E-5</v>
      </c>
      <c r="DF169" s="346">
        <v>1.19914379279367E-4</v>
      </c>
      <c r="DG169" s="347">
        <v>9.5956686046141043E-6</v>
      </c>
    </row>
    <row r="170" spans="2:111">
      <c r="B170" s="123" t="s">
        <v>224</v>
      </c>
      <c r="C170" s="110" t="s">
        <v>225</v>
      </c>
      <c r="D170" s="346">
        <v>1.0746902060142706E-4</v>
      </c>
      <c r="E170" s="346">
        <v>7.0070560671749342E-5</v>
      </c>
      <c r="F170" s="346">
        <v>7.4010740636073482E-4</v>
      </c>
      <c r="G170" s="346">
        <v>3.3337899020775254E-5</v>
      </c>
      <c r="H170" s="346">
        <v>3.048585506359055E-5</v>
      </c>
      <c r="I170" s="346">
        <v>0</v>
      </c>
      <c r="J170" s="346">
        <v>2.4910250629611737E-5</v>
      </c>
      <c r="K170" s="346">
        <v>3.7429642089748101E-5</v>
      </c>
      <c r="L170" s="346">
        <v>3.9643269015804716E-5</v>
      </c>
      <c r="M170" s="346">
        <v>4.6537642123454972E-5</v>
      </c>
      <c r="N170" s="346">
        <v>0</v>
      </c>
      <c r="O170" s="346">
        <v>3.2675414584833187E-5</v>
      </c>
      <c r="P170" s="346">
        <v>7.0784249963159063E-6</v>
      </c>
      <c r="Q170" s="346">
        <v>6.4898101726565527E-5</v>
      </c>
      <c r="R170" s="346">
        <v>1.7273216190874128E-5</v>
      </c>
      <c r="S170" s="346">
        <v>4.3518415409007037E-5</v>
      </c>
      <c r="T170" s="346">
        <v>3.4414787977190475E-5</v>
      </c>
      <c r="U170" s="346">
        <v>5.759045707967202E-5</v>
      </c>
      <c r="V170" s="346">
        <v>9.6694761443917758E-5</v>
      </c>
      <c r="W170" s="346">
        <v>4.5671855265110852E-5</v>
      </c>
      <c r="X170" s="346">
        <v>2.9587397426707039E-5</v>
      </c>
      <c r="Y170" s="346">
        <v>3.0585974218134522E-5</v>
      </c>
      <c r="Z170" s="346">
        <v>7.4602361138581598E-6</v>
      </c>
      <c r="AA170" s="346">
        <v>2.0734579087288404E-5</v>
      </c>
      <c r="AB170" s="346">
        <v>4.451499498816061E-5</v>
      </c>
      <c r="AC170" s="346">
        <v>1.0011463476591559E-5</v>
      </c>
      <c r="AD170" s="346">
        <v>1.4171541094976631E-5</v>
      </c>
      <c r="AE170" s="346">
        <v>4.8401876229451911E-5</v>
      </c>
      <c r="AF170" s="346">
        <v>5.5628674738655434E-5</v>
      </c>
      <c r="AG170" s="346">
        <v>5.1583750832631384E-5</v>
      </c>
      <c r="AH170" s="346">
        <v>1.5222250688419218E-5</v>
      </c>
      <c r="AI170" s="346">
        <v>2.8933620210208829E-5</v>
      </c>
      <c r="AJ170" s="346">
        <v>1.3347573353208428E-4</v>
      </c>
      <c r="AK170" s="346">
        <v>8.0542215188145964E-5</v>
      </c>
      <c r="AL170" s="346">
        <v>1.132225671779601E-4</v>
      </c>
      <c r="AM170" s="346">
        <v>8.1171388881152702E-5</v>
      </c>
      <c r="AN170" s="346">
        <v>5.5992848617613303E-5</v>
      </c>
      <c r="AO170" s="346">
        <v>7.0501338824950499E-5</v>
      </c>
      <c r="AP170" s="346">
        <v>5.0836329113481082E-5</v>
      </c>
      <c r="AQ170" s="346">
        <v>2.2789321555118884E-5</v>
      </c>
      <c r="AR170" s="346">
        <v>5.9227843292435442E-5</v>
      </c>
      <c r="AS170" s="346">
        <v>8.776015190426964E-5</v>
      </c>
      <c r="AT170" s="346">
        <v>9.0620326742090374E-4</v>
      </c>
      <c r="AU170" s="346">
        <v>1.2433571996964393E-3</v>
      </c>
      <c r="AV170" s="346">
        <v>6.4958435272703381E-4</v>
      </c>
      <c r="AW170" s="346">
        <v>1.5942520558100851E-3</v>
      </c>
      <c r="AX170" s="346">
        <v>2.6674091394728885E-3</v>
      </c>
      <c r="AY170" s="346">
        <v>0.17707493697698612</v>
      </c>
      <c r="AZ170" s="346">
        <v>3.001627297060841E-3</v>
      </c>
      <c r="BA170" s="346">
        <v>9.0812289597506544E-4</v>
      </c>
      <c r="BB170" s="346">
        <v>6.0136620582118905E-3</v>
      </c>
      <c r="BC170" s="346">
        <v>7.3681400586118179E-4</v>
      </c>
      <c r="BD170" s="346">
        <v>7.9105066846321681E-4</v>
      </c>
      <c r="BE170" s="346">
        <v>1.8568105426119924E-3</v>
      </c>
      <c r="BF170" s="346">
        <v>5.171445453740765E-4</v>
      </c>
      <c r="BG170" s="346">
        <v>1.3074208603967405E-4</v>
      </c>
      <c r="BH170" s="346">
        <v>1.668037456432895E-3</v>
      </c>
      <c r="BI170" s="346">
        <v>1.815323899488546E-4</v>
      </c>
      <c r="BJ170" s="346">
        <v>2.4496376288709725E-4</v>
      </c>
      <c r="BK170" s="346">
        <v>8.2644401043025683E-5</v>
      </c>
      <c r="BL170" s="346">
        <v>1.2655232571443255E-4</v>
      </c>
      <c r="BM170" s="346">
        <v>2.9180326459783522E-4</v>
      </c>
      <c r="BN170" s="346">
        <v>2.8084418982591961E-4</v>
      </c>
      <c r="BO170" s="346">
        <v>2.3542184096231311E-4</v>
      </c>
      <c r="BP170" s="346">
        <v>2.0246599814081732E-4</v>
      </c>
      <c r="BQ170" s="346">
        <v>2.5166690750541863E-4</v>
      </c>
      <c r="BR170" s="346">
        <v>7.9690009261187159E-5</v>
      </c>
      <c r="BS170" s="346">
        <v>3.9052237805876981E-4</v>
      </c>
      <c r="BT170" s="346">
        <v>7.8535278327400928E-5</v>
      </c>
      <c r="BU170" s="346">
        <v>1.0642217713166E-4</v>
      </c>
      <c r="BV170" s="346">
        <v>8.649992532572342E-5</v>
      </c>
      <c r="BW170" s="346">
        <v>4.3814680244841153E-5</v>
      </c>
      <c r="BX170" s="346">
        <v>5.0306072186646061E-5</v>
      </c>
      <c r="BY170" s="346">
        <v>1.3465113316322756E-5</v>
      </c>
      <c r="BZ170" s="346">
        <v>1.0416893363265084E-4</v>
      </c>
      <c r="CA170" s="346">
        <v>2.0363782513727378E-4</v>
      </c>
      <c r="CB170" s="346">
        <v>2.1267133442177881E-3</v>
      </c>
      <c r="CC170" s="346">
        <v>3.5764986559236463E-5</v>
      </c>
      <c r="CD170" s="346">
        <v>1.3265769468595603E-4</v>
      </c>
      <c r="CE170" s="346">
        <v>1.1919773524647758E-4</v>
      </c>
      <c r="CF170" s="346">
        <v>8.7105632592870407E-5</v>
      </c>
      <c r="CG170" s="346">
        <v>1.5077092677640851E-4</v>
      </c>
      <c r="CH170" s="346">
        <v>8.8555337110870138E-5</v>
      </c>
      <c r="CI170" s="346">
        <v>1.8185215734781385E-4</v>
      </c>
      <c r="CJ170" s="346">
        <v>3.9179605778526868E-4</v>
      </c>
      <c r="CK170" s="346">
        <v>1.4137729978834227E-4</v>
      </c>
      <c r="CL170" s="346">
        <v>6.0502774033298674E-6</v>
      </c>
      <c r="CM170" s="346">
        <v>4.8816234250800508E-5</v>
      </c>
      <c r="CN170" s="346">
        <v>4.4876580271284243E-4</v>
      </c>
      <c r="CO170" s="346">
        <v>9.3563210392717407E-5</v>
      </c>
      <c r="CP170" s="346">
        <v>7.6030522837351451E-4</v>
      </c>
      <c r="CQ170" s="346">
        <v>1.0346558534522287E-4</v>
      </c>
      <c r="CR170" s="346">
        <v>2.4861774283204893E-4</v>
      </c>
      <c r="CS170" s="346">
        <v>1.4569131419620983E-4</v>
      </c>
      <c r="CT170" s="346">
        <v>1.0032865029748438E-4</v>
      </c>
      <c r="CU170" s="346">
        <v>1.3836249986802753E-4</v>
      </c>
      <c r="CV170" s="346">
        <v>9.7603715946185932E-4</v>
      </c>
      <c r="CW170" s="346">
        <v>7.8639502327060675E-5</v>
      </c>
      <c r="CX170" s="346">
        <v>9.7621016015276511E-3</v>
      </c>
      <c r="CY170" s="346">
        <v>7.8536200553039231E-5</v>
      </c>
      <c r="CZ170" s="346">
        <v>2.2054007264495038E-5</v>
      </c>
      <c r="DA170" s="346">
        <v>7.1111570581278247E-5</v>
      </c>
      <c r="DB170" s="346">
        <v>1.3419102472307464E-4</v>
      </c>
      <c r="DC170" s="346">
        <v>1.1562585965458012E-4</v>
      </c>
      <c r="DD170" s="346">
        <v>9.6806489926662195E-5</v>
      </c>
      <c r="DE170" s="346">
        <v>9.3424445149000132E-5</v>
      </c>
      <c r="DF170" s="346">
        <v>5.7810497297989902E-3</v>
      </c>
      <c r="DG170" s="347">
        <v>6.5396784628479358E-5</v>
      </c>
    </row>
    <row r="171" spans="2:111">
      <c r="B171" s="123" t="s">
        <v>226</v>
      </c>
      <c r="C171" s="110" t="s">
        <v>227</v>
      </c>
      <c r="D171" s="346">
        <v>1.8202107010539004E-4</v>
      </c>
      <c r="E171" s="346">
        <v>1.2957859850646689E-4</v>
      </c>
      <c r="F171" s="346">
        <v>1.2524170898332784E-3</v>
      </c>
      <c r="G171" s="346">
        <v>4.9297039357657615E-5</v>
      </c>
      <c r="H171" s="346">
        <v>1.9382306801011667E-4</v>
      </c>
      <c r="I171" s="346">
        <v>0</v>
      </c>
      <c r="J171" s="346">
        <v>4.9533662172472421E-5</v>
      </c>
      <c r="K171" s="346">
        <v>5.9754232295913141E-5</v>
      </c>
      <c r="L171" s="346">
        <v>4.9080998119543279E-5</v>
      </c>
      <c r="M171" s="346">
        <v>7.7984201018394426E-5</v>
      </c>
      <c r="N171" s="346">
        <v>0</v>
      </c>
      <c r="O171" s="346">
        <v>5.6195351113524329E-5</v>
      </c>
      <c r="P171" s="346">
        <v>1.1238041562083822E-5</v>
      </c>
      <c r="Q171" s="346">
        <v>1.0284761327299273E-4</v>
      </c>
      <c r="R171" s="346">
        <v>3.7614958627006839E-5</v>
      </c>
      <c r="S171" s="346">
        <v>8.3032861763681411E-5</v>
      </c>
      <c r="T171" s="346">
        <v>6.1815428420490155E-5</v>
      </c>
      <c r="U171" s="346">
        <v>7.311704944775367E-5</v>
      </c>
      <c r="V171" s="346">
        <v>1.6359951477971853E-4</v>
      </c>
      <c r="W171" s="346">
        <v>7.5249120412631374E-5</v>
      </c>
      <c r="X171" s="346">
        <v>5.1857843422399286E-5</v>
      </c>
      <c r="Y171" s="346">
        <v>5.2459402492101409E-5</v>
      </c>
      <c r="Z171" s="346">
        <v>1.3849249045086935E-5</v>
      </c>
      <c r="AA171" s="346">
        <v>4.0836652898070819E-5</v>
      </c>
      <c r="AB171" s="346">
        <v>6.351429036892918E-5</v>
      </c>
      <c r="AC171" s="346">
        <v>1.4187515127838243E-5</v>
      </c>
      <c r="AD171" s="346">
        <v>2.3871549441189563E-5</v>
      </c>
      <c r="AE171" s="346">
        <v>8.5361125069905521E-5</v>
      </c>
      <c r="AF171" s="346">
        <v>1.1432431280714497E-4</v>
      </c>
      <c r="AG171" s="346">
        <v>8.1459096854471431E-5</v>
      </c>
      <c r="AH171" s="346">
        <v>2.2187629860842241E-5</v>
      </c>
      <c r="AI171" s="346">
        <v>5.022311610733897E-5</v>
      </c>
      <c r="AJ171" s="346">
        <v>2.2806660761302705E-4</v>
      </c>
      <c r="AK171" s="346">
        <v>1.523027265984671E-4</v>
      </c>
      <c r="AL171" s="346">
        <v>1.9916139276708719E-4</v>
      </c>
      <c r="AM171" s="346">
        <v>1.5640007161270587E-4</v>
      </c>
      <c r="AN171" s="346">
        <v>1.0503826923179572E-4</v>
      </c>
      <c r="AO171" s="346">
        <v>1.3052363658871136E-4</v>
      </c>
      <c r="AP171" s="346">
        <v>9.1456644501073156E-5</v>
      </c>
      <c r="AQ171" s="346">
        <v>3.9941198371210533E-5</v>
      </c>
      <c r="AR171" s="346">
        <v>9.777094021650431E-5</v>
      </c>
      <c r="AS171" s="346">
        <v>2.9958831849338801E-4</v>
      </c>
      <c r="AT171" s="346">
        <v>2.8059782676746872E-4</v>
      </c>
      <c r="AU171" s="346">
        <v>8.3327129622749151E-3</v>
      </c>
      <c r="AV171" s="346">
        <v>8.1097434539617649E-3</v>
      </c>
      <c r="AW171" s="346">
        <v>2.9537682230290916E-3</v>
      </c>
      <c r="AX171" s="346">
        <v>4.4291090731343452E-5</v>
      </c>
      <c r="AY171" s="346">
        <v>2.0309139979715848E-4</v>
      </c>
      <c r="AZ171" s="346">
        <v>0.89456443205742042</v>
      </c>
      <c r="BA171" s="346">
        <v>1.8014065053894614E-3</v>
      </c>
      <c r="BB171" s="346">
        <v>2.0473231769795775E-3</v>
      </c>
      <c r="BC171" s="346">
        <v>5.7976414984708393E-4</v>
      </c>
      <c r="BD171" s="346">
        <v>2.317431999321563E-4</v>
      </c>
      <c r="BE171" s="346">
        <v>6.5188473407243276E-4</v>
      </c>
      <c r="BF171" s="346">
        <v>2.1443082947900805E-2</v>
      </c>
      <c r="BG171" s="346">
        <v>3.1900599957529821E-3</v>
      </c>
      <c r="BH171" s="346">
        <v>3.5342077291653749E-2</v>
      </c>
      <c r="BI171" s="346">
        <v>2.8611700021751113E-3</v>
      </c>
      <c r="BJ171" s="346">
        <v>3.9899320550323058E-3</v>
      </c>
      <c r="BK171" s="346">
        <v>5.7208822271359941E-5</v>
      </c>
      <c r="BL171" s="346">
        <v>2.1031475612774149E-4</v>
      </c>
      <c r="BM171" s="346">
        <v>2.0090088872385717E-3</v>
      </c>
      <c r="BN171" s="346">
        <v>3.5201947157239644E-3</v>
      </c>
      <c r="BO171" s="346">
        <v>1.7371777257028415E-3</v>
      </c>
      <c r="BP171" s="346">
        <v>3.8965758187058004E-3</v>
      </c>
      <c r="BQ171" s="346">
        <v>4.6115591400665426E-4</v>
      </c>
      <c r="BR171" s="346">
        <v>2.6571529882572141E-4</v>
      </c>
      <c r="BS171" s="346">
        <v>8.4569300867090645E-4</v>
      </c>
      <c r="BT171" s="346">
        <v>1.2859899812738804E-4</v>
      </c>
      <c r="BU171" s="346">
        <v>1.6415114475195735E-4</v>
      </c>
      <c r="BV171" s="346">
        <v>1.1490398799990373E-4</v>
      </c>
      <c r="BW171" s="346">
        <v>7.4097658508882289E-5</v>
      </c>
      <c r="BX171" s="346">
        <v>1.2637109201019348E-4</v>
      </c>
      <c r="BY171" s="346">
        <v>6.8273306896077387E-5</v>
      </c>
      <c r="BZ171" s="346">
        <v>5.8393240551891218E-4</v>
      </c>
      <c r="CA171" s="346">
        <v>3.2956178359061999E-4</v>
      </c>
      <c r="CB171" s="346">
        <v>3.6066073597291227E-3</v>
      </c>
      <c r="CC171" s="346">
        <v>9.0454397732650564E-5</v>
      </c>
      <c r="CD171" s="346">
        <v>5.1648107881835837E-4</v>
      </c>
      <c r="CE171" s="346">
        <v>1.7193389977673899E-4</v>
      </c>
      <c r="CF171" s="346">
        <v>1.5296701214089631E-4</v>
      </c>
      <c r="CG171" s="346">
        <v>2.6542653539227915E-4</v>
      </c>
      <c r="CH171" s="346">
        <v>1.2458445468337785E-4</v>
      </c>
      <c r="CI171" s="346">
        <v>2.2518464229441215E-4</v>
      </c>
      <c r="CJ171" s="346">
        <v>2.3560209645452057E-4</v>
      </c>
      <c r="CK171" s="346">
        <v>1.567238152898918E-4</v>
      </c>
      <c r="CL171" s="346">
        <v>7.2957802858610641E-6</v>
      </c>
      <c r="CM171" s="346">
        <v>1.5056150232159672E-5</v>
      </c>
      <c r="CN171" s="346">
        <v>3.7215752610201907E-4</v>
      </c>
      <c r="CO171" s="346">
        <v>1.6764903620850282E-4</v>
      </c>
      <c r="CP171" s="346">
        <v>3.5233730695077972E-4</v>
      </c>
      <c r="CQ171" s="346">
        <v>1.6907292027341166E-4</v>
      </c>
      <c r="CR171" s="346">
        <v>3.7697177707596134E-4</v>
      </c>
      <c r="CS171" s="346">
        <v>2.1367333090731877E-4</v>
      </c>
      <c r="CT171" s="346">
        <v>1.3046940448718195E-4</v>
      </c>
      <c r="CU171" s="346">
        <v>1.9080567965933066E-4</v>
      </c>
      <c r="CV171" s="346">
        <v>1.6115122842076798E-3</v>
      </c>
      <c r="CW171" s="346">
        <v>6.7963567753473615E-5</v>
      </c>
      <c r="CX171" s="346">
        <v>1.6268749122999918E-2</v>
      </c>
      <c r="CY171" s="346">
        <v>1.1179362350752379E-4</v>
      </c>
      <c r="CZ171" s="346">
        <v>3.5638940835137248E-5</v>
      </c>
      <c r="DA171" s="346">
        <v>1.1497025226188273E-4</v>
      </c>
      <c r="DB171" s="346">
        <v>1.9383009442581513E-4</v>
      </c>
      <c r="DC171" s="346">
        <v>1.9135768433637928E-4</v>
      </c>
      <c r="DD171" s="346">
        <v>1.3673571358128857E-4</v>
      </c>
      <c r="DE171" s="346">
        <v>1.3759735778880991E-4</v>
      </c>
      <c r="DF171" s="346">
        <v>1.7690326754635682E-4</v>
      </c>
      <c r="DG171" s="347">
        <v>1.3139134050793821E-4</v>
      </c>
    </row>
    <row r="172" spans="2:111">
      <c r="B172" s="123" t="s">
        <v>228</v>
      </c>
      <c r="C172" s="110" t="s">
        <v>229</v>
      </c>
      <c r="D172" s="346">
        <v>1.0925520534066918E-5</v>
      </c>
      <c r="E172" s="346">
        <v>7.0386448974617985E-6</v>
      </c>
      <c r="F172" s="346">
        <v>7.5753664181079633E-5</v>
      </c>
      <c r="G172" s="346">
        <v>3.0183400434391464E-6</v>
      </c>
      <c r="H172" s="346">
        <v>2.8089921357310755E-6</v>
      </c>
      <c r="I172" s="346">
        <v>0</v>
      </c>
      <c r="J172" s="346">
        <v>2.4827330735143396E-6</v>
      </c>
      <c r="K172" s="346">
        <v>3.5188057834831878E-6</v>
      </c>
      <c r="L172" s="346">
        <v>2.8391158144046446E-6</v>
      </c>
      <c r="M172" s="346">
        <v>4.6277927808758351E-6</v>
      </c>
      <c r="N172" s="346">
        <v>0</v>
      </c>
      <c r="O172" s="346">
        <v>3.1887582562510488E-6</v>
      </c>
      <c r="P172" s="346">
        <v>6.4872379243903787E-7</v>
      </c>
      <c r="Q172" s="346">
        <v>6.1304943350785465E-6</v>
      </c>
      <c r="R172" s="346">
        <v>9.6110814530683621E-7</v>
      </c>
      <c r="S172" s="346">
        <v>4.2207926521031037E-6</v>
      </c>
      <c r="T172" s="346">
        <v>3.2179814756396998E-6</v>
      </c>
      <c r="U172" s="346">
        <v>4.2185623314675211E-6</v>
      </c>
      <c r="V172" s="346">
        <v>9.5588260719181508E-6</v>
      </c>
      <c r="W172" s="346">
        <v>4.3805103765386623E-6</v>
      </c>
      <c r="X172" s="346">
        <v>2.9811135911676236E-6</v>
      </c>
      <c r="Y172" s="346">
        <v>2.9405060956201681E-6</v>
      </c>
      <c r="Z172" s="346">
        <v>7.0537717501120609E-7</v>
      </c>
      <c r="AA172" s="346">
        <v>2.0137149217747358E-6</v>
      </c>
      <c r="AB172" s="346">
        <v>3.6489886736143107E-6</v>
      </c>
      <c r="AC172" s="346">
        <v>7.7178093392072528E-7</v>
      </c>
      <c r="AD172" s="346">
        <v>1.413980497751804E-6</v>
      </c>
      <c r="AE172" s="346">
        <v>4.9220413683715542E-6</v>
      </c>
      <c r="AF172" s="346">
        <v>5.6936216443051794E-6</v>
      </c>
      <c r="AG172" s="346">
        <v>4.773889251648332E-6</v>
      </c>
      <c r="AH172" s="346">
        <v>1.2824782966312969E-6</v>
      </c>
      <c r="AI172" s="346">
        <v>2.4894459842492782E-6</v>
      </c>
      <c r="AJ172" s="346">
        <v>1.3087351118167214E-5</v>
      </c>
      <c r="AK172" s="346">
        <v>6.9289243030815587E-6</v>
      </c>
      <c r="AL172" s="346">
        <v>1.1009743004449039E-5</v>
      </c>
      <c r="AM172" s="346">
        <v>8.204017544729075E-6</v>
      </c>
      <c r="AN172" s="346">
        <v>5.6448892477625766E-6</v>
      </c>
      <c r="AO172" s="346">
        <v>6.6353975657994852E-6</v>
      </c>
      <c r="AP172" s="346">
        <v>4.8488354966552106E-6</v>
      </c>
      <c r="AQ172" s="346">
        <v>2.2612935011675472E-6</v>
      </c>
      <c r="AR172" s="346">
        <v>5.4776555058370006E-6</v>
      </c>
      <c r="AS172" s="346">
        <v>6.7075986982196264E-6</v>
      </c>
      <c r="AT172" s="346">
        <v>6.8730935262015963E-6</v>
      </c>
      <c r="AU172" s="346">
        <v>6.5924642734168786E-6</v>
      </c>
      <c r="AV172" s="346">
        <v>4.9616918605638783E-6</v>
      </c>
      <c r="AW172" s="346">
        <v>3.5734834776162405E-6</v>
      </c>
      <c r="AX172" s="346">
        <v>2.1086414225535798E-6</v>
      </c>
      <c r="AY172" s="346">
        <v>2.4312477198593159E-6</v>
      </c>
      <c r="AZ172" s="346">
        <v>8.8766475087184955E-6</v>
      </c>
      <c r="BA172" s="346">
        <v>0.15274203306552825</v>
      </c>
      <c r="BB172" s="346">
        <v>1.1826631642205482E-6</v>
      </c>
      <c r="BC172" s="346">
        <v>8.0180882347716883E-7</v>
      </c>
      <c r="BD172" s="346">
        <v>2.2354459364638449E-7</v>
      </c>
      <c r="BE172" s="346">
        <v>7.534269865621797E-7</v>
      </c>
      <c r="BF172" s="346">
        <v>3.7593786895232432E-6</v>
      </c>
      <c r="BG172" s="346">
        <v>1.1035711905902079E-6</v>
      </c>
      <c r="BH172" s="346">
        <v>6.8385262864526626E-6</v>
      </c>
      <c r="BI172" s="346">
        <v>1.0249639598704626E-5</v>
      </c>
      <c r="BJ172" s="346">
        <v>3.512466354535382E-5</v>
      </c>
      <c r="BK172" s="346">
        <v>3.035453620840531E-6</v>
      </c>
      <c r="BL172" s="346">
        <v>1.3526167354929821E-5</v>
      </c>
      <c r="BM172" s="346">
        <v>5.8244132175917004E-4</v>
      </c>
      <c r="BN172" s="346">
        <v>1.7427985800820279E-5</v>
      </c>
      <c r="BO172" s="346">
        <v>2.0196884051241549E-5</v>
      </c>
      <c r="BP172" s="346">
        <v>1.7423096809633869E-5</v>
      </c>
      <c r="BQ172" s="346">
        <v>2.5681501327983274E-5</v>
      </c>
      <c r="BR172" s="346">
        <v>7.3335759802713462E-6</v>
      </c>
      <c r="BS172" s="346">
        <v>3.6746437211983472E-5</v>
      </c>
      <c r="BT172" s="346">
        <v>7.5924768245610233E-6</v>
      </c>
      <c r="BU172" s="346">
        <v>9.1132633737570286E-6</v>
      </c>
      <c r="BV172" s="346">
        <v>6.3863833365531143E-6</v>
      </c>
      <c r="BW172" s="346">
        <v>3.7451448766882055E-6</v>
      </c>
      <c r="BX172" s="346">
        <v>4.3073638674805793E-6</v>
      </c>
      <c r="BY172" s="346">
        <v>9.817601766495951E-7</v>
      </c>
      <c r="BZ172" s="346">
        <v>8.736638760547691E-6</v>
      </c>
      <c r="CA172" s="346">
        <v>2.191485622084198E-5</v>
      </c>
      <c r="CB172" s="346">
        <v>2.2122012474434194E-4</v>
      </c>
      <c r="CC172" s="346">
        <v>2.8904374552953815E-6</v>
      </c>
      <c r="CD172" s="346">
        <v>1.4490171069830798E-5</v>
      </c>
      <c r="CE172" s="346">
        <v>9.9953111699450728E-6</v>
      </c>
      <c r="CF172" s="346">
        <v>7.6356403880161908E-6</v>
      </c>
      <c r="CG172" s="346">
        <v>1.5846429175465579E-5</v>
      </c>
      <c r="CH172" s="346">
        <v>6.9141383948169825E-6</v>
      </c>
      <c r="CI172" s="346">
        <v>1.2777016974123433E-5</v>
      </c>
      <c r="CJ172" s="346">
        <v>1.4698881985622524E-5</v>
      </c>
      <c r="CK172" s="346">
        <v>9.6941482744779541E-6</v>
      </c>
      <c r="CL172" s="346">
        <v>4.1416064679646276E-7</v>
      </c>
      <c r="CM172" s="346">
        <v>6.2911895504310318E-6</v>
      </c>
      <c r="CN172" s="346">
        <v>9.1048495197866545E-5</v>
      </c>
      <c r="CO172" s="346">
        <v>8.0077903518022538E-6</v>
      </c>
      <c r="CP172" s="346">
        <v>2.0861548565261072E-5</v>
      </c>
      <c r="CQ172" s="346">
        <v>6.9441895305684687E-6</v>
      </c>
      <c r="CR172" s="346">
        <v>2.0908079665683471E-5</v>
      </c>
      <c r="CS172" s="346">
        <v>1.1602624438922057E-5</v>
      </c>
      <c r="CT172" s="346">
        <v>7.0307466907078765E-6</v>
      </c>
      <c r="CU172" s="346">
        <v>1.1422835968870953E-5</v>
      </c>
      <c r="CV172" s="346">
        <v>1.1431760093039274E-4</v>
      </c>
      <c r="CW172" s="346">
        <v>4.7831089613975623E-6</v>
      </c>
      <c r="CX172" s="346">
        <v>1.0095033862669927E-3</v>
      </c>
      <c r="CY172" s="346">
        <v>8.8869217071967357E-6</v>
      </c>
      <c r="CZ172" s="346">
        <v>2.0881228815965376E-6</v>
      </c>
      <c r="DA172" s="346">
        <v>6.3006503974508782E-6</v>
      </c>
      <c r="DB172" s="346">
        <v>1.1123587569063179E-5</v>
      </c>
      <c r="DC172" s="346">
        <v>3.1868297335907286E-5</v>
      </c>
      <c r="DD172" s="346">
        <v>6.4512583698604682E-6</v>
      </c>
      <c r="DE172" s="346">
        <v>7.7465758713113421E-6</v>
      </c>
      <c r="DF172" s="346">
        <v>5.7645562931021238E-6</v>
      </c>
      <c r="DG172" s="347">
        <v>9.1829031443951817E-6</v>
      </c>
    </row>
    <row r="173" spans="2:111">
      <c r="B173" s="123" t="s">
        <v>230</v>
      </c>
      <c r="C173" s="110" t="s">
        <v>231</v>
      </c>
      <c r="D173" s="346">
        <v>4.7828960657879067E-6</v>
      </c>
      <c r="E173" s="346">
        <v>3.100278558744778E-6</v>
      </c>
      <c r="F173" s="346">
        <v>3.3181419887256678E-5</v>
      </c>
      <c r="G173" s="346">
        <v>1.3258920136157309E-6</v>
      </c>
      <c r="H173" s="346">
        <v>2.3025847752135833E-6</v>
      </c>
      <c r="I173" s="346">
        <v>0</v>
      </c>
      <c r="J173" s="346">
        <v>1.1036734331027963E-6</v>
      </c>
      <c r="K173" s="346">
        <v>1.623361333263916E-6</v>
      </c>
      <c r="L173" s="346">
        <v>1.2870821275213572E-6</v>
      </c>
      <c r="M173" s="346">
        <v>2.0884223885661772E-6</v>
      </c>
      <c r="N173" s="346">
        <v>0</v>
      </c>
      <c r="O173" s="346">
        <v>1.4298864207974391E-6</v>
      </c>
      <c r="P173" s="346">
        <v>3.0824467120388281E-7</v>
      </c>
      <c r="Q173" s="346">
        <v>2.7612482506891399E-6</v>
      </c>
      <c r="R173" s="346">
        <v>5.0084728330675196E-7</v>
      </c>
      <c r="S173" s="346">
        <v>1.9437360735998734E-6</v>
      </c>
      <c r="T173" s="346">
        <v>1.5038591390253913E-6</v>
      </c>
      <c r="U173" s="346">
        <v>2.0027424254908441E-6</v>
      </c>
      <c r="V173" s="346">
        <v>4.2698602242195434E-6</v>
      </c>
      <c r="W173" s="346">
        <v>1.9562863261205565E-6</v>
      </c>
      <c r="X173" s="346">
        <v>1.3252033082817574E-6</v>
      </c>
      <c r="Y173" s="346">
        <v>1.3168648252716501E-6</v>
      </c>
      <c r="Z173" s="346">
        <v>3.2296068220634693E-7</v>
      </c>
      <c r="AA173" s="346">
        <v>9.3739880565222429E-7</v>
      </c>
      <c r="AB173" s="346">
        <v>1.6833438245828777E-6</v>
      </c>
      <c r="AC173" s="346">
        <v>3.635665973897708E-7</v>
      </c>
      <c r="AD173" s="346">
        <v>6.4272402124606646E-7</v>
      </c>
      <c r="AE173" s="346">
        <v>2.2086326383817081E-6</v>
      </c>
      <c r="AF173" s="346">
        <v>3.3679783192017378E-6</v>
      </c>
      <c r="AG173" s="346">
        <v>2.1417495408319095E-6</v>
      </c>
      <c r="AH173" s="346">
        <v>5.9707845792092033E-7</v>
      </c>
      <c r="AI173" s="346">
        <v>1.3422402423655653E-6</v>
      </c>
      <c r="AJ173" s="346">
        <v>6.0269350700798898E-6</v>
      </c>
      <c r="AK173" s="346">
        <v>4.1820190911580808E-6</v>
      </c>
      <c r="AL173" s="346">
        <v>5.3760474883807516E-6</v>
      </c>
      <c r="AM173" s="346">
        <v>3.712722752722777E-6</v>
      </c>
      <c r="AN173" s="346">
        <v>2.5476293102472877E-6</v>
      </c>
      <c r="AO173" s="346">
        <v>3.4017922247619099E-6</v>
      </c>
      <c r="AP173" s="346">
        <v>2.3898276376820679E-6</v>
      </c>
      <c r="AQ173" s="346">
        <v>1.0282358566365156E-6</v>
      </c>
      <c r="AR173" s="346">
        <v>2.5182245023070719E-6</v>
      </c>
      <c r="AS173" s="346">
        <v>3.2109638023425791E-6</v>
      </c>
      <c r="AT173" s="346">
        <v>3.5144670065727179E-6</v>
      </c>
      <c r="AU173" s="346">
        <v>7.948999283772326E-5</v>
      </c>
      <c r="AV173" s="346">
        <v>5.1257610601450245E-4</v>
      </c>
      <c r="AW173" s="346">
        <v>1.1612190445880873E-4</v>
      </c>
      <c r="AX173" s="346">
        <v>4.1246159301619682E-6</v>
      </c>
      <c r="AY173" s="346">
        <v>1.4510199456177458E-6</v>
      </c>
      <c r="AZ173" s="346">
        <v>3.2595745346885332E-4</v>
      </c>
      <c r="BA173" s="346">
        <v>1.5842320820081848E-6</v>
      </c>
      <c r="BB173" s="346">
        <v>0.17388920587636766</v>
      </c>
      <c r="BC173" s="346">
        <v>5.879709161078764E-7</v>
      </c>
      <c r="BD173" s="346">
        <v>1.6687376110124691E-6</v>
      </c>
      <c r="BE173" s="346">
        <v>2.9715820393783584E-6</v>
      </c>
      <c r="BF173" s="346">
        <v>1.1070266337942182E-5</v>
      </c>
      <c r="BG173" s="346">
        <v>1.7765674377381428E-6</v>
      </c>
      <c r="BH173" s="346">
        <v>1.7221755649144687E-5</v>
      </c>
      <c r="BI173" s="346">
        <v>1.3862076745994086E-4</v>
      </c>
      <c r="BJ173" s="346">
        <v>9.4036404220103799E-6</v>
      </c>
      <c r="BK173" s="346">
        <v>1.3094790559096158E-6</v>
      </c>
      <c r="BL173" s="346">
        <v>5.81017693111551E-6</v>
      </c>
      <c r="BM173" s="346">
        <v>3.5253682192335366E-5</v>
      </c>
      <c r="BN173" s="346">
        <v>1.7699623145017074E-5</v>
      </c>
      <c r="BO173" s="346">
        <v>8.6957145126536034E-5</v>
      </c>
      <c r="BP173" s="346">
        <v>1.5557249904170673E-4</v>
      </c>
      <c r="BQ173" s="346">
        <v>1.1564285209127426E-5</v>
      </c>
      <c r="BR173" s="346">
        <v>3.9533070950101135E-6</v>
      </c>
      <c r="BS173" s="346">
        <v>1.8860272511656408E-5</v>
      </c>
      <c r="BT173" s="346">
        <v>3.4275427674327149E-6</v>
      </c>
      <c r="BU173" s="346">
        <v>4.5793339449261456E-6</v>
      </c>
      <c r="BV173" s="346">
        <v>3.4935774660372331E-6</v>
      </c>
      <c r="BW173" s="346">
        <v>2.0347416005047417E-6</v>
      </c>
      <c r="BX173" s="346">
        <v>2.501402770543619E-6</v>
      </c>
      <c r="BY173" s="346">
        <v>6.5686355326711231E-7</v>
      </c>
      <c r="BZ173" s="346">
        <v>6.7075929207521793E-6</v>
      </c>
      <c r="CA173" s="346">
        <v>8.9370531471981455E-6</v>
      </c>
      <c r="CB173" s="346">
        <v>9.525560570918006E-5</v>
      </c>
      <c r="CC173" s="346">
        <v>3.248879781022627E-6</v>
      </c>
      <c r="CD173" s="346">
        <v>5.7093182376737009E-6</v>
      </c>
      <c r="CE173" s="346">
        <v>4.8685269668158933E-6</v>
      </c>
      <c r="CF173" s="346">
        <v>4.1049516547044568E-6</v>
      </c>
      <c r="CG173" s="346">
        <v>6.9602892293601278E-6</v>
      </c>
      <c r="CH173" s="346">
        <v>3.1319134024494807E-6</v>
      </c>
      <c r="CI173" s="346">
        <v>6.5780766664983277E-6</v>
      </c>
      <c r="CJ173" s="346">
        <v>6.4551940629714556E-6</v>
      </c>
      <c r="CK173" s="346">
        <v>5.3119581155079842E-6</v>
      </c>
      <c r="CL173" s="346">
        <v>2.2697409208708692E-7</v>
      </c>
      <c r="CM173" s="346">
        <v>4.2313047699874866E-7</v>
      </c>
      <c r="CN173" s="346">
        <v>9.6761746135018751E-5</v>
      </c>
      <c r="CO173" s="346">
        <v>4.0567123843653275E-6</v>
      </c>
      <c r="CP173" s="346">
        <v>1.0160501622531103E-5</v>
      </c>
      <c r="CQ173" s="346">
        <v>1.6184644138808887E-5</v>
      </c>
      <c r="CR173" s="346">
        <v>1.0919968974837278E-5</v>
      </c>
      <c r="CS173" s="346">
        <v>5.9328750491450434E-6</v>
      </c>
      <c r="CT173" s="346">
        <v>3.5930284543552217E-6</v>
      </c>
      <c r="CU173" s="346">
        <v>5.535543531872905E-6</v>
      </c>
      <c r="CV173" s="346">
        <v>4.3917376115643831E-5</v>
      </c>
      <c r="CW173" s="346">
        <v>2.024358594092438E-6</v>
      </c>
      <c r="CX173" s="346">
        <v>4.3769660863396604E-4</v>
      </c>
      <c r="CY173" s="346">
        <v>1.2401524083715529E-5</v>
      </c>
      <c r="CZ173" s="346">
        <v>9.5116753939269441E-7</v>
      </c>
      <c r="DA173" s="346">
        <v>2.9930808672390936E-6</v>
      </c>
      <c r="DB173" s="346">
        <v>5.2033204254632013E-6</v>
      </c>
      <c r="DC173" s="346">
        <v>5.0920929220190399E-6</v>
      </c>
      <c r="DD173" s="346">
        <v>4.0966783931420169E-6</v>
      </c>
      <c r="DE173" s="346">
        <v>3.1575728076546639E-6</v>
      </c>
      <c r="DF173" s="346">
        <v>5.4240992013348036E-6</v>
      </c>
      <c r="DG173" s="347">
        <v>8.0569227962426419E-6</v>
      </c>
    </row>
    <row r="174" spans="2:111">
      <c r="B174" s="123" t="s">
        <v>232</v>
      </c>
      <c r="C174" s="110" t="s">
        <v>233</v>
      </c>
      <c r="D174" s="346">
        <v>5.6405701849051395E-6</v>
      </c>
      <c r="E174" s="346">
        <v>5.6419765366340795E-6</v>
      </c>
      <c r="F174" s="346">
        <v>3.0736888730576909E-5</v>
      </c>
      <c r="G174" s="346">
        <v>1.2838550373996763E-6</v>
      </c>
      <c r="H174" s="346">
        <v>1.057948326759395E-5</v>
      </c>
      <c r="I174" s="346">
        <v>0</v>
      </c>
      <c r="J174" s="346">
        <v>2.2558524645051093E-6</v>
      </c>
      <c r="K174" s="346">
        <v>2.1682804972750455E-6</v>
      </c>
      <c r="L174" s="346">
        <v>1.8291564726467042E-6</v>
      </c>
      <c r="M174" s="346">
        <v>3.0271330642309032E-6</v>
      </c>
      <c r="N174" s="346">
        <v>0</v>
      </c>
      <c r="O174" s="346">
        <v>1.9549080417282391E-6</v>
      </c>
      <c r="P174" s="346">
        <v>4.7235018183747464E-7</v>
      </c>
      <c r="Q174" s="346">
        <v>3.0477690266036003E-6</v>
      </c>
      <c r="R174" s="346">
        <v>5.5070590768535165E-6</v>
      </c>
      <c r="S174" s="346">
        <v>3.8177131563628136E-6</v>
      </c>
      <c r="T174" s="346">
        <v>2.9120879490378262E-6</v>
      </c>
      <c r="U174" s="346">
        <v>1.0687541240710005E-5</v>
      </c>
      <c r="V174" s="346">
        <v>4.8446907664569651E-6</v>
      </c>
      <c r="W174" s="346">
        <v>2.1918105843374539E-6</v>
      </c>
      <c r="X174" s="346">
        <v>1.5485985003900599E-6</v>
      </c>
      <c r="Y174" s="346">
        <v>1.7316178510603737E-6</v>
      </c>
      <c r="Z174" s="346">
        <v>5.624620956624066E-7</v>
      </c>
      <c r="AA174" s="346">
        <v>1.8267067292110003E-6</v>
      </c>
      <c r="AB174" s="346">
        <v>2.5543237380001556E-6</v>
      </c>
      <c r="AC174" s="346">
        <v>6.4352404419929186E-7</v>
      </c>
      <c r="AD174" s="346">
        <v>6.9716119399529803E-7</v>
      </c>
      <c r="AE174" s="346">
        <v>2.6540920597474573E-6</v>
      </c>
      <c r="AF174" s="346">
        <v>4.5930068721806063E-6</v>
      </c>
      <c r="AG174" s="346">
        <v>2.4357457436538161E-6</v>
      </c>
      <c r="AH174" s="346">
        <v>8.5636869808961558E-7</v>
      </c>
      <c r="AI174" s="346">
        <v>1.8471124650096986E-6</v>
      </c>
      <c r="AJ174" s="346">
        <v>7.112407966026348E-6</v>
      </c>
      <c r="AK174" s="346">
        <v>4.4721779573492111E-6</v>
      </c>
      <c r="AL174" s="346">
        <v>7.6759064518786318E-6</v>
      </c>
      <c r="AM174" s="346">
        <v>5.8000004416555033E-6</v>
      </c>
      <c r="AN174" s="346">
        <v>3.8328555227991836E-6</v>
      </c>
      <c r="AO174" s="346">
        <v>4.2924433298039729E-6</v>
      </c>
      <c r="AP174" s="346">
        <v>3.6960424676030344E-6</v>
      </c>
      <c r="AQ174" s="346">
        <v>1.2870959042950672E-6</v>
      </c>
      <c r="AR174" s="346">
        <v>3.0395454710793316E-6</v>
      </c>
      <c r="AS174" s="346">
        <v>4.6651681268574299E-6</v>
      </c>
      <c r="AT174" s="346">
        <v>2.8545582385108223E-5</v>
      </c>
      <c r="AU174" s="346">
        <v>5.1742595050169194E-5</v>
      </c>
      <c r="AV174" s="346">
        <v>3.4795044915608425E-5</v>
      </c>
      <c r="AW174" s="346">
        <v>1.0146703873214885E-4</v>
      </c>
      <c r="AX174" s="346">
        <v>6.0936745569815305E-5</v>
      </c>
      <c r="AY174" s="346">
        <v>9.1787481578005684E-5</v>
      </c>
      <c r="AZ174" s="346">
        <v>3.8815406365547996E-4</v>
      </c>
      <c r="BA174" s="346">
        <v>1.1340604310343676E-4</v>
      </c>
      <c r="BB174" s="346">
        <v>3.9581253877247424E-5</v>
      </c>
      <c r="BC174" s="346">
        <v>7.61524933096311E-2</v>
      </c>
      <c r="BD174" s="346">
        <v>2.5546928028379552E-5</v>
      </c>
      <c r="BE174" s="346">
        <v>1.3605594395628262E-5</v>
      </c>
      <c r="BF174" s="346">
        <v>5.1726709126531786E-4</v>
      </c>
      <c r="BG174" s="346">
        <v>7.1235882029076477E-5</v>
      </c>
      <c r="BH174" s="346">
        <v>2.0455176222235246E-4</v>
      </c>
      <c r="BI174" s="346">
        <v>2.0101204395436231E-5</v>
      </c>
      <c r="BJ174" s="346">
        <v>2.5292188727356752E-4</v>
      </c>
      <c r="BK174" s="346">
        <v>2.0985234180288388E-5</v>
      </c>
      <c r="BL174" s="346">
        <v>6.1437672882833345E-6</v>
      </c>
      <c r="BM174" s="346">
        <v>3.4334649431989813E-4</v>
      </c>
      <c r="BN174" s="346">
        <v>3.2601360979894018E-4</v>
      </c>
      <c r="BO174" s="346">
        <v>1.0075283706957094E-4</v>
      </c>
      <c r="BP174" s="346">
        <v>1.4380687006674829E-4</v>
      </c>
      <c r="BQ174" s="346">
        <v>1.4384336695154231E-5</v>
      </c>
      <c r="BR174" s="346">
        <v>1.818335685152651E-5</v>
      </c>
      <c r="BS174" s="346">
        <v>5.1470751616888167E-5</v>
      </c>
      <c r="BT174" s="346">
        <v>3.7358832431962723E-6</v>
      </c>
      <c r="BU174" s="346">
        <v>1.9911887221930251E-5</v>
      </c>
      <c r="BV174" s="346">
        <v>5.2638991996250348E-6</v>
      </c>
      <c r="BW174" s="346">
        <v>7.3263923849093112E-6</v>
      </c>
      <c r="BX174" s="346">
        <v>1.0869260913949314E-5</v>
      </c>
      <c r="BY174" s="346">
        <v>5.7812775116301606E-6</v>
      </c>
      <c r="BZ174" s="346">
        <v>5.7536447514220633E-5</v>
      </c>
      <c r="CA174" s="346">
        <v>8.6714800045386196E-6</v>
      </c>
      <c r="CB174" s="346">
        <v>9.8382760316931912E-5</v>
      </c>
      <c r="CC174" s="346">
        <v>7.9338751031065326E-6</v>
      </c>
      <c r="CD174" s="346">
        <v>3.3458300075994228E-5</v>
      </c>
      <c r="CE174" s="346">
        <v>1.1060540412963827E-5</v>
      </c>
      <c r="CF174" s="346">
        <v>9.0545998568982031E-6</v>
      </c>
      <c r="CG174" s="346">
        <v>4.4215644846995886E-5</v>
      </c>
      <c r="CH174" s="346">
        <v>4.4503904672814665E-6</v>
      </c>
      <c r="CI174" s="346">
        <v>8.4036591324814367E-6</v>
      </c>
      <c r="CJ174" s="346">
        <v>4.8239889671176753E-5</v>
      </c>
      <c r="CK174" s="346">
        <v>5.6049034570373936E-6</v>
      </c>
      <c r="CL174" s="346">
        <v>3.3713488204249213E-7</v>
      </c>
      <c r="CM174" s="346">
        <v>3.962565165493642E-6</v>
      </c>
      <c r="CN174" s="346">
        <v>4.2061708566509194E-5</v>
      </c>
      <c r="CO174" s="346">
        <v>6.9486764547302833E-5</v>
      </c>
      <c r="CP174" s="346">
        <v>1.6873130545479445E-5</v>
      </c>
      <c r="CQ174" s="346">
        <v>8.8178625979289432E-6</v>
      </c>
      <c r="CR174" s="346">
        <v>1.6466502757269228E-5</v>
      </c>
      <c r="CS174" s="346">
        <v>7.8581105665050228E-6</v>
      </c>
      <c r="CT174" s="346">
        <v>5.3850922891435253E-6</v>
      </c>
      <c r="CU174" s="346">
        <v>6.956952201399416E-6</v>
      </c>
      <c r="CV174" s="346">
        <v>4.1389333934174508E-5</v>
      </c>
      <c r="CW174" s="346">
        <v>7.820067963452711E-6</v>
      </c>
      <c r="CX174" s="346">
        <v>3.4192420141118701E-4</v>
      </c>
      <c r="CY174" s="346">
        <v>9.8554675209725597E-6</v>
      </c>
      <c r="CZ174" s="346">
        <v>1.8831175928162226E-6</v>
      </c>
      <c r="DA174" s="346">
        <v>7.5688010746492361E-6</v>
      </c>
      <c r="DB174" s="346">
        <v>8.0228520463122966E-6</v>
      </c>
      <c r="DC174" s="346">
        <v>2.3308186139964385E-5</v>
      </c>
      <c r="DD174" s="346">
        <v>5.1380736449181046E-6</v>
      </c>
      <c r="DE174" s="346">
        <v>8.2874078511833482E-6</v>
      </c>
      <c r="DF174" s="346">
        <v>1.5020325925961601E-5</v>
      </c>
      <c r="DG174" s="347">
        <v>1.7684609225946342E-5</v>
      </c>
    </row>
    <row r="175" spans="2:111">
      <c r="B175" s="123" t="s">
        <v>234</v>
      </c>
      <c r="C175" s="110" t="s">
        <v>235</v>
      </c>
      <c r="D175" s="346">
        <v>7.1958829191359136E-7</v>
      </c>
      <c r="E175" s="346">
        <v>6.306867697979238E-7</v>
      </c>
      <c r="F175" s="346">
        <v>4.0606081819956826E-6</v>
      </c>
      <c r="G175" s="346">
        <v>7.0031764733516167E-7</v>
      </c>
      <c r="H175" s="346">
        <v>1.2708863917847333E-6</v>
      </c>
      <c r="I175" s="346">
        <v>0</v>
      </c>
      <c r="J175" s="346">
        <v>1.558439261348022E-7</v>
      </c>
      <c r="K175" s="346">
        <v>6.4584871449756782E-7</v>
      </c>
      <c r="L175" s="346">
        <v>5.9557943402014403E-7</v>
      </c>
      <c r="M175" s="346">
        <v>7.316242928962366E-7</v>
      </c>
      <c r="N175" s="346">
        <v>0</v>
      </c>
      <c r="O175" s="346">
        <v>4.1502715927907565E-7</v>
      </c>
      <c r="P175" s="346">
        <v>1.3395183218538137E-7</v>
      </c>
      <c r="Q175" s="346">
        <v>6.400367573941987E-7</v>
      </c>
      <c r="R175" s="346">
        <v>2.2270790424833342E-7</v>
      </c>
      <c r="S175" s="346">
        <v>7.1175195336482386E-7</v>
      </c>
      <c r="T175" s="346">
        <v>6.5063906566576091E-7</v>
      </c>
      <c r="U175" s="346">
        <v>7.4266526952559454E-7</v>
      </c>
      <c r="V175" s="346">
        <v>8.5654559665393367E-7</v>
      </c>
      <c r="W175" s="346">
        <v>3.4775202434773769E-7</v>
      </c>
      <c r="X175" s="346">
        <v>2.7414288949785462E-7</v>
      </c>
      <c r="Y175" s="346">
        <v>3.0540775031409789E-7</v>
      </c>
      <c r="Z175" s="346">
        <v>1.1600056867024618E-7</v>
      </c>
      <c r="AA175" s="346">
        <v>2.90911354935269E-7</v>
      </c>
      <c r="AB175" s="346">
        <v>1.4839159674986541E-6</v>
      </c>
      <c r="AC175" s="346">
        <v>1.5846711684533706E-7</v>
      </c>
      <c r="AD175" s="346">
        <v>2.6021922759579078E-7</v>
      </c>
      <c r="AE175" s="346">
        <v>1.049722633585745E-6</v>
      </c>
      <c r="AF175" s="346">
        <v>7.7838888857988369E-7</v>
      </c>
      <c r="AG175" s="346">
        <v>5.4139343874554499E-7</v>
      </c>
      <c r="AH175" s="346">
        <v>3.279133887349125E-7</v>
      </c>
      <c r="AI175" s="346">
        <v>1.1014872417018603E-6</v>
      </c>
      <c r="AJ175" s="346">
        <v>1.7310566820848073E-6</v>
      </c>
      <c r="AK175" s="346">
        <v>7.8755230405020891E-7</v>
      </c>
      <c r="AL175" s="346">
        <v>1.1544958042815382E-6</v>
      </c>
      <c r="AM175" s="346">
        <v>8.0021657475451404E-7</v>
      </c>
      <c r="AN175" s="346">
        <v>6.0025757821731981E-7</v>
      </c>
      <c r="AO175" s="346">
        <v>7.1533206056393854E-7</v>
      </c>
      <c r="AP175" s="346">
        <v>7.8822671038275274E-7</v>
      </c>
      <c r="AQ175" s="346">
        <v>2.2959552925758102E-7</v>
      </c>
      <c r="AR175" s="346">
        <v>5.361616942256696E-7</v>
      </c>
      <c r="AS175" s="346">
        <v>1.7931711433076772E-6</v>
      </c>
      <c r="AT175" s="346">
        <v>9.6183127988525056E-7</v>
      </c>
      <c r="AU175" s="346">
        <v>2.5531009479082351E-5</v>
      </c>
      <c r="AV175" s="346">
        <v>3.1422944070605177E-6</v>
      </c>
      <c r="AW175" s="346">
        <v>7.5388159453792091E-7</v>
      </c>
      <c r="AX175" s="346">
        <v>5.4807931453235356E-7</v>
      </c>
      <c r="AY175" s="346">
        <v>4.624023441735833E-7</v>
      </c>
      <c r="AZ175" s="346">
        <v>2.6286375422214345E-6</v>
      </c>
      <c r="BA175" s="346">
        <v>3.2064929073355829E-7</v>
      </c>
      <c r="BB175" s="346">
        <v>3.9446407979179483E-7</v>
      </c>
      <c r="BC175" s="346">
        <v>1.3461066842745189E-7</v>
      </c>
      <c r="BD175" s="346">
        <v>2.9236330847058054E-2</v>
      </c>
      <c r="BE175" s="346">
        <v>2.9306685030199358E-7</v>
      </c>
      <c r="BF175" s="346">
        <v>2.0337833924738335E-4</v>
      </c>
      <c r="BG175" s="346">
        <v>3.3161743897001924E-5</v>
      </c>
      <c r="BH175" s="346">
        <v>1.5773157072396117E-6</v>
      </c>
      <c r="BI175" s="346">
        <v>4.6604149458387347E-5</v>
      </c>
      <c r="BJ175" s="346">
        <v>7.6792005249109432E-6</v>
      </c>
      <c r="BK175" s="346">
        <v>4.1892282502812443E-7</v>
      </c>
      <c r="BL175" s="346">
        <v>2.9542891670525893E-6</v>
      </c>
      <c r="BM175" s="346">
        <v>4.301758289525806E-5</v>
      </c>
      <c r="BN175" s="346">
        <v>1.3393590028696999E-5</v>
      </c>
      <c r="BO175" s="346">
        <v>8.4809191758536371E-5</v>
      </c>
      <c r="BP175" s="346">
        <v>1.2347726195860093E-4</v>
      </c>
      <c r="BQ175" s="346">
        <v>2.1899139293461464E-6</v>
      </c>
      <c r="BR175" s="346">
        <v>2.0300651659299443E-6</v>
      </c>
      <c r="BS175" s="346">
        <v>5.1118484362778622E-6</v>
      </c>
      <c r="BT175" s="346">
        <v>8.5770182669709945E-7</v>
      </c>
      <c r="BU175" s="346">
        <v>7.4108156786058333E-6</v>
      </c>
      <c r="BV175" s="346">
        <v>4.3296202320599807E-6</v>
      </c>
      <c r="BW175" s="346">
        <v>5.4326485670156591E-6</v>
      </c>
      <c r="BX175" s="346">
        <v>4.4721681441288233E-6</v>
      </c>
      <c r="BY175" s="346">
        <v>6.5188461122209059E-7</v>
      </c>
      <c r="BZ175" s="346">
        <v>4.9974732836805069E-6</v>
      </c>
      <c r="CA175" s="346">
        <v>4.048359348125551E-6</v>
      </c>
      <c r="CB175" s="346">
        <v>1.0875470196098342E-5</v>
      </c>
      <c r="CC175" s="346">
        <v>2.3990301171435002E-6</v>
      </c>
      <c r="CD175" s="346">
        <v>2.611303017618479E-6</v>
      </c>
      <c r="CE175" s="346">
        <v>4.6857048835487383E-6</v>
      </c>
      <c r="CF175" s="346">
        <v>2.245321892464945E-6</v>
      </c>
      <c r="CG175" s="346">
        <v>5.0725266223873511E-6</v>
      </c>
      <c r="CH175" s="346">
        <v>1.0077729273697052E-6</v>
      </c>
      <c r="CI175" s="346">
        <v>2.7900662100890717E-6</v>
      </c>
      <c r="CJ175" s="346">
        <v>4.5479049671227969E-6</v>
      </c>
      <c r="CK175" s="346">
        <v>4.9483279517937554E-6</v>
      </c>
      <c r="CL175" s="346">
        <v>1.4607306374330712E-7</v>
      </c>
      <c r="CM175" s="346">
        <v>5.9417046902874384E-7</v>
      </c>
      <c r="CN175" s="346">
        <v>4.1877180295285272E-5</v>
      </c>
      <c r="CO175" s="346">
        <v>2.4006958663099994E-6</v>
      </c>
      <c r="CP175" s="346">
        <v>9.9558584022292032E-6</v>
      </c>
      <c r="CQ175" s="346">
        <v>2.2565975830265417E-6</v>
      </c>
      <c r="CR175" s="346">
        <v>2.9228676342821786E-6</v>
      </c>
      <c r="CS175" s="346">
        <v>2.3585079561226195E-6</v>
      </c>
      <c r="CT175" s="346">
        <v>1.2556298294564254E-6</v>
      </c>
      <c r="CU175" s="346">
        <v>3.3582027565587124E-6</v>
      </c>
      <c r="CV175" s="346">
        <v>7.52550591907815E-6</v>
      </c>
      <c r="CW175" s="346">
        <v>4.2087126964190996E-6</v>
      </c>
      <c r="CX175" s="346">
        <v>3.8406880930551038E-5</v>
      </c>
      <c r="CY175" s="346">
        <v>1.5661479045978139E-5</v>
      </c>
      <c r="CZ175" s="346">
        <v>2.8749629492412597E-7</v>
      </c>
      <c r="DA175" s="346">
        <v>3.702317524717274E-6</v>
      </c>
      <c r="DB175" s="346">
        <v>1.9232910739281139E-6</v>
      </c>
      <c r="DC175" s="346">
        <v>7.077998607736122E-6</v>
      </c>
      <c r="DD175" s="346">
        <v>2.9518825321742294E-6</v>
      </c>
      <c r="DE175" s="346">
        <v>1.5086563264403083E-6</v>
      </c>
      <c r="DF175" s="346">
        <v>2.429229489505993E-6</v>
      </c>
      <c r="DG175" s="347">
        <v>3.6337856224004191E-6</v>
      </c>
    </row>
    <row r="176" spans="2:111">
      <c r="B176" s="123" t="s">
        <v>236</v>
      </c>
      <c r="C176" s="110" t="s">
        <v>237</v>
      </c>
      <c r="D176" s="346">
        <v>1.7119791937490726E-6</v>
      </c>
      <c r="E176" s="346">
        <v>1.1895144534899338E-6</v>
      </c>
      <c r="F176" s="346">
        <v>8.9221287875845976E-6</v>
      </c>
      <c r="G176" s="346">
        <v>6.766748063881016E-7</v>
      </c>
      <c r="H176" s="346">
        <v>5.078604010869533E-7</v>
      </c>
      <c r="I176" s="346">
        <v>0</v>
      </c>
      <c r="J176" s="346">
        <v>5.2298835174491931E-7</v>
      </c>
      <c r="K176" s="346">
        <v>6.0274347213884967E-7</v>
      </c>
      <c r="L176" s="346">
        <v>4.9576369703574162E-7</v>
      </c>
      <c r="M176" s="346">
        <v>7.6857239974041053E-7</v>
      </c>
      <c r="N176" s="346">
        <v>0</v>
      </c>
      <c r="O176" s="346">
        <v>5.3147022084818458E-7</v>
      </c>
      <c r="P176" s="346">
        <v>1.1603634724969174E-7</v>
      </c>
      <c r="Q176" s="346">
        <v>1.166411578381308E-6</v>
      </c>
      <c r="R176" s="346">
        <v>2.2284182386678115E-7</v>
      </c>
      <c r="S176" s="346">
        <v>7.155399033504749E-7</v>
      </c>
      <c r="T176" s="346">
        <v>6.0304197640657211E-7</v>
      </c>
      <c r="U176" s="346">
        <v>1.1400879915249496E-6</v>
      </c>
      <c r="V176" s="346">
        <v>1.2749796656130626E-6</v>
      </c>
      <c r="W176" s="346">
        <v>6.3115274251189608E-7</v>
      </c>
      <c r="X176" s="346">
        <v>4.1189009770494158E-7</v>
      </c>
      <c r="Y176" s="346">
        <v>3.919871910998785E-7</v>
      </c>
      <c r="Z176" s="346">
        <v>9.7903483135472496E-8</v>
      </c>
      <c r="AA176" s="346">
        <v>3.2811339417125441E-7</v>
      </c>
      <c r="AB176" s="346">
        <v>5.268967064408635E-7</v>
      </c>
      <c r="AC176" s="346">
        <v>1.3225196874662701E-7</v>
      </c>
      <c r="AD176" s="346">
        <v>1.77235557443493E-7</v>
      </c>
      <c r="AE176" s="346">
        <v>9.9379792388836022E-7</v>
      </c>
      <c r="AF176" s="346">
        <v>8.411972035132268E-7</v>
      </c>
      <c r="AG176" s="346">
        <v>6.7652399382829118E-7</v>
      </c>
      <c r="AH176" s="346">
        <v>2.2374222920781194E-7</v>
      </c>
      <c r="AI176" s="346">
        <v>4.051680795532916E-7</v>
      </c>
      <c r="AJ176" s="346">
        <v>2.2183680192123625E-6</v>
      </c>
      <c r="AK176" s="346">
        <v>9.7552023494847525E-7</v>
      </c>
      <c r="AL176" s="346">
        <v>1.9894920176057843E-6</v>
      </c>
      <c r="AM176" s="346">
        <v>1.2361556954959827E-6</v>
      </c>
      <c r="AN176" s="346">
        <v>8.6302542408094823E-7</v>
      </c>
      <c r="AO176" s="346">
        <v>1.0415646122327383E-6</v>
      </c>
      <c r="AP176" s="346">
        <v>9.8077677200251126E-7</v>
      </c>
      <c r="AQ176" s="346">
        <v>3.9536984412205701E-7</v>
      </c>
      <c r="AR176" s="346">
        <v>8.5757719933639345E-7</v>
      </c>
      <c r="AS176" s="346">
        <v>1.0234711481606089E-6</v>
      </c>
      <c r="AT176" s="346">
        <v>1.1357154480552129E-6</v>
      </c>
      <c r="AU176" s="346">
        <v>1.1347759739792665E-6</v>
      </c>
      <c r="AV176" s="346">
        <v>2.683657303324517E-6</v>
      </c>
      <c r="AW176" s="346">
        <v>5.7229784126321952E-7</v>
      </c>
      <c r="AX176" s="346">
        <v>4.0875041478318056E-7</v>
      </c>
      <c r="AY176" s="346">
        <v>3.7710851049946183E-7</v>
      </c>
      <c r="AZ176" s="346">
        <v>1.9533064563316432E-6</v>
      </c>
      <c r="BA176" s="346">
        <v>2.1792044395949515E-7</v>
      </c>
      <c r="BB176" s="346">
        <v>2.1872101667737415E-7</v>
      </c>
      <c r="BC176" s="346">
        <v>2.4890995766457699E-7</v>
      </c>
      <c r="BD176" s="346">
        <v>2.1254578554606937E-7</v>
      </c>
      <c r="BE176" s="346">
        <v>7.8642421986515068E-2</v>
      </c>
      <c r="BF176" s="346">
        <v>7.1031813780390832E-7</v>
      </c>
      <c r="BG176" s="346">
        <v>1.9535950418950332E-7</v>
      </c>
      <c r="BH176" s="346">
        <v>1.1945992742643872E-6</v>
      </c>
      <c r="BI176" s="346">
        <v>4.4227955856023865E-7</v>
      </c>
      <c r="BJ176" s="346">
        <v>1.7428542153287239E-6</v>
      </c>
      <c r="BK176" s="346">
        <v>6.7726161746002143E-7</v>
      </c>
      <c r="BL176" s="346">
        <v>6.2174031849044716E-6</v>
      </c>
      <c r="BM176" s="346">
        <v>5.4312019093659841E-6</v>
      </c>
      <c r="BN176" s="346">
        <v>4.4971308876549272E-6</v>
      </c>
      <c r="BO176" s="346">
        <v>8.4810559803212144E-6</v>
      </c>
      <c r="BP176" s="346">
        <v>1.0368169895491501E-5</v>
      </c>
      <c r="BQ176" s="346">
        <v>3.2158820872233854E-6</v>
      </c>
      <c r="BR176" s="346">
        <v>1.6163382411061661E-6</v>
      </c>
      <c r="BS176" s="346">
        <v>4.6683776538826805E-6</v>
      </c>
      <c r="BT176" s="346">
        <v>1.1698835377340736E-6</v>
      </c>
      <c r="BU176" s="346">
        <v>2.512309468429151E-6</v>
      </c>
      <c r="BV176" s="346">
        <v>1.4113198163997049E-6</v>
      </c>
      <c r="BW176" s="346">
        <v>7.2738821348364611E-7</v>
      </c>
      <c r="BX176" s="346">
        <v>8.3756333642338383E-7</v>
      </c>
      <c r="BY176" s="346">
        <v>2.2656365369018974E-7</v>
      </c>
      <c r="BZ176" s="346">
        <v>1.2759353310445E-6</v>
      </c>
      <c r="CA176" s="346">
        <v>2.7078364541997003E-6</v>
      </c>
      <c r="CB176" s="346">
        <v>5.1475868975523521E-5</v>
      </c>
      <c r="CC176" s="346">
        <v>6.6014605653641975E-7</v>
      </c>
      <c r="CD176" s="346">
        <v>6.7433029335738113E-6</v>
      </c>
      <c r="CE176" s="346">
        <v>1.9218828801759879E-6</v>
      </c>
      <c r="CF176" s="346">
        <v>1.4353290541623906E-6</v>
      </c>
      <c r="CG176" s="346">
        <v>2.1782642580243167E-6</v>
      </c>
      <c r="CH176" s="346">
        <v>1.4096509274996014E-6</v>
      </c>
      <c r="CI176" s="346">
        <v>5.7515607829751335E-6</v>
      </c>
      <c r="CJ176" s="346">
        <v>6.3559017656974528E-6</v>
      </c>
      <c r="CK176" s="346">
        <v>1.479102697515602E-6</v>
      </c>
      <c r="CL176" s="346">
        <v>2.2678591529839699E-7</v>
      </c>
      <c r="CM176" s="346">
        <v>1.9480141085254226E-7</v>
      </c>
      <c r="CN176" s="346">
        <v>3.276044218490863E-6</v>
      </c>
      <c r="CO176" s="346">
        <v>1.4358498402328668E-6</v>
      </c>
      <c r="CP176" s="346">
        <v>2.9099805923499334E-6</v>
      </c>
      <c r="CQ176" s="346">
        <v>2.108759614332404E-6</v>
      </c>
      <c r="CR176" s="346">
        <v>4.1639444986297261E-6</v>
      </c>
      <c r="CS176" s="346">
        <v>2.2053922961738854E-6</v>
      </c>
      <c r="CT176" s="346">
        <v>2.7705020730468428E-6</v>
      </c>
      <c r="CU176" s="346">
        <v>1.9720315420542264E-6</v>
      </c>
      <c r="CV176" s="346">
        <v>1.6351815338932677E-4</v>
      </c>
      <c r="CW176" s="346">
        <v>1.2810587437098857E-6</v>
      </c>
      <c r="CX176" s="346">
        <v>1.0770372308424224E-4</v>
      </c>
      <c r="CY176" s="346">
        <v>1.7621789818366696E-6</v>
      </c>
      <c r="CZ176" s="346">
        <v>5.3453027191192545E-7</v>
      </c>
      <c r="DA176" s="346">
        <v>1.2481476481765435E-6</v>
      </c>
      <c r="DB176" s="346">
        <v>2.0964705994549888E-6</v>
      </c>
      <c r="DC176" s="346">
        <v>2.0423877565034003E-6</v>
      </c>
      <c r="DD176" s="346">
        <v>1.3912853604377417E-6</v>
      </c>
      <c r="DE176" s="346">
        <v>1.5008977898533546E-6</v>
      </c>
      <c r="DF176" s="346">
        <v>1.1941959808252604E-6</v>
      </c>
      <c r="DG176" s="347">
        <v>8.6836826247273765E-7</v>
      </c>
    </row>
    <row r="177" spans="2:111">
      <c r="B177" s="123" t="s">
        <v>238</v>
      </c>
      <c r="C177" s="110" t="s">
        <v>239</v>
      </c>
      <c r="D177" s="346">
        <v>0</v>
      </c>
      <c r="E177" s="346">
        <v>0</v>
      </c>
      <c r="F177" s="346">
        <v>0</v>
      </c>
      <c r="G177" s="346">
        <v>0</v>
      </c>
      <c r="H177" s="346">
        <v>0</v>
      </c>
      <c r="I177" s="346">
        <v>0</v>
      </c>
      <c r="J177" s="346">
        <v>0</v>
      </c>
      <c r="K177" s="346">
        <v>0</v>
      </c>
      <c r="L177" s="346">
        <v>0</v>
      </c>
      <c r="M177" s="346">
        <v>0</v>
      </c>
      <c r="N177" s="346">
        <v>0</v>
      </c>
      <c r="O177" s="346">
        <v>0</v>
      </c>
      <c r="P177" s="346">
        <v>0</v>
      </c>
      <c r="Q177" s="346">
        <v>0</v>
      </c>
      <c r="R177" s="346">
        <v>0</v>
      </c>
      <c r="S177" s="346">
        <v>0</v>
      </c>
      <c r="T177" s="346">
        <v>0</v>
      </c>
      <c r="U177" s="346">
        <v>0</v>
      </c>
      <c r="V177" s="346">
        <v>0</v>
      </c>
      <c r="W177" s="346">
        <v>0</v>
      </c>
      <c r="X177" s="346">
        <v>0</v>
      </c>
      <c r="Y177" s="346">
        <v>0</v>
      </c>
      <c r="Z177" s="346">
        <v>0</v>
      </c>
      <c r="AA177" s="346">
        <v>0</v>
      </c>
      <c r="AB177" s="346">
        <v>0</v>
      </c>
      <c r="AC177" s="346">
        <v>0</v>
      </c>
      <c r="AD177" s="346">
        <v>0</v>
      </c>
      <c r="AE177" s="346">
        <v>0</v>
      </c>
      <c r="AF177" s="346">
        <v>0</v>
      </c>
      <c r="AG177" s="346">
        <v>0</v>
      </c>
      <c r="AH177" s="346">
        <v>0</v>
      </c>
      <c r="AI177" s="346">
        <v>0</v>
      </c>
      <c r="AJ177" s="346">
        <v>0</v>
      </c>
      <c r="AK177" s="346">
        <v>0</v>
      </c>
      <c r="AL177" s="346">
        <v>0</v>
      </c>
      <c r="AM177" s="346">
        <v>0</v>
      </c>
      <c r="AN177" s="346">
        <v>0</v>
      </c>
      <c r="AO177" s="346">
        <v>0</v>
      </c>
      <c r="AP177" s="346">
        <v>0</v>
      </c>
      <c r="AQ177" s="346">
        <v>0</v>
      </c>
      <c r="AR177" s="346">
        <v>0</v>
      </c>
      <c r="AS177" s="346">
        <v>0</v>
      </c>
      <c r="AT177" s="346">
        <v>0</v>
      </c>
      <c r="AU177" s="346">
        <v>0</v>
      </c>
      <c r="AV177" s="346">
        <v>0</v>
      </c>
      <c r="AW177" s="346">
        <v>0</v>
      </c>
      <c r="AX177" s="346">
        <v>0</v>
      </c>
      <c r="AY177" s="346">
        <v>0</v>
      </c>
      <c r="AZ177" s="346">
        <v>0</v>
      </c>
      <c r="BA177" s="346">
        <v>0</v>
      </c>
      <c r="BB177" s="346">
        <v>0</v>
      </c>
      <c r="BC177" s="346">
        <v>0</v>
      </c>
      <c r="BD177" s="346">
        <v>0</v>
      </c>
      <c r="BE177" s="346">
        <v>0</v>
      </c>
      <c r="BF177" s="346">
        <v>0.40889317938862779</v>
      </c>
      <c r="BG177" s="346">
        <v>0</v>
      </c>
      <c r="BH177" s="346">
        <v>0</v>
      </c>
      <c r="BI177" s="346">
        <v>0</v>
      </c>
      <c r="BJ177" s="346">
        <v>0</v>
      </c>
      <c r="BK177" s="346">
        <v>0</v>
      </c>
      <c r="BL177" s="346">
        <v>0</v>
      </c>
      <c r="BM177" s="346">
        <v>0</v>
      </c>
      <c r="BN177" s="346">
        <v>0</v>
      </c>
      <c r="BO177" s="346">
        <v>0</v>
      </c>
      <c r="BP177" s="346">
        <v>0</v>
      </c>
      <c r="BQ177" s="346">
        <v>0</v>
      </c>
      <c r="BR177" s="346">
        <v>0</v>
      </c>
      <c r="BS177" s="346">
        <v>0</v>
      </c>
      <c r="BT177" s="346">
        <v>0</v>
      </c>
      <c r="BU177" s="346">
        <v>0</v>
      </c>
      <c r="BV177" s="346">
        <v>0</v>
      </c>
      <c r="BW177" s="346">
        <v>0</v>
      </c>
      <c r="BX177" s="346">
        <v>0</v>
      </c>
      <c r="BY177" s="346">
        <v>0</v>
      </c>
      <c r="BZ177" s="346">
        <v>0</v>
      </c>
      <c r="CA177" s="346">
        <v>0</v>
      </c>
      <c r="CB177" s="346">
        <v>0</v>
      </c>
      <c r="CC177" s="346">
        <v>0</v>
      </c>
      <c r="CD177" s="346">
        <v>0</v>
      </c>
      <c r="CE177" s="346">
        <v>0</v>
      </c>
      <c r="CF177" s="346">
        <v>0</v>
      </c>
      <c r="CG177" s="346">
        <v>0</v>
      </c>
      <c r="CH177" s="346">
        <v>0</v>
      </c>
      <c r="CI177" s="346">
        <v>0</v>
      </c>
      <c r="CJ177" s="346">
        <v>0</v>
      </c>
      <c r="CK177" s="346">
        <v>0</v>
      </c>
      <c r="CL177" s="346">
        <v>0</v>
      </c>
      <c r="CM177" s="346">
        <v>0</v>
      </c>
      <c r="CN177" s="346">
        <v>0</v>
      </c>
      <c r="CO177" s="346">
        <v>0</v>
      </c>
      <c r="CP177" s="346">
        <v>0</v>
      </c>
      <c r="CQ177" s="346">
        <v>0</v>
      </c>
      <c r="CR177" s="346">
        <v>0</v>
      </c>
      <c r="CS177" s="346">
        <v>0</v>
      </c>
      <c r="CT177" s="346">
        <v>0</v>
      </c>
      <c r="CU177" s="346">
        <v>0</v>
      </c>
      <c r="CV177" s="346">
        <v>0</v>
      </c>
      <c r="CW177" s="346">
        <v>0</v>
      </c>
      <c r="CX177" s="346">
        <v>0</v>
      </c>
      <c r="CY177" s="346">
        <v>0</v>
      </c>
      <c r="CZ177" s="346">
        <v>0</v>
      </c>
      <c r="DA177" s="346">
        <v>0</v>
      </c>
      <c r="DB177" s="346">
        <v>0</v>
      </c>
      <c r="DC177" s="346">
        <v>0</v>
      </c>
      <c r="DD177" s="346">
        <v>0</v>
      </c>
      <c r="DE177" s="346">
        <v>0</v>
      </c>
      <c r="DF177" s="346">
        <v>0</v>
      </c>
      <c r="DG177" s="347">
        <v>0</v>
      </c>
    </row>
    <row r="178" spans="2:111">
      <c r="B178" s="123" t="s">
        <v>240</v>
      </c>
      <c r="C178" s="110" t="s">
        <v>241</v>
      </c>
      <c r="D178" s="346">
        <v>2.3897451511247355E-6</v>
      </c>
      <c r="E178" s="346">
        <v>1.5294632911580914E-6</v>
      </c>
      <c r="F178" s="346">
        <v>1.6640856722569263E-5</v>
      </c>
      <c r="G178" s="346">
        <v>6.5296645570813427E-7</v>
      </c>
      <c r="H178" s="346">
        <v>5.9538988787765764E-7</v>
      </c>
      <c r="I178" s="346">
        <v>0</v>
      </c>
      <c r="J178" s="346">
        <v>5.3933258563261048E-7</v>
      </c>
      <c r="K178" s="346">
        <v>7.6010298882133944E-7</v>
      </c>
      <c r="L178" s="346">
        <v>6.1418825318205272E-7</v>
      </c>
      <c r="M178" s="346">
        <v>1.0005323225491718E-6</v>
      </c>
      <c r="N178" s="346">
        <v>0</v>
      </c>
      <c r="O178" s="346">
        <v>6.9376110260136307E-7</v>
      </c>
      <c r="P178" s="346">
        <v>1.3943888464487147E-7</v>
      </c>
      <c r="Q178" s="346">
        <v>1.3315282821581588E-6</v>
      </c>
      <c r="R178" s="346">
        <v>2.0432996662708098E-7</v>
      </c>
      <c r="S178" s="346">
        <v>9.1107086939557968E-7</v>
      </c>
      <c r="T178" s="346">
        <v>6.9121625510412347E-7</v>
      </c>
      <c r="U178" s="346">
        <v>8.9651991854684675E-7</v>
      </c>
      <c r="V178" s="346">
        <v>2.0828418510224799E-6</v>
      </c>
      <c r="W178" s="346">
        <v>9.5679124254011023E-7</v>
      </c>
      <c r="X178" s="346">
        <v>6.5056252153609029E-7</v>
      </c>
      <c r="Y178" s="346">
        <v>6.425192089186751E-7</v>
      </c>
      <c r="Z178" s="346">
        <v>1.5358546436571455E-7</v>
      </c>
      <c r="AA178" s="346">
        <v>4.3742299923562417E-7</v>
      </c>
      <c r="AB178" s="346">
        <v>7.8683920273130806E-7</v>
      </c>
      <c r="AC178" s="346">
        <v>1.6540553489648662E-7</v>
      </c>
      <c r="AD178" s="346">
        <v>3.0877988249612291E-7</v>
      </c>
      <c r="AE178" s="346">
        <v>1.0679724468581816E-6</v>
      </c>
      <c r="AF178" s="346">
        <v>1.1691778101499402E-6</v>
      </c>
      <c r="AG178" s="346">
        <v>1.0425589201347897E-6</v>
      </c>
      <c r="AH178" s="346">
        <v>2.770310092059073E-7</v>
      </c>
      <c r="AI178" s="346">
        <v>5.3599105429898281E-7</v>
      </c>
      <c r="AJ178" s="346">
        <v>2.8371497394039742E-6</v>
      </c>
      <c r="AK178" s="346">
        <v>1.506745261717159E-6</v>
      </c>
      <c r="AL178" s="346">
        <v>2.3928896673780985E-6</v>
      </c>
      <c r="AM178" s="346">
        <v>1.7913021927692396E-6</v>
      </c>
      <c r="AN178" s="346">
        <v>1.2316231539486138E-6</v>
      </c>
      <c r="AO178" s="346">
        <v>1.4458013993582167E-6</v>
      </c>
      <c r="AP178" s="346">
        <v>1.0480796513251378E-6</v>
      </c>
      <c r="AQ178" s="346">
        <v>4.9069708447986601E-7</v>
      </c>
      <c r="AR178" s="346">
        <v>1.1919088152700704E-6</v>
      </c>
      <c r="AS178" s="346">
        <v>1.4606002900213463E-6</v>
      </c>
      <c r="AT178" s="346">
        <v>1.4938482830078314E-6</v>
      </c>
      <c r="AU178" s="346">
        <v>1.4317653324882756E-6</v>
      </c>
      <c r="AV178" s="346">
        <v>1.0713370033514216E-6</v>
      </c>
      <c r="AW178" s="346">
        <v>7.7635844219687419E-7</v>
      </c>
      <c r="AX178" s="346">
        <v>4.5646775118906358E-7</v>
      </c>
      <c r="AY178" s="346">
        <v>5.267567773568428E-7</v>
      </c>
      <c r="AZ178" s="346">
        <v>1.9074096728636306E-6</v>
      </c>
      <c r="BA178" s="346">
        <v>2.3362324653040954E-7</v>
      </c>
      <c r="BB178" s="346">
        <v>2.5349091139324436E-7</v>
      </c>
      <c r="BC178" s="346">
        <v>1.6568471923923445E-7</v>
      </c>
      <c r="BD178" s="346">
        <v>4.7799263128889011E-8</v>
      </c>
      <c r="BE178" s="346">
        <v>1.6216246376515102E-7</v>
      </c>
      <c r="BF178" s="346">
        <v>8.0729357590107732E-7</v>
      </c>
      <c r="BG178" s="346">
        <v>0.12355742387543807</v>
      </c>
      <c r="BH178" s="346">
        <v>1.4751193279742228E-6</v>
      </c>
      <c r="BI178" s="346">
        <v>2.5967424834188738E-7</v>
      </c>
      <c r="BJ178" s="346">
        <v>9.6682813320504051E-7</v>
      </c>
      <c r="BK178" s="346">
        <v>6.037419183265122E-7</v>
      </c>
      <c r="BL178" s="346">
        <v>2.7546767977848655E-6</v>
      </c>
      <c r="BM178" s="346">
        <v>2.8336085660969631E-6</v>
      </c>
      <c r="BN178" s="346">
        <v>3.7524975542191404E-6</v>
      </c>
      <c r="BO178" s="346">
        <v>4.2299528428708566E-6</v>
      </c>
      <c r="BP178" s="346">
        <v>3.6081225645663744E-6</v>
      </c>
      <c r="BQ178" s="346">
        <v>5.6240512393474139E-6</v>
      </c>
      <c r="BR178" s="346">
        <v>1.5644737806569926E-6</v>
      </c>
      <c r="BS178" s="346">
        <v>7.9880741268592008E-6</v>
      </c>
      <c r="BT178" s="346">
        <v>1.6497651793072204E-6</v>
      </c>
      <c r="BU178" s="346">
        <v>1.9278762620009257E-6</v>
      </c>
      <c r="BV178" s="346">
        <v>1.3377809779273324E-6</v>
      </c>
      <c r="BW178" s="346">
        <v>7.944588979743339E-7</v>
      </c>
      <c r="BX178" s="346">
        <v>9.1070329009214797E-7</v>
      </c>
      <c r="BY178" s="346">
        <v>2.0800042501218506E-7</v>
      </c>
      <c r="BZ178" s="346">
        <v>1.3679295050221089E-6</v>
      </c>
      <c r="CA178" s="346">
        <v>4.4388652041056152E-6</v>
      </c>
      <c r="CB178" s="346">
        <v>4.7979797438684451E-5</v>
      </c>
      <c r="CC178" s="346">
        <v>5.6344892036774357E-7</v>
      </c>
      <c r="CD178" s="346">
        <v>2.3687689124627218E-6</v>
      </c>
      <c r="CE178" s="346">
        <v>2.1266903208983876E-6</v>
      </c>
      <c r="CF178" s="346">
        <v>1.6164066811843267E-6</v>
      </c>
      <c r="CG178" s="346">
        <v>2.7153479432666583E-6</v>
      </c>
      <c r="CH178" s="346">
        <v>1.4543760177845621E-6</v>
      </c>
      <c r="CI178" s="346">
        <v>2.7149434395034164E-6</v>
      </c>
      <c r="CJ178" s="346">
        <v>2.7493896268543794E-6</v>
      </c>
      <c r="CK178" s="346">
        <v>2.085970551235822E-6</v>
      </c>
      <c r="CL178" s="346">
        <v>8.3738855541803602E-8</v>
      </c>
      <c r="CM178" s="346">
        <v>1.8234600349297743E-7</v>
      </c>
      <c r="CN178" s="346">
        <v>3.0605406218956309E-5</v>
      </c>
      <c r="CO178" s="346">
        <v>1.7160038268250964E-6</v>
      </c>
      <c r="CP178" s="346">
        <v>4.4822440438989593E-6</v>
      </c>
      <c r="CQ178" s="346">
        <v>1.4664253153613848E-6</v>
      </c>
      <c r="CR178" s="346">
        <v>4.5118072486165449E-6</v>
      </c>
      <c r="CS178" s="346">
        <v>2.4911693115169325E-6</v>
      </c>
      <c r="CT178" s="346">
        <v>1.4802879427368326E-6</v>
      </c>
      <c r="CU178" s="346">
        <v>2.4360336667156946E-6</v>
      </c>
      <c r="CV178" s="346">
        <v>2.1742634396512152E-5</v>
      </c>
      <c r="CW178" s="346">
        <v>8.3840766814596735E-7</v>
      </c>
      <c r="CX178" s="346">
        <v>2.2233158759823478E-4</v>
      </c>
      <c r="CY178" s="346">
        <v>1.3865990432521905E-6</v>
      </c>
      <c r="CZ178" s="346">
        <v>4.4700260552017695E-7</v>
      </c>
      <c r="DA178" s="346">
        <v>1.3458940933134043E-6</v>
      </c>
      <c r="DB178" s="346">
        <v>2.3976976812616585E-6</v>
      </c>
      <c r="DC178" s="346">
        <v>2.2243995897706957E-6</v>
      </c>
      <c r="DD178" s="346">
        <v>1.3817588371296059E-6</v>
      </c>
      <c r="DE178" s="346">
        <v>1.4416198104841369E-6</v>
      </c>
      <c r="DF178" s="346">
        <v>1.2112888803082347E-6</v>
      </c>
      <c r="DG178" s="347">
        <v>2.6870346308153983E-6</v>
      </c>
    </row>
    <row r="179" spans="2:111">
      <c r="B179" s="123" t="s">
        <v>242</v>
      </c>
      <c r="C179" s="110" t="s">
        <v>243</v>
      </c>
      <c r="D179" s="346">
        <v>6.4598641189580661E-4</v>
      </c>
      <c r="E179" s="346">
        <v>4.1399184240241904E-4</v>
      </c>
      <c r="F179" s="346">
        <v>4.4913327887344629E-3</v>
      </c>
      <c r="G179" s="346">
        <v>1.771199849895495E-4</v>
      </c>
      <c r="H179" s="346">
        <v>1.6004588732042256E-4</v>
      </c>
      <c r="I179" s="346">
        <v>0</v>
      </c>
      <c r="J179" s="346">
        <v>1.4701155620064986E-4</v>
      </c>
      <c r="K179" s="346">
        <v>2.0593298015598728E-4</v>
      </c>
      <c r="L179" s="346">
        <v>1.6586605198140686E-4</v>
      </c>
      <c r="M179" s="346">
        <v>2.7088220153218147E-4</v>
      </c>
      <c r="N179" s="346">
        <v>0</v>
      </c>
      <c r="O179" s="346">
        <v>1.8855497478047678E-4</v>
      </c>
      <c r="P179" s="346">
        <v>3.8059498975856316E-5</v>
      </c>
      <c r="Q179" s="346">
        <v>3.6007624275609119E-4</v>
      </c>
      <c r="R179" s="346">
        <v>5.5760091898771729E-5</v>
      </c>
      <c r="S179" s="346">
        <v>2.487213873454376E-4</v>
      </c>
      <c r="T179" s="346">
        <v>1.8918092354677359E-4</v>
      </c>
      <c r="U179" s="346">
        <v>2.4545291461983311E-4</v>
      </c>
      <c r="V179" s="346">
        <v>5.6395133960015554E-4</v>
      </c>
      <c r="W179" s="346">
        <v>2.5872327862712212E-4</v>
      </c>
      <c r="X179" s="346">
        <v>1.7637137853221017E-4</v>
      </c>
      <c r="Y179" s="346">
        <v>1.7404440896199444E-4</v>
      </c>
      <c r="Z179" s="346">
        <v>4.1971884387905379E-5</v>
      </c>
      <c r="AA179" s="346">
        <v>1.1812347570183489E-4</v>
      </c>
      <c r="AB179" s="346">
        <v>2.1604253341732596E-4</v>
      </c>
      <c r="AC179" s="346">
        <v>4.5210646065343574E-5</v>
      </c>
      <c r="AD179" s="346">
        <v>8.3529142903856099E-5</v>
      </c>
      <c r="AE179" s="346">
        <v>2.8703704458613185E-4</v>
      </c>
      <c r="AF179" s="346">
        <v>3.1830542701016075E-4</v>
      </c>
      <c r="AG179" s="346">
        <v>2.8164966988069662E-4</v>
      </c>
      <c r="AH179" s="346">
        <v>7.5355143426043204E-5</v>
      </c>
      <c r="AI179" s="346">
        <v>1.43917417703983E-4</v>
      </c>
      <c r="AJ179" s="346">
        <v>7.6743089373627806E-4</v>
      </c>
      <c r="AK179" s="346">
        <v>4.085907053080533E-4</v>
      </c>
      <c r="AL179" s="346">
        <v>6.4787642730735977E-4</v>
      </c>
      <c r="AM179" s="346">
        <v>4.8300163348071254E-4</v>
      </c>
      <c r="AN179" s="346">
        <v>3.328100240482455E-4</v>
      </c>
      <c r="AO179" s="346">
        <v>3.8935861076201282E-4</v>
      </c>
      <c r="AP179" s="346">
        <v>2.8206732800512008E-4</v>
      </c>
      <c r="AQ179" s="346">
        <v>1.3291239980922189E-4</v>
      </c>
      <c r="AR179" s="346">
        <v>3.2247906081191505E-4</v>
      </c>
      <c r="AS179" s="346">
        <v>3.9769213179330327E-4</v>
      </c>
      <c r="AT179" s="346">
        <v>4.0439579914708704E-4</v>
      </c>
      <c r="AU179" s="346">
        <v>3.8716599669720434E-4</v>
      </c>
      <c r="AV179" s="346">
        <v>3.2845370695705039E-4</v>
      </c>
      <c r="AW179" s="346">
        <v>2.1084119440164018E-4</v>
      </c>
      <c r="AX179" s="346">
        <v>1.2388099206180075E-4</v>
      </c>
      <c r="AY179" s="346">
        <v>1.431367035168789E-4</v>
      </c>
      <c r="AZ179" s="346">
        <v>5.1754303761104956E-4</v>
      </c>
      <c r="BA179" s="346">
        <v>6.3725246233415443E-5</v>
      </c>
      <c r="BB179" s="346">
        <v>6.9938702156251999E-5</v>
      </c>
      <c r="BC179" s="346">
        <v>4.4703771937190048E-5</v>
      </c>
      <c r="BD179" s="346">
        <v>1.3277245619679259E-5</v>
      </c>
      <c r="BE179" s="346">
        <v>4.4324082273636598E-5</v>
      </c>
      <c r="BF179" s="346">
        <v>0.19381320777956967</v>
      </c>
      <c r="BG179" s="346">
        <v>5.1931631647294849E-2</v>
      </c>
      <c r="BH179" s="346">
        <v>0.82192079062828116</v>
      </c>
      <c r="BI179" s="346">
        <v>7.0384476111809207E-5</v>
      </c>
      <c r="BJ179" s="346">
        <v>3.0775304017776138E-2</v>
      </c>
      <c r="BK179" s="346">
        <v>1.6502146384145906E-4</v>
      </c>
      <c r="BL179" s="346">
        <v>7.4714588897811015E-4</v>
      </c>
      <c r="BM179" s="346">
        <v>7.6750656107868616E-4</v>
      </c>
      <c r="BN179" s="346">
        <v>1.0128312927678311E-3</v>
      </c>
      <c r="BO179" s="346">
        <v>1.1425489086320229E-3</v>
      </c>
      <c r="BP179" s="346">
        <v>9.7275399959735674E-4</v>
      </c>
      <c r="BQ179" s="346">
        <v>1.518334886494532E-3</v>
      </c>
      <c r="BR179" s="346">
        <v>4.2489279784152311E-4</v>
      </c>
      <c r="BS179" s="346">
        <v>2.1629133563711598E-3</v>
      </c>
      <c r="BT179" s="346">
        <v>4.5645039243504221E-4</v>
      </c>
      <c r="BU179" s="346">
        <v>5.3749445327525935E-4</v>
      </c>
      <c r="BV179" s="346">
        <v>3.7845213641555121E-4</v>
      </c>
      <c r="BW179" s="346">
        <v>2.1454950414589324E-4</v>
      </c>
      <c r="BX179" s="346">
        <v>2.4527376465128658E-4</v>
      </c>
      <c r="BY179" s="346">
        <v>5.7441968534242012E-5</v>
      </c>
      <c r="BZ179" s="346">
        <v>2.7057474256653733E-3</v>
      </c>
      <c r="CA179" s="346">
        <v>1.1998482660800873E-3</v>
      </c>
      <c r="CB179" s="346">
        <v>1.3065818468432359E-2</v>
      </c>
      <c r="CC179" s="346">
        <v>1.5288943080735075E-4</v>
      </c>
      <c r="CD179" s="346">
        <v>3.2138969431882666E-3</v>
      </c>
      <c r="CE179" s="346">
        <v>5.8355228835727392E-4</v>
      </c>
      <c r="CF179" s="346">
        <v>4.3793522611294269E-4</v>
      </c>
      <c r="CG179" s="346">
        <v>7.668819874747392E-4</v>
      </c>
      <c r="CH179" s="346">
        <v>4.535383207031199E-4</v>
      </c>
      <c r="CI179" s="346">
        <v>7.3696397156006773E-4</v>
      </c>
      <c r="CJ179" s="346">
        <v>7.5141558371460916E-4</v>
      </c>
      <c r="CK179" s="346">
        <v>5.6687152992767004E-4</v>
      </c>
      <c r="CL179" s="346">
        <v>2.2707740327997035E-5</v>
      </c>
      <c r="CM179" s="346">
        <v>5.1298252655915723E-5</v>
      </c>
      <c r="CN179" s="346">
        <v>1.2767064123169263E-3</v>
      </c>
      <c r="CO179" s="346">
        <v>4.7168371598862503E-4</v>
      </c>
      <c r="CP179" s="346">
        <v>1.2249167888103898E-3</v>
      </c>
      <c r="CQ179" s="346">
        <v>4.0232930002784815E-4</v>
      </c>
      <c r="CR179" s="346">
        <v>1.2238980682458477E-3</v>
      </c>
      <c r="CS179" s="346">
        <v>6.7445971870995556E-4</v>
      </c>
      <c r="CT179" s="346">
        <v>4.0153315975759916E-4</v>
      </c>
      <c r="CU179" s="346">
        <v>6.7290646714196706E-4</v>
      </c>
      <c r="CV179" s="346">
        <v>5.8686594677483019E-3</v>
      </c>
      <c r="CW179" s="346">
        <v>2.3100727793594949E-4</v>
      </c>
      <c r="CX179" s="346">
        <v>5.9952954198761614E-2</v>
      </c>
      <c r="CY179" s="346">
        <v>3.7950670009621889E-4</v>
      </c>
      <c r="CZ179" s="346">
        <v>1.2087583065633508E-4</v>
      </c>
      <c r="DA179" s="346">
        <v>3.6790442849778706E-4</v>
      </c>
      <c r="DB179" s="346">
        <v>6.4938781532878319E-4</v>
      </c>
      <c r="DC179" s="346">
        <v>6.0698879666472695E-4</v>
      </c>
      <c r="DD179" s="346">
        <v>3.7729094859794636E-4</v>
      </c>
      <c r="DE179" s="346">
        <v>4.0139925434356263E-4</v>
      </c>
      <c r="DF179" s="346">
        <v>3.3415083621748568E-4</v>
      </c>
      <c r="DG179" s="347">
        <v>2.6728720858171272E-4</v>
      </c>
    </row>
    <row r="180" spans="2:111">
      <c r="B180" s="123" t="s">
        <v>244</v>
      </c>
      <c r="C180" s="110" t="s">
        <v>245</v>
      </c>
      <c r="D180" s="346">
        <v>2.1099874231706267E-6</v>
      </c>
      <c r="E180" s="346">
        <v>6.0671225163495746E-6</v>
      </c>
      <c r="F180" s="346">
        <v>3.7186447290650629E-6</v>
      </c>
      <c r="G180" s="346">
        <v>5.9716127114057294E-7</v>
      </c>
      <c r="H180" s="346">
        <v>1.2562324158919285E-3</v>
      </c>
      <c r="I180" s="346">
        <v>0</v>
      </c>
      <c r="J180" s="346">
        <v>1.2888965200395697E-6</v>
      </c>
      <c r="K180" s="346">
        <v>7.2968986739712276E-6</v>
      </c>
      <c r="L180" s="346">
        <v>9.711627840084894E-7</v>
      </c>
      <c r="M180" s="346">
        <v>9.2884554775654828E-6</v>
      </c>
      <c r="N180" s="346">
        <v>0</v>
      </c>
      <c r="O180" s="346">
        <v>6.1041427715064865E-7</v>
      </c>
      <c r="P180" s="346">
        <v>1.3018126544660209E-7</v>
      </c>
      <c r="Q180" s="346">
        <v>2.094865760691214E-6</v>
      </c>
      <c r="R180" s="346">
        <v>5.3015481814426128E-7</v>
      </c>
      <c r="S180" s="346">
        <v>5.0092351499552259E-6</v>
      </c>
      <c r="T180" s="346">
        <v>2.5860538455022273E-6</v>
      </c>
      <c r="U180" s="346">
        <v>1.6329062142347907E-6</v>
      </c>
      <c r="V180" s="346">
        <v>6.0105910634039974E-6</v>
      </c>
      <c r="W180" s="346">
        <v>2.0319198425777215E-6</v>
      </c>
      <c r="X180" s="346">
        <v>3.1252130411074486E-6</v>
      </c>
      <c r="Y180" s="346">
        <v>1.3158127616836731E-6</v>
      </c>
      <c r="Z180" s="346">
        <v>5.1167298472916413E-7</v>
      </c>
      <c r="AA180" s="346">
        <v>1.8711123902904055E-6</v>
      </c>
      <c r="AB180" s="346">
        <v>1.2590248354091651E-6</v>
      </c>
      <c r="AC180" s="346">
        <v>6.4154224951232837E-7</v>
      </c>
      <c r="AD180" s="346">
        <v>6.176168391062902E-6</v>
      </c>
      <c r="AE180" s="346">
        <v>2.0714595167433704E-5</v>
      </c>
      <c r="AF180" s="346">
        <v>1.3829742070858037E-6</v>
      </c>
      <c r="AG180" s="346">
        <v>6.4779986102028262E-7</v>
      </c>
      <c r="AH180" s="346">
        <v>3.8565964023084924E-7</v>
      </c>
      <c r="AI180" s="346">
        <v>1.8322659459382169E-6</v>
      </c>
      <c r="AJ180" s="346">
        <v>1.2006038294694362E-5</v>
      </c>
      <c r="AK180" s="346">
        <v>3.5612642667015168E-6</v>
      </c>
      <c r="AL180" s="346">
        <v>5.3055056607018389E-6</v>
      </c>
      <c r="AM180" s="346">
        <v>1.6053143944174926E-5</v>
      </c>
      <c r="AN180" s="346">
        <v>5.8971523542862622E-6</v>
      </c>
      <c r="AO180" s="346">
        <v>8.4671596791695641E-6</v>
      </c>
      <c r="AP180" s="346">
        <v>9.6897085666291783E-6</v>
      </c>
      <c r="AQ180" s="346">
        <v>4.2108551572815695E-6</v>
      </c>
      <c r="AR180" s="346">
        <v>3.2943097788905536E-6</v>
      </c>
      <c r="AS180" s="346">
        <v>3.8951159699528782E-6</v>
      </c>
      <c r="AT180" s="346">
        <v>3.7618080298886756E-6</v>
      </c>
      <c r="AU180" s="346">
        <v>1.7085400304855377E-6</v>
      </c>
      <c r="AV180" s="346">
        <v>1.8536537334598139E-6</v>
      </c>
      <c r="AW180" s="346">
        <v>7.5731015954832619E-7</v>
      </c>
      <c r="AX180" s="346">
        <v>3.2217412336676961E-7</v>
      </c>
      <c r="AY180" s="346">
        <v>4.8729131709757441E-7</v>
      </c>
      <c r="AZ180" s="346">
        <v>3.4041019885883069E-6</v>
      </c>
      <c r="BA180" s="346">
        <v>5.1394564582455412E-7</v>
      </c>
      <c r="BB180" s="346">
        <v>3.0337090485170168E-7</v>
      </c>
      <c r="BC180" s="346">
        <v>2.5046608898243581E-7</v>
      </c>
      <c r="BD180" s="346">
        <v>6.9157505974642624E-8</v>
      </c>
      <c r="BE180" s="346">
        <v>1.7587035935947279E-7</v>
      </c>
      <c r="BF180" s="346">
        <v>4.1087011639102396E-6</v>
      </c>
      <c r="BG180" s="346">
        <v>1.236140103532115E-6</v>
      </c>
      <c r="BH180" s="346">
        <v>3.9434480663688006E-6</v>
      </c>
      <c r="BI180" s="346">
        <v>0.17203690073560918</v>
      </c>
      <c r="BJ180" s="346">
        <v>2.3222292634522126E-6</v>
      </c>
      <c r="BK180" s="346">
        <v>1.1539620571314265E-6</v>
      </c>
      <c r="BL180" s="346">
        <v>1.5303506608015089E-4</v>
      </c>
      <c r="BM180" s="346">
        <v>4.4958009701057878E-6</v>
      </c>
      <c r="BN180" s="346">
        <v>4.3980125894256966E-6</v>
      </c>
      <c r="BO180" s="346">
        <v>7.1553825072852963E-6</v>
      </c>
      <c r="BP180" s="346">
        <v>7.4396082846915447E-6</v>
      </c>
      <c r="BQ180" s="346">
        <v>1.1356017584604994E-5</v>
      </c>
      <c r="BR180" s="346">
        <v>1.0579442637622099E-5</v>
      </c>
      <c r="BS180" s="346">
        <v>3.1209733933087814E-6</v>
      </c>
      <c r="BT180" s="346">
        <v>1.0315251213781076E-6</v>
      </c>
      <c r="BU180" s="346">
        <v>2.1591002460134658E-6</v>
      </c>
      <c r="BV180" s="346">
        <v>1.2088237797637374E-6</v>
      </c>
      <c r="BW180" s="346">
        <v>6.9509250983071968E-7</v>
      </c>
      <c r="BX180" s="346">
        <v>8.1215631780042461E-7</v>
      </c>
      <c r="BY180" s="346">
        <v>2.2766806477406955E-7</v>
      </c>
      <c r="BZ180" s="346">
        <v>1.7553500739871447E-6</v>
      </c>
      <c r="CA180" s="346">
        <v>1.0465962790184165E-5</v>
      </c>
      <c r="CB180" s="346">
        <v>3.0580298675391536E-5</v>
      </c>
      <c r="CC180" s="346">
        <v>2.3675825718920485E-3</v>
      </c>
      <c r="CD180" s="346">
        <v>1.8267582872567994E-5</v>
      </c>
      <c r="CE180" s="346">
        <v>3.8353979133960939E-6</v>
      </c>
      <c r="CF180" s="346">
        <v>1.5943779913218406E-6</v>
      </c>
      <c r="CG180" s="346">
        <v>9.1982271353042928E-5</v>
      </c>
      <c r="CH180" s="346">
        <v>4.7963973502130384E-6</v>
      </c>
      <c r="CI180" s="346">
        <v>1.0666143842608042E-6</v>
      </c>
      <c r="CJ180" s="346">
        <v>1.0037908145380628E-6</v>
      </c>
      <c r="CK180" s="346">
        <v>8.0241263095922586E-7</v>
      </c>
      <c r="CL180" s="346">
        <v>4.2900109031123397E-8</v>
      </c>
      <c r="CM180" s="346">
        <v>2.4656748362468314E-7</v>
      </c>
      <c r="CN180" s="346">
        <v>1.5372673116979891E-4</v>
      </c>
      <c r="CO180" s="346">
        <v>2.0364467611951683E-5</v>
      </c>
      <c r="CP180" s="346">
        <v>5.1952826732046569E-6</v>
      </c>
      <c r="CQ180" s="346">
        <v>1.6305090051619943E-6</v>
      </c>
      <c r="CR180" s="346">
        <v>2.6621594594993116E-6</v>
      </c>
      <c r="CS180" s="346">
        <v>2.1666908195556974E-6</v>
      </c>
      <c r="CT180" s="346">
        <v>2.6266794926891002E-6</v>
      </c>
      <c r="CU180" s="346">
        <v>1.9508699081240814E-6</v>
      </c>
      <c r="CV180" s="346">
        <v>3.2352843637131097E-6</v>
      </c>
      <c r="CW180" s="346">
        <v>4.5025604739905016E-7</v>
      </c>
      <c r="CX180" s="346">
        <v>2.5835293670612445E-6</v>
      </c>
      <c r="CY180" s="346">
        <v>9.7509066141215913E-7</v>
      </c>
      <c r="CZ180" s="346">
        <v>1.4160304687373359E-6</v>
      </c>
      <c r="DA180" s="346">
        <v>1.0842823230113854E-5</v>
      </c>
      <c r="DB180" s="346">
        <v>1.5721668911112841E-6</v>
      </c>
      <c r="DC180" s="346">
        <v>3.7560062713290749E-6</v>
      </c>
      <c r="DD180" s="346">
        <v>1.5663774512471335E-6</v>
      </c>
      <c r="DE180" s="346">
        <v>1.858439468073877E-6</v>
      </c>
      <c r="DF180" s="346">
        <v>1.0002139193365733E-5</v>
      </c>
      <c r="DG180" s="347">
        <v>1.2060491687309116E-5</v>
      </c>
    </row>
    <row r="181" spans="2:111">
      <c r="B181" s="123" t="s">
        <v>246</v>
      </c>
      <c r="C181" s="110" t="s">
        <v>247</v>
      </c>
      <c r="D181" s="346">
        <v>4.7032795331403166E-5</v>
      </c>
      <c r="E181" s="346">
        <v>3.6659897286279555E-5</v>
      </c>
      <c r="F181" s="346">
        <v>2.7222005279454791E-4</v>
      </c>
      <c r="G181" s="346">
        <v>1.8278078887504958E-5</v>
      </c>
      <c r="H181" s="346">
        <v>2.5587120357708105E-5</v>
      </c>
      <c r="I181" s="346">
        <v>0</v>
      </c>
      <c r="J181" s="346">
        <v>2.0060593433852556E-5</v>
      </c>
      <c r="K181" s="346">
        <v>3.2304311202175033E-5</v>
      </c>
      <c r="L181" s="346">
        <v>2.0632901470512009E-5</v>
      </c>
      <c r="M181" s="346">
        <v>4.0906988330178973E-5</v>
      </c>
      <c r="N181" s="346">
        <v>0</v>
      </c>
      <c r="O181" s="346">
        <v>3.2960656829603453E-5</v>
      </c>
      <c r="P181" s="346">
        <v>1.0204440457088158E-5</v>
      </c>
      <c r="Q181" s="346">
        <v>4.0322783477054078E-5</v>
      </c>
      <c r="R181" s="346">
        <v>1.4727408192407689E-5</v>
      </c>
      <c r="S181" s="346">
        <v>6.7133692243839503E-5</v>
      </c>
      <c r="T181" s="346">
        <v>6.1827663879070427E-5</v>
      </c>
      <c r="U181" s="346">
        <v>7.4693910489491823E-5</v>
      </c>
      <c r="V181" s="346">
        <v>6.8711726223756763E-5</v>
      </c>
      <c r="W181" s="346">
        <v>2.7551363164486077E-5</v>
      </c>
      <c r="X181" s="346">
        <v>2.3628703353277833E-5</v>
      </c>
      <c r="Y181" s="346">
        <v>2.1381639843975455E-5</v>
      </c>
      <c r="Z181" s="346">
        <v>1.2027933561334849E-5</v>
      </c>
      <c r="AA181" s="346">
        <v>1.9192736963068541E-5</v>
      </c>
      <c r="AB181" s="346">
        <v>7.635067233808157E-5</v>
      </c>
      <c r="AC181" s="346">
        <v>1.32307833950387E-5</v>
      </c>
      <c r="AD181" s="346">
        <v>9.6274261217945657E-6</v>
      </c>
      <c r="AE181" s="346">
        <v>2.859088092493745E-5</v>
      </c>
      <c r="AF181" s="346">
        <v>7.1587496061952045E-5</v>
      </c>
      <c r="AG181" s="346">
        <v>3.2254647819644547E-5</v>
      </c>
      <c r="AH181" s="346">
        <v>1.5944431347906556E-5</v>
      </c>
      <c r="AI181" s="346">
        <v>2.6242961205551416E-5</v>
      </c>
      <c r="AJ181" s="346">
        <v>8.8095842938266594E-5</v>
      </c>
      <c r="AK181" s="346">
        <v>6.2119266395275962E-5</v>
      </c>
      <c r="AL181" s="346">
        <v>8.7451695790689238E-5</v>
      </c>
      <c r="AM181" s="346">
        <v>6.0298565395616486E-5</v>
      </c>
      <c r="AN181" s="346">
        <v>5.1881720221552035E-5</v>
      </c>
      <c r="AO181" s="346">
        <v>5.5997824138968644E-5</v>
      </c>
      <c r="AP181" s="346">
        <v>5.1351868915760988E-5</v>
      </c>
      <c r="AQ181" s="346">
        <v>2.1347372587451933E-5</v>
      </c>
      <c r="AR181" s="346">
        <v>4.0734233683974528E-5</v>
      </c>
      <c r="AS181" s="346">
        <v>9.3375248751382644E-5</v>
      </c>
      <c r="AT181" s="346">
        <v>6.9103923534085204E-5</v>
      </c>
      <c r="AU181" s="346">
        <v>6.0115666456253556E-5</v>
      </c>
      <c r="AV181" s="346">
        <v>6.1792698303937468E-5</v>
      </c>
      <c r="AW181" s="346">
        <v>3.5549614508980547E-5</v>
      </c>
      <c r="AX181" s="346">
        <v>1.8871122818435617E-5</v>
      </c>
      <c r="AY181" s="346">
        <v>2.6236656875487473E-5</v>
      </c>
      <c r="AZ181" s="346">
        <v>1.130279150188421E-4</v>
      </c>
      <c r="BA181" s="346">
        <v>1.5509065915024612E-5</v>
      </c>
      <c r="BB181" s="346">
        <v>3.1301572458004628E-5</v>
      </c>
      <c r="BC181" s="346">
        <v>7.3724178739108449E-6</v>
      </c>
      <c r="BD181" s="346">
        <v>8.4843485303201868E-6</v>
      </c>
      <c r="BE181" s="346">
        <v>1.2861602052162343E-5</v>
      </c>
      <c r="BF181" s="346">
        <v>4.3210722529565374E-5</v>
      </c>
      <c r="BG181" s="346">
        <v>1.0423644373362164E-5</v>
      </c>
      <c r="BH181" s="346">
        <v>7.0879192664462831E-5</v>
      </c>
      <c r="BI181" s="346">
        <v>1.5097987532132277E-5</v>
      </c>
      <c r="BJ181" s="346">
        <v>0.51365080093619708</v>
      </c>
      <c r="BK181" s="346">
        <v>3.4372857138580919E-5</v>
      </c>
      <c r="BL181" s="346">
        <v>1.1283694260346302E-4</v>
      </c>
      <c r="BM181" s="346">
        <v>1.7765601250695263E-4</v>
      </c>
      <c r="BN181" s="346">
        <v>1.7514893112589329E-4</v>
      </c>
      <c r="BO181" s="346">
        <v>1.5185029492887936E-4</v>
      </c>
      <c r="BP181" s="346">
        <v>1.4253420294519633E-4</v>
      </c>
      <c r="BQ181" s="346">
        <v>1.2519301286581381E-4</v>
      </c>
      <c r="BR181" s="346">
        <v>8.3772382692126344E-5</v>
      </c>
      <c r="BS181" s="346">
        <v>3.1016272969952374E-4</v>
      </c>
      <c r="BT181" s="346">
        <v>2.1852118513930477E-4</v>
      </c>
      <c r="BU181" s="346">
        <v>3.0525989005931E-4</v>
      </c>
      <c r="BV181" s="346">
        <v>3.7343526049601281E-4</v>
      </c>
      <c r="BW181" s="346">
        <v>7.4102515941155809E-5</v>
      </c>
      <c r="BX181" s="346">
        <v>7.2363009795949789E-5</v>
      </c>
      <c r="BY181" s="346">
        <v>3.1662908433421304E-5</v>
      </c>
      <c r="BZ181" s="346">
        <v>3.9387565838137482E-2</v>
      </c>
      <c r="CA181" s="346">
        <v>1.1715473260340413E-4</v>
      </c>
      <c r="CB181" s="346">
        <v>7.9882291428544187E-4</v>
      </c>
      <c r="CC181" s="346">
        <v>9.6887216581656183E-5</v>
      </c>
      <c r="CD181" s="346">
        <v>4.3396337273435129E-2</v>
      </c>
      <c r="CE181" s="346">
        <v>2.5773887828631637E-4</v>
      </c>
      <c r="CF181" s="346">
        <v>7.5326086874130126E-5</v>
      </c>
      <c r="CG181" s="346">
        <v>6.4827579357030162E-4</v>
      </c>
      <c r="CH181" s="346">
        <v>1.0486447454295859E-3</v>
      </c>
      <c r="CI181" s="346">
        <v>1.5278942877166823E-4</v>
      </c>
      <c r="CJ181" s="346">
        <v>2.3025282884224328E-4</v>
      </c>
      <c r="CK181" s="346">
        <v>9.7418117402890003E-5</v>
      </c>
      <c r="CL181" s="346">
        <v>6.3177995254240922E-6</v>
      </c>
      <c r="CM181" s="346">
        <v>3.8849640502709939E-5</v>
      </c>
      <c r="CN181" s="346">
        <v>2.7713380136778851E-3</v>
      </c>
      <c r="CO181" s="346">
        <v>2.1443098550927124E-4</v>
      </c>
      <c r="CP181" s="346">
        <v>3.3093593065562811E-4</v>
      </c>
      <c r="CQ181" s="346">
        <v>1.4015809123349801E-4</v>
      </c>
      <c r="CR181" s="346">
        <v>3.1344217251545725E-4</v>
      </c>
      <c r="CS181" s="346">
        <v>1.1845715013580318E-4</v>
      </c>
      <c r="CT181" s="346">
        <v>6.7342213588935445E-5</v>
      </c>
      <c r="CU181" s="346">
        <v>3.7308304314024178E-4</v>
      </c>
      <c r="CV181" s="346">
        <v>4.0090977822938693E-4</v>
      </c>
      <c r="CW181" s="346">
        <v>9.1550131304956941E-5</v>
      </c>
      <c r="CX181" s="346">
        <v>2.9714339504879547E-3</v>
      </c>
      <c r="CY181" s="346">
        <v>1.3074941596359995E-4</v>
      </c>
      <c r="CZ181" s="346">
        <v>1.7262110616161964E-5</v>
      </c>
      <c r="DA181" s="346">
        <v>1.0229527358719238E-4</v>
      </c>
      <c r="DB181" s="346">
        <v>1.1061663846451781E-4</v>
      </c>
      <c r="DC181" s="346">
        <v>1.1535513522167116E-4</v>
      </c>
      <c r="DD181" s="346">
        <v>9.1044730376325071E-5</v>
      </c>
      <c r="DE181" s="346">
        <v>2.2478851798830174E-4</v>
      </c>
      <c r="DF181" s="346">
        <v>1.4469163959528948E-4</v>
      </c>
      <c r="DG181" s="347">
        <v>2.9822531037892845E-4</v>
      </c>
    </row>
    <row r="182" spans="2:111">
      <c r="B182" s="123" t="s">
        <v>248</v>
      </c>
      <c r="C182" s="110" t="s">
        <v>3</v>
      </c>
      <c r="D182" s="346">
        <v>2.6208261797366568E-5</v>
      </c>
      <c r="E182" s="346">
        <v>2.652108592019834E-5</v>
      </c>
      <c r="F182" s="346">
        <v>1.3016043828229361E-4</v>
      </c>
      <c r="G182" s="346">
        <v>3.3353283219695096E-5</v>
      </c>
      <c r="H182" s="346">
        <v>2.720182475637493E-4</v>
      </c>
      <c r="I182" s="346">
        <v>0</v>
      </c>
      <c r="J182" s="346">
        <v>1.5946634752083031E-5</v>
      </c>
      <c r="K182" s="346">
        <v>4.6786090164739121E-5</v>
      </c>
      <c r="L182" s="346">
        <v>9.474430442116792E-5</v>
      </c>
      <c r="M182" s="346">
        <v>2.9176014598724122E-5</v>
      </c>
      <c r="N182" s="346">
        <v>0</v>
      </c>
      <c r="O182" s="346">
        <v>6.8768714118014603E-5</v>
      </c>
      <c r="P182" s="346">
        <v>1.7017401922205932E-4</v>
      </c>
      <c r="Q182" s="346">
        <v>1.7483596603939738E-4</v>
      </c>
      <c r="R182" s="346">
        <v>1.9340608675244033E-4</v>
      </c>
      <c r="S182" s="346">
        <v>9.5435606309141901E-5</v>
      </c>
      <c r="T182" s="346">
        <v>6.1174495215880992E-5</v>
      </c>
      <c r="U182" s="346">
        <v>4.7966245977167103E-5</v>
      </c>
      <c r="V182" s="346">
        <v>4.2296498429306864E-5</v>
      </c>
      <c r="W182" s="346">
        <v>1.4978318396090915E-5</v>
      </c>
      <c r="X182" s="346">
        <v>9.8944349673705413E-6</v>
      </c>
      <c r="Y182" s="346">
        <v>5.2763367833435392E-5</v>
      </c>
      <c r="Z182" s="346">
        <v>6.6933002505927238E-6</v>
      </c>
      <c r="AA182" s="346">
        <v>4.9775677260908823E-5</v>
      </c>
      <c r="AB182" s="346">
        <v>4.0413994625573276E-5</v>
      </c>
      <c r="AC182" s="346">
        <v>1.8724375484337025E-5</v>
      </c>
      <c r="AD182" s="346">
        <v>4.1424940563518602E-6</v>
      </c>
      <c r="AE182" s="346">
        <v>2.7443976644939883E-5</v>
      </c>
      <c r="AF182" s="346">
        <v>4.7217748937318201E-5</v>
      </c>
      <c r="AG182" s="346">
        <v>3.2370964499757903E-5</v>
      </c>
      <c r="AH182" s="346">
        <v>3.9880143325424247E-5</v>
      </c>
      <c r="AI182" s="346">
        <v>1.7643879047201736E-4</v>
      </c>
      <c r="AJ182" s="346">
        <v>7.1929051584138594E-5</v>
      </c>
      <c r="AK182" s="346">
        <v>4.0290952347800206E-4</v>
      </c>
      <c r="AL182" s="346">
        <v>2.3078121050465879E-4</v>
      </c>
      <c r="AM182" s="346">
        <v>3.1123504014110666E-5</v>
      </c>
      <c r="AN182" s="346">
        <v>1.7429598860587626E-4</v>
      </c>
      <c r="AO182" s="346">
        <v>2.6122708838845692E-4</v>
      </c>
      <c r="AP182" s="346">
        <v>9.2728186990355868E-5</v>
      </c>
      <c r="AQ182" s="346">
        <v>1.0251499672027854E-5</v>
      </c>
      <c r="AR182" s="346">
        <v>1.4647757370541309E-4</v>
      </c>
      <c r="AS182" s="346">
        <v>5.8290133437318072E-5</v>
      </c>
      <c r="AT182" s="346">
        <v>5.6727502456191055E-5</v>
      </c>
      <c r="AU182" s="346">
        <v>5.2400276098019691E-5</v>
      </c>
      <c r="AV182" s="346">
        <v>3.7197838402491969E-4</v>
      </c>
      <c r="AW182" s="346">
        <v>8.3056303572755677E-5</v>
      </c>
      <c r="AX182" s="346">
        <v>1.9282448200663496E-5</v>
      </c>
      <c r="AY182" s="346">
        <v>6.77734575440611E-5</v>
      </c>
      <c r="AZ182" s="346">
        <v>3.612699504489621E-4</v>
      </c>
      <c r="BA182" s="346">
        <v>2.0443826698737699E-5</v>
      </c>
      <c r="BB182" s="346">
        <v>4.3367642471348461E-5</v>
      </c>
      <c r="BC182" s="346">
        <v>1.9448418352916282E-5</v>
      </c>
      <c r="BD182" s="346">
        <v>1.2522113679436979E-5</v>
      </c>
      <c r="BE182" s="346">
        <v>2.3014689980742121E-5</v>
      </c>
      <c r="BF182" s="346">
        <v>9.0138658745064502E-5</v>
      </c>
      <c r="BG182" s="346">
        <v>2.5926567656020001E-5</v>
      </c>
      <c r="BH182" s="346">
        <v>1.2778562630196306E-4</v>
      </c>
      <c r="BI182" s="346">
        <v>5.0115587443832284E-5</v>
      </c>
      <c r="BJ182" s="346">
        <v>9.0876292082373901E-5</v>
      </c>
      <c r="BK182" s="346">
        <v>0.19803971925775993</v>
      </c>
      <c r="BL182" s="346">
        <v>9.3998321154837225E-5</v>
      </c>
      <c r="BM182" s="346">
        <v>4.2829710489318432E-4</v>
      </c>
      <c r="BN182" s="346">
        <v>9.8345189589849427E-4</v>
      </c>
      <c r="BO182" s="346">
        <v>7.5301004966996836E-4</v>
      </c>
      <c r="BP182" s="346">
        <v>7.7510604559097611E-4</v>
      </c>
      <c r="BQ182" s="346">
        <v>6.3365491923571187E-5</v>
      </c>
      <c r="BR182" s="346">
        <v>1.050368402603607E-4</v>
      </c>
      <c r="BS182" s="346">
        <v>4.0548850665527488E-4</v>
      </c>
      <c r="BT182" s="346">
        <v>9.0156868699379665E-5</v>
      </c>
      <c r="BU182" s="346">
        <v>1.7866975237117207E-4</v>
      </c>
      <c r="BV182" s="346">
        <v>2.0670263615652458E-4</v>
      </c>
      <c r="BW182" s="346">
        <v>7.5434892692797067E-5</v>
      </c>
      <c r="BX182" s="346">
        <v>9.44567250059384E-5</v>
      </c>
      <c r="BY182" s="346">
        <v>3.3169545817022547E-5</v>
      </c>
      <c r="BZ182" s="346">
        <v>1.6502569668952791E-4</v>
      </c>
      <c r="CA182" s="346">
        <v>8.2456999225869688E-5</v>
      </c>
      <c r="CB182" s="346">
        <v>4.2947422904271177E-4</v>
      </c>
      <c r="CC182" s="346">
        <v>7.8043010525442048E-5</v>
      </c>
      <c r="CD182" s="346">
        <v>1.3384012517291953E-4</v>
      </c>
      <c r="CE182" s="346">
        <v>1.6491159570436678E-4</v>
      </c>
      <c r="CF182" s="346">
        <v>1.2440917657354319E-4</v>
      </c>
      <c r="CG182" s="346">
        <v>2.2864308812962531E-4</v>
      </c>
      <c r="CH182" s="346">
        <v>1.2377943298782598E-4</v>
      </c>
      <c r="CI182" s="346">
        <v>4.3736620612637277E-4</v>
      </c>
      <c r="CJ182" s="346">
        <v>5.3402505013701285E-4</v>
      </c>
      <c r="CK182" s="346">
        <v>1.176179590093879E-3</v>
      </c>
      <c r="CL182" s="346">
        <v>1.3953586228446581E-5</v>
      </c>
      <c r="CM182" s="346">
        <v>9.9980826102119696E-5</v>
      </c>
      <c r="CN182" s="346">
        <v>3.93983211679181E-4</v>
      </c>
      <c r="CO182" s="346">
        <v>6.0955625351332928E-4</v>
      </c>
      <c r="CP182" s="346">
        <v>2.3449412063356288E-3</v>
      </c>
      <c r="CQ182" s="346">
        <v>1.6033533310205202E-4</v>
      </c>
      <c r="CR182" s="346">
        <v>3.0273581589767418E-4</v>
      </c>
      <c r="CS182" s="346">
        <v>8.3672558251489013E-4</v>
      </c>
      <c r="CT182" s="346">
        <v>5.1016328207972633E-4</v>
      </c>
      <c r="CU182" s="346">
        <v>1.0338067870632164E-3</v>
      </c>
      <c r="CV182" s="346">
        <v>1.5178728863035292E-3</v>
      </c>
      <c r="CW182" s="346">
        <v>2.8445468379727467E-4</v>
      </c>
      <c r="CX182" s="346">
        <v>2.2232434831708699E-4</v>
      </c>
      <c r="CY182" s="346">
        <v>5.1687796339290636E-4</v>
      </c>
      <c r="CZ182" s="346">
        <v>6.9960277979331395E-5</v>
      </c>
      <c r="DA182" s="346">
        <v>4.1148828482837519E-4</v>
      </c>
      <c r="DB182" s="346">
        <v>9.4858457749320303E-4</v>
      </c>
      <c r="DC182" s="346">
        <v>9.6056506864316909E-4</v>
      </c>
      <c r="DD182" s="346">
        <v>1.2510436192821029E-4</v>
      </c>
      <c r="DE182" s="346">
        <v>1.0171712534247873E-3</v>
      </c>
      <c r="DF182" s="346">
        <v>2.5620832966096494E-2</v>
      </c>
      <c r="DG182" s="347">
        <v>1.1049212956478404E-4</v>
      </c>
    </row>
    <row r="183" spans="2:111">
      <c r="B183" s="123" t="s">
        <v>249</v>
      </c>
      <c r="C183" s="110" t="s">
        <v>250</v>
      </c>
      <c r="D183" s="346">
        <v>1.4753436463888544E-4</v>
      </c>
      <c r="E183" s="346">
        <v>4.3275936114361199E-4</v>
      </c>
      <c r="F183" s="346">
        <v>2.3853091769197973E-4</v>
      </c>
      <c r="G183" s="346">
        <v>1.6421282985424471E-4</v>
      </c>
      <c r="H183" s="346">
        <v>5.3993474589606E-5</v>
      </c>
      <c r="I183" s="346">
        <v>0</v>
      </c>
      <c r="J183" s="346">
        <v>4.5752246652453844E-6</v>
      </c>
      <c r="K183" s="346">
        <v>4.8093658599479283E-5</v>
      </c>
      <c r="L183" s="346">
        <v>5.2267007236418098E-4</v>
      </c>
      <c r="M183" s="346">
        <v>3.1679162148285641E-4</v>
      </c>
      <c r="N183" s="346">
        <v>0</v>
      </c>
      <c r="O183" s="346">
        <v>6.8640484086852371E-5</v>
      </c>
      <c r="P183" s="346">
        <v>8.816219427219245E-6</v>
      </c>
      <c r="Q183" s="346">
        <v>6.3004779000391115E-4</v>
      </c>
      <c r="R183" s="346">
        <v>4.4207669652107778E-5</v>
      </c>
      <c r="S183" s="346">
        <v>4.0111827632523774E-3</v>
      </c>
      <c r="T183" s="346">
        <v>5.6399502559433348E-4</v>
      </c>
      <c r="U183" s="346">
        <v>2.5940398371116733E-4</v>
      </c>
      <c r="V183" s="346">
        <v>7.8069346874391514E-3</v>
      </c>
      <c r="W183" s="346">
        <v>6.5928216351214715E-4</v>
      </c>
      <c r="X183" s="346">
        <v>1.3565465017918752E-5</v>
      </c>
      <c r="Y183" s="346">
        <v>2.5476547886777356E-4</v>
      </c>
      <c r="Z183" s="346">
        <v>1.768016337095118E-5</v>
      </c>
      <c r="AA183" s="346">
        <v>3.2216424124329612E-4</v>
      </c>
      <c r="AB183" s="346">
        <v>8.0052133995841033E-5</v>
      </c>
      <c r="AC183" s="346">
        <v>2.3246680521316227E-5</v>
      </c>
      <c r="AD183" s="346">
        <v>2.4021286195388046E-5</v>
      </c>
      <c r="AE183" s="346">
        <v>1.980916813193108E-3</v>
      </c>
      <c r="AF183" s="346">
        <v>1.3242433939924662E-3</v>
      </c>
      <c r="AG183" s="346">
        <v>6.1752990685313083E-5</v>
      </c>
      <c r="AH183" s="346">
        <v>2.4836145565634108E-5</v>
      </c>
      <c r="AI183" s="346">
        <v>1.1012055698113945E-3</v>
      </c>
      <c r="AJ183" s="346">
        <v>5.4464723159235E-4</v>
      </c>
      <c r="AK183" s="346">
        <v>2.3657042924566242E-3</v>
      </c>
      <c r="AL183" s="346">
        <v>5.0153864817272973E-4</v>
      </c>
      <c r="AM183" s="346">
        <v>9.6268734083433168E-3</v>
      </c>
      <c r="AN183" s="346">
        <v>3.1351895819097413E-3</v>
      </c>
      <c r="AO183" s="346">
        <v>2.0613448515629114E-3</v>
      </c>
      <c r="AP183" s="346">
        <v>1.0758811773897922E-3</v>
      </c>
      <c r="AQ183" s="346">
        <v>8.988859515516593E-3</v>
      </c>
      <c r="AR183" s="346">
        <v>6.7765296688967903E-3</v>
      </c>
      <c r="AS183" s="346">
        <v>4.2808590250567147E-4</v>
      </c>
      <c r="AT183" s="346">
        <v>5.9627305087002469E-4</v>
      </c>
      <c r="AU183" s="346">
        <v>2.0545214567380942E-4</v>
      </c>
      <c r="AV183" s="346">
        <v>1.9214651359373517E-4</v>
      </c>
      <c r="AW183" s="346">
        <v>1.0475825487879944E-4</v>
      </c>
      <c r="AX183" s="346">
        <v>5.4083604020449363E-5</v>
      </c>
      <c r="AY183" s="346">
        <v>1.3914592047063973E-4</v>
      </c>
      <c r="AZ183" s="346">
        <v>6.3920351307032123E-4</v>
      </c>
      <c r="BA183" s="346">
        <v>7.9605769487539613E-5</v>
      </c>
      <c r="BB183" s="346">
        <v>4.1552726990671924E-5</v>
      </c>
      <c r="BC183" s="346">
        <v>4.8092959434084941E-5</v>
      </c>
      <c r="BD183" s="346">
        <v>1.3797066473786763E-5</v>
      </c>
      <c r="BE183" s="346">
        <v>2.1367684588213274E-5</v>
      </c>
      <c r="BF183" s="346">
        <v>2.2930760064667196E-4</v>
      </c>
      <c r="BG183" s="346">
        <v>6.6051725764309458E-5</v>
      </c>
      <c r="BH183" s="346">
        <v>5.3179311497429064E-4</v>
      </c>
      <c r="BI183" s="346">
        <v>1.4261286762400519E-4</v>
      </c>
      <c r="BJ183" s="346">
        <v>1.8071963230524164E-4</v>
      </c>
      <c r="BK183" s="346">
        <v>1.3567635161102729E-4</v>
      </c>
      <c r="BL183" s="346">
        <v>0.53004148979076304</v>
      </c>
      <c r="BM183" s="346">
        <v>2.7801401284480664E-4</v>
      </c>
      <c r="BN183" s="346">
        <v>2.7660790822379516E-4</v>
      </c>
      <c r="BO183" s="346">
        <v>3.3190148267552315E-4</v>
      </c>
      <c r="BP183" s="346">
        <v>4.2493110042515531E-4</v>
      </c>
      <c r="BQ183" s="346">
        <v>2.8219337248040805E-3</v>
      </c>
      <c r="BR183" s="346">
        <v>2.0513596956580745E-3</v>
      </c>
      <c r="BS183" s="346">
        <v>2.5035192211021485E-4</v>
      </c>
      <c r="BT183" s="346">
        <v>6.2644699781215266E-5</v>
      </c>
      <c r="BU183" s="346">
        <v>6.9387641490219022E-5</v>
      </c>
      <c r="BV183" s="346">
        <v>3.254285789795387E-5</v>
      </c>
      <c r="BW183" s="346">
        <v>3.7839731657381506E-5</v>
      </c>
      <c r="BX183" s="346">
        <v>3.5157377129098318E-5</v>
      </c>
      <c r="BY183" s="346">
        <v>8.646044566495139E-6</v>
      </c>
      <c r="BZ183" s="346">
        <v>1.5026295153584504E-4</v>
      </c>
      <c r="CA183" s="346">
        <v>7.856382523210349E-5</v>
      </c>
      <c r="CB183" s="346">
        <v>7.6576594903768303E-5</v>
      </c>
      <c r="CC183" s="346">
        <v>1.6876024593237195E-5</v>
      </c>
      <c r="CD183" s="346">
        <v>4.5563176322276872E-5</v>
      </c>
      <c r="CE183" s="346">
        <v>2.8820434935274579E-5</v>
      </c>
      <c r="CF183" s="346">
        <v>1.0453711781077136E-4</v>
      </c>
      <c r="CG183" s="346">
        <v>1.2049727344898665E-4</v>
      </c>
      <c r="CH183" s="346">
        <v>3.0580927104960695E-5</v>
      </c>
      <c r="CI183" s="346">
        <v>4.4526634101298481E-5</v>
      </c>
      <c r="CJ183" s="346">
        <v>3.4468362147210362E-5</v>
      </c>
      <c r="CK183" s="346">
        <v>2.331438781206725E-5</v>
      </c>
      <c r="CL183" s="346">
        <v>1.161944770311392E-6</v>
      </c>
      <c r="CM183" s="346">
        <v>2.4607861333820826E-5</v>
      </c>
      <c r="CN183" s="346">
        <v>5.3629298180841737E-5</v>
      </c>
      <c r="CO183" s="346">
        <v>6.9580509115135312E-5</v>
      </c>
      <c r="CP183" s="346">
        <v>9.4477298520284118E-5</v>
      </c>
      <c r="CQ183" s="346">
        <v>7.4407887006880063E-5</v>
      </c>
      <c r="CR183" s="346">
        <v>1.3118294089136886E-4</v>
      </c>
      <c r="CS183" s="346">
        <v>8.8976216328874027E-5</v>
      </c>
      <c r="CT183" s="346">
        <v>7.1742519289410062E-5</v>
      </c>
      <c r="CU183" s="346">
        <v>4.8192036884664819E-5</v>
      </c>
      <c r="CV183" s="346">
        <v>3.7124466731368003E-5</v>
      </c>
      <c r="CW183" s="346">
        <v>1.9521632880786821E-5</v>
      </c>
      <c r="CX183" s="346">
        <v>1.2188940206372513E-4</v>
      </c>
      <c r="CY183" s="346">
        <v>3.2596343702009918E-5</v>
      </c>
      <c r="CZ183" s="346">
        <v>2.1803188025293185E-5</v>
      </c>
      <c r="DA183" s="346">
        <v>1.6057047197328016E-4</v>
      </c>
      <c r="DB183" s="346">
        <v>8.3188392754519801E-5</v>
      </c>
      <c r="DC183" s="346">
        <v>8.1264754787835206E-5</v>
      </c>
      <c r="DD183" s="346">
        <v>4.7926781503852898E-5</v>
      </c>
      <c r="DE183" s="346">
        <v>5.3177055648032192E-5</v>
      </c>
      <c r="DF183" s="346">
        <v>7.7596282632671164E-4</v>
      </c>
      <c r="DG183" s="347">
        <v>4.3310559756851307E-5</v>
      </c>
    </row>
    <row r="184" spans="2:111">
      <c r="B184" s="123" t="s">
        <v>251</v>
      </c>
      <c r="C184" s="110" t="s">
        <v>252</v>
      </c>
      <c r="D184" s="346">
        <v>0</v>
      </c>
      <c r="E184" s="346">
        <v>0</v>
      </c>
      <c r="F184" s="346">
        <v>0</v>
      </c>
      <c r="G184" s="346">
        <v>0</v>
      </c>
      <c r="H184" s="346">
        <v>0</v>
      </c>
      <c r="I184" s="346">
        <v>0</v>
      </c>
      <c r="J184" s="346">
        <v>0</v>
      </c>
      <c r="K184" s="346">
        <v>0</v>
      </c>
      <c r="L184" s="346">
        <v>0</v>
      </c>
      <c r="M184" s="346">
        <v>0</v>
      </c>
      <c r="N184" s="346">
        <v>0</v>
      </c>
      <c r="O184" s="346">
        <v>0</v>
      </c>
      <c r="P184" s="346">
        <v>0</v>
      </c>
      <c r="Q184" s="346">
        <v>0</v>
      </c>
      <c r="R184" s="346">
        <v>0</v>
      </c>
      <c r="S184" s="346">
        <v>0</v>
      </c>
      <c r="T184" s="346">
        <v>0</v>
      </c>
      <c r="U184" s="346">
        <v>0</v>
      </c>
      <c r="V184" s="346">
        <v>0</v>
      </c>
      <c r="W184" s="346">
        <v>0</v>
      </c>
      <c r="X184" s="346">
        <v>0</v>
      </c>
      <c r="Y184" s="346">
        <v>0</v>
      </c>
      <c r="Z184" s="346">
        <v>0</v>
      </c>
      <c r="AA184" s="346">
        <v>0</v>
      </c>
      <c r="AB184" s="346">
        <v>0</v>
      </c>
      <c r="AC184" s="346">
        <v>0</v>
      </c>
      <c r="AD184" s="346">
        <v>0</v>
      </c>
      <c r="AE184" s="346">
        <v>0</v>
      </c>
      <c r="AF184" s="346">
        <v>0</v>
      </c>
      <c r="AG184" s="346">
        <v>0</v>
      </c>
      <c r="AH184" s="346">
        <v>0</v>
      </c>
      <c r="AI184" s="346">
        <v>0</v>
      </c>
      <c r="AJ184" s="346">
        <v>0</v>
      </c>
      <c r="AK184" s="346">
        <v>0</v>
      </c>
      <c r="AL184" s="346">
        <v>0</v>
      </c>
      <c r="AM184" s="346">
        <v>0</v>
      </c>
      <c r="AN184" s="346">
        <v>0</v>
      </c>
      <c r="AO184" s="346">
        <v>0</v>
      </c>
      <c r="AP184" s="346">
        <v>0</v>
      </c>
      <c r="AQ184" s="346">
        <v>0</v>
      </c>
      <c r="AR184" s="346">
        <v>0</v>
      </c>
      <c r="AS184" s="346">
        <v>0</v>
      </c>
      <c r="AT184" s="346">
        <v>0</v>
      </c>
      <c r="AU184" s="346">
        <v>0</v>
      </c>
      <c r="AV184" s="346">
        <v>0</v>
      </c>
      <c r="AW184" s="346">
        <v>0</v>
      </c>
      <c r="AX184" s="346">
        <v>0</v>
      </c>
      <c r="AY184" s="346">
        <v>0</v>
      </c>
      <c r="AZ184" s="346">
        <v>0</v>
      </c>
      <c r="BA184" s="346">
        <v>0</v>
      </c>
      <c r="BB184" s="346">
        <v>0</v>
      </c>
      <c r="BC184" s="346">
        <v>0</v>
      </c>
      <c r="BD184" s="346">
        <v>0</v>
      </c>
      <c r="BE184" s="346">
        <v>0</v>
      </c>
      <c r="BF184" s="346">
        <v>0</v>
      </c>
      <c r="BG184" s="346">
        <v>0</v>
      </c>
      <c r="BH184" s="346">
        <v>0</v>
      </c>
      <c r="BI184" s="346">
        <v>0</v>
      </c>
      <c r="BJ184" s="346">
        <v>0</v>
      </c>
      <c r="BK184" s="346">
        <v>0</v>
      </c>
      <c r="BL184" s="346">
        <v>0</v>
      </c>
      <c r="BM184" s="346">
        <v>1</v>
      </c>
      <c r="BN184" s="346">
        <v>0</v>
      </c>
      <c r="BO184" s="346">
        <v>0</v>
      </c>
      <c r="BP184" s="346">
        <v>0</v>
      </c>
      <c r="BQ184" s="346">
        <v>0</v>
      </c>
      <c r="BR184" s="346">
        <v>0</v>
      </c>
      <c r="BS184" s="346">
        <v>0</v>
      </c>
      <c r="BT184" s="346">
        <v>0</v>
      </c>
      <c r="BU184" s="346">
        <v>0</v>
      </c>
      <c r="BV184" s="346">
        <v>0</v>
      </c>
      <c r="BW184" s="346">
        <v>0</v>
      </c>
      <c r="BX184" s="346">
        <v>0</v>
      </c>
      <c r="BY184" s="346">
        <v>0</v>
      </c>
      <c r="BZ184" s="346">
        <v>0</v>
      </c>
      <c r="CA184" s="346">
        <v>0</v>
      </c>
      <c r="CB184" s="346">
        <v>0</v>
      </c>
      <c r="CC184" s="346">
        <v>0</v>
      </c>
      <c r="CD184" s="346">
        <v>0</v>
      </c>
      <c r="CE184" s="346">
        <v>0</v>
      </c>
      <c r="CF184" s="346">
        <v>0</v>
      </c>
      <c r="CG184" s="346">
        <v>0</v>
      </c>
      <c r="CH184" s="346">
        <v>0</v>
      </c>
      <c r="CI184" s="346">
        <v>0</v>
      </c>
      <c r="CJ184" s="346">
        <v>0</v>
      </c>
      <c r="CK184" s="346">
        <v>0</v>
      </c>
      <c r="CL184" s="346">
        <v>0</v>
      </c>
      <c r="CM184" s="346">
        <v>0</v>
      </c>
      <c r="CN184" s="346">
        <v>0</v>
      </c>
      <c r="CO184" s="346">
        <v>0</v>
      </c>
      <c r="CP184" s="346">
        <v>0</v>
      </c>
      <c r="CQ184" s="346">
        <v>0</v>
      </c>
      <c r="CR184" s="346">
        <v>0</v>
      </c>
      <c r="CS184" s="346">
        <v>0</v>
      </c>
      <c r="CT184" s="346">
        <v>0</v>
      </c>
      <c r="CU184" s="346">
        <v>0</v>
      </c>
      <c r="CV184" s="346">
        <v>0</v>
      </c>
      <c r="CW184" s="346">
        <v>0</v>
      </c>
      <c r="CX184" s="346">
        <v>0</v>
      </c>
      <c r="CY184" s="346">
        <v>0</v>
      </c>
      <c r="CZ184" s="346">
        <v>0</v>
      </c>
      <c r="DA184" s="346">
        <v>0</v>
      </c>
      <c r="DB184" s="346">
        <v>0</v>
      </c>
      <c r="DC184" s="346">
        <v>0</v>
      </c>
      <c r="DD184" s="346">
        <v>0</v>
      </c>
      <c r="DE184" s="346">
        <v>0</v>
      </c>
      <c r="DF184" s="346">
        <v>0</v>
      </c>
      <c r="DG184" s="347">
        <v>0</v>
      </c>
    </row>
    <row r="185" spans="2:111">
      <c r="B185" s="123" t="s">
        <v>253</v>
      </c>
      <c r="C185" s="110" t="s">
        <v>254</v>
      </c>
      <c r="D185" s="346">
        <v>2.0168362501257813E-3</v>
      </c>
      <c r="E185" s="346">
        <v>2.3970538063173966E-3</v>
      </c>
      <c r="F185" s="346">
        <v>1.0118857835211778E-2</v>
      </c>
      <c r="G185" s="346">
        <v>2.6413486494630193E-4</v>
      </c>
      <c r="H185" s="346">
        <v>7.8097234959394364E-4</v>
      </c>
      <c r="I185" s="346">
        <v>0</v>
      </c>
      <c r="J185" s="346">
        <v>3.4047405071742403E-4</v>
      </c>
      <c r="K185" s="346">
        <v>8.1915530795933448E-4</v>
      </c>
      <c r="L185" s="346">
        <v>5.3115315298839195E-4</v>
      </c>
      <c r="M185" s="346">
        <v>1.1773515018675251E-3</v>
      </c>
      <c r="N185" s="346">
        <v>0</v>
      </c>
      <c r="O185" s="346">
        <v>1.5435077941602718E-3</v>
      </c>
      <c r="P185" s="346">
        <v>2.6884514178441302E-4</v>
      </c>
      <c r="Q185" s="346">
        <v>1.1196210976226171E-3</v>
      </c>
      <c r="R185" s="346">
        <v>5.3565204220660362E-4</v>
      </c>
      <c r="S185" s="346">
        <v>4.7192003163593161E-3</v>
      </c>
      <c r="T185" s="346">
        <v>3.1465193018032386E-3</v>
      </c>
      <c r="U185" s="346">
        <v>1.924264183204001E-3</v>
      </c>
      <c r="V185" s="346">
        <v>3.1112039072225327E-3</v>
      </c>
      <c r="W185" s="346">
        <v>1.386763808212389E-3</v>
      </c>
      <c r="X185" s="346">
        <v>1.2118980139225516E-3</v>
      </c>
      <c r="Y185" s="346">
        <v>1.5154519774518871E-3</v>
      </c>
      <c r="Z185" s="346">
        <v>7.4956929320725237E-4</v>
      </c>
      <c r="AA185" s="346">
        <v>2.6539353406850527E-3</v>
      </c>
      <c r="AB185" s="346">
        <v>1.1066732148035721E-3</v>
      </c>
      <c r="AC185" s="346">
        <v>4.6814075153800286E-4</v>
      </c>
      <c r="AD185" s="346">
        <v>3.0086389562900391E-4</v>
      </c>
      <c r="AE185" s="346">
        <v>2.0464673214658146E-3</v>
      </c>
      <c r="AF185" s="346">
        <v>3.1791001001830769E-3</v>
      </c>
      <c r="AG185" s="346">
        <v>1.2466872148125545E-3</v>
      </c>
      <c r="AH185" s="346">
        <v>3.9318146894065138E-4</v>
      </c>
      <c r="AI185" s="346">
        <v>1.4632129979103758E-3</v>
      </c>
      <c r="AJ185" s="346">
        <v>4.8089325212212217E-3</v>
      </c>
      <c r="AK185" s="346">
        <v>3.4058437043941298E-3</v>
      </c>
      <c r="AL185" s="346">
        <v>4.2410616365541054E-3</v>
      </c>
      <c r="AM185" s="346">
        <v>7.4053277451941327E-3</v>
      </c>
      <c r="AN185" s="346">
        <v>4.4122375229582759E-3</v>
      </c>
      <c r="AO185" s="346">
        <v>4.1564611728237156E-3</v>
      </c>
      <c r="AP185" s="346">
        <v>3.7790013230483638E-3</v>
      </c>
      <c r="AQ185" s="346">
        <v>1.0304092767115464E-3</v>
      </c>
      <c r="AR185" s="346">
        <v>2.1638498400811785E-3</v>
      </c>
      <c r="AS185" s="346">
        <v>3.6574666548631206E-3</v>
      </c>
      <c r="AT185" s="346">
        <v>3.3558170130797054E-3</v>
      </c>
      <c r="AU185" s="346">
        <v>1.5432575479051051E-3</v>
      </c>
      <c r="AV185" s="346">
        <v>1.5973820305607749E-3</v>
      </c>
      <c r="AW185" s="346">
        <v>7.7219717771166458E-4</v>
      </c>
      <c r="AX185" s="346">
        <v>4.7936966300902517E-4</v>
      </c>
      <c r="AY185" s="346">
        <v>1.1853076707642636E-3</v>
      </c>
      <c r="AZ185" s="346">
        <v>3.8412925488812621E-3</v>
      </c>
      <c r="BA185" s="346">
        <v>5.0670255149681961E-4</v>
      </c>
      <c r="BB185" s="346">
        <v>5.3869837299885608E-4</v>
      </c>
      <c r="BC185" s="346">
        <v>3.8566152919133597E-4</v>
      </c>
      <c r="BD185" s="346">
        <v>1.148636271427545E-4</v>
      </c>
      <c r="BE185" s="346">
        <v>3.078290130094605E-4</v>
      </c>
      <c r="BF185" s="346">
        <v>9.4078747909652146E-4</v>
      </c>
      <c r="BG185" s="346">
        <v>3.6078637022596413E-4</v>
      </c>
      <c r="BH185" s="346">
        <v>1.8348316086179717E-3</v>
      </c>
      <c r="BI185" s="346">
        <v>6.7217869080818838E-4</v>
      </c>
      <c r="BJ185" s="346">
        <v>1.8681504506633077E-3</v>
      </c>
      <c r="BK185" s="346">
        <v>8.8332266925555448E-4</v>
      </c>
      <c r="BL185" s="346">
        <v>1.4685354874335256E-3</v>
      </c>
      <c r="BM185" s="346">
        <v>3.0490763544309433E-3</v>
      </c>
      <c r="BN185" s="346">
        <v>1.0038155033445484</v>
      </c>
      <c r="BO185" s="346">
        <v>2.6557347489321245E-3</v>
      </c>
      <c r="BP185" s="346">
        <v>2.3214111446180088E-3</v>
      </c>
      <c r="BQ185" s="346">
        <v>1.5172557037625638E-2</v>
      </c>
      <c r="BR185" s="346">
        <v>4.6198487445879927E-2</v>
      </c>
      <c r="BS185" s="346">
        <v>4.4705286785850604E-2</v>
      </c>
      <c r="BT185" s="346">
        <v>1.6937914987021953E-3</v>
      </c>
      <c r="BU185" s="346">
        <v>4.9944953830911003E-3</v>
      </c>
      <c r="BV185" s="346">
        <v>4.1496886202899916E-3</v>
      </c>
      <c r="BW185" s="346">
        <v>4.8255046961871492E-3</v>
      </c>
      <c r="BX185" s="346">
        <v>1.84006643043629E-2</v>
      </c>
      <c r="BY185" s="346">
        <v>1.6298304652676059E-2</v>
      </c>
      <c r="BZ185" s="346">
        <v>2.2510085807220786E-2</v>
      </c>
      <c r="CA185" s="346">
        <v>1.108564019929401E-3</v>
      </c>
      <c r="CB185" s="346">
        <v>2.3221534739906173E-2</v>
      </c>
      <c r="CC185" s="346">
        <v>2.8502909947580937E-3</v>
      </c>
      <c r="CD185" s="346">
        <v>3.2821959109549312E-3</v>
      </c>
      <c r="CE185" s="346">
        <v>3.7817086511269925E-3</v>
      </c>
      <c r="CF185" s="346">
        <v>8.6106759878747021E-3</v>
      </c>
      <c r="CG185" s="346">
        <v>1.6745973136783016E-2</v>
      </c>
      <c r="CH185" s="346">
        <v>2.5768076155168263E-3</v>
      </c>
      <c r="CI185" s="346">
        <v>6.7664064631054307E-3</v>
      </c>
      <c r="CJ185" s="346">
        <v>9.6587375110070341E-3</v>
      </c>
      <c r="CK185" s="346">
        <v>9.3525411814689467E-4</v>
      </c>
      <c r="CL185" s="346">
        <v>3.3878585661671607E-4</v>
      </c>
      <c r="CM185" s="346">
        <v>2.8319394939870223E-4</v>
      </c>
      <c r="CN185" s="346">
        <v>1.0223163073924018E-2</v>
      </c>
      <c r="CO185" s="346">
        <v>1.1969439451084429E-2</v>
      </c>
      <c r="CP185" s="346">
        <v>5.7973324355241346E-3</v>
      </c>
      <c r="CQ185" s="346">
        <v>3.9491293087520595E-3</v>
      </c>
      <c r="CR185" s="346">
        <v>5.6132132174244896E-3</v>
      </c>
      <c r="CS185" s="346">
        <v>6.1259270339805013E-3</v>
      </c>
      <c r="CT185" s="346">
        <v>4.019112745146527E-3</v>
      </c>
      <c r="CU185" s="346">
        <v>2.7038429927360836E-3</v>
      </c>
      <c r="CV185" s="346">
        <v>3.4808487679480462E-3</v>
      </c>
      <c r="CW185" s="346">
        <v>1.6613238919548534E-3</v>
      </c>
      <c r="CX185" s="346">
        <v>1.7753743024874261E-3</v>
      </c>
      <c r="CY185" s="346">
        <v>2.2515406463713482E-3</v>
      </c>
      <c r="CZ185" s="346">
        <v>7.7566590708128013E-4</v>
      </c>
      <c r="DA185" s="346">
        <v>3.8341666406975687E-3</v>
      </c>
      <c r="DB185" s="346">
        <v>4.7665828718676242E-3</v>
      </c>
      <c r="DC185" s="346">
        <v>5.1055351922407169E-3</v>
      </c>
      <c r="DD185" s="346">
        <v>2.1124300439671921E-3</v>
      </c>
      <c r="DE185" s="346">
        <v>3.5587167932653171E-3</v>
      </c>
      <c r="DF185" s="346">
        <v>3.2584533401232556E-3</v>
      </c>
      <c r="DG185" s="347">
        <v>1.1007828755651096E-2</v>
      </c>
    </row>
    <row r="186" spans="2:111">
      <c r="B186" s="123" t="s">
        <v>255</v>
      </c>
      <c r="C186" s="110" t="s">
        <v>256</v>
      </c>
      <c r="D186" s="346">
        <v>0</v>
      </c>
      <c r="E186" s="346">
        <v>0</v>
      </c>
      <c r="F186" s="346">
        <v>0</v>
      </c>
      <c r="G186" s="346">
        <v>0</v>
      </c>
      <c r="H186" s="346">
        <v>0</v>
      </c>
      <c r="I186" s="346">
        <v>0</v>
      </c>
      <c r="J186" s="346">
        <v>0</v>
      </c>
      <c r="K186" s="346">
        <v>0</v>
      </c>
      <c r="L186" s="346">
        <v>0</v>
      </c>
      <c r="M186" s="346">
        <v>0</v>
      </c>
      <c r="N186" s="346">
        <v>0</v>
      </c>
      <c r="O186" s="346">
        <v>0</v>
      </c>
      <c r="P186" s="346">
        <v>0</v>
      </c>
      <c r="Q186" s="346">
        <v>0</v>
      </c>
      <c r="R186" s="346">
        <v>0</v>
      </c>
      <c r="S186" s="346">
        <v>0</v>
      </c>
      <c r="T186" s="346">
        <v>0</v>
      </c>
      <c r="U186" s="346">
        <v>0</v>
      </c>
      <c r="V186" s="346">
        <v>0</v>
      </c>
      <c r="W186" s="346">
        <v>0</v>
      </c>
      <c r="X186" s="346">
        <v>0</v>
      </c>
      <c r="Y186" s="346">
        <v>0</v>
      </c>
      <c r="Z186" s="346">
        <v>0</v>
      </c>
      <c r="AA186" s="346">
        <v>0</v>
      </c>
      <c r="AB186" s="346">
        <v>0</v>
      </c>
      <c r="AC186" s="346">
        <v>0</v>
      </c>
      <c r="AD186" s="346">
        <v>0</v>
      </c>
      <c r="AE186" s="346">
        <v>0</v>
      </c>
      <c r="AF186" s="346">
        <v>0</v>
      </c>
      <c r="AG186" s="346">
        <v>0</v>
      </c>
      <c r="AH186" s="346">
        <v>0</v>
      </c>
      <c r="AI186" s="346">
        <v>0</v>
      </c>
      <c r="AJ186" s="346">
        <v>0</v>
      </c>
      <c r="AK186" s="346">
        <v>0</v>
      </c>
      <c r="AL186" s="346">
        <v>0</v>
      </c>
      <c r="AM186" s="346">
        <v>0</v>
      </c>
      <c r="AN186" s="346">
        <v>0</v>
      </c>
      <c r="AO186" s="346">
        <v>0</v>
      </c>
      <c r="AP186" s="346">
        <v>0</v>
      </c>
      <c r="AQ186" s="346">
        <v>0</v>
      </c>
      <c r="AR186" s="346">
        <v>0</v>
      </c>
      <c r="AS186" s="346">
        <v>0</v>
      </c>
      <c r="AT186" s="346">
        <v>0</v>
      </c>
      <c r="AU186" s="346">
        <v>0</v>
      </c>
      <c r="AV186" s="346">
        <v>0</v>
      </c>
      <c r="AW186" s="346">
        <v>0</v>
      </c>
      <c r="AX186" s="346">
        <v>0</v>
      </c>
      <c r="AY186" s="346">
        <v>0</v>
      </c>
      <c r="AZ186" s="346">
        <v>0</v>
      </c>
      <c r="BA186" s="346">
        <v>0</v>
      </c>
      <c r="BB186" s="346">
        <v>0</v>
      </c>
      <c r="BC186" s="346">
        <v>0</v>
      </c>
      <c r="BD186" s="346">
        <v>0</v>
      </c>
      <c r="BE186" s="346">
        <v>0</v>
      </c>
      <c r="BF186" s="346">
        <v>0</v>
      </c>
      <c r="BG186" s="346">
        <v>0</v>
      </c>
      <c r="BH186" s="346">
        <v>0</v>
      </c>
      <c r="BI186" s="346">
        <v>0</v>
      </c>
      <c r="BJ186" s="346">
        <v>0</v>
      </c>
      <c r="BK186" s="346">
        <v>0</v>
      </c>
      <c r="BL186" s="346">
        <v>0</v>
      </c>
      <c r="BM186" s="346">
        <v>0</v>
      </c>
      <c r="BN186" s="346">
        <v>0</v>
      </c>
      <c r="BO186" s="346">
        <v>1</v>
      </c>
      <c r="BP186" s="346">
        <v>0</v>
      </c>
      <c r="BQ186" s="346">
        <v>0</v>
      </c>
      <c r="BR186" s="346">
        <v>0</v>
      </c>
      <c r="BS186" s="346">
        <v>0</v>
      </c>
      <c r="BT186" s="346">
        <v>0</v>
      </c>
      <c r="BU186" s="346">
        <v>0</v>
      </c>
      <c r="BV186" s="346">
        <v>0</v>
      </c>
      <c r="BW186" s="346">
        <v>0</v>
      </c>
      <c r="BX186" s="346">
        <v>0</v>
      </c>
      <c r="BY186" s="346">
        <v>0</v>
      </c>
      <c r="BZ186" s="346">
        <v>0</v>
      </c>
      <c r="CA186" s="346">
        <v>0</v>
      </c>
      <c r="CB186" s="346">
        <v>0</v>
      </c>
      <c r="CC186" s="346">
        <v>0</v>
      </c>
      <c r="CD186" s="346">
        <v>0</v>
      </c>
      <c r="CE186" s="346">
        <v>0</v>
      </c>
      <c r="CF186" s="346">
        <v>0</v>
      </c>
      <c r="CG186" s="346">
        <v>0</v>
      </c>
      <c r="CH186" s="346">
        <v>0</v>
      </c>
      <c r="CI186" s="346">
        <v>0</v>
      </c>
      <c r="CJ186" s="346">
        <v>0</v>
      </c>
      <c r="CK186" s="346">
        <v>0</v>
      </c>
      <c r="CL186" s="346">
        <v>0</v>
      </c>
      <c r="CM186" s="346">
        <v>0</v>
      </c>
      <c r="CN186" s="346">
        <v>0</v>
      </c>
      <c r="CO186" s="346">
        <v>0</v>
      </c>
      <c r="CP186" s="346">
        <v>0</v>
      </c>
      <c r="CQ186" s="346">
        <v>0</v>
      </c>
      <c r="CR186" s="346">
        <v>0</v>
      </c>
      <c r="CS186" s="346">
        <v>0</v>
      </c>
      <c r="CT186" s="346">
        <v>0</v>
      </c>
      <c r="CU186" s="346">
        <v>0</v>
      </c>
      <c r="CV186" s="346">
        <v>0</v>
      </c>
      <c r="CW186" s="346">
        <v>0</v>
      </c>
      <c r="CX186" s="346">
        <v>0</v>
      </c>
      <c r="CY186" s="346">
        <v>0</v>
      </c>
      <c r="CZ186" s="346">
        <v>0</v>
      </c>
      <c r="DA186" s="346">
        <v>0</v>
      </c>
      <c r="DB186" s="346">
        <v>0</v>
      </c>
      <c r="DC186" s="346">
        <v>0</v>
      </c>
      <c r="DD186" s="346">
        <v>0</v>
      </c>
      <c r="DE186" s="346">
        <v>0</v>
      </c>
      <c r="DF186" s="346">
        <v>0</v>
      </c>
      <c r="DG186" s="347">
        <v>0</v>
      </c>
    </row>
    <row r="187" spans="2:111">
      <c r="B187" s="123" t="s">
        <v>257</v>
      </c>
      <c r="C187" s="110" t="s">
        <v>258</v>
      </c>
      <c r="D187" s="346">
        <v>0</v>
      </c>
      <c r="E187" s="346">
        <v>0</v>
      </c>
      <c r="F187" s="346">
        <v>0</v>
      </c>
      <c r="G187" s="346">
        <v>0</v>
      </c>
      <c r="H187" s="346">
        <v>0</v>
      </c>
      <c r="I187" s="346">
        <v>0</v>
      </c>
      <c r="J187" s="346">
        <v>0</v>
      </c>
      <c r="K187" s="346">
        <v>0</v>
      </c>
      <c r="L187" s="346">
        <v>0</v>
      </c>
      <c r="M187" s="346">
        <v>0</v>
      </c>
      <c r="N187" s="346">
        <v>0</v>
      </c>
      <c r="O187" s="346">
        <v>0</v>
      </c>
      <c r="P187" s="346">
        <v>0</v>
      </c>
      <c r="Q187" s="346">
        <v>0</v>
      </c>
      <c r="R187" s="346">
        <v>0</v>
      </c>
      <c r="S187" s="346">
        <v>0</v>
      </c>
      <c r="T187" s="346">
        <v>0</v>
      </c>
      <c r="U187" s="346">
        <v>0</v>
      </c>
      <c r="V187" s="346">
        <v>0</v>
      </c>
      <c r="W187" s="346">
        <v>0</v>
      </c>
      <c r="X187" s="346">
        <v>0</v>
      </c>
      <c r="Y187" s="346">
        <v>0</v>
      </c>
      <c r="Z187" s="346">
        <v>0</v>
      </c>
      <c r="AA187" s="346">
        <v>0</v>
      </c>
      <c r="AB187" s="346">
        <v>0</v>
      </c>
      <c r="AC187" s="346">
        <v>0</v>
      </c>
      <c r="AD187" s="346">
        <v>0</v>
      </c>
      <c r="AE187" s="346">
        <v>0</v>
      </c>
      <c r="AF187" s="346">
        <v>0</v>
      </c>
      <c r="AG187" s="346">
        <v>0</v>
      </c>
      <c r="AH187" s="346">
        <v>0</v>
      </c>
      <c r="AI187" s="346">
        <v>0</v>
      </c>
      <c r="AJ187" s="346">
        <v>0</v>
      </c>
      <c r="AK187" s="346">
        <v>0</v>
      </c>
      <c r="AL187" s="346">
        <v>0</v>
      </c>
      <c r="AM187" s="346">
        <v>0</v>
      </c>
      <c r="AN187" s="346">
        <v>0</v>
      </c>
      <c r="AO187" s="346">
        <v>0</v>
      </c>
      <c r="AP187" s="346">
        <v>0</v>
      </c>
      <c r="AQ187" s="346">
        <v>0</v>
      </c>
      <c r="AR187" s="346">
        <v>0</v>
      </c>
      <c r="AS187" s="346">
        <v>0</v>
      </c>
      <c r="AT187" s="346">
        <v>0</v>
      </c>
      <c r="AU187" s="346">
        <v>0</v>
      </c>
      <c r="AV187" s="346">
        <v>0</v>
      </c>
      <c r="AW187" s="346">
        <v>0</v>
      </c>
      <c r="AX187" s="346">
        <v>0</v>
      </c>
      <c r="AY187" s="346">
        <v>0</v>
      </c>
      <c r="AZ187" s="346">
        <v>0</v>
      </c>
      <c r="BA187" s="346">
        <v>0</v>
      </c>
      <c r="BB187" s="346">
        <v>0</v>
      </c>
      <c r="BC187" s="346">
        <v>0</v>
      </c>
      <c r="BD187" s="346">
        <v>0</v>
      </c>
      <c r="BE187" s="346">
        <v>0</v>
      </c>
      <c r="BF187" s="346">
        <v>0</v>
      </c>
      <c r="BG187" s="346">
        <v>0</v>
      </c>
      <c r="BH187" s="346">
        <v>0</v>
      </c>
      <c r="BI187" s="346">
        <v>0</v>
      </c>
      <c r="BJ187" s="346">
        <v>0</v>
      </c>
      <c r="BK187" s="346">
        <v>0</v>
      </c>
      <c r="BL187" s="346">
        <v>0</v>
      </c>
      <c r="BM187" s="346">
        <v>0</v>
      </c>
      <c r="BN187" s="346">
        <v>0</v>
      </c>
      <c r="BO187" s="346">
        <v>0</v>
      </c>
      <c r="BP187" s="346">
        <v>1</v>
      </c>
      <c r="BQ187" s="346">
        <v>0</v>
      </c>
      <c r="BR187" s="346">
        <v>0</v>
      </c>
      <c r="BS187" s="346">
        <v>0</v>
      </c>
      <c r="BT187" s="346">
        <v>0</v>
      </c>
      <c r="BU187" s="346">
        <v>0</v>
      </c>
      <c r="BV187" s="346">
        <v>0</v>
      </c>
      <c r="BW187" s="346">
        <v>0</v>
      </c>
      <c r="BX187" s="346">
        <v>0</v>
      </c>
      <c r="BY187" s="346">
        <v>0</v>
      </c>
      <c r="BZ187" s="346">
        <v>0</v>
      </c>
      <c r="CA187" s="346">
        <v>0</v>
      </c>
      <c r="CB187" s="346">
        <v>0</v>
      </c>
      <c r="CC187" s="346">
        <v>0</v>
      </c>
      <c r="CD187" s="346">
        <v>0</v>
      </c>
      <c r="CE187" s="346">
        <v>0</v>
      </c>
      <c r="CF187" s="346">
        <v>0</v>
      </c>
      <c r="CG187" s="346">
        <v>0</v>
      </c>
      <c r="CH187" s="346">
        <v>0</v>
      </c>
      <c r="CI187" s="346">
        <v>0</v>
      </c>
      <c r="CJ187" s="346">
        <v>0</v>
      </c>
      <c r="CK187" s="346">
        <v>0</v>
      </c>
      <c r="CL187" s="346">
        <v>0</v>
      </c>
      <c r="CM187" s="346">
        <v>0</v>
      </c>
      <c r="CN187" s="346">
        <v>0</v>
      </c>
      <c r="CO187" s="346">
        <v>0</v>
      </c>
      <c r="CP187" s="346">
        <v>0</v>
      </c>
      <c r="CQ187" s="346">
        <v>0</v>
      </c>
      <c r="CR187" s="346">
        <v>0</v>
      </c>
      <c r="CS187" s="346">
        <v>0</v>
      </c>
      <c r="CT187" s="346">
        <v>0</v>
      </c>
      <c r="CU187" s="346">
        <v>0</v>
      </c>
      <c r="CV187" s="346">
        <v>0</v>
      </c>
      <c r="CW187" s="346">
        <v>0</v>
      </c>
      <c r="CX187" s="346">
        <v>0</v>
      </c>
      <c r="CY187" s="346">
        <v>0</v>
      </c>
      <c r="CZ187" s="346">
        <v>0</v>
      </c>
      <c r="DA187" s="346">
        <v>0</v>
      </c>
      <c r="DB187" s="346">
        <v>0</v>
      </c>
      <c r="DC187" s="346">
        <v>0</v>
      </c>
      <c r="DD187" s="346">
        <v>0</v>
      </c>
      <c r="DE187" s="346">
        <v>0</v>
      </c>
      <c r="DF187" s="346">
        <v>0</v>
      </c>
      <c r="DG187" s="347">
        <v>0</v>
      </c>
    </row>
    <row r="188" spans="2:111">
      <c r="B188" s="123" t="s">
        <v>259</v>
      </c>
      <c r="C188" s="110" t="s">
        <v>260</v>
      </c>
      <c r="D188" s="346">
        <v>5.5372925458374361E-3</v>
      </c>
      <c r="E188" s="346">
        <v>6.5894567201898102E-3</v>
      </c>
      <c r="F188" s="346">
        <v>4.5373359402453885E-2</v>
      </c>
      <c r="G188" s="346">
        <v>9.9671923551371126E-4</v>
      </c>
      <c r="H188" s="346">
        <v>9.381821679595774E-3</v>
      </c>
      <c r="I188" s="346">
        <v>0</v>
      </c>
      <c r="J188" s="346">
        <v>9.6801655590859556E-4</v>
      </c>
      <c r="K188" s="346">
        <v>4.1850813250493895E-3</v>
      </c>
      <c r="L188" s="346">
        <v>2.5115733669120563E-3</v>
      </c>
      <c r="M188" s="346">
        <v>4.2781990801407811E-3</v>
      </c>
      <c r="N188" s="346">
        <v>0</v>
      </c>
      <c r="O188" s="346">
        <v>6.5510282521293638E-3</v>
      </c>
      <c r="P188" s="346">
        <v>1.0297300224219653E-3</v>
      </c>
      <c r="Q188" s="346">
        <v>5.8886491067889919E-3</v>
      </c>
      <c r="R188" s="346">
        <v>1.4589831742929838E-3</v>
      </c>
      <c r="S188" s="346">
        <v>2.56953837427111E-2</v>
      </c>
      <c r="T188" s="346">
        <v>9.242747282275721E-3</v>
      </c>
      <c r="U188" s="346">
        <v>1.1190415108231886E-2</v>
      </c>
      <c r="V188" s="346">
        <v>2.5081355874389696E-2</v>
      </c>
      <c r="W188" s="346">
        <v>1.8358288147684546E-2</v>
      </c>
      <c r="X188" s="346">
        <v>2.0258304382861124E-3</v>
      </c>
      <c r="Y188" s="346">
        <v>5.4225276794838961E-3</v>
      </c>
      <c r="Z188" s="346">
        <v>1.1314268814862599E-3</v>
      </c>
      <c r="AA188" s="346">
        <v>9.1902090942505791E-3</v>
      </c>
      <c r="AB188" s="346">
        <v>3.9446740845731397E-3</v>
      </c>
      <c r="AC188" s="346">
        <v>1.1158183159221879E-3</v>
      </c>
      <c r="AD188" s="346">
        <v>2.7083002542069804E-3</v>
      </c>
      <c r="AE188" s="346">
        <v>4.9202494847019893E-3</v>
      </c>
      <c r="AF188" s="346">
        <v>1.0685935999429567E-2</v>
      </c>
      <c r="AG188" s="346">
        <v>5.4492541092164637E-3</v>
      </c>
      <c r="AH188" s="346">
        <v>2.3672830534817156E-3</v>
      </c>
      <c r="AI188" s="346">
        <v>5.3540523386994398E-3</v>
      </c>
      <c r="AJ188" s="346">
        <v>1.787792587437698E-2</v>
      </c>
      <c r="AK188" s="346">
        <v>1.3091937110890035E-2</v>
      </c>
      <c r="AL188" s="346">
        <v>1.3530816340517062E-2</v>
      </c>
      <c r="AM188" s="346">
        <v>4.5137929899005558E-2</v>
      </c>
      <c r="AN188" s="346">
        <v>2.4066036663805301E-2</v>
      </c>
      <c r="AO188" s="346">
        <v>3.7320187914712581E-2</v>
      </c>
      <c r="AP188" s="346">
        <v>1.5730801241908954E-2</v>
      </c>
      <c r="AQ188" s="346">
        <v>5.6930267600942656E-3</v>
      </c>
      <c r="AR188" s="346">
        <v>8.4510087104292166E-3</v>
      </c>
      <c r="AS188" s="346">
        <v>6.4778001995264602E-3</v>
      </c>
      <c r="AT188" s="346">
        <v>1.1201829371675489E-2</v>
      </c>
      <c r="AU188" s="346">
        <v>5.0888901535587191E-3</v>
      </c>
      <c r="AV188" s="346">
        <v>5.9248022817012923E-3</v>
      </c>
      <c r="AW188" s="346">
        <v>1.9740903120017187E-3</v>
      </c>
      <c r="AX188" s="346">
        <v>3.9425460237233608E-3</v>
      </c>
      <c r="AY188" s="346">
        <v>4.863549981938815E-3</v>
      </c>
      <c r="AZ188" s="346">
        <v>8.7065464605438399E-3</v>
      </c>
      <c r="BA188" s="346">
        <v>1.4606212458153341E-3</v>
      </c>
      <c r="BB188" s="346">
        <v>1.1723245880192466E-3</v>
      </c>
      <c r="BC188" s="346">
        <v>1.1098318280188572E-3</v>
      </c>
      <c r="BD188" s="346">
        <v>2.6283445183800211E-4</v>
      </c>
      <c r="BE188" s="346">
        <v>7.220644168874689E-4</v>
      </c>
      <c r="BF188" s="346">
        <v>5.3087601640015563E-3</v>
      </c>
      <c r="BG188" s="346">
        <v>1.3847833379187506E-3</v>
      </c>
      <c r="BH188" s="346">
        <v>1.0600526532077386E-2</v>
      </c>
      <c r="BI188" s="346">
        <v>3.5644467794285319E-3</v>
      </c>
      <c r="BJ188" s="346">
        <v>7.684645643672018E-3</v>
      </c>
      <c r="BK188" s="346">
        <v>2.9476827827928818E-3</v>
      </c>
      <c r="BL188" s="346">
        <v>1.4438656867946037E-2</v>
      </c>
      <c r="BM188" s="346">
        <v>6.6390800391077547E-3</v>
      </c>
      <c r="BN188" s="346">
        <v>6.0340037821751584E-3</v>
      </c>
      <c r="BO188" s="346">
        <v>5.472589660160238E-3</v>
      </c>
      <c r="BP188" s="346">
        <v>6.7170160605039466E-3</v>
      </c>
      <c r="BQ188" s="346">
        <v>0.81345831126382029</v>
      </c>
      <c r="BR188" s="346">
        <v>1.7586201536958997E-2</v>
      </c>
      <c r="BS188" s="346">
        <v>4.7774707140586611E-2</v>
      </c>
      <c r="BT188" s="346">
        <v>1.5608021136156921E-2</v>
      </c>
      <c r="BU188" s="346">
        <v>1.3942623493106338E-2</v>
      </c>
      <c r="BV188" s="346">
        <v>4.64145042803275E-3</v>
      </c>
      <c r="BW188" s="346">
        <v>8.6982637199364173E-3</v>
      </c>
      <c r="BX188" s="346">
        <v>6.6655665713923713E-3</v>
      </c>
      <c r="BY188" s="346">
        <v>6.1873958440907017E-4</v>
      </c>
      <c r="BZ188" s="346">
        <v>3.596701819382727E-2</v>
      </c>
      <c r="CA188" s="346">
        <v>2.9863104745024367E-3</v>
      </c>
      <c r="CB188" s="346">
        <v>7.9984741950792429E-3</v>
      </c>
      <c r="CC188" s="346">
        <v>1.7015917274237177E-3</v>
      </c>
      <c r="CD188" s="346">
        <v>3.9781276536768008E-3</v>
      </c>
      <c r="CE188" s="346">
        <v>3.4036922980098085E-3</v>
      </c>
      <c r="CF188" s="346">
        <v>2.3667663403435065E-2</v>
      </c>
      <c r="CG188" s="346">
        <v>1.0598542465418878E-2</v>
      </c>
      <c r="CH188" s="346">
        <v>4.9980192131554285E-3</v>
      </c>
      <c r="CI188" s="346">
        <v>9.0720417807772808E-3</v>
      </c>
      <c r="CJ188" s="346">
        <v>5.3405428371188519E-3</v>
      </c>
      <c r="CK188" s="346">
        <v>1.6375659021678661E-3</v>
      </c>
      <c r="CL188" s="346">
        <v>1.8022322517503105E-4</v>
      </c>
      <c r="CM188" s="346">
        <v>6.9277535163095956E-4</v>
      </c>
      <c r="CN188" s="346">
        <v>8.9205121001002877E-3</v>
      </c>
      <c r="CO188" s="346">
        <v>1.2244299480337228E-2</v>
      </c>
      <c r="CP188" s="346">
        <v>7.8359008819702154E-3</v>
      </c>
      <c r="CQ188" s="346">
        <v>8.3537345197587046E-3</v>
      </c>
      <c r="CR188" s="346">
        <v>1.8929549360322494E-2</v>
      </c>
      <c r="CS188" s="346">
        <v>1.4903428691102736E-2</v>
      </c>
      <c r="CT188" s="346">
        <v>1.1430743735391224E-2</v>
      </c>
      <c r="CU188" s="346">
        <v>4.2766816110915125E-3</v>
      </c>
      <c r="CV188" s="346">
        <v>5.4384944239696288E-3</v>
      </c>
      <c r="CW188" s="346">
        <v>2.5942641267479791E-3</v>
      </c>
      <c r="CX188" s="346">
        <v>5.1309896386243078E-3</v>
      </c>
      <c r="CY188" s="346">
        <v>3.7770531185724941E-3</v>
      </c>
      <c r="CZ188" s="346">
        <v>4.0458852761865484E-3</v>
      </c>
      <c r="DA188" s="346">
        <v>1.5687410218152804E-2</v>
      </c>
      <c r="DB188" s="346">
        <v>1.4707832005684934E-2</v>
      </c>
      <c r="DC188" s="346">
        <v>1.8051382269090348E-2</v>
      </c>
      <c r="DD188" s="346">
        <v>6.9429692020277715E-3</v>
      </c>
      <c r="DE188" s="346">
        <v>9.663585897917177E-3</v>
      </c>
      <c r="DF188" s="346">
        <v>1.0946989036281374E-2</v>
      </c>
      <c r="DG188" s="347">
        <v>3.0523540534127115E-3</v>
      </c>
    </row>
    <row r="189" spans="2:111">
      <c r="B189" s="123" t="s">
        <v>261</v>
      </c>
      <c r="C189" s="110" t="s">
        <v>262</v>
      </c>
      <c r="D189" s="346">
        <v>2.4079262303101906E-4</v>
      </c>
      <c r="E189" s="346">
        <v>2.3681259734455613E-4</v>
      </c>
      <c r="F189" s="346">
        <v>9.3150956848279747E-4</v>
      </c>
      <c r="G189" s="346">
        <v>7.5240280813952771E-5</v>
      </c>
      <c r="H189" s="346">
        <v>2.2698934446716207E-4</v>
      </c>
      <c r="I189" s="346">
        <v>0</v>
      </c>
      <c r="J189" s="346">
        <v>2.7264995348898242E-5</v>
      </c>
      <c r="K189" s="346">
        <v>1.238837336039873E-3</v>
      </c>
      <c r="L189" s="346">
        <v>9.1684914022553167E-4</v>
      </c>
      <c r="M189" s="346">
        <v>5.398306519653511E-4</v>
      </c>
      <c r="N189" s="346">
        <v>0</v>
      </c>
      <c r="O189" s="346">
        <v>1.9769855035328991E-3</v>
      </c>
      <c r="P189" s="346">
        <v>1.9864209861032684E-4</v>
      </c>
      <c r="Q189" s="346">
        <v>2.1203867007366968E-4</v>
      </c>
      <c r="R189" s="346">
        <v>1.1846566558590227E-4</v>
      </c>
      <c r="S189" s="346">
        <v>1.226683540467942E-3</v>
      </c>
      <c r="T189" s="346">
        <v>6.5687128456103745E-4</v>
      </c>
      <c r="U189" s="346">
        <v>5.6639613124710763E-4</v>
      </c>
      <c r="V189" s="346">
        <v>7.2301223529660794E-3</v>
      </c>
      <c r="W189" s="346">
        <v>5.7139681646353063E-4</v>
      </c>
      <c r="X189" s="346">
        <v>8.3847912852930546E-5</v>
      </c>
      <c r="Y189" s="346">
        <v>4.5400186991990048E-4</v>
      </c>
      <c r="Z189" s="346">
        <v>1.7378823091932467E-4</v>
      </c>
      <c r="AA189" s="346">
        <v>3.6883080131539702E-4</v>
      </c>
      <c r="AB189" s="346">
        <v>9.3921157644965983E-4</v>
      </c>
      <c r="AC189" s="346">
        <v>2.255880904703487E-4</v>
      </c>
      <c r="AD189" s="346">
        <v>8.7696831070800213E-5</v>
      </c>
      <c r="AE189" s="346">
        <v>4.1153951607608149E-4</v>
      </c>
      <c r="AF189" s="346">
        <v>1.3803424129028232E-3</v>
      </c>
      <c r="AG189" s="346">
        <v>8.9478848905044021E-4</v>
      </c>
      <c r="AH189" s="346">
        <v>1.2690619259913099E-4</v>
      </c>
      <c r="AI189" s="346">
        <v>2.0849258677130746E-3</v>
      </c>
      <c r="AJ189" s="346">
        <v>6.319429735456778E-4</v>
      </c>
      <c r="AK189" s="346">
        <v>5.9621764630539836E-3</v>
      </c>
      <c r="AL189" s="346">
        <v>2.4060289831908904E-3</v>
      </c>
      <c r="AM189" s="346">
        <v>1.849527023872621E-3</v>
      </c>
      <c r="AN189" s="346">
        <v>2.8659911764898423E-3</v>
      </c>
      <c r="AO189" s="346">
        <v>5.1769896517871476E-3</v>
      </c>
      <c r="AP189" s="346">
        <v>1.8173534733974285E-3</v>
      </c>
      <c r="AQ189" s="346">
        <v>2.113287967459732E-4</v>
      </c>
      <c r="AR189" s="346">
        <v>1.1393882440995145E-3</v>
      </c>
      <c r="AS189" s="346">
        <v>1.2719493560129516E-3</v>
      </c>
      <c r="AT189" s="346">
        <v>1.7186965729316722E-3</v>
      </c>
      <c r="AU189" s="346">
        <v>7.4682878260461506E-4</v>
      </c>
      <c r="AV189" s="346">
        <v>6.787447202321015E-4</v>
      </c>
      <c r="AW189" s="346">
        <v>3.9184796672650523E-4</v>
      </c>
      <c r="AX189" s="346">
        <v>3.6511304243897657E-4</v>
      </c>
      <c r="AY189" s="346">
        <v>3.4696455525143045E-4</v>
      </c>
      <c r="AZ189" s="346">
        <v>1.2283950240013352E-3</v>
      </c>
      <c r="BA189" s="346">
        <v>1.168016717131507E-4</v>
      </c>
      <c r="BB189" s="346">
        <v>1.036957438021724E-4</v>
      </c>
      <c r="BC189" s="346">
        <v>1.2615486132634983E-4</v>
      </c>
      <c r="BD189" s="346">
        <v>3.017452153756977E-5</v>
      </c>
      <c r="BE189" s="346">
        <v>8.0002148683392784E-5</v>
      </c>
      <c r="BF189" s="346">
        <v>1.20689291535009E-3</v>
      </c>
      <c r="BG189" s="346">
        <v>6.4882147870188179E-4</v>
      </c>
      <c r="BH189" s="346">
        <v>2.5412379858042499E-3</v>
      </c>
      <c r="BI189" s="346">
        <v>3.7686499257474541E-4</v>
      </c>
      <c r="BJ189" s="346">
        <v>1.6414183776418713E-3</v>
      </c>
      <c r="BK189" s="346">
        <v>2.8248282651701371E-4</v>
      </c>
      <c r="BL189" s="346">
        <v>1.4362064633337052E-3</v>
      </c>
      <c r="BM189" s="346">
        <v>1.2407157035269356E-3</v>
      </c>
      <c r="BN189" s="346">
        <v>1.3602449824114428E-3</v>
      </c>
      <c r="BO189" s="346">
        <v>9.0203399559079069E-4</v>
      </c>
      <c r="BP189" s="346">
        <v>1.0733379120509263E-3</v>
      </c>
      <c r="BQ189" s="346">
        <v>1.0422484152445727E-2</v>
      </c>
      <c r="BR189" s="346">
        <v>0.84563283876478645</v>
      </c>
      <c r="BS189" s="346">
        <v>1.8573579592790412E-3</v>
      </c>
      <c r="BT189" s="346">
        <v>9.3739275372584302E-4</v>
      </c>
      <c r="BU189" s="346">
        <v>2.3379629617858557E-3</v>
      </c>
      <c r="BV189" s="346">
        <v>7.9817158670621884E-4</v>
      </c>
      <c r="BW189" s="346">
        <v>1.2264285204567032E-3</v>
      </c>
      <c r="BX189" s="346">
        <v>5.7385457884898876E-4</v>
      </c>
      <c r="BY189" s="346">
        <v>1.0633384904964975E-4</v>
      </c>
      <c r="BZ189" s="346">
        <v>1.2865639698727532E-3</v>
      </c>
      <c r="CA189" s="346">
        <v>4.095431289399548E-4</v>
      </c>
      <c r="CB189" s="346">
        <v>1.1392043088164962E-3</v>
      </c>
      <c r="CC189" s="346">
        <v>2.6535253359276221E-4</v>
      </c>
      <c r="CD189" s="346">
        <v>5.197656035179569E-4</v>
      </c>
      <c r="CE189" s="346">
        <v>4.17756849648745E-4</v>
      </c>
      <c r="CF189" s="346">
        <v>6.6319248537678418E-4</v>
      </c>
      <c r="CG189" s="346">
        <v>9.786174616807843E-4</v>
      </c>
      <c r="CH189" s="346">
        <v>8.0109552284849804E-4</v>
      </c>
      <c r="CI189" s="346">
        <v>1.0058949550751108E-3</v>
      </c>
      <c r="CJ189" s="346">
        <v>9.1056980523746933E-4</v>
      </c>
      <c r="CK189" s="346">
        <v>2.2272885432416097E-4</v>
      </c>
      <c r="CL189" s="346">
        <v>3.6955707564426125E-5</v>
      </c>
      <c r="CM189" s="346">
        <v>7.737122686838122E-5</v>
      </c>
      <c r="CN189" s="346">
        <v>2.4033206967485365E-3</v>
      </c>
      <c r="CO189" s="346">
        <v>2.5201153131496359E-3</v>
      </c>
      <c r="CP189" s="346">
        <v>7.4255883831634846E-4</v>
      </c>
      <c r="CQ189" s="346">
        <v>1.7724229968508263E-3</v>
      </c>
      <c r="CR189" s="346">
        <v>4.9541697253725741E-3</v>
      </c>
      <c r="CS189" s="346">
        <v>5.0437076180809941E-3</v>
      </c>
      <c r="CT189" s="346">
        <v>4.03539072760584E-3</v>
      </c>
      <c r="CU189" s="346">
        <v>1.1462383650273898E-3</v>
      </c>
      <c r="CV189" s="346">
        <v>5.8996921518774737E-4</v>
      </c>
      <c r="CW189" s="346">
        <v>2.4337510284320291E-4</v>
      </c>
      <c r="CX189" s="346">
        <v>1.7369237817762735E-3</v>
      </c>
      <c r="CY189" s="346">
        <v>1.1558257285893441E-3</v>
      </c>
      <c r="CZ189" s="346">
        <v>1.5007846198282844E-3</v>
      </c>
      <c r="DA189" s="346">
        <v>9.9740494940180786E-3</v>
      </c>
      <c r="DB189" s="346">
        <v>4.3371826327733981E-3</v>
      </c>
      <c r="DC189" s="346">
        <v>1.119161762391706E-3</v>
      </c>
      <c r="DD189" s="346">
        <v>2.1973208914313324E-3</v>
      </c>
      <c r="DE189" s="346">
        <v>1.8488941501336022E-3</v>
      </c>
      <c r="DF189" s="346">
        <v>1.1029528389386956E-3</v>
      </c>
      <c r="DG189" s="347">
        <v>3.8763531666511383E-4</v>
      </c>
    </row>
    <row r="190" spans="2:111">
      <c r="B190" s="123" t="s">
        <v>263</v>
      </c>
      <c r="C190" s="110" t="s">
        <v>4</v>
      </c>
      <c r="D190" s="346">
        <v>4.4620054177686757E-4</v>
      </c>
      <c r="E190" s="346">
        <v>7.8443381696864775E-4</v>
      </c>
      <c r="F190" s="346">
        <v>1.7174331535633669E-3</v>
      </c>
      <c r="G190" s="346">
        <v>1.3317195139649418E-4</v>
      </c>
      <c r="H190" s="346">
        <v>7.3943583053883604E-4</v>
      </c>
      <c r="I190" s="346">
        <v>0</v>
      </c>
      <c r="J190" s="346">
        <v>1.6130048968866293E-4</v>
      </c>
      <c r="K190" s="346">
        <v>8.1278637911528292E-4</v>
      </c>
      <c r="L190" s="346">
        <v>6.6646128270584704E-4</v>
      </c>
      <c r="M190" s="346">
        <v>4.1589259745616794E-4</v>
      </c>
      <c r="N190" s="346">
        <v>0</v>
      </c>
      <c r="O190" s="346">
        <v>7.5304078703309165E-4</v>
      </c>
      <c r="P190" s="346">
        <v>1.3362656274120547E-4</v>
      </c>
      <c r="Q190" s="346">
        <v>3.4165037629780719E-4</v>
      </c>
      <c r="R190" s="346">
        <v>1.2406325562981007E-4</v>
      </c>
      <c r="S190" s="346">
        <v>1.930566069243952E-3</v>
      </c>
      <c r="T190" s="346">
        <v>9.9283490499975629E-4</v>
      </c>
      <c r="U190" s="346">
        <v>4.9438623014232575E-4</v>
      </c>
      <c r="V190" s="346">
        <v>2.6768107984849018E-3</v>
      </c>
      <c r="W190" s="346">
        <v>6.8644181087685588E-4</v>
      </c>
      <c r="X190" s="346">
        <v>4.9046889383028288E-4</v>
      </c>
      <c r="Y190" s="346">
        <v>6.6506393871368049E-4</v>
      </c>
      <c r="Z190" s="346">
        <v>2.5055513018295167E-4</v>
      </c>
      <c r="AA190" s="346">
        <v>9.0101605894210839E-4</v>
      </c>
      <c r="AB190" s="346">
        <v>1.368784247092537E-3</v>
      </c>
      <c r="AC190" s="346">
        <v>1.5643140292023096E-4</v>
      </c>
      <c r="AD190" s="346">
        <v>2.8084737999373925E-4</v>
      </c>
      <c r="AE190" s="346">
        <v>8.7320996753767184E-4</v>
      </c>
      <c r="AF190" s="346">
        <v>5.6262600218376629E-4</v>
      </c>
      <c r="AG190" s="346">
        <v>2.1675307009523021E-4</v>
      </c>
      <c r="AH190" s="346">
        <v>1.2944695792255104E-4</v>
      </c>
      <c r="AI190" s="346">
        <v>3.6691914929701296E-4</v>
      </c>
      <c r="AJ190" s="346">
        <v>9.6803810419831789E-4</v>
      </c>
      <c r="AK190" s="346">
        <v>6.7905686027286427E-4</v>
      </c>
      <c r="AL190" s="346">
        <v>6.9867581353117445E-4</v>
      </c>
      <c r="AM190" s="346">
        <v>5.1905751998731423E-4</v>
      </c>
      <c r="AN190" s="346">
        <v>1.7315942483865025E-3</v>
      </c>
      <c r="AO190" s="346">
        <v>6.6112470635301364E-4</v>
      </c>
      <c r="AP190" s="346">
        <v>9.7286162646454235E-4</v>
      </c>
      <c r="AQ190" s="346">
        <v>1.5508253167426485E-4</v>
      </c>
      <c r="AR190" s="346">
        <v>3.8504032321793182E-4</v>
      </c>
      <c r="AS190" s="346">
        <v>5.0419014775085122E-4</v>
      </c>
      <c r="AT190" s="346">
        <v>7.116651136666953E-4</v>
      </c>
      <c r="AU190" s="346">
        <v>4.0648165373233388E-4</v>
      </c>
      <c r="AV190" s="346">
        <v>4.7898766932437842E-4</v>
      </c>
      <c r="AW190" s="346">
        <v>3.424647336587813E-4</v>
      </c>
      <c r="AX190" s="346">
        <v>1.7847634447617434E-4</v>
      </c>
      <c r="AY190" s="346">
        <v>4.0497137989715568E-4</v>
      </c>
      <c r="AZ190" s="346">
        <v>7.3787104592463494E-4</v>
      </c>
      <c r="BA190" s="346">
        <v>1.5096432976966967E-4</v>
      </c>
      <c r="BB190" s="346">
        <v>1.2304552984401533E-4</v>
      </c>
      <c r="BC190" s="346">
        <v>1.0673171186105077E-4</v>
      </c>
      <c r="BD190" s="346">
        <v>2.2935210097261487E-5</v>
      </c>
      <c r="BE190" s="346">
        <v>5.9038910272991857E-5</v>
      </c>
      <c r="BF190" s="346">
        <v>3.7535465315505364E-4</v>
      </c>
      <c r="BG190" s="346">
        <v>1.0918663407105534E-4</v>
      </c>
      <c r="BH190" s="346">
        <v>5.8252280692559799E-4</v>
      </c>
      <c r="BI190" s="346">
        <v>2.3769661308830812E-4</v>
      </c>
      <c r="BJ190" s="346">
        <v>5.1853153360848902E-4</v>
      </c>
      <c r="BK190" s="346">
        <v>2.9969307579051321E-4</v>
      </c>
      <c r="BL190" s="346">
        <v>1.1885808412022442E-3</v>
      </c>
      <c r="BM190" s="346">
        <v>1.5145551381556927E-3</v>
      </c>
      <c r="BN190" s="346">
        <v>2.2376682733071607E-3</v>
      </c>
      <c r="BO190" s="346">
        <v>1.5101409403256445E-3</v>
      </c>
      <c r="BP190" s="346">
        <v>1.7138542057163488E-3</v>
      </c>
      <c r="BQ190" s="346">
        <v>5.956103214159532E-4</v>
      </c>
      <c r="BR190" s="346">
        <v>3.3499675821710689E-3</v>
      </c>
      <c r="BS190" s="346">
        <v>0.94417173973344892</v>
      </c>
      <c r="BT190" s="346">
        <v>3.0603795982393537E-3</v>
      </c>
      <c r="BU190" s="346">
        <v>2.9587064002760464E-3</v>
      </c>
      <c r="BV190" s="346">
        <v>1.5427533763864613E-3</v>
      </c>
      <c r="BW190" s="346">
        <v>1.6219242997890738E-3</v>
      </c>
      <c r="BX190" s="346">
        <v>8.312151267258947E-4</v>
      </c>
      <c r="BY190" s="346">
        <v>1.8877020583819482E-4</v>
      </c>
      <c r="BZ190" s="346">
        <v>1.001760810141893E-2</v>
      </c>
      <c r="CA190" s="346">
        <v>9.0198620045614671E-4</v>
      </c>
      <c r="CB190" s="346">
        <v>1.2195540518258538E-2</v>
      </c>
      <c r="CC190" s="346">
        <v>6.4153323141222848E-4</v>
      </c>
      <c r="CD190" s="346">
        <v>1.0173749815445316E-3</v>
      </c>
      <c r="CE190" s="346">
        <v>9.9807110442779205E-4</v>
      </c>
      <c r="CF190" s="346">
        <v>1.4389094339157587E-3</v>
      </c>
      <c r="CG190" s="346">
        <v>4.5445456632196811E-3</v>
      </c>
      <c r="CH190" s="346">
        <v>8.5224807106119296E-4</v>
      </c>
      <c r="CI190" s="346">
        <v>4.8697124552376471E-3</v>
      </c>
      <c r="CJ190" s="346">
        <v>1.0691774168970812E-3</v>
      </c>
      <c r="CK190" s="346">
        <v>3.1696977434146362E-4</v>
      </c>
      <c r="CL190" s="346">
        <v>7.1833491899321827E-5</v>
      </c>
      <c r="CM190" s="346">
        <v>1.5160483904497267E-4</v>
      </c>
      <c r="CN190" s="346">
        <v>4.3526050962823344E-3</v>
      </c>
      <c r="CO190" s="346">
        <v>7.1686456318294815E-3</v>
      </c>
      <c r="CP190" s="346">
        <v>7.5651287226029236E-3</v>
      </c>
      <c r="CQ190" s="346">
        <v>4.5147042658476057E-3</v>
      </c>
      <c r="CR190" s="346">
        <v>5.1132332089200783E-3</v>
      </c>
      <c r="CS190" s="346">
        <v>5.279382821745995E-3</v>
      </c>
      <c r="CT190" s="346">
        <v>8.8981611859038686E-3</v>
      </c>
      <c r="CU190" s="346">
        <v>2.6708164682940783E-3</v>
      </c>
      <c r="CV190" s="346">
        <v>1.0527674704333195E-3</v>
      </c>
      <c r="CW190" s="346">
        <v>3.6734206796965312E-4</v>
      </c>
      <c r="CX190" s="346">
        <v>1.1673617112203446E-3</v>
      </c>
      <c r="CY190" s="346">
        <v>1.1068091595752662E-3</v>
      </c>
      <c r="CZ190" s="346">
        <v>1.5550519034190995E-3</v>
      </c>
      <c r="DA190" s="346">
        <v>8.5648803892369313E-3</v>
      </c>
      <c r="DB190" s="346">
        <v>1.1920027205948583E-2</v>
      </c>
      <c r="DC190" s="346">
        <v>4.4465355026699046E-3</v>
      </c>
      <c r="DD190" s="346">
        <v>2.1616312022106209E-3</v>
      </c>
      <c r="DE190" s="346">
        <v>4.4078973916499226E-3</v>
      </c>
      <c r="DF190" s="346">
        <v>1.4176342182157095E-3</v>
      </c>
      <c r="DG190" s="347">
        <v>1.1230105301199408E-3</v>
      </c>
    </row>
    <row r="191" spans="2:111">
      <c r="B191" s="123" t="s">
        <v>264</v>
      </c>
      <c r="C191" s="110" t="s">
        <v>5</v>
      </c>
      <c r="D191" s="346">
        <v>9.9267735972707728E-5</v>
      </c>
      <c r="E191" s="346">
        <v>1.6175209945484619E-4</v>
      </c>
      <c r="F191" s="346">
        <v>6.0825493601419282E-4</v>
      </c>
      <c r="G191" s="346">
        <v>3.0993621838704294E-5</v>
      </c>
      <c r="H191" s="346">
        <v>1.261637492551906E-4</v>
      </c>
      <c r="I191" s="346">
        <v>0</v>
      </c>
      <c r="J191" s="346">
        <v>3.646953598686676E-5</v>
      </c>
      <c r="K191" s="346">
        <v>1.8825727121843792E-4</v>
      </c>
      <c r="L191" s="346">
        <v>1.1909245077748766E-4</v>
      </c>
      <c r="M191" s="346">
        <v>1.2927832521497136E-4</v>
      </c>
      <c r="N191" s="346">
        <v>0</v>
      </c>
      <c r="O191" s="346">
        <v>9.5029117797531076E-5</v>
      </c>
      <c r="P191" s="346">
        <v>2.4294637610119723E-5</v>
      </c>
      <c r="Q191" s="346">
        <v>9.1145565643510406E-5</v>
      </c>
      <c r="R191" s="346">
        <v>3.9182372349367043E-5</v>
      </c>
      <c r="S191" s="346">
        <v>4.5267627804431338E-4</v>
      </c>
      <c r="T191" s="346">
        <v>2.4394867310486236E-4</v>
      </c>
      <c r="U191" s="346">
        <v>2.4970393850690131E-4</v>
      </c>
      <c r="V191" s="346">
        <v>1.7974611534561933E-3</v>
      </c>
      <c r="W191" s="346">
        <v>4.4829739751800376E-4</v>
      </c>
      <c r="X191" s="346">
        <v>3.8938261452113235E-4</v>
      </c>
      <c r="Y191" s="346">
        <v>1.1267202693014164E-4</v>
      </c>
      <c r="Z191" s="346">
        <v>4.4468952056516186E-5</v>
      </c>
      <c r="AA191" s="346">
        <v>4.3707764860220262E-4</v>
      </c>
      <c r="AB191" s="346">
        <v>3.999052071868967E-4</v>
      </c>
      <c r="AC191" s="346">
        <v>1.3193958420385809E-4</v>
      </c>
      <c r="AD191" s="346">
        <v>2.9160610336868277E-5</v>
      </c>
      <c r="AE191" s="346">
        <v>9.4778714244269556E-5</v>
      </c>
      <c r="AF191" s="346">
        <v>1.3029562921244706E-4</v>
      </c>
      <c r="AG191" s="346">
        <v>7.607499330951868E-5</v>
      </c>
      <c r="AH191" s="346">
        <v>4.3370134345025765E-5</v>
      </c>
      <c r="AI191" s="346">
        <v>2.2740768396263821E-4</v>
      </c>
      <c r="AJ191" s="346">
        <v>8.6107067313436619E-4</v>
      </c>
      <c r="AK191" s="346">
        <v>2.1118728355398075E-4</v>
      </c>
      <c r="AL191" s="346">
        <v>5.3956839728188158E-4</v>
      </c>
      <c r="AM191" s="346">
        <v>4.0491780764462926E-4</v>
      </c>
      <c r="AN191" s="346">
        <v>2.0722138302356111E-4</v>
      </c>
      <c r="AO191" s="346">
        <v>2.8178175138116398E-4</v>
      </c>
      <c r="AP191" s="346">
        <v>1.7505302396399764E-4</v>
      </c>
      <c r="AQ191" s="346">
        <v>5.6704536654447238E-5</v>
      </c>
      <c r="AR191" s="346">
        <v>9.8564458790696501E-5</v>
      </c>
      <c r="AS191" s="346">
        <v>1.252596229265972E-4</v>
      </c>
      <c r="AT191" s="346">
        <v>1.4901045515803589E-4</v>
      </c>
      <c r="AU191" s="346">
        <v>1.3241838739511046E-4</v>
      </c>
      <c r="AV191" s="346">
        <v>9.5320242055933716E-5</v>
      </c>
      <c r="AW191" s="346">
        <v>1.3606610328794263E-4</v>
      </c>
      <c r="AX191" s="346">
        <v>9.1759455408542041E-5</v>
      </c>
      <c r="AY191" s="346">
        <v>9.0708387871217349E-5</v>
      </c>
      <c r="AZ191" s="346">
        <v>2.2272831456269862E-4</v>
      </c>
      <c r="BA191" s="346">
        <v>3.0467388765434861E-5</v>
      </c>
      <c r="BB191" s="346">
        <v>3.9669759988521167E-5</v>
      </c>
      <c r="BC191" s="346">
        <v>3.7104796924616747E-5</v>
      </c>
      <c r="BD191" s="346">
        <v>9.0041687374006598E-6</v>
      </c>
      <c r="BE191" s="346">
        <v>2.7088217525422261E-5</v>
      </c>
      <c r="BF191" s="346">
        <v>8.7349178949434135E-5</v>
      </c>
      <c r="BG191" s="346">
        <v>2.6732279146410486E-5</v>
      </c>
      <c r="BH191" s="346">
        <v>1.5243033589663703E-4</v>
      </c>
      <c r="BI191" s="346">
        <v>1.3028752831826352E-4</v>
      </c>
      <c r="BJ191" s="346">
        <v>3.5642881330291568E-4</v>
      </c>
      <c r="BK191" s="346">
        <v>6.4409101923162238E-5</v>
      </c>
      <c r="BL191" s="346">
        <v>3.6877459279526984E-4</v>
      </c>
      <c r="BM191" s="346">
        <v>5.4037832922091517E-4</v>
      </c>
      <c r="BN191" s="346">
        <v>4.830768469617293E-4</v>
      </c>
      <c r="BO191" s="346">
        <v>1.7518479887763999E-3</v>
      </c>
      <c r="BP191" s="346">
        <v>2.1414202051068224E-3</v>
      </c>
      <c r="BQ191" s="346">
        <v>4.3117368674925102E-3</v>
      </c>
      <c r="BR191" s="346">
        <v>9.5697619815059891E-4</v>
      </c>
      <c r="BS191" s="346">
        <v>1.0676099876787098E-3</v>
      </c>
      <c r="BT191" s="346">
        <v>0.27703794338996335</v>
      </c>
      <c r="BU191" s="346">
        <v>6.4706468834474094E-4</v>
      </c>
      <c r="BV191" s="346">
        <v>1.2960704058003292E-3</v>
      </c>
      <c r="BW191" s="346">
        <v>2.2897036263929568E-4</v>
      </c>
      <c r="BX191" s="346">
        <v>2.4367786929754086E-4</v>
      </c>
      <c r="BY191" s="346">
        <v>1.069844061100703E-4</v>
      </c>
      <c r="BZ191" s="346">
        <v>1.3281432181645885E-2</v>
      </c>
      <c r="CA191" s="346">
        <v>6.5715666941667649E-4</v>
      </c>
      <c r="CB191" s="346">
        <v>9.0875573634788818E-4</v>
      </c>
      <c r="CC191" s="346">
        <v>9.2017199674211594E-4</v>
      </c>
      <c r="CD191" s="346">
        <v>9.3059252900700991E-4</v>
      </c>
      <c r="CE191" s="346">
        <v>1.0156209060433578E-3</v>
      </c>
      <c r="CF191" s="346">
        <v>7.6610885124135468E-4</v>
      </c>
      <c r="CG191" s="346">
        <v>4.0423490993000974E-3</v>
      </c>
      <c r="CH191" s="346">
        <v>7.0465352900909257E-4</v>
      </c>
      <c r="CI191" s="346">
        <v>3.6187924104805588E-3</v>
      </c>
      <c r="CJ191" s="346">
        <v>1.5215154231203764E-3</v>
      </c>
      <c r="CK191" s="346">
        <v>1.2345353528208652E-4</v>
      </c>
      <c r="CL191" s="346">
        <v>5.0571407057972813E-5</v>
      </c>
      <c r="CM191" s="346">
        <v>7.2890977000172809E-5</v>
      </c>
      <c r="CN191" s="346">
        <v>9.8310603846524913E-3</v>
      </c>
      <c r="CO191" s="346">
        <v>2.6990123450630825E-3</v>
      </c>
      <c r="CP191" s="346">
        <v>1.4191823527564421E-3</v>
      </c>
      <c r="CQ191" s="346">
        <v>1.5710192944844859E-3</v>
      </c>
      <c r="CR191" s="346">
        <v>5.2534854341203495E-3</v>
      </c>
      <c r="CS191" s="346">
        <v>1.6589921100358897E-3</v>
      </c>
      <c r="CT191" s="346">
        <v>1.5451957892671799E-3</v>
      </c>
      <c r="CU191" s="346">
        <v>2.8816414042817521E-4</v>
      </c>
      <c r="CV191" s="346">
        <v>4.7298837382189692E-4</v>
      </c>
      <c r="CW191" s="346">
        <v>2.8398836081975666E-4</v>
      </c>
      <c r="CX191" s="346">
        <v>6.7398933062311217E-4</v>
      </c>
      <c r="CY191" s="346">
        <v>5.2507331246403255E-4</v>
      </c>
      <c r="CZ191" s="346">
        <v>1.6880544067363445E-3</v>
      </c>
      <c r="DA191" s="346">
        <v>5.1289665555661447E-3</v>
      </c>
      <c r="DB191" s="346">
        <v>2.3318373250633645E-3</v>
      </c>
      <c r="DC191" s="346">
        <v>3.5657008977304223E-3</v>
      </c>
      <c r="DD191" s="346">
        <v>3.2080666937581907E-4</v>
      </c>
      <c r="DE191" s="346">
        <v>3.1641669258039881E-3</v>
      </c>
      <c r="DF191" s="346">
        <v>3.6472231857489779E-4</v>
      </c>
      <c r="DG191" s="347">
        <v>3.0996362610008553E-3</v>
      </c>
    </row>
    <row r="192" spans="2:111">
      <c r="B192" s="123" t="s">
        <v>265</v>
      </c>
      <c r="C192" s="110" t="s">
        <v>52</v>
      </c>
      <c r="D192" s="346">
        <v>2.3115583253147248E-2</v>
      </c>
      <c r="E192" s="346">
        <v>2.1787820620720148E-2</v>
      </c>
      <c r="F192" s="346">
        <v>4.3523668368056247E-2</v>
      </c>
      <c r="G192" s="346">
        <v>3.2172237742232484E-3</v>
      </c>
      <c r="H192" s="346">
        <v>1.9699431322441674E-2</v>
      </c>
      <c r="I192" s="346">
        <v>0</v>
      </c>
      <c r="J192" s="346">
        <v>1.2451341240122653E-3</v>
      </c>
      <c r="K192" s="346">
        <v>2.1359518149873063E-2</v>
      </c>
      <c r="L192" s="346">
        <v>9.8107146269606951E-3</v>
      </c>
      <c r="M192" s="346">
        <v>3.9631278345134961E-2</v>
      </c>
      <c r="N192" s="346">
        <v>0</v>
      </c>
      <c r="O192" s="346">
        <v>1.4025063459672414E-2</v>
      </c>
      <c r="P192" s="346">
        <v>5.8267173166255343E-3</v>
      </c>
      <c r="Q192" s="346">
        <v>1.7089915317517454E-2</v>
      </c>
      <c r="R192" s="346">
        <v>7.720379202897947E-3</v>
      </c>
      <c r="S192" s="346">
        <v>3.3387134912513258E-2</v>
      </c>
      <c r="T192" s="346">
        <v>3.2671503145259698E-2</v>
      </c>
      <c r="U192" s="346">
        <v>2.413204475715372E-2</v>
      </c>
      <c r="V192" s="346">
        <v>1.3310886653638299E-2</v>
      </c>
      <c r="W192" s="346">
        <v>4.9023843657084835E-3</v>
      </c>
      <c r="X192" s="346">
        <v>3.8197352986548945E-3</v>
      </c>
      <c r="Y192" s="346">
        <v>7.6331813573139616E-3</v>
      </c>
      <c r="Z192" s="346">
        <v>2.4987643593523986E-3</v>
      </c>
      <c r="AA192" s="346">
        <v>9.6747640319743197E-3</v>
      </c>
      <c r="AB192" s="346">
        <v>1.687508373398287E-2</v>
      </c>
      <c r="AC192" s="346">
        <v>6.1213380835608115E-3</v>
      </c>
      <c r="AD192" s="346">
        <v>2.981845356252458E-3</v>
      </c>
      <c r="AE192" s="346">
        <v>7.090689040428217E-3</v>
      </c>
      <c r="AF192" s="346">
        <v>2.6164778274403434E-2</v>
      </c>
      <c r="AG192" s="346">
        <v>9.4971980651249541E-3</v>
      </c>
      <c r="AH192" s="346">
        <v>9.3865156388725935E-3</v>
      </c>
      <c r="AI192" s="346">
        <v>7.5896110278873092E-3</v>
      </c>
      <c r="AJ192" s="346">
        <v>1.7411747590228364E-2</v>
      </c>
      <c r="AK192" s="346">
        <v>1.6565246763055701E-2</v>
      </c>
      <c r="AL192" s="346">
        <v>1.5543262373906644E-2</v>
      </c>
      <c r="AM192" s="346">
        <v>1.3336465366294905E-2</v>
      </c>
      <c r="AN192" s="346">
        <v>9.6624363776510996E-3</v>
      </c>
      <c r="AO192" s="346">
        <v>1.2533269419844225E-2</v>
      </c>
      <c r="AP192" s="346">
        <v>2.8183640047306158E-2</v>
      </c>
      <c r="AQ192" s="346">
        <v>3.6087109740134972E-3</v>
      </c>
      <c r="AR192" s="346">
        <v>1.3215170135987166E-2</v>
      </c>
      <c r="AS192" s="346">
        <v>1.565298654033653E-2</v>
      </c>
      <c r="AT192" s="346">
        <v>1.7746027639627491E-2</v>
      </c>
      <c r="AU192" s="346">
        <v>1.6432804635978109E-2</v>
      </c>
      <c r="AV192" s="346">
        <v>1.7421113738203344E-2</v>
      </c>
      <c r="AW192" s="346">
        <v>1.2699962205255369E-2</v>
      </c>
      <c r="AX192" s="346">
        <v>6.4506669870355911E-3</v>
      </c>
      <c r="AY192" s="346">
        <v>7.1538986824269037E-3</v>
      </c>
      <c r="AZ192" s="346">
        <v>4.4057288748608633E-2</v>
      </c>
      <c r="BA192" s="346">
        <v>8.7753868415104512E-3</v>
      </c>
      <c r="BB192" s="346">
        <v>6.9926092398152912E-3</v>
      </c>
      <c r="BC192" s="346">
        <v>4.5887666767063795E-3</v>
      </c>
      <c r="BD192" s="346">
        <v>1.4780634273287392E-3</v>
      </c>
      <c r="BE192" s="346">
        <v>3.4704061373443257E-3</v>
      </c>
      <c r="BF192" s="346">
        <v>1.7948199847426381E-2</v>
      </c>
      <c r="BG192" s="346">
        <v>4.2314865418334379E-3</v>
      </c>
      <c r="BH192" s="346">
        <v>3.9963991832878236E-2</v>
      </c>
      <c r="BI192" s="346">
        <v>1.0175433350238636E-2</v>
      </c>
      <c r="BJ192" s="346">
        <v>1.8256092561866222E-2</v>
      </c>
      <c r="BK192" s="346">
        <v>1.4028267215405888E-2</v>
      </c>
      <c r="BL192" s="346">
        <v>6.9832851400446474E-3</v>
      </c>
      <c r="BM192" s="346">
        <v>5.435479085282114E-2</v>
      </c>
      <c r="BN192" s="346">
        <v>6.1059955249814411E-2</v>
      </c>
      <c r="BO192" s="346">
        <v>4.0396905554890637E-2</v>
      </c>
      <c r="BP192" s="346">
        <v>3.5152679131327032E-2</v>
      </c>
      <c r="BQ192" s="346">
        <v>6.9085496109731453E-3</v>
      </c>
      <c r="BR192" s="346">
        <v>1.1672596608342922E-2</v>
      </c>
      <c r="BS192" s="346">
        <v>2.6814227928802049E-2</v>
      </c>
      <c r="BT192" s="346">
        <v>6.1517842515187021E-3</v>
      </c>
      <c r="BU192" s="346">
        <v>0.85797332544935778</v>
      </c>
      <c r="BV192" s="346">
        <v>7.1738126382143615E-3</v>
      </c>
      <c r="BW192" s="346">
        <v>2.8839063610499763E-3</v>
      </c>
      <c r="BX192" s="346">
        <v>6.8279206829087403E-3</v>
      </c>
      <c r="BY192" s="346">
        <v>2.2122954996731999E-3</v>
      </c>
      <c r="BZ192" s="346">
        <v>7.6991333188386937E-3</v>
      </c>
      <c r="CA192" s="346">
        <v>8.1642684954511633E-3</v>
      </c>
      <c r="CB192" s="346">
        <v>9.0789012137768951E-2</v>
      </c>
      <c r="CC192" s="346">
        <v>4.8192490715088469E-3</v>
      </c>
      <c r="CD192" s="346">
        <v>6.9108391321343714E-3</v>
      </c>
      <c r="CE192" s="346">
        <v>8.1983381130453174E-3</v>
      </c>
      <c r="CF192" s="346">
        <v>6.7824498027472093E-3</v>
      </c>
      <c r="CG192" s="346">
        <v>1.5688192866905176E-2</v>
      </c>
      <c r="CH192" s="346">
        <v>5.9252160883913581E-3</v>
      </c>
      <c r="CI192" s="346">
        <v>7.4226552113441377E-3</v>
      </c>
      <c r="CJ192" s="346">
        <v>7.465652591427719E-3</v>
      </c>
      <c r="CK192" s="346">
        <v>6.046311676549729E-3</v>
      </c>
      <c r="CL192" s="346">
        <v>3.0153950238210166E-4</v>
      </c>
      <c r="CM192" s="346">
        <v>2.6188664843402134E-3</v>
      </c>
      <c r="CN192" s="346">
        <v>1.2596429779518352E-2</v>
      </c>
      <c r="CO192" s="346">
        <v>1.2113448537665491E-2</v>
      </c>
      <c r="CP192" s="346">
        <v>3.4965598610906999E-2</v>
      </c>
      <c r="CQ192" s="346">
        <v>4.9489784087893125E-2</v>
      </c>
      <c r="CR192" s="346">
        <v>3.1586883333916509E-2</v>
      </c>
      <c r="CS192" s="346">
        <v>2.7490660901087125E-2</v>
      </c>
      <c r="CT192" s="346">
        <v>2.2332018982383905E-2</v>
      </c>
      <c r="CU192" s="346">
        <v>3.1769792216913853E-2</v>
      </c>
      <c r="CV192" s="346">
        <v>1.8810169159001258E-2</v>
      </c>
      <c r="CW192" s="346">
        <v>4.4783702156669858E-3</v>
      </c>
      <c r="CX192" s="346">
        <v>5.0438210630138237E-2</v>
      </c>
      <c r="CY192" s="346">
        <v>8.7724132997353231E-3</v>
      </c>
      <c r="CZ192" s="346">
        <v>6.4666884317267186E-3</v>
      </c>
      <c r="DA192" s="346">
        <v>8.072342726016353E-2</v>
      </c>
      <c r="DB192" s="346">
        <v>3.5737409737895257E-2</v>
      </c>
      <c r="DC192" s="346">
        <v>1.6020540853021029E-2</v>
      </c>
      <c r="DD192" s="346">
        <v>3.394714324081749E-2</v>
      </c>
      <c r="DE192" s="346">
        <v>1.7689425704535449E-2</v>
      </c>
      <c r="DF192" s="346">
        <v>0.22339234763708365</v>
      </c>
      <c r="DG192" s="347">
        <v>5.2963294447599422E-3</v>
      </c>
    </row>
    <row r="193" spans="2:111">
      <c r="B193" s="123" t="s">
        <v>266</v>
      </c>
      <c r="C193" s="110" t="s">
        <v>6</v>
      </c>
      <c r="D193" s="346">
        <v>3.3049733957280997E-3</v>
      </c>
      <c r="E193" s="346">
        <v>3.9981314050824713E-3</v>
      </c>
      <c r="F193" s="346">
        <v>1.4314245721314131E-2</v>
      </c>
      <c r="G193" s="346">
        <v>2.249804386430296E-3</v>
      </c>
      <c r="H193" s="346">
        <v>5.2341343859033107E-3</v>
      </c>
      <c r="I193" s="346">
        <v>0</v>
      </c>
      <c r="J193" s="346">
        <v>2.1666653213374279E-3</v>
      </c>
      <c r="K193" s="346">
        <v>2.6844811843471234E-3</v>
      </c>
      <c r="L193" s="346">
        <v>3.8573108539871315E-3</v>
      </c>
      <c r="M193" s="346">
        <v>4.196667537640972E-3</v>
      </c>
      <c r="N193" s="346">
        <v>0</v>
      </c>
      <c r="O193" s="346">
        <v>5.2317275652320446E-3</v>
      </c>
      <c r="P193" s="346">
        <v>1.2997973500177798E-3</v>
      </c>
      <c r="Q193" s="346">
        <v>3.4154837510076124E-3</v>
      </c>
      <c r="R193" s="346">
        <v>2.0776605808185897E-3</v>
      </c>
      <c r="S193" s="346">
        <v>5.1871551634261256E-3</v>
      </c>
      <c r="T193" s="346">
        <v>5.3588255833750612E-3</v>
      </c>
      <c r="U193" s="346">
        <v>6.7520271151992103E-3</v>
      </c>
      <c r="V193" s="346">
        <v>7.5836698643599884E-3</v>
      </c>
      <c r="W193" s="346">
        <v>1.8313431517531843E-3</v>
      </c>
      <c r="X193" s="346">
        <v>2.1434038323277461E-3</v>
      </c>
      <c r="Y193" s="346">
        <v>1.8411262757206948E-3</v>
      </c>
      <c r="Z193" s="346">
        <v>6.4994458445793957E-4</v>
      </c>
      <c r="AA193" s="346">
        <v>1.7215431025730714E-3</v>
      </c>
      <c r="AB193" s="346">
        <v>3.5064077645589357E-3</v>
      </c>
      <c r="AC193" s="346">
        <v>8.8669873680445653E-4</v>
      </c>
      <c r="AD193" s="346">
        <v>2.0343561043409315E-3</v>
      </c>
      <c r="AE193" s="346">
        <v>2.3406575559615844E-3</v>
      </c>
      <c r="AF193" s="346">
        <v>3.1873114051989889E-3</v>
      </c>
      <c r="AG193" s="346">
        <v>1.9764085681669339E-3</v>
      </c>
      <c r="AH193" s="346">
        <v>1.1636772893557513E-3</v>
      </c>
      <c r="AI193" s="346">
        <v>2.2808134820915191E-3</v>
      </c>
      <c r="AJ193" s="346">
        <v>7.3426491287127936E-3</v>
      </c>
      <c r="AK193" s="346">
        <v>8.174762360518428E-3</v>
      </c>
      <c r="AL193" s="346">
        <v>6.6157001709812478E-3</v>
      </c>
      <c r="AM193" s="346">
        <v>5.5361172634342442E-3</v>
      </c>
      <c r="AN193" s="346">
        <v>4.1448733305909022E-3</v>
      </c>
      <c r="AO193" s="346">
        <v>4.7490646776160291E-3</v>
      </c>
      <c r="AP193" s="346">
        <v>6.9044944221037111E-3</v>
      </c>
      <c r="AQ193" s="346">
        <v>2.8182046013310374E-3</v>
      </c>
      <c r="AR193" s="346">
        <v>3.4532518425720846E-3</v>
      </c>
      <c r="AS193" s="346">
        <v>7.40059672243535E-3</v>
      </c>
      <c r="AT193" s="346">
        <v>7.6696133690853825E-3</v>
      </c>
      <c r="AU193" s="346">
        <v>3.4606361116802467E-3</v>
      </c>
      <c r="AV193" s="346">
        <v>4.4742955148124302E-3</v>
      </c>
      <c r="AW193" s="346">
        <v>2.9720307692261178E-3</v>
      </c>
      <c r="AX193" s="346">
        <v>1.2446490737749675E-3</v>
      </c>
      <c r="AY193" s="346">
        <v>1.6900779143655569E-3</v>
      </c>
      <c r="AZ193" s="346">
        <v>7.6577956041008781E-3</v>
      </c>
      <c r="BA193" s="346">
        <v>1.4987178288786152E-3</v>
      </c>
      <c r="BB193" s="346">
        <v>1.9949682939708765E-3</v>
      </c>
      <c r="BC193" s="346">
        <v>6.8252552409939769E-4</v>
      </c>
      <c r="BD193" s="346">
        <v>3.3514653144929482E-4</v>
      </c>
      <c r="BE193" s="346">
        <v>9.3030414605094864E-4</v>
      </c>
      <c r="BF193" s="346">
        <v>3.5635847234127037E-3</v>
      </c>
      <c r="BG193" s="346">
        <v>8.8766712544163611E-4</v>
      </c>
      <c r="BH193" s="346">
        <v>5.2379007274458642E-3</v>
      </c>
      <c r="BI193" s="346">
        <v>3.1267238589983131E-3</v>
      </c>
      <c r="BJ193" s="346">
        <v>5.866057168185986E-3</v>
      </c>
      <c r="BK193" s="346">
        <v>7.8526307669819287E-3</v>
      </c>
      <c r="BL193" s="346">
        <v>7.4471323688570746E-3</v>
      </c>
      <c r="BM193" s="346">
        <v>1.4554179994365654E-2</v>
      </c>
      <c r="BN193" s="346">
        <v>1.0363703801064807E-2</v>
      </c>
      <c r="BO193" s="346">
        <v>1.8756372434014568E-2</v>
      </c>
      <c r="BP193" s="346">
        <v>1.8356337313845603E-2</v>
      </c>
      <c r="BQ193" s="346">
        <v>1.587635014110433E-2</v>
      </c>
      <c r="BR193" s="346">
        <v>8.8188955637329928E-3</v>
      </c>
      <c r="BS193" s="346">
        <v>2.0780417637546306E-2</v>
      </c>
      <c r="BT193" s="346">
        <v>9.4559169365033419E-3</v>
      </c>
      <c r="BU193" s="346">
        <v>1.8858036856026935E-2</v>
      </c>
      <c r="BV193" s="346">
        <v>0.83160480113838431</v>
      </c>
      <c r="BW193" s="346">
        <v>6.2643032132361096E-2</v>
      </c>
      <c r="BX193" s="346">
        <v>7.2347995522603875E-2</v>
      </c>
      <c r="BY193" s="346">
        <v>6.0063578001948524E-2</v>
      </c>
      <c r="BZ193" s="346">
        <v>5.749061692691898E-2</v>
      </c>
      <c r="CA193" s="346">
        <v>9.2754908835754185E-3</v>
      </c>
      <c r="CB193" s="346">
        <v>5.5217945040581362E-2</v>
      </c>
      <c r="CC193" s="346">
        <v>2.0356546288621089E-2</v>
      </c>
      <c r="CD193" s="346">
        <v>1.639910876682061E-2</v>
      </c>
      <c r="CE193" s="346">
        <v>1.3525049028132292E-2</v>
      </c>
      <c r="CF193" s="346">
        <v>8.8256600356579999E-3</v>
      </c>
      <c r="CG193" s="346">
        <v>1.1641759194202666E-2</v>
      </c>
      <c r="CH193" s="346">
        <v>3.514579148572239E-3</v>
      </c>
      <c r="CI193" s="346">
        <v>1.0190773723928532E-2</v>
      </c>
      <c r="CJ193" s="346">
        <v>6.7304588211487991E-3</v>
      </c>
      <c r="CK193" s="346">
        <v>3.1189597427091651E-3</v>
      </c>
      <c r="CL193" s="346">
        <v>3.5628105603782386E-4</v>
      </c>
      <c r="CM193" s="346">
        <v>7.4423248632654788E-4</v>
      </c>
      <c r="CN193" s="346">
        <v>1.5981714318215795E-2</v>
      </c>
      <c r="CO193" s="346">
        <v>1.268334913968157E-2</v>
      </c>
      <c r="CP193" s="346">
        <v>7.3828410671839765E-3</v>
      </c>
      <c r="CQ193" s="346">
        <v>8.3325404367555807E-3</v>
      </c>
      <c r="CR193" s="346">
        <v>2.3940533512242033E-2</v>
      </c>
      <c r="CS193" s="346">
        <v>1.6145636274679513E-2</v>
      </c>
      <c r="CT193" s="346">
        <v>1.1035863551501841E-2</v>
      </c>
      <c r="CU193" s="346">
        <v>2.2913947240414723E-2</v>
      </c>
      <c r="CV193" s="346">
        <v>4.335451259184165E-2</v>
      </c>
      <c r="CW193" s="346">
        <v>2.5922107013318621E-3</v>
      </c>
      <c r="CX193" s="346">
        <v>8.1452861411267646E-3</v>
      </c>
      <c r="CY193" s="346">
        <v>5.3747978590583311E-3</v>
      </c>
      <c r="CZ193" s="346">
        <v>3.4457411213021541E-3</v>
      </c>
      <c r="DA193" s="346">
        <v>1.4148613966148119E-2</v>
      </c>
      <c r="DB193" s="346">
        <v>7.7744589051149107E-3</v>
      </c>
      <c r="DC193" s="346">
        <v>1.2723172108357106E-2</v>
      </c>
      <c r="DD193" s="346">
        <v>1.925359477376511E-2</v>
      </c>
      <c r="DE193" s="346">
        <v>8.2567675394238232E-3</v>
      </c>
      <c r="DF193" s="346">
        <v>8.8626487212085329E-3</v>
      </c>
      <c r="DG193" s="347">
        <v>2.1874099260825487E-2</v>
      </c>
    </row>
    <row r="194" spans="2:111">
      <c r="B194" s="123" t="s">
        <v>267</v>
      </c>
      <c r="C194" s="110" t="s">
        <v>268</v>
      </c>
      <c r="D194" s="346">
        <v>1.5793633249163725E-3</v>
      </c>
      <c r="E194" s="346">
        <v>1.6319443030125107E-3</v>
      </c>
      <c r="F194" s="346">
        <v>5.0029620940753071E-3</v>
      </c>
      <c r="G194" s="346">
        <v>5.4040732425001878E-4</v>
      </c>
      <c r="H194" s="346">
        <v>1.7998307883068285E-3</v>
      </c>
      <c r="I194" s="346">
        <v>0</v>
      </c>
      <c r="J194" s="346">
        <v>4.450100814724267E-4</v>
      </c>
      <c r="K194" s="346">
        <v>2.1155343944028E-3</v>
      </c>
      <c r="L194" s="346">
        <v>1.0221979947141141E-3</v>
      </c>
      <c r="M194" s="346">
        <v>3.2474907606123756E-3</v>
      </c>
      <c r="N194" s="346">
        <v>0</v>
      </c>
      <c r="O194" s="346">
        <v>1.2393697323967118E-3</v>
      </c>
      <c r="P194" s="346">
        <v>5.2255889934832152E-4</v>
      </c>
      <c r="Q194" s="346">
        <v>1.6176198066900039E-3</v>
      </c>
      <c r="R194" s="346">
        <v>8.5824977235825597E-4</v>
      </c>
      <c r="S194" s="346">
        <v>2.2325972799179593E-3</v>
      </c>
      <c r="T194" s="346">
        <v>2.2340990468423445E-3</v>
      </c>
      <c r="U194" s="346">
        <v>3.5285124587606863E-3</v>
      </c>
      <c r="V194" s="346">
        <v>2.0812728503098628E-3</v>
      </c>
      <c r="W194" s="346">
        <v>7.4554524075189262E-4</v>
      </c>
      <c r="X194" s="346">
        <v>1.031109614595912E-3</v>
      </c>
      <c r="Y194" s="346">
        <v>7.3067916489140763E-4</v>
      </c>
      <c r="Z194" s="346">
        <v>3.1959758259488311E-4</v>
      </c>
      <c r="AA194" s="346">
        <v>9.8747846480753553E-4</v>
      </c>
      <c r="AB194" s="346">
        <v>2.3693872987004846E-3</v>
      </c>
      <c r="AC194" s="346">
        <v>4.0824094858092207E-4</v>
      </c>
      <c r="AD194" s="346">
        <v>6.4843238056290953E-4</v>
      </c>
      <c r="AE194" s="346">
        <v>1.3342028635408175E-3</v>
      </c>
      <c r="AF194" s="346">
        <v>2.7650400706963978E-3</v>
      </c>
      <c r="AG194" s="346">
        <v>1.1133174456895046E-3</v>
      </c>
      <c r="AH194" s="346">
        <v>6.7736280018685312E-4</v>
      </c>
      <c r="AI194" s="346">
        <v>1.0904053906031594E-3</v>
      </c>
      <c r="AJ194" s="346">
        <v>4.3070612729952254E-3</v>
      </c>
      <c r="AK194" s="346">
        <v>2.5271115811739682E-3</v>
      </c>
      <c r="AL194" s="346">
        <v>2.6948182931473413E-3</v>
      </c>
      <c r="AM194" s="346">
        <v>1.9135455226065223E-3</v>
      </c>
      <c r="AN194" s="346">
        <v>1.6075804612931432E-3</v>
      </c>
      <c r="AO194" s="346">
        <v>2.1002066321652575E-3</v>
      </c>
      <c r="AP194" s="346">
        <v>2.5766350724000138E-3</v>
      </c>
      <c r="AQ194" s="346">
        <v>5.6715072157627615E-4</v>
      </c>
      <c r="AR194" s="346">
        <v>1.5725680707426074E-3</v>
      </c>
      <c r="AS194" s="346">
        <v>3.4238534188718332E-3</v>
      </c>
      <c r="AT194" s="346">
        <v>2.7763362593057439E-3</v>
      </c>
      <c r="AU194" s="346">
        <v>2.2042487444086005E-3</v>
      </c>
      <c r="AV194" s="346">
        <v>2.1784765997148285E-3</v>
      </c>
      <c r="AW194" s="346">
        <v>1.0982421040689506E-3</v>
      </c>
      <c r="AX194" s="346">
        <v>4.9437368291733975E-4</v>
      </c>
      <c r="AY194" s="346">
        <v>6.8328848916132505E-4</v>
      </c>
      <c r="AZ194" s="346">
        <v>3.6903389242578001E-3</v>
      </c>
      <c r="BA194" s="346">
        <v>9.1052998551775235E-4</v>
      </c>
      <c r="BB194" s="346">
        <v>5.9151003359172191E-4</v>
      </c>
      <c r="BC194" s="346">
        <v>3.0300999285632772E-4</v>
      </c>
      <c r="BD194" s="346">
        <v>1.4627720267140209E-4</v>
      </c>
      <c r="BE194" s="346">
        <v>3.8348498297510042E-4</v>
      </c>
      <c r="BF194" s="346">
        <v>1.5377901576600335E-3</v>
      </c>
      <c r="BG194" s="346">
        <v>3.744978684556428E-4</v>
      </c>
      <c r="BH194" s="346">
        <v>2.3953089416819768E-3</v>
      </c>
      <c r="BI194" s="346">
        <v>8.4124747938639174E-4</v>
      </c>
      <c r="BJ194" s="346">
        <v>2.0272421271294574E-3</v>
      </c>
      <c r="BK194" s="346">
        <v>1.1983572476000847E-3</v>
      </c>
      <c r="BL194" s="346">
        <v>5.7899172642493597E-3</v>
      </c>
      <c r="BM194" s="346">
        <v>1.0424622599762628E-2</v>
      </c>
      <c r="BN194" s="346">
        <v>6.4222204980496815E-3</v>
      </c>
      <c r="BO194" s="346">
        <v>6.0795036373225298E-3</v>
      </c>
      <c r="BP194" s="346">
        <v>5.8945098253610339E-3</v>
      </c>
      <c r="BQ194" s="346">
        <v>4.9402293999267445E-3</v>
      </c>
      <c r="BR194" s="346">
        <v>1.2887451083043814E-2</v>
      </c>
      <c r="BS194" s="346">
        <v>4.624764891529195E-3</v>
      </c>
      <c r="BT194" s="346">
        <v>1.2349019370960048E-3</v>
      </c>
      <c r="BU194" s="346">
        <v>2.3675929590014667E-2</v>
      </c>
      <c r="BV194" s="346">
        <v>1.2662489813459719E-2</v>
      </c>
      <c r="BW194" s="346">
        <v>0.7163866685870286</v>
      </c>
      <c r="BX194" s="346">
        <v>0.12760679059396196</v>
      </c>
      <c r="BY194" s="346">
        <v>1.4098104020802908E-2</v>
      </c>
      <c r="BZ194" s="346">
        <v>3.5749223682028067E-3</v>
      </c>
      <c r="CA194" s="346">
        <v>6.8056638419074647E-3</v>
      </c>
      <c r="CB194" s="346">
        <v>2.8287041331941286E-2</v>
      </c>
      <c r="CC194" s="346">
        <v>3.2832514087082321E-2</v>
      </c>
      <c r="CD194" s="346">
        <v>6.4692935156677846E-3</v>
      </c>
      <c r="CE194" s="346">
        <v>4.673455065406306E-2</v>
      </c>
      <c r="CF194" s="346">
        <v>4.1707356146644781E-2</v>
      </c>
      <c r="CG194" s="346">
        <v>2.1676308744326942E-2</v>
      </c>
      <c r="CH194" s="346">
        <v>1.3273812827337561E-2</v>
      </c>
      <c r="CI194" s="346">
        <v>1.1407429736935752E-2</v>
      </c>
      <c r="CJ194" s="346">
        <v>8.9154472275700565E-3</v>
      </c>
      <c r="CK194" s="346">
        <v>1.1426180890212613E-2</v>
      </c>
      <c r="CL194" s="346">
        <v>1.597028055965065E-3</v>
      </c>
      <c r="CM194" s="346">
        <v>1.6759929622333647E-3</v>
      </c>
      <c r="CN194" s="346">
        <v>4.7167121629170441E-3</v>
      </c>
      <c r="CO194" s="346">
        <v>3.3328630659582854E-3</v>
      </c>
      <c r="CP194" s="346">
        <v>1.9972824071105594E-2</v>
      </c>
      <c r="CQ194" s="346">
        <v>2.0754760974770525E-2</v>
      </c>
      <c r="CR194" s="346">
        <v>1.2245100492429294E-2</v>
      </c>
      <c r="CS194" s="346">
        <v>7.2116032419727999E-3</v>
      </c>
      <c r="CT194" s="346">
        <v>8.8135808376196296E-3</v>
      </c>
      <c r="CU194" s="346">
        <v>1.3778043780947118E-2</v>
      </c>
      <c r="CV194" s="346">
        <v>2.0528662023854685E-2</v>
      </c>
      <c r="CW194" s="346">
        <v>2.6879267351719413E-3</v>
      </c>
      <c r="CX194" s="346">
        <v>4.2896633817585657E-3</v>
      </c>
      <c r="CY194" s="346">
        <v>9.5762916816236228E-3</v>
      </c>
      <c r="CZ194" s="346">
        <v>1.6991360522749948E-3</v>
      </c>
      <c r="DA194" s="346">
        <v>3.9517992604064169E-2</v>
      </c>
      <c r="DB194" s="346">
        <v>2.3216258229723671E-2</v>
      </c>
      <c r="DC194" s="346">
        <v>5.3753449476592764E-3</v>
      </c>
      <c r="DD194" s="346">
        <v>2.1537819549551272E-2</v>
      </c>
      <c r="DE194" s="346">
        <v>1.1508349886845621E-2</v>
      </c>
      <c r="DF194" s="346">
        <v>7.8655586210270075E-3</v>
      </c>
      <c r="DG194" s="347">
        <v>1.0602080350901901E-2</v>
      </c>
    </row>
    <row r="195" spans="2:111">
      <c r="B195" s="123" t="s">
        <v>269</v>
      </c>
      <c r="C195" s="110" t="s">
        <v>270</v>
      </c>
      <c r="D195" s="346">
        <v>0</v>
      </c>
      <c r="E195" s="346">
        <v>0</v>
      </c>
      <c r="F195" s="346">
        <v>0</v>
      </c>
      <c r="G195" s="346">
        <v>0</v>
      </c>
      <c r="H195" s="346">
        <v>0</v>
      </c>
      <c r="I195" s="346">
        <v>0</v>
      </c>
      <c r="J195" s="346">
        <v>0</v>
      </c>
      <c r="K195" s="346">
        <v>0</v>
      </c>
      <c r="L195" s="346">
        <v>0</v>
      </c>
      <c r="M195" s="346">
        <v>0</v>
      </c>
      <c r="N195" s="346">
        <v>0</v>
      </c>
      <c r="O195" s="346">
        <v>0</v>
      </c>
      <c r="P195" s="346">
        <v>0</v>
      </c>
      <c r="Q195" s="346">
        <v>0</v>
      </c>
      <c r="R195" s="346">
        <v>0</v>
      </c>
      <c r="S195" s="346">
        <v>0</v>
      </c>
      <c r="T195" s="346">
        <v>0</v>
      </c>
      <c r="U195" s="346">
        <v>0</v>
      </c>
      <c r="V195" s="346">
        <v>0</v>
      </c>
      <c r="W195" s="346">
        <v>0</v>
      </c>
      <c r="X195" s="346">
        <v>0</v>
      </c>
      <c r="Y195" s="346">
        <v>0</v>
      </c>
      <c r="Z195" s="346">
        <v>0</v>
      </c>
      <c r="AA195" s="346">
        <v>0</v>
      </c>
      <c r="AB195" s="346">
        <v>0</v>
      </c>
      <c r="AC195" s="346">
        <v>0</v>
      </c>
      <c r="AD195" s="346">
        <v>0</v>
      </c>
      <c r="AE195" s="346">
        <v>0</v>
      </c>
      <c r="AF195" s="346">
        <v>0</v>
      </c>
      <c r="AG195" s="346">
        <v>0</v>
      </c>
      <c r="AH195" s="346">
        <v>0</v>
      </c>
      <c r="AI195" s="346">
        <v>0</v>
      </c>
      <c r="AJ195" s="346">
        <v>0</v>
      </c>
      <c r="AK195" s="346">
        <v>0</v>
      </c>
      <c r="AL195" s="346">
        <v>0</v>
      </c>
      <c r="AM195" s="346">
        <v>0</v>
      </c>
      <c r="AN195" s="346">
        <v>0</v>
      </c>
      <c r="AO195" s="346">
        <v>0</v>
      </c>
      <c r="AP195" s="346">
        <v>0</v>
      </c>
      <c r="AQ195" s="346">
        <v>0</v>
      </c>
      <c r="AR195" s="346">
        <v>0</v>
      </c>
      <c r="AS195" s="346">
        <v>0</v>
      </c>
      <c r="AT195" s="346">
        <v>0</v>
      </c>
      <c r="AU195" s="346">
        <v>0</v>
      </c>
      <c r="AV195" s="346">
        <v>0</v>
      </c>
      <c r="AW195" s="346">
        <v>0</v>
      </c>
      <c r="AX195" s="346">
        <v>0</v>
      </c>
      <c r="AY195" s="346">
        <v>0</v>
      </c>
      <c r="AZ195" s="346">
        <v>0</v>
      </c>
      <c r="BA195" s="346">
        <v>0</v>
      </c>
      <c r="BB195" s="346">
        <v>0</v>
      </c>
      <c r="BC195" s="346">
        <v>0</v>
      </c>
      <c r="BD195" s="346">
        <v>0</v>
      </c>
      <c r="BE195" s="346">
        <v>0</v>
      </c>
      <c r="BF195" s="346">
        <v>0</v>
      </c>
      <c r="BG195" s="346">
        <v>0</v>
      </c>
      <c r="BH195" s="346">
        <v>0</v>
      </c>
      <c r="BI195" s="346">
        <v>0</v>
      </c>
      <c r="BJ195" s="346">
        <v>0</v>
      </c>
      <c r="BK195" s="346">
        <v>0</v>
      </c>
      <c r="BL195" s="346">
        <v>0</v>
      </c>
      <c r="BM195" s="346">
        <v>0</v>
      </c>
      <c r="BN195" s="346">
        <v>0</v>
      </c>
      <c r="BO195" s="346">
        <v>0</v>
      </c>
      <c r="BP195" s="346">
        <v>0</v>
      </c>
      <c r="BQ195" s="346">
        <v>0</v>
      </c>
      <c r="BR195" s="346">
        <v>0</v>
      </c>
      <c r="BS195" s="346">
        <v>0</v>
      </c>
      <c r="BT195" s="346">
        <v>0</v>
      </c>
      <c r="BU195" s="346">
        <v>0</v>
      </c>
      <c r="BV195" s="346">
        <v>0</v>
      </c>
      <c r="BW195" s="346">
        <v>0</v>
      </c>
      <c r="BX195" s="346">
        <v>0.99869482786127628</v>
      </c>
      <c r="BY195" s="346">
        <v>0</v>
      </c>
      <c r="BZ195" s="346">
        <v>0</v>
      </c>
      <c r="CA195" s="346">
        <v>0</v>
      </c>
      <c r="CB195" s="346">
        <v>0</v>
      </c>
      <c r="CC195" s="346">
        <v>0</v>
      </c>
      <c r="CD195" s="346">
        <v>0</v>
      </c>
      <c r="CE195" s="346">
        <v>0</v>
      </c>
      <c r="CF195" s="346">
        <v>0</v>
      </c>
      <c r="CG195" s="346">
        <v>0</v>
      </c>
      <c r="CH195" s="346">
        <v>0</v>
      </c>
      <c r="CI195" s="346">
        <v>0</v>
      </c>
      <c r="CJ195" s="346">
        <v>0</v>
      </c>
      <c r="CK195" s="346">
        <v>0</v>
      </c>
      <c r="CL195" s="346">
        <v>0</v>
      </c>
      <c r="CM195" s="346">
        <v>0</v>
      </c>
      <c r="CN195" s="346">
        <v>0</v>
      </c>
      <c r="CO195" s="346">
        <v>0</v>
      </c>
      <c r="CP195" s="346">
        <v>0</v>
      </c>
      <c r="CQ195" s="346">
        <v>0</v>
      </c>
      <c r="CR195" s="346">
        <v>0</v>
      </c>
      <c r="CS195" s="346">
        <v>0</v>
      </c>
      <c r="CT195" s="346">
        <v>0</v>
      </c>
      <c r="CU195" s="346">
        <v>0</v>
      </c>
      <c r="CV195" s="346">
        <v>0</v>
      </c>
      <c r="CW195" s="346">
        <v>0</v>
      </c>
      <c r="CX195" s="346">
        <v>0</v>
      </c>
      <c r="CY195" s="346">
        <v>0</v>
      </c>
      <c r="CZ195" s="346">
        <v>0</v>
      </c>
      <c r="DA195" s="346">
        <v>0</v>
      </c>
      <c r="DB195" s="346">
        <v>0</v>
      </c>
      <c r="DC195" s="346">
        <v>0</v>
      </c>
      <c r="DD195" s="346">
        <v>0</v>
      </c>
      <c r="DE195" s="346">
        <v>0</v>
      </c>
      <c r="DF195" s="346">
        <v>0</v>
      </c>
      <c r="DG195" s="347">
        <v>0</v>
      </c>
    </row>
    <row r="196" spans="2:111">
      <c r="B196" s="123" t="s">
        <v>271</v>
      </c>
      <c r="C196" s="110" t="s">
        <v>272</v>
      </c>
      <c r="D196" s="346">
        <v>0</v>
      </c>
      <c r="E196" s="346">
        <v>0</v>
      </c>
      <c r="F196" s="346">
        <v>0</v>
      </c>
      <c r="G196" s="346">
        <v>0</v>
      </c>
      <c r="H196" s="346">
        <v>0</v>
      </c>
      <c r="I196" s="346">
        <v>0</v>
      </c>
      <c r="J196" s="346">
        <v>0</v>
      </c>
      <c r="K196" s="346">
        <v>0</v>
      </c>
      <c r="L196" s="346">
        <v>0</v>
      </c>
      <c r="M196" s="346">
        <v>0</v>
      </c>
      <c r="N196" s="346">
        <v>0</v>
      </c>
      <c r="O196" s="346">
        <v>0</v>
      </c>
      <c r="P196" s="346">
        <v>0</v>
      </c>
      <c r="Q196" s="346">
        <v>0</v>
      </c>
      <c r="R196" s="346">
        <v>0</v>
      </c>
      <c r="S196" s="346">
        <v>0</v>
      </c>
      <c r="T196" s="346">
        <v>0</v>
      </c>
      <c r="U196" s="346">
        <v>0</v>
      </c>
      <c r="V196" s="346">
        <v>0</v>
      </c>
      <c r="W196" s="346">
        <v>0</v>
      </c>
      <c r="X196" s="346">
        <v>0</v>
      </c>
      <c r="Y196" s="346">
        <v>0</v>
      </c>
      <c r="Z196" s="346">
        <v>0</v>
      </c>
      <c r="AA196" s="346">
        <v>0</v>
      </c>
      <c r="AB196" s="346">
        <v>0</v>
      </c>
      <c r="AC196" s="346">
        <v>0</v>
      </c>
      <c r="AD196" s="346">
        <v>0</v>
      </c>
      <c r="AE196" s="346">
        <v>0</v>
      </c>
      <c r="AF196" s="346">
        <v>0</v>
      </c>
      <c r="AG196" s="346">
        <v>0</v>
      </c>
      <c r="AH196" s="346">
        <v>0</v>
      </c>
      <c r="AI196" s="346">
        <v>0</v>
      </c>
      <c r="AJ196" s="346">
        <v>0</v>
      </c>
      <c r="AK196" s="346">
        <v>0</v>
      </c>
      <c r="AL196" s="346">
        <v>0</v>
      </c>
      <c r="AM196" s="346">
        <v>0</v>
      </c>
      <c r="AN196" s="346">
        <v>0</v>
      </c>
      <c r="AO196" s="346">
        <v>0</v>
      </c>
      <c r="AP196" s="346">
        <v>0</v>
      </c>
      <c r="AQ196" s="346">
        <v>0</v>
      </c>
      <c r="AR196" s="346">
        <v>0</v>
      </c>
      <c r="AS196" s="346">
        <v>0</v>
      </c>
      <c r="AT196" s="346">
        <v>0</v>
      </c>
      <c r="AU196" s="346">
        <v>0</v>
      </c>
      <c r="AV196" s="346">
        <v>0</v>
      </c>
      <c r="AW196" s="346">
        <v>0</v>
      </c>
      <c r="AX196" s="346">
        <v>0</v>
      </c>
      <c r="AY196" s="346">
        <v>0</v>
      </c>
      <c r="AZ196" s="346">
        <v>0</v>
      </c>
      <c r="BA196" s="346">
        <v>0</v>
      </c>
      <c r="BB196" s="346">
        <v>0</v>
      </c>
      <c r="BC196" s="346">
        <v>0</v>
      </c>
      <c r="BD196" s="346">
        <v>0</v>
      </c>
      <c r="BE196" s="346">
        <v>0</v>
      </c>
      <c r="BF196" s="346">
        <v>0</v>
      </c>
      <c r="BG196" s="346">
        <v>0</v>
      </c>
      <c r="BH196" s="346">
        <v>0</v>
      </c>
      <c r="BI196" s="346">
        <v>0</v>
      </c>
      <c r="BJ196" s="346">
        <v>0</v>
      </c>
      <c r="BK196" s="346">
        <v>0</v>
      </c>
      <c r="BL196" s="346">
        <v>0</v>
      </c>
      <c r="BM196" s="346">
        <v>0</v>
      </c>
      <c r="BN196" s="346">
        <v>0</v>
      </c>
      <c r="BO196" s="346">
        <v>0</v>
      </c>
      <c r="BP196" s="346">
        <v>0</v>
      </c>
      <c r="BQ196" s="346">
        <v>0</v>
      </c>
      <c r="BR196" s="346">
        <v>0</v>
      </c>
      <c r="BS196" s="346">
        <v>0</v>
      </c>
      <c r="BT196" s="346">
        <v>0</v>
      </c>
      <c r="BU196" s="346">
        <v>0</v>
      </c>
      <c r="BV196" s="346">
        <v>0</v>
      </c>
      <c r="BW196" s="346">
        <v>0</v>
      </c>
      <c r="BX196" s="346">
        <v>0</v>
      </c>
      <c r="BY196" s="346">
        <v>0.99999999968321496</v>
      </c>
      <c r="BZ196" s="346">
        <v>0</v>
      </c>
      <c r="CA196" s="346">
        <v>0</v>
      </c>
      <c r="CB196" s="346">
        <v>0</v>
      </c>
      <c r="CC196" s="346">
        <v>0</v>
      </c>
      <c r="CD196" s="346">
        <v>0</v>
      </c>
      <c r="CE196" s="346">
        <v>0</v>
      </c>
      <c r="CF196" s="346">
        <v>0</v>
      </c>
      <c r="CG196" s="346">
        <v>0</v>
      </c>
      <c r="CH196" s="346">
        <v>0</v>
      </c>
      <c r="CI196" s="346">
        <v>0</v>
      </c>
      <c r="CJ196" s="346">
        <v>0</v>
      </c>
      <c r="CK196" s="346">
        <v>0</v>
      </c>
      <c r="CL196" s="346">
        <v>0</v>
      </c>
      <c r="CM196" s="346">
        <v>0</v>
      </c>
      <c r="CN196" s="346">
        <v>0</v>
      </c>
      <c r="CO196" s="346">
        <v>0</v>
      </c>
      <c r="CP196" s="346">
        <v>0</v>
      </c>
      <c r="CQ196" s="346">
        <v>0</v>
      </c>
      <c r="CR196" s="346">
        <v>0</v>
      </c>
      <c r="CS196" s="346">
        <v>0</v>
      </c>
      <c r="CT196" s="346">
        <v>0</v>
      </c>
      <c r="CU196" s="346">
        <v>0</v>
      </c>
      <c r="CV196" s="346">
        <v>0</v>
      </c>
      <c r="CW196" s="346">
        <v>0</v>
      </c>
      <c r="CX196" s="346">
        <v>0</v>
      </c>
      <c r="CY196" s="346">
        <v>0</v>
      </c>
      <c r="CZ196" s="346">
        <v>0</v>
      </c>
      <c r="DA196" s="346">
        <v>0</v>
      </c>
      <c r="DB196" s="346">
        <v>0</v>
      </c>
      <c r="DC196" s="346">
        <v>0</v>
      </c>
      <c r="DD196" s="346">
        <v>0</v>
      </c>
      <c r="DE196" s="346">
        <v>0</v>
      </c>
      <c r="DF196" s="346">
        <v>0</v>
      </c>
      <c r="DG196" s="347">
        <v>0</v>
      </c>
    </row>
    <row r="197" spans="2:111">
      <c r="B197" s="123" t="s">
        <v>273</v>
      </c>
      <c r="C197" s="110" t="s">
        <v>274</v>
      </c>
      <c r="D197" s="346">
        <v>2.5565806609954871E-4</v>
      </c>
      <c r="E197" s="346">
        <v>2.9401534164174285E-4</v>
      </c>
      <c r="F197" s="346">
        <v>7.5206263032394924E-4</v>
      </c>
      <c r="G197" s="346">
        <v>1.8481645692743794E-4</v>
      </c>
      <c r="H197" s="346">
        <v>3.0121906698961896E-4</v>
      </c>
      <c r="I197" s="346">
        <v>0</v>
      </c>
      <c r="J197" s="346">
        <v>1.7706854989435952E-4</v>
      </c>
      <c r="K197" s="346">
        <v>4.1547934268253123E-4</v>
      </c>
      <c r="L197" s="346">
        <v>2.1542455148354457E-4</v>
      </c>
      <c r="M197" s="346">
        <v>5.1756364977143671E-4</v>
      </c>
      <c r="N197" s="346">
        <v>0</v>
      </c>
      <c r="O197" s="346">
        <v>3.9582680646844612E-4</v>
      </c>
      <c r="P197" s="346">
        <v>1.3965180258135836E-4</v>
      </c>
      <c r="Q197" s="346">
        <v>3.7174526256225068E-4</v>
      </c>
      <c r="R197" s="346">
        <v>1.9036659001730679E-4</v>
      </c>
      <c r="S197" s="346">
        <v>1.1583598055617372E-3</v>
      </c>
      <c r="T197" s="346">
        <v>1.0437299284854213E-3</v>
      </c>
      <c r="U197" s="346">
        <v>1.0786332051191212E-3</v>
      </c>
      <c r="V197" s="346">
        <v>7.4121338841323062E-4</v>
      </c>
      <c r="W197" s="346">
        <v>2.6944986822682258E-4</v>
      </c>
      <c r="X197" s="346">
        <v>3.3493679658319067E-4</v>
      </c>
      <c r="Y197" s="346">
        <v>2.6052684832098666E-4</v>
      </c>
      <c r="Z197" s="346">
        <v>1.2628038836856806E-4</v>
      </c>
      <c r="AA197" s="346">
        <v>2.6425878029706754E-4</v>
      </c>
      <c r="AB197" s="346">
        <v>5.5641994213857034E-4</v>
      </c>
      <c r="AC197" s="346">
        <v>1.8451140638150857E-4</v>
      </c>
      <c r="AD197" s="346">
        <v>1.1046317642614269E-4</v>
      </c>
      <c r="AE197" s="346">
        <v>2.4699151735721713E-4</v>
      </c>
      <c r="AF197" s="346">
        <v>1.0981552988042248E-3</v>
      </c>
      <c r="AG197" s="346">
        <v>2.8915381163264147E-4</v>
      </c>
      <c r="AH197" s="346">
        <v>2.0183309429544613E-4</v>
      </c>
      <c r="AI197" s="346">
        <v>2.9374249950853945E-4</v>
      </c>
      <c r="AJ197" s="346">
        <v>8.7673207914973946E-4</v>
      </c>
      <c r="AK197" s="346">
        <v>7.1161055512394605E-4</v>
      </c>
      <c r="AL197" s="346">
        <v>1.045655124259153E-3</v>
      </c>
      <c r="AM197" s="346">
        <v>7.1772707884738623E-4</v>
      </c>
      <c r="AN197" s="346">
        <v>5.0029657619593516E-4</v>
      </c>
      <c r="AO197" s="346">
        <v>6.5666470719424593E-4</v>
      </c>
      <c r="AP197" s="346">
        <v>5.1740897477248291E-4</v>
      </c>
      <c r="AQ197" s="346">
        <v>2.7953175799453223E-4</v>
      </c>
      <c r="AR197" s="346">
        <v>4.4842877908558355E-4</v>
      </c>
      <c r="AS197" s="346">
        <v>1.2557123646805052E-3</v>
      </c>
      <c r="AT197" s="346">
        <v>7.246556166108926E-4</v>
      </c>
      <c r="AU197" s="346">
        <v>5.8633547519877389E-4</v>
      </c>
      <c r="AV197" s="346">
        <v>7.1849118396749199E-4</v>
      </c>
      <c r="AW197" s="346">
        <v>4.1683111588316346E-4</v>
      </c>
      <c r="AX197" s="346">
        <v>2.5737742545741679E-4</v>
      </c>
      <c r="AY197" s="346">
        <v>3.4335983861015046E-4</v>
      </c>
      <c r="AZ197" s="346">
        <v>1.4329202656785036E-3</v>
      </c>
      <c r="BA197" s="346">
        <v>2.117202087859703E-4</v>
      </c>
      <c r="BB197" s="346">
        <v>5.6668623708861876E-4</v>
      </c>
      <c r="BC197" s="346">
        <v>6.5958661210955042E-5</v>
      </c>
      <c r="BD197" s="346">
        <v>1.6566631272908115E-4</v>
      </c>
      <c r="BE197" s="346">
        <v>2.2117638318948132E-4</v>
      </c>
      <c r="BF197" s="346">
        <v>5.2854851309676191E-4</v>
      </c>
      <c r="BG197" s="346">
        <v>1.1043106833367974E-4</v>
      </c>
      <c r="BH197" s="346">
        <v>7.5145783118169495E-4</v>
      </c>
      <c r="BI197" s="346">
        <v>2.1100603692606951E-4</v>
      </c>
      <c r="BJ197" s="346">
        <v>7.0612663841266503E-4</v>
      </c>
      <c r="BK197" s="346">
        <v>4.8037898202749312E-4</v>
      </c>
      <c r="BL197" s="346">
        <v>1.6215274145255263E-3</v>
      </c>
      <c r="BM197" s="346">
        <v>2.8383743466942513E-3</v>
      </c>
      <c r="BN197" s="346">
        <v>2.3824170916486422E-3</v>
      </c>
      <c r="BO197" s="346">
        <v>1.7125221746460855E-3</v>
      </c>
      <c r="BP197" s="346">
        <v>1.5796171906954409E-3</v>
      </c>
      <c r="BQ197" s="346">
        <v>9.5383612519588719E-4</v>
      </c>
      <c r="BR197" s="346">
        <v>1.1425339195921703E-3</v>
      </c>
      <c r="BS197" s="346">
        <v>3.3366239402349614E-3</v>
      </c>
      <c r="BT197" s="346">
        <v>3.6552196109780688E-3</v>
      </c>
      <c r="BU197" s="346">
        <v>4.8742044235370579E-3</v>
      </c>
      <c r="BV197" s="346">
        <v>7.6403905740059291E-3</v>
      </c>
      <c r="BW197" s="346">
        <v>1.2294675938528206E-3</v>
      </c>
      <c r="BX197" s="346">
        <v>1.0518283528694445E-3</v>
      </c>
      <c r="BY197" s="346">
        <v>6.0790280104128073E-4</v>
      </c>
      <c r="BZ197" s="346">
        <v>0.99018882073460379</v>
      </c>
      <c r="CA197" s="346">
        <v>1.073898724357699E-3</v>
      </c>
      <c r="CB197" s="346">
        <v>1.8076098587827174E-3</v>
      </c>
      <c r="CC197" s="346">
        <v>1.2635296363747962E-3</v>
      </c>
      <c r="CD197" s="346">
        <v>7.6328842429528357E-4</v>
      </c>
      <c r="CE197" s="346">
        <v>4.2886015647941944E-3</v>
      </c>
      <c r="CF197" s="346">
        <v>8.8820668958521261E-4</v>
      </c>
      <c r="CG197" s="346">
        <v>1.3851642005352194E-3</v>
      </c>
      <c r="CH197" s="346">
        <v>1.282076106905463E-3</v>
      </c>
      <c r="CI197" s="346">
        <v>1.6563882415253383E-3</v>
      </c>
      <c r="CJ197" s="346">
        <v>2.2549015475942496E-3</v>
      </c>
      <c r="CK197" s="346">
        <v>4.8811339157298902E-4</v>
      </c>
      <c r="CL197" s="346">
        <v>7.4524006119627327E-5</v>
      </c>
      <c r="CM197" s="346">
        <v>1.7956653617218459E-4</v>
      </c>
      <c r="CN197" s="346">
        <v>6.519991694087607E-3</v>
      </c>
      <c r="CO197" s="346">
        <v>3.100539998437605E-3</v>
      </c>
      <c r="CP197" s="346">
        <v>4.6709331351669804E-3</v>
      </c>
      <c r="CQ197" s="346">
        <v>2.0818504028369731E-3</v>
      </c>
      <c r="CR197" s="346">
        <v>5.6338947360721455E-3</v>
      </c>
      <c r="CS197" s="346">
        <v>1.6727384319019957E-3</v>
      </c>
      <c r="CT197" s="346">
        <v>7.9143654617236077E-4</v>
      </c>
      <c r="CU197" s="346">
        <v>4.4059900489164779E-3</v>
      </c>
      <c r="CV197" s="346">
        <v>1.4517855983768391E-3</v>
      </c>
      <c r="CW197" s="346">
        <v>6.1641204490395945E-4</v>
      </c>
      <c r="CX197" s="346">
        <v>9.5425535555707618E-4</v>
      </c>
      <c r="CY197" s="346">
        <v>9.9476829601789188E-4</v>
      </c>
      <c r="CZ197" s="346">
        <v>1.4210642427202953E-4</v>
      </c>
      <c r="DA197" s="346">
        <v>1.5528248374498646E-3</v>
      </c>
      <c r="DB197" s="346">
        <v>1.1380507376438824E-3</v>
      </c>
      <c r="DC197" s="346">
        <v>1.1935772325727067E-3</v>
      </c>
      <c r="DD197" s="346">
        <v>8.1009745012726778E-4</v>
      </c>
      <c r="DE197" s="346">
        <v>1.4313662077914983E-3</v>
      </c>
      <c r="DF197" s="346">
        <v>2.5046629511428311E-3</v>
      </c>
      <c r="DG197" s="347">
        <v>9.7744511323979793E-4</v>
      </c>
    </row>
    <row r="198" spans="2:111">
      <c r="B198" s="123" t="s">
        <v>275</v>
      </c>
      <c r="C198" s="110" t="s">
        <v>276</v>
      </c>
      <c r="D198" s="346">
        <v>2.3392085813028988E-3</v>
      </c>
      <c r="E198" s="346">
        <v>1.1399756124512462E-2</v>
      </c>
      <c r="F198" s="346">
        <v>7.1204606397218739E-3</v>
      </c>
      <c r="G198" s="346">
        <v>3.8123618298447231E-3</v>
      </c>
      <c r="H198" s="346">
        <v>3.6760167111586383E-3</v>
      </c>
      <c r="I198" s="346">
        <v>0</v>
      </c>
      <c r="J198" s="346">
        <v>3.867246851493284E-4</v>
      </c>
      <c r="K198" s="346">
        <v>5.1475145368363806E-3</v>
      </c>
      <c r="L198" s="346">
        <v>2.3294939108150256E-3</v>
      </c>
      <c r="M198" s="346">
        <v>1.193390370940095E-2</v>
      </c>
      <c r="N198" s="346">
        <v>0</v>
      </c>
      <c r="O198" s="346">
        <v>1.8310927519790839E-3</v>
      </c>
      <c r="P198" s="346">
        <v>5.5917286302922559E-4</v>
      </c>
      <c r="Q198" s="346">
        <v>4.7190223918772431E-3</v>
      </c>
      <c r="R198" s="346">
        <v>1.6240536680631056E-3</v>
      </c>
      <c r="S198" s="346">
        <v>9.858550192042112E-3</v>
      </c>
      <c r="T198" s="346">
        <v>7.9481803981476303E-3</v>
      </c>
      <c r="U198" s="346">
        <v>4.6937342642293092E-3</v>
      </c>
      <c r="V198" s="346">
        <v>6.3181357273191857E-3</v>
      </c>
      <c r="W198" s="346">
        <v>1.4459618122343036E-3</v>
      </c>
      <c r="X198" s="346">
        <v>3.1718172208005913E-3</v>
      </c>
      <c r="Y198" s="346">
        <v>1.8325546674976153E-3</v>
      </c>
      <c r="Z198" s="346">
        <v>6.9924885689288312E-4</v>
      </c>
      <c r="AA198" s="346">
        <v>2.244386245360643E-3</v>
      </c>
      <c r="AB198" s="346">
        <v>3.1737981103364048E-3</v>
      </c>
      <c r="AC198" s="346">
        <v>1.2386563239142462E-3</v>
      </c>
      <c r="AD198" s="346">
        <v>8.7938916035855278E-4</v>
      </c>
      <c r="AE198" s="346">
        <v>7.3534423368500522E-3</v>
      </c>
      <c r="AF198" s="346">
        <v>3.5550651006416153E-3</v>
      </c>
      <c r="AG198" s="346">
        <v>1.4837595159205765E-3</v>
      </c>
      <c r="AH198" s="346">
        <v>1.0526942307060023E-3</v>
      </c>
      <c r="AI198" s="346">
        <v>2.7466436323439632E-3</v>
      </c>
      <c r="AJ198" s="346">
        <v>1.3765700060267623E-2</v>
      </c>
      <c r="AK198" s="346">
        <v>6.8021697506506296E-3</v>
      </c>
      <c r="AL198" s="346">
        <v>5.5372727878129288E-3</v>
      </c>
      <c r="AM198" s="346">
        <v>8.7484388430855656E-3</v>
      </c>
      <c r="AN198" s="346">
        <v>4.3035757713324168E-3</v>
      </c>
      <c r="AO198" s="346">
        <v>8.2347466450036922E-3</v>
      </c>
      <c r="AP198" s="346">
        <v>8.8755506953058037E-3</v>
      </c>
      <c r="AQ198" s="346">
        <v>3.6769706746683267E-3</v>
      </c>
      <c r="AR198" s="346">
        <v>5.7257418355764166E-3</v>
      </c>
      <c r="AS198" s="346">
        <v>4.7580676058481056E-3</v>
      </c>
      <c r="AT198" s="346">
        <v>4.9503572587475579E-3</v>
      </c>
      <c r="AU198" s="346">
        <v>2.8658656410576089E-3</v>
      </c>
      <c r="AV198" s="346">
        <v>2.8936112677600766E-3</v>
      </c>
      <c r="AW198" s="346">
        <v>1.8447331192395795E-3</v>
      </c>
      <c r="AX198" s="346">
        <v>9.2547417608374212E-4</v>
      </c>
      <c r="AY198" s="346">
        <v>1.2512895487976033E-3</v>
      </c>
      <c r="AZ198" s="346">
        <v>6.0212330630043569E-3</v>
      </c>
      <c r="BA198" s="346">
        <v>1.1837172966542096E-3</v>
      </c>
      <c r="BB198" s="346">
        <v>8.9509628090498911E-4</v>
      </c>
      <c r="BC198" s="346">
        <v>5.8260612117550241E-4</v>
      </c>
      <c r="BD198" s="346">
        <v>1.9523917320752598E-4</v>
      </c>
      <c r="BE198" s="346">
        <v>7.5723617034744784E-4</v>
      </c>
      <c r="BF198" s="346">
        <v>5.0759926406605026E-3</v>
      </c>
      <c r="BG198" s="346">
        <v>1.4364861473101654E-3</v>
      </c>
      <c r="BH198" s="346">
        <v>5.6505417810151339E-3</v>
      </c>
      <c r="BI198" s="346">
        <v>2.1119513976407818E-3</v>
      </c>
      <c r="BJ198" s="346">
        <v>3.2254951686710581E-3</v>
      </c>
      <c r="BK198" s="346">
        <v>2.3871571654350636E-3</v>
      </c>
      <c r="BL198" s="346">
        <v>0.16071552616047399</v>
      </c>
      <c r="BM198" s="346">
        <v>1.3973560943492834E-2</v>
      </c>
      <c r="BN198" s="346">
        <v>1.420012881391278E-2</v>
      </c>
      <c r="BO198" s="346">
        <v>1.3247862283799712E-2</v>
      </c>
      <c r="BP198" s="346">
        <v>1.3251142402208279E-2</v>
      </c>
      <c r="BQ198" s="346">
        <v>5.7981013766471839E-3</v>
      </c>
      <c r="BR198" s="346">
        <v>1.3707567337260831E-2</v>
      </c>
      <c r="BS198" s="346">
        <v>9.1755258534243159E-3</v>
      </c>
      <c r="BT198" s="346">
        <v>6.3771896029580204E-3</v>
      </c>
      <c r="BU198" s="346">
        <v>3.4428027129806715E-3</v>
      </c>
      <c r="BV198" s="346">
        <v>5.4074468331902093E-3</v>
      </c>
      <c r="BW198" s="346">
        <v>1.2069442995846081E-3</v>
      </c>
      <c r="BX198" s="346">
        <v>1.6721138656401455E-3</v>
      </c>
      <c r="BY198" s="346">
        <v>6.7755818407842826E-4</v>
      </c>
      <c r="BZ198" s="346">
        <v>2.5636258405485244E-3</v>
      </c>
      <c r="CA198" s="346">
        <v>0.59798436222031404</v>
      </c>
      <c r="CB198" s="346">
        <v>5.2740787356001647E-3</v>
      </c>
      <c r="CC198" s="346">
        <v>1.5971164141261665E-3</v>
      </c>
      <c r="CD198" s="346">
        <v>2.70706932284336E-3</v>
      </c>
      <c r="CE198" s="346">
        <v>3.1410666549194235E-3</v>
      </c>
      <c r="CF198" s="346">
        <v>1.6314978288622876E-3</v>
      </c>
      <c r="CG198" s="346">
        <v>4.4776693161116049E-3</v>
      </c>
      <c r="CH198" s="346">
        <v>4.6462859369537299E-2</v>
      </c>
      <c r="CI198" s="346">
        <v>3.9365473398889576E-3</v>
      </c>
      <c r="CJ198" s="346">
        <v>2.8200891694222783E-3</v>
      </c>
      <c r="CK198" s="346">
        <v>2.1902149791280571E-3</v>
      </c>
      <c r="CL198" s="346">
        <v>1.8116527887135172E-4</v>
      </c>
      <c r="CM198" s="346">
        <v>9.3167783154843569E-4</v>
      </c>
      <c r="CN198" s="346">
        <v>5.1031080963434804E-3</v>
      </c>
      <c r="CO198" s="346">
        <v>2.8932959585273774E-3</v>
      </c>
      <c r="CP198" s="346">
        <v>7.6967463923211426E-3</v>
      </c>
      <c r="CQ198" s="346">
        <v>6.4638804575981729E-3</v>
      </c>
      <c r="CR198" s="346">
        <v>6.0520645444908988E-3</v>
      </c>
      <c r="CS198" s="346">
        <v>4.0942311970251005E-3</v>
      </c>
      <c r="CT198" s="346">
        <v>3.1301593943038213E-3</v>
      </c>
      <c r="CU198" s="346">
        <v>7.7110616587286089E-3</v>
      </c>
      <c r="CV198" s="346">
        <v>2.7283860222917559E-3</v>
      </c>
      <c r="CW198" s="346">
        <v>1.3842588688948085E-3</v>
      </c>
      <c r="CX198" s="346">
        <v>5.6169581131129947E-3</v>
      </c>
      <c r="CY198" s="346">
        <v>2.1421066866714419E-3</v>
      </c>
      <c r="CZ198" s="346">
        <v>7.4579703125304255E-4</v>
      </c>
      <c r="DA198" s="346">
        <v>8.4722224251613746E-3</v>
      </c>
      <c r="DB198" s="346">
        <v>2.8127328800934383E-3</v>
      </c>
      <c r="DC198" s="346">
        <v>2.2814800941806132E-3</v>
      </c>
      <c r="DD198" s="346">
        <v>4.5061477434863171E-3</v>
      </c>
      <c r="DE198" s="346">
        <v>6.8813767741051088E-3</v>
      </c>
      <c r="DF198" s="346">
        <v>3.3323578671576648E-2</v>
      </c>
      <c r="DG198" s="347">
        <v>1.113621225956794E-2</v>
      </c>
    </row>
    <row r="199" spans="2:111">
      <c r="B199" s="123" t="s">
        <v>277</v>
      </c>
      <c r="C199" s="110" t="s">
        <v>278</v>
      </c>
      <c r="D199" s="346">
        <v>1.7731093127636519E-2</v>
      </c>
      <c r="E199" s="346">
        <v>8.1588589346110081E-3</v>
      </c>
      <c r="F199" s="346">
        <v>1.8006890438982466E-2</v>
      </c>
      <c r="G199" s="346">
        <v>5.0149077954206095E-3</v>
      </c>
      <c r="H199" s="346">
        <v>5.8679023198443198E-3</v>
      </c>
      <c r="I199" s="346">
        <v>0</v>
      </c>
      <c r="J199" s="346">
        <v>8.2199724521527327E-3</v>
      </c>
      <c r="K199" s="346">
        <v>3.3828362459510353E-3</v>
      </c>
      <c r="L199" s="346">
        <v>2.2906827614292626E-3</v>
      </c>
      <c r="M199" s="346">
        <v>5.3796118165655975E-3</v>
      </c>
      <c r="N199" s="346">
        <v>0</v>
      </c>
      <c r="O199" s="346">
        <v>3.6129405075158885E-3</v>
      </c>
      <c r="P199" s="346">
        <v>7.605934023965699E-4</v>
      </c>
      <c r="Q199" s="346">
        <v>6.1561822358391447E-3</v>
      </c>
      <c r="R199" s="346">
        <v>1.2944521956503618E-3</v>
      </c>
      <c r="S199" s="346">
        <v>3.5408752710274966E-3</v>
      </c>
      <c r="T199" s="346">
        <v>3.1406265114553057E-3</v>
      </c>
      <c r="U199" s="346">
        <v>6.3571869321645104E-3</v>
      </c>
      <c r="V199" s="346">
        <v>3.1238454201083033E-3</v>
      </c>
      <c r="W199" s="346">
        <v>1.1092949167635265E-3</v>
      </c>
      <c r="X199" s="346">
        <v>1.1787191289013034E-3</v>
      </c>
      <c r="Y199" s="346">
        <v>1.1071407233942865E-3</v>
      </c>
      <c r="Z199" s="346">
        <v>3.2314862107112269E-4</v>
      </c>
      <c r="AA199" s="346">
        <v>1.3356231013429366E-3</v>
      </c>
      <c r="AB199" s="346">
        <v>1.5711350384057946E-3</v>
      </c>
      <c r="AC199" s="346">
        <v>5.1355350569053115E-4</v>
      </c>
      <c r="AD199" s="346">
        <v>4.4574309294096316E-4</v>
      </c>
      <c r="AE199" s="346">
        <v>7.9481016483218443E-4</v>
      </c>
      <c r="AF199" s="346">
        <v>1.8720900193678666E-3</v>
      </c>
      <c r="AG199" s="346">
        <v>1.0352667658355523E-3</v>
      </c>
      <c r="AH199" s="346">
        <v>1.8822211306785443E-3</v>
      </c>
      <c r="AI199" s="346">
        <v>1.9377575809714329E-3</v>
      </c>
      <c r="AJ199" s="346">
        <v>1.8727505398025715E-2</v>
      </c>
      <c r="AK199" s="346">
        <v>3.1599377688511484E-3</v>
      </c>
      <c r="AL199" s="346">
        <v>1.586751865362537E-2</v>
      </c>
      <c r="AM199" s="346">
        <v>4.6845898405497161E-3</v>
      </c>
      <c r="AN199" s="346">
        <v>4.206349374839248E-3</v>
      </c>
      <c r="AO199" s="346">
        <v>2.9847314353496635E-3</v>
      </c>
      <c r="AP199" s="346">
        <v>4.8837743460384319E-3</v>
      </c>
      <c r="AQ199" s="346">
        <v>1.2946055904851704E-3</v>
      </c>
      <c r="AR199" s="346">
        <v>2.5442252545320228E-3</v>
      </c>
      <c r="AS199" s="346">
        <v>5.3970699649747607E-3</v>
      </c>
      <c r="AT199" s="346">
        <v>6.1388438464543456E-3</v>
      </c>
      <c r="AU199" s="346">
        <v>3.2851135830698286E-3</v>
      </c>
      <c r="AV199" s="346">
        <v>3.6738491945196303E-3</v>
      </c>
      <c r="AW199" s="346">
        <v>3.2869469798825941E-3</v>
      </c>
      <c r="AX199" s="346">
        <v>9.0518199300500832E-4</v>
      </c>
      <c r="AY199" s="346">
        <v>5.7034194592940179E-4</v>
      </c>
      <c r="AZ199" s="346">
        <v>4.5181249875274566E-3</v>
      </c>
      <c r="BA199" s="346">
        <v>9.6064086217592399E-4</v>
      </c>
      <c r="BB199" s="346">
        <v>9.1553895879747417E-4</v>
      </c>
      <c r="BC199" s="346">
        <v>4.0568133130353611E-4</v>
      </c>
      <c r="BD199" s="346">
        <v>8.959701449698402E-5</v>
      </c>
      <c r="BE199" s="346">
        <v>5.0556216852003753E-4</v>
      </c>
      <c r="BF199" s="346">
        <v>1.7447006883305586E-3</v>
      </c>
      <c r="BG199" s="346">
        <v>4.4308728174856648E-4</v>
      </c>
      <c r="BH199" s="346">
        <v>3.0659496538355279E-3</v>
      </c>
      <c r="BI199" s="346">
        <v>9.1846117674659509E-4</v>
      </c>
      <c r="BJ199" s="346">
        <v>1.529001856869557E-3</v>
      </c>
      <c r="BK199" s="346">
        <v>7.7683050957424726E-3</v>
      </c>
      <c r="BL199" s="346">
        <v>8.1460870360364791E-3</v>
      </c>
      <c r="BM199" s="346">
        <v>2.2542488154636491E-2</v>
      </c>
      <c r="BN199" s="346">
        <v>2.1537119641787991E-2</v>
      </c>
      <c r="BO199" s="346">
        <v>2.4250707203019427E-2</v>
      </c>
      <c r="BP199" s="346">
        <v>1.4336347288996109E-2</v>
      </c>
      <c r="BQ199" s="346">
        <v>4.3374081678772365E-3</v>
      </c>
      <c r="BR199" s="346">
        <v>6.8403245948825174E-3</v>
      </c>
      <c r="BS199" s="346">
        <v>1.1582167139728637E-2</v>
      </c>
      <c r="BT199" s="346">
        <v>6.5617790192664775E-3</v>
      </c>
      <c r="BU199" s="346">
        <v>2.8503869550845995E-2</v>
      </c>
      <c r="BV199" s="346">
        <v>7.9067965542452545E-3</v>
      </c>
      <c r="BW199" s="346">
        <v>3.5904588420587022E-3</v>
      </c>
      <c r="BX199" s="346">
        <v>4.8558021782447135E-3</v>
      </c>
      <c r="BY199" s="346">
        <v>1.7211378724227792E-3</v>
      </c>
      <c r="BZ199" s="346">
        <v>5.2790188859710221E-3</v>
      </c>
      <c r="CA199" s="346">
        <v>1.9174872478270827E-3</v>
      </c>
      <c r="CB199" s="346">
        <v>1.007240683700876</v>
      </c>
      <c r="CC199" s="346">
        <v>3.3339158205943236E-3</v>
      </c>
      <c r="CD199" s="346">
        <v>3.1202995219327015E-3</v>
      </c>
      <c r="CE199" s="346">
        <v>3.3342904814753472E-3</v>
      </c>
      <c r="CF199" s="346">
        <v>5.618941422410601E-3</v>
      </c>
      <c r="CG199" s="346">
        <v>5.711734125800067E-3</v>
      </c>
      <c r="CH199" s="346">
        <v>7.9861558274370581E-3</v>
      </c>
      <c r="CI199" s="346">
        <v>7.5486260315936627E-3</v>
      </c>
      <c r="CJ199" s="346">
        <v>8.5732127182583332E-3</v>
      </c>
      <c r="CK199" s="346">
        <v>5.5101336829679109E-3</v>
      </c>
      <c r="CL199" s="346">
        <v>1.2262220251728278E-4</v>
      </c>
      <c r="CM199" s="346">
        <v>1.3301304840860715E-3</v>
      </c>
      <c r="CN199" s="346">
        <v>1.3582544111732127E-2</v>
      </c>
      <c r="CO199" s="346">
        <v>1.3380744223346699E-2</v>
      </c>
      <c r="CP199" s="346">
        <v>8.4873244115862417E-3</v>
      </c>
      <c r="CQ199" s="346">
        <v>6.6932188138745137E-3</v>
      </c>
      <c r="CR199" s="346">
        <v>1.1697514997842454E-2</v>
      </c>
      <c r="CS199" s="346">
        <v>7.6611256767174013E-3</v>
      </c>
      <c r="CT199" s="346">
        <v>7.6455330198099292E-3</v>
      </c>
      <c r="CU199" s="346">
        <v>1.2282437741764692E-2</v>
      </c>
      <c r="CV199" s="346">
        <v>9.4622482284830549E-3</v>
      </c>
      <c r="CW199" s="346">
        <v>5.2464144660684109E-3</v>
      </c>
      <c r="CX199" s="346">
        <v>6.0704518472159729E-3</v>
      </c>
      <c r="CY199" s="346">
        <v>5.882463927725943E-3</v>
      </c>
      <c r="CZ199" s="346">
        <v>5.3387917716656037E-3</v>
      </c>
      <c r="DA199" s="346">
        <v>8.2074919289320397E-3</v>
      </c>
      <c r="DB199" s="346">
        <v>1.4718635671140609E-2</v>
      </c>
      <c r="DC199" s="346">
        <v>2.2990440350703627E-2</v>
      </c>
      <c r="DD199" s="346">
        <v>1.2920091838944596E-2</v>
      </c>
      <c r="DE199" s="346">
        <v>1.9417284166023948E-2</v>
      </c>
      <c r="DF199" s="346">
        <v>9.7026698809375769E-3</v>
      </c>
      <c r="DG199" s="347">
        <v>6.4032049760275045E-3</v>
      </c>
    </row>
    <row r="200" spans="2:111">
      <c r="B200" s="123" t="s">
        <v>279</v>
      </c>
      <c r="C200" s="110" t="s">
        <v>280</v>
      </c>
      <c r="D200" s="346">
        <v>6.0623354296703231E-4</v>
      </c>
      <c r="E200" s="346">
        <v>1.8657524832465975E-3</v>
      </c>
      <c r="F200" s="346">
        <v>1.1038498148892948E-3</v>
      </c>
      <c r="G200" s="346">
        <v>1.6735758325676185E-4</v>
      </c>
      <c r="H200" s="346">
        <v>8.0911685403371942E-4</v>
      </c>
      <c r="I200" s="346">
        <v>0</v>
      </c>
      <c r="J200" s="346">
        <v>7.6612742289303867E-5</v>
      </c>
      <c r="K200" s="346">
        <v>5.4423718100579785E-4</v>
      </c>
      <c r="L200" s="346">
        <v>2.6328906727074198E-4</v>
      </c>
      <c r="M200" s="346">
        <v>2.4106464685365141E-3</v>
      </c>
      <c r="N200" s="346">
        <v>0</v>
      </c>
      <c r="O200" s="346">
        <v>1.7607655717557312E-4</v>
      </c>
      <c r="P200" s="346">
        <v>3.4193587613517099E-5</v>
      </c>
      <c r="Q200" s="346">
        <v>6.4145221123566203E-4</v>
      </c>
      <c r="R200" s="346">
        <v>1.5996729316768404E-4</v>
      </c>
      <c r="S200" s="346">
        <v>1.5776192447102654E-3</v>
      </c>
      <c r="T200" s="346">
        <v>8.1279361866921657E-4</v>
      </c>
      <c r="U200" s="346">
        <v>4.6118596459058603E-4</v>
      </c>
      <c r="V200" s="346">
        <v>1.8667629957359508E-3</v>
      </c>
      <c r="W200" s="346">
        <v>6.5116292507716542E-4</v>
      </c>
      <c r="X200" s="346">
        <v>1.0218792517262987E-3</v>
      </c>
      <c r="Y200" s="346">
        <v>4.1917775256905456E-4</v>
      </c>
      <c r="Z200" s="346">
        <v>1.6321692849163741E-4</v>
      </c>
      <c r="AA200" s="346">
        <v>5.9241175081191214E-4</v>
      </c>
      <c r="AB200" s="346">
        <v>3.5883558383736138E-4</v>
      </c>
      <c r="AC200" s="346">
        <v>1.9867706111793802E-4</v>
      </c>
      <c r="AD200" s="346">
        <v>2.0363717216949628E-3</v>
      </c>
      <c r="AE200" s="346">
        <v>6.8149513052581569E-3</v>
      </c>
      <c r="AF200" s="346">
        <v>4.0462857547851096E-4</v>
      </c>
      <c r="AG200" s="346">
        <v>1.9039237499573797E-4</v>
      </c>
      <c r="AH200" s="346">
        <v>1.0778280011953488E-4</v>
      </c>
      <c r="AI200" s="346">
        <v>5.0916491423870448E-4</v>
      </c>
      <c r="AJ200" s="346">
        <v>3.8442479412589673E-3</v>
      </c>
      <c r="AK200" s="346">
        <v>1.0710262730356422E-3</v>
      </c>
      <c r="AL200" s="346">
        <v>1.6456808601807078E-3</v>
      </c>
      <c r="AM200" s="346">
        <v>5.2185210123471158E-3</v>
      </c>
      <c r="AN200" s="346">
        <v>1.8469667956459983E-3</v>
      </c>
      <c r="AO200" s="346">
        <v>2.7421398046574941E-3</v>
      </c>
      <c r="AP200" s="346">
        <v>3.1132056548079279E-3</v>
      </c>
      <c r="AQ200" s="346">
        <v>1.3638471165956876E-3</v>
      </c>
      <c r="AR200" s="346">
        <v>1.0394094202428189E-3</v>
      </c>
      <c r="AS200" s="346">
        <v>1.2360347743428869E-3</v>
      </c>
      <c r="AT200" s="346">
        <v>1.1731791902797137E-3</v>
      </c>
      <c r="AU200" s="346">
        <v>5.12261171350887E-4</v>
      </c>
      <c r="AV200" s="346">
        <v>5.6393387393975929E-4</v>
      </c>
      <c r="AW200" s="346">
        <v>2.231864380286954E-4</v>
      </c>
      <c r="AX200" s="346">
        <v>9.6278152627170453E-5</v>
      </c>
      <c r="AY200" s="346">
        <v>1.4873482406564119E-4</v>
      </c>
      <c r="AZ200" s="346">
        <v>8.8256871639852516E-4</v>
      </c>
      <c r="BA200" s="346">
        <v>1.5661153837640739E-4</v>
      </c>
      <c r="BB200" s="346">
        <v>8.0680966213853548E-5</v>
      </c>
      <c r="BC200" s="346">
        <v>7.2193295544805864E-5</v>
      </c>
      <c r="BD200" s="346">
        <v>2.0098950339649795E-5</v>
      </c>
      <c r="BE200" s="346">
        <v>4.7611699660560007E-5</v>
      </c>
      <c r="BF200" s="346">
        <v>1.3211092633273369E-3</v>
      </c>
      <c r="BG200" s="346">
        <v>3.9727191164976396E-4</v>
      </c>
      <c r="BH200" s="346">
        <v>1.2271496930076654E-3</v>
      </c>
      <c r="BI200" s="346">
        <v>4.5116422727535321E-4</v>
      </c>
      <c r="BJ200" s="346">
        <v>7.2299572660270263E-4</v>
      </c>
      <c r="BK200" s="346">
        <v>2.3740943132106838E-4</v>
      </c>
      <c r="BL200" s="346">
        <v>5.0397948965354482E-2</v>
      </c>
      <c r="BM200" s="346">
        <v>1.2846525374426278E-3</v>
      </c>
      <c r="BN200" s="346">
        <v>1.2537424649902988E-3</v>
      </c>
      <c r="BO200" s="346">
        <v>2.1531395975156356E-3</v>
      </c>
      <c r="BP200" s="346">
        <v>2.2721077770228543E-3</v>
      </c>
      <c r="BQ200" s="346">
        <v>3.7062279264614031E-3</v>
      </c>
      <c r="BR200" s="346">
        <v>3.4272006183034354E-3</v>
      </c>
      <c r="BS200" s="346">
        <v>9.1228135926472141E-4</v>
      </c>
      <c r="BT200" s="346">
        <v>2.9321121988897837E-4</v>
      </c>
      <c r="BU200" s="346">
        <v>4.2832855036318136E-4</v>
      </c>
      <c r="BV200" s="346">
        <v>3.108444003586224E-4</v>
      </c>
      <c r="BW200" s="346">
        <v>1.7725625128435442E-4</v>
      </c>
      <c r="BX200" s="346">
        <v>2.0397526545361551E-4</v>
      </c>
      <c r="BY200" s="346">
        <v>6.1154222335843168E-5</v>
      </c>
      <c r="BZ200" s="346">
        <v>3.9255844832302995E-4</v>
      </c>
      <c r="CA200" s="346">
        <v>2.9909067022027467E-3</v>
      </c>
      <c r="CB200" s="346">
        <v>6.0850794521836449E-3</v>
      </c>
      <c r="CC200" s="346">
        <v>0.78272258365495839</v>
      </c>
      <c r="CD200" s="346">
        <v>1.135701377560162E-3</v>
      </c>
      <c r="CE200" s="346">
        <v>2.3901082476582617E-4</v>
      </c>
      <c r="CF200" s="346">
        <v>2.4504527998312912E-4</v>
      </c>
      <c r="CG200" s="346">
        <v>4.8963410986324271E-4</v>
      </c>
      <c r="CH200" s="346">
        <v>1.3907024639885199E-3</v>
      </c>
      <c r="CI200" s="346">
        <v>2.3460260196190051E-4</v>
      </c>
      <c r="CJ200" s="346">
        <v>2.1200974062755468E-4</v>
      </c>
      <c r="CK200" s="346">
        <v>2.1203036289249648E-4</v>
      </c>
      <c r="CL200" s="346">
        <v>8.7013321089444206E-6</v>
      </c>
      <c r="CM200" s="346">
        <v>6.069794632317758E-5</v>
      </c>
      <c r="CN200" s="346">
        <v>3.8194324635155232E-4</v>
      </c>
      <c r="CO200" s="346">
        <v>3.6599902843466705E-4</v>
      </c>
      <c r="CP200" s="346">
        <v>5.3407948020598546E-4</v>
      </c>
      <c r="CQ200" s="346">
        <v>3.9521828192783847E-4</v>
      </c>
      <c r="CR200" s="346">
        <v>7.3051930875639036E-4</v>
      </c>
      <c r="CS200" s="346">
        <v>3.746647852317862E-4</v>
      </c>
      <c r="CT200" s="346">
        <v>3.2996986532699284E-4</v>
      </c>
      <c r="CU200" s="346">
        <v>5.0883487228125005E-4</v>
      </c>
      <c r="CV200" s="346">
        <v>2.7521563750231855E-4</v>
      </c>
      <c r="CW200" s="346">
        <v>1.002960167989893E-4</v>
      </c>
      <c r="CX200" s="346">
        <v>7.8193978074699889E-4</v>
      </c>
      <c r="CY200" s="346">
        <v>1.8977330765386082E-4</v>
      </c>
      <c r="CZ200" s="346">
        <v>1.1006392709360771E-4</v>
      </c>
      <c r="DA200" s="346">
        <v>5.894602127235163E-4</v>
      </c>
      <c r="DB200" s="346">
        <v>4.0736837218457116E-4</v>
      </c>
      <c r="DC200" s="346">
        <v>4.0557451145349399E-4</v>
      </c>
      <c r="DD200" s="346">
        <v>4.258339004885201E-4</v>
      </c>
      <c r="DE200" s="346">
        <v>4.0784762525712881E-4</v>
      </c>
      <c r="DF200" s="346">
        <v>3.1633895754330397E-3</v>
      </c>
      <c r="DG200" s="347">
        <v>2.926146391375304E-4</v>
      </c>
    </row>
    <row r="201" spans="2:111">
      <c r="B201" s="123" t="s">
        <v>281</v>
      </c>
      <c r="C201" s="110" t="s">
        <v>282</v>
      </c>
      <c r="D201" s="346">
        <v>4.8320895545636087E-5</v>
      </c>
      <c r="E201" s="346">
        <v>5.0297184716908486E-5</v>
      </c>
      <c r="F201" s="346">
        <v>2.8376162669112683E-4</v>
      </c>
      <c r="G201" s="346">
        <v>2.4762069832117927E-5</v>
      </c>
      <c r="H201" s="346">
        <v>5.4771962145876698E-5</v>
      </c>
      <c r="I201" s="346">
        <v>0</v>
      </c>
      <c r="J201" s="346">
        <v>6.8640604085254021E-5</v>
      </c>
      <c r="K201" s="346">
        <v>6.4778613202066471E-5</v>
      </c>
      <c r="L201" s="346">
        <v>4.4125813823572939E-5</v>
      </c>
      <c r="M201" s="346">
        <v>7.5676561980330529E-5</v>
      </c>
      <c r="N201" s="346">
        <v>0</v>
      </c>
      <c r="O201" s="346">
        <v>9.8722682758815828E-5</v>
      </c>
      <c r="P201" s="346">
        <v>3.4405815642958413E-5</v>
      </c>
      <c r="Q201" s="346">
        <v>9.097948465834072E-5</v>
      </c>
      <c r="R201" s="346">
        <v>5.3988908192023375E-5</v>
      </c>
      <c r="S201" s="346">
        <v>9.9273184975661222E-5</v>
      </c>
      <c r="T201" s="346">
        <v>1.3467045687783763E-4</v>
      </c>
      <c r="U201" s="346">
        <v>2.3979126476281353E-4</v>
      </c>
      <c r="V201" s="346">
        <v>1.294259002794537E-4</v>
      </c>
      <c r="W201" s="346">
        <v>5.0464716150760313E-5</v>
      </c>
      <c r="X201" s="346">
        <v>1.998369033232064E-5</v>
      </c>
      <c r="Y201" s="346">
        <v>3.0434409894425273E-5</v>
      </c>
      <c r="Z201" s="346">
        <v>6.3178870201556142E-5</v>
      </c>
      <c r="AA201" s="346">
        <v>3.0377624160543356E-5</v>
      </c>
      <c r="AB201" s="346">
        <v>5.6163146020132718E-4</v>
      </c>
      <c r="AC201" s="346">
        <v>4.5501620732124328E-5</v>
      </c>
      <c r="AD201" s="346">
        <v>1.2886006165851748E-5</v>
      </c>
      <c r="AE201" s="346">
        <v>4.8082234641685047E-5</v>
      </c>
      <c r="AF201" s="346">
        <v>1.4957972078026333E-4</v>
      </c>
      <c r="AG201" s="346">
        <v>8.4859200543564714E-5</v>
      </c>
      <c r="AH201" s="346">
        <v>5.131855346980664E-5</v>
      </c>
      <c r="AI201" s="346">
        <v>7.1159013241276213E-5</v>
      </c>
      <c r="AJ201" s="346">
        <v>1.720467792987556E-4</v>
      </c>
      <c r="AK201" s="346">
        <v>1.5726960146876301E-4</v>
      </c>
      <c r="AL201" s="346">
        <v>1.5799061094916587E-4</v>
      </c>
      <c r="AM201" s="346">
        <v>8.7202344282259504E-5</v>
      </c>
      <c r="AN201" s="346">
        <v>1.7866856508576783E-4</v>
      </c>
      <c r="AO201" s="346">
        <v>1.2167627826832074E-4</v>
      </c>
      <c r="AP201" s="346">
        <v>1.9204077902185105E-4</v>
      </c>
      <c r="AQ201" s="346">
        <v>4.2025009263785436E-5</v>
      </c>
      <c r="AR201" s="346">
        <v>8.1172403892611767E-5</v>
      </c>
      <c r="AS201" s="346">
        <v>3.0067834978338918E-4</v>
      </c>
      <c r="AT201" s="346">
        <v>2.472781694065132E-4</v>
      </c>
      <c r="AU201" s="346">
        <v>2.1775443838502334E-4</v>
      </c>
      <c r="AV201" s="346">
        <v>2.343365087126565E-4</v>
      </c>
      <c r="AW201" s="346">
        <v>1.068336144687846E-4</v>
      </c>
      <c r="AX201" s="346">
        <v>3.2006341637861791E-5</v>
      </c>
      <c r="AY201" s="346">
        <v>7.0639521060270112E-5</v>
      </c>
      <c r="AZ201" s="346">
        <v>3.4155844093308968E-4</v>
      </c>
      <c r="BA201" s="346">
        <v>4.9183026043881224E-5</v>
      </c>
      <c r="BB201" s="346">
        <v>6.5755966998447268E-5</v>
      </c>
      <c r="BC201" s="346">
        <v>3.03298704699939E-5</v>
      </c>
      <c r="BD201" s="346">
        <v>1.5734483983637122E-5</v>
      </c>
      <c r="BE201" s="346">
        <v>2.2496148609869374E-5</v>
      </c>
      <c r="BF201" s="346">
        <v>1.4038461448402038E-4</v>
      </c>
      <c r="BG201" s="346">
        <v>3.4680201203894E-5</v>
      </c>
      <c r="BH201" s="346">
        <v>2.6089494588953441E-4</v>
      </c>
      <c r="BI201" s="346">
        <v>3.7990536536695695E-5</v>
      </c>
      <c r="BJ201" s="346">
        <v>1.2796055056438422E-4</v>
      </c>
      <c r="BK201" s="346">
        <v>8.3166646825401599E-5</v>
      </c>
      <c r="BL201" s="346">
        <v>9.2939053517644295E-5</v>
      </c>
      <c r="BM201" s="346">
        <v>2.9573719394057195E-4</v>
      </c>
      <c r="BN201" s="346">
        <v>3.3996465808167975E-4</v>
      </c>
      <c r="BO201" s="346">
        <v>3.0294184028330478E-4</v>
      </c>
      <c r="BP201" s="346">
        <v>3.6529219203289585E-4</v>
      </c>
      <c r="BQ201" s="346">
        <v>1.5941871920010373E-4</v>
      </c>
      <c r="BR201" s="346">
        <v>2.1015413185940265E-4</v>
      </c>
      <c r="BS201" s="346">
        <v>9.0009506141698907E-4</v>
      </c>
      <c r="BT201" s="346">
        <v>6.5573801528402253E-4</v>
      </c>
      <c r="BU201" s="346">
        <v>1.0448147611759751E-3</v>
      </c>
      <c r="BV201" s="346">
        <v>6.4417513686512403E-4</v>
      </c>
      <c r="BW201" s="346">
        <v>1.6845927008291768E-4</v>
      </c>
      <c r="BX201" s="346">
        <v>2.1311112333124614E-4</v>
      </c>
      <c r="BY201" s="346">
        <v>5.6457274444034581E-5</v>
      </c>
      <c r="BZ201" s="346">
        <v>1.717820203088162E-4</v>
      </c>
      <c r="CA201" s="346">
        <v>9.9686230423105679E-5</v>
      </c>
      <c r="CB201" s="346">
        <v>3.6316847300078739E-4</v>
      </c>
      <c r="CC201" s="346">
        <v>1.5610362612112434E-4</v>
      </c>
      <c r="CD201" s="346">
        <v>0.56025208188969844</v>
      </c>
      <c r="CE201" s="346">
        <v>5.2248537989785552E-4</v>
      </c>
      <c r="CF201" s="346">
        <v>1.7181711801653421E-4</v>
      </c>
      <c r="CG201" s="346">
        <v>3.0786241293060849E-4</v>
      </c>
      <c r="CH201" s="346">
        <v>1.2630023912346732E-2</v>
      </c>
      <c r="CI201" s="346">
        <v>6.3618565651972026E-4</v>
      </c>
      <c r="CJ201" s="346">
        <v>1.3246886111678696E-3</v>
      </c>
      <c r="CK201" s="346">
        <v>6.4323564870749845E-4</v>
      </c>
      <c r="CL201" s="346">
        <v>2.78388101306302E-5</v>
      </c>
      <c r="CM201" s="346">
        <v>3.747553253658405E-4</v>
      </c>
      <c r="CN201" s="346">
        <v>5.7042425160543845E-4</v>
      </c>
      <c r="CO201" s="346">
        <v>8.5019496678102316E-4</v>
      </c>
      <c r="CP201" s="346">
        <v>1.0913817874701269E-3</v>
      </c>
      <c r="CQ201" s="346">
        <v>4.7646051276043188E-4</v>
      </c>
      <c r="CR201" s="346">
        <v>3.3721864275944628E-4</v>
      </c>
      <c r="CS201" s="346">
        <v>2.236148091062998E-4</v>
      </c>
      <c r="CT201" s="346">
        <v>1.9578012943916319E-4</v>
      </c>
      <c r="CU201" s="346">
        <v>2.102868924154907E-3</v>
      </c>
      <c r="CV201" s="346">
        <v>7.0034793352186553E-4</v>
      </c>
      <c r="CW201" s="346">
        <v>7.1357290879049738E-4</v>
      </c>
      <c r="CX201" s="346">
        <v>2.5000996944474435E-4</v>
      </c>
      <c r="CY201" s="346">
        <v>8.6321466943175141E-4</v>
      </c>
      <c r="CZ201" s="346">
        <v>4.8510824921841693E-5</v>
      </c>
      <c r="DA201" s="346">
        <v>2.5904767681924457E-4</v>
      </c>
      <c r="DB201" s="346">
        <v>4.0506415447409092E-4</v>
      </c>
      <c r="DC201" s="346">
        <v>4.5471356001486351E-4</v>
      </c>
      <c r="DD201" s="346">
        <v>5.0409548836989149E-4</v>
      </c>
      <c r="DE201" s="346">
        <v>3.9137082914222589E-4</v>
      </c>
      <c r="DF201" s="346">
        <v>3.4450658035983334E-4</v>
      </c>
      <c r="DG201" s="347">
        <v>1.0442058115603028E-3</v>
      </c>
    </row>
    <row r="202" spans="2:111">
      <c r="B202" s="123" t="s">
        <v>283</v>
      </c>
      <c r="C202" s="110" t="s">
        <v>284</v>
      </c>
      <c r="D202" s="346">
        <v>1.9912709653753475E-4</v>
      </c>
      <c r="E202" s="346">
        <v>8.4141245278203348E-4</v>
      </c>
      <c r="F202" s="346">
        <v>5.1344820262311654E-4</v>
      </c>
      <c r="G202" s="346">
        <v>4.1288295904315355E-5</v>
      </c>
      <c r="H202" s="346">
        <v>3.3096203671195142E-4</v>
      </c>
      <c r="I202" s="346">
        <v>0</v>
      </c>
      <c r="J202" s="346">
        <v>1.484155773414668E-5</v>
      </c>
      <c r="K202" s="346">
        <v>4.4883963706184748E-4</v>
      </c>
      <c r="L202" s="346">
        <v>1.7684746847302803E-4</v>
      </c>
      <c r="M202" s="346">
        <v>9.0848100871356746E-4</v>
      </c>
      <c r="N202" s="346">
        <v>0</v>
      </c>
      <c r="O202" s="346">
        <v>1.266325241722151E-4</v>
      </c>
      <c r="P202" s="346">
        <v>3.8853043640639783E-5</v>
      </c>
      <c r="Q202" s="346">
        <v>3.0819560236039218E-4</v>
      </c>
      <c r="R202" s="346">
        <v>1.1054565694932868E-4</v>
      </c>
      <c r="S202" s="346">
        <v>9.8542549146494541E-4</v>
      </c>
      <c r="T202" s="346">
        <v>7.2841611057013146E-4</v>
      </c>
      <c r="U202" s="346">
        <v>5.1181837158900505E-4</v>
      </c>
      <c r="V202" s="346">
        <v>3.8927509316656243E-4</v>
      </c>
      <c r="W202" s="346">
        <v>1.1336618614806308E-4</v>
      </c>
      <c r="X202" s="346">
        <v>3.5690395439816536E-4</v>
      </c>
      <c r="Y202" s="346">
        <v>1.6453465282378747E-4</v>
      </c>
      <c r="Z202" s="346">
        <v>6.644940301877955E-5</v>
      </c>
      <c r="AA202" s="346">
        <v>2.0152030323006232E-4</v>
      </c>
      <c r="AB202" s="346">
        <v>2.309886226134545E-4</v>
      </c>
      <c r="AC202" s="346">
        <v>1.0740369566747531E-4</v>
      </c>
      <c r="AD202" s="346">
        <v>2.1358699061620548E-4</v>
      </c>
      <c r="AE202" s="346">
        <v>5.0938308247025629E-4</v>
      </c>
      <c r="AF202" s="346">
        <v>2.2226522212750359E-4</v>
      </c>
      <c r="AG202" s="346">
        <v>1.0621465611715981E-4</v>
      </c>
      <c r="AH202" s="346">
        <v>7.2813634015826028E-5</v>
      </c>
      <c r="AI202" s="346">
        <v>2.0572165877302053E-4</v>
      </c>
      <c r="AJ202" s="346">
        <v>1.2729553195431884E-3</v>
      </c>
      <c r="AK202" s="346">
        <v>4.7344081015298842E-4</v>
      </c>
      <c r="AL202" s="346">
        <v>5.1553657597553932E-4</v>
      </c>
      <c r="AM202" s="346">
        <v>6.0519008290718201E-4</v>
      </c>
      <c r="AN202" s="346">
        <v>2.879443611194489E-4</v>
      </c>
      <c r="AO202" s="346">
        <v>6.1719769840552535E-4</v>
      </c>
      <c r="AP202" s="346">
        <v>6.4220500184451973E-4</v>
      </c>
      <c r="AQ202" s="346">
        <v>8.8623912415653226E-5</v>
      </c>
      <c r="AR202" s="346">
        <v>2.6445039063482717E-4</v>
      </c>
      <c r="AS202" s="346">
        <v>3.2431567861202583E-4</v>
      </c>
      <c r="AT202" s="346">
        <v>3.4355314308640505E-4</v>
      </c>
      <c r="AU202" s="346">
        <v>1.9612069405195207E-4</v>
      </c>
      <c r="AV202" s="346">
        <v>1.9747186061835458E-4</v>
      </c>
      <c r="AW202" s="346">
        <v>1.2702952477343073E-4</v>
      </c>
      <c r="AX202" s="346">
        <v>5.8257767847858296E-5</v>
      </c>
      <c r="AY202" s="346">
        <v>8.1648255591392318E-5</v>
      </c>
      <c r="AZ202" s="346">
        <v>3.9527122046542396E-4</v>
      </c>
      <c r="BA202" s="346">
        <v>8.5904795347022911E-5</v>
      </c>
      <c r="BB202" s="346">
        <v>7.1195548813074086E-5</v>
      </c>
      <c r="BC202" s="346">
        <v>4.1772516928296954E-5</v>
      </c>
      <c r="BD202" s="346">
        <v>1.4837760137763176E-5</v>
      </c>
      <c r="BE202" s="346">
        <v>3.7136298337641305E-5</v>
      </c>
      <c r="BF202" s="346">
        <v>4.3521039900387833E-4</v>
      </c>
      <c r="BG202" s="346">
        <v>1.2415809615012765E-4</v>
      </c>
      <c r="BH202" s="346">
        <v>4.3087029526892674E-4</v>
      </c>
      <c r="BI202" s="346">
        <v>1.4540165342877861E-4</v>
      </c>
      <c r="BJ202" s="346">
        <v>2.4594964555593008E-4</v>
      </c>
      <c r="BK202" s="346">
        <v>1.6211603472954055E-4</v>
      </c>
      <c r="BL202" s="346">
        <v>8.7727513250449192E-4</v>
      </c>
      <c r="BM202" s="346">
        <v>8.5167487981848116E-4</v>
      </c>
      <c r="BN202" s="346">
        <v>8.973215871938624E-4</v>
      </c>
      <c r="BO202" s="346">
        <v>8.6044285213900107E-4</v>
      </c>
      <c r="BP202" s="346">
        <v>8.6478759697207214E-4</v>
      </c>
      <c r="BQ202" s="346">
        <v>4.2823188036027659E-4</v>
      </c>
      <c r="BR202" s="346">
        <v>1.0558003862250725E-3</v>
      </c>
      <c r="BS202" s="346">
        <v>3.524723277790417E-4</v>
      </c>
      <c r="BT202" s="346">
        <v>7.8666391063420357E-5</v>
      </c>
      <c r="BU202" s="346">
        <v>1.5705113164546903E-4</v>
      </c>
      <c r="BV202" s="346">
        <v>1.7408937078933391E-4</v>
      </c>
      <c r="BW202" s="346">
        <v>8.0626460148834885E-5</v>
      </c>
      <c r="BX202" s="346">
        <v>1.1345696171171172E-4</v>
      </c>
      <c r="BY202" s="346">
        <v>3.2726691016624717E-5</v>
      </c>
      <c r="BZ202" s="346">
        <v>5.6713264912144684E-4</v>
      </c>
      <c r="CA202" s="346">
        <v>4.9708414073616855E-4</v>
      </c>
      <c r="CB202" s="346">
        <v>6.4714314831798374E-4</v>
      </c>
      <c r="CC202" s="346">
        <v>2.232283338227819E-4</v>
      </c>
      <c r="CD202" s="346">
        <v>3.6951806811814073E-4</v>
      </c>
      <c r="CE202" s="346">
        <v>0.74588417420394459</v>
      </c>
      <c r="CF202" s="346">
        <v>9.6218183820194193E-5</v>
      </c>
      <c r="CG202" s="346">
        <v>2.7409653830271971E-4</v>
      </c>
      <c r="CH202" s="346">
        <v>5.8852920063827488E-3</v>
      </c>
      <c r="CI202" s="346">
        <v>1.3423913416665294E-4</v>
      </c>
      <c r="CJ202" s="346">
        <v>1.2755305685195227E-4</v>
      </c>
      <c r="CK202" s="346">
        <v>1.5718644286973014E-4</v>
      </c>
      <c r="CL202" s="346">
        <v>5.7955852726779076E-6</v>
      </c>
      <c r="CM202" s="346">
        <v>6.8583211781147012E-5</v>
      </c>
      <c r="CN202" s="346">
        <v>1.6953574386218553E-4</v>
      </c>
      <c r="CO202" s="346">
        <v>1.8145185311842346E-4</v>
      </c>
      <c r="CP202" s="346">
        <v>4.3351093502007673E-4</v>
      </c>
      <c r="CQ202" s="346">
        <v>5.1471670873977089E-4</v>
      </c>
      <c r="CR202" s="346">
        <v>4.7912011946390267E-4</v>
      </c>
      <c r="CS202" s="346">
        <v>3.0637067069721053E-4</v>
      </c>
      <c r="CT202" s="346">
        <v>2.4539936477748712E-4</v>
      </c>
      <c r="CU202" s="346">
        <v>3.8621272523995959E-4</v>
      </c>
      <c r="CV202" s="346">
        <v>1.5309062872798101E-4</v>
      </c>
      <c r="CW202" s="346">
        <v>2.6157431146342605E-4</v>
      </c>
      <c r="CX202" s="346">
        <v>4.1689327246601144E-4</v>
      </c>
      <c r="CY202" s="346">
        <v>1.1570160816139064E-4</v>
      </c>
      <c r="CZ202" s="346">
        <v>6.4182893725158756E-5</v>
      </c>
      <c r="DA202" s="346">
        <v>6.5485173152122328E-4</v>
      </c>
      <c r="DB202" s="346">
        <v>2.3134081012397988E-4</v>
      </c>
      <c r="DC202" s="346">
        <v>1.3509839325276065E-4</v>
      </c>
      <c r="DD202" s="346">
        <v>3.5869914176312368E-4</v>
      </c>
      <c r="DE202" s="346">
        <v>1.5686861782819681E-4</v>
      </c>
      <c r="DF202" s="346">
        <v>2.7830714448096035E-3</v>
      </c>
      <c r="DG202" s="347">
        <v>9.2792587469403516E-5</v>
      </c>
    </row>
    <row r="203" spans="2:111">
      <c r="B203" s="123" t="s">
        <v>285</v>
      </c>
      <c r="C203" s="110" t="s">
        <v>286</v>
      </c>
      <c r="D203" s="346">
        <v>7.4534214340887231E-4</v>
      </c>
      <c r="E203" s="346">
        <v>3.6584352257116341E-3</v>
      </c>
      <c r="F203" s="346">
        <v>2.0063827602655473E-3</v>
      </c>
      <c r="G203" s="346">
        <v>1.0796047395957672E-4</v>
      </c>
      <c r="H203" s="346">
        <v>1.3624345972065416E-3</v>
      </c>
      <c r="I203" s="346">
        <v>0</v>
      </c>
      <c r="J203" s="346">
        <v>4.963040161220829E-5</v>
      </c>
      <c r="K203" s="346">
        <v>2.4707100651712665E-3</v>
      </c>
      <c r="L203" s="346">
        <v>6.6425418644654546E-4</v>
      </c>
      <c r="M203" s="346">
        <v>1.3605800268402765E-2</v>
      </c>
      <c r="N203" s="346">
        <v>0</v>
      </c>
      <c r="O203" s="346">
        <v>5.7806082640308803E-4</v>
      </c>
      <c r="P203" s="346">
        <v>1.7768783063494607E-4</v>
      </c>
      <c r="Q203" s="346">
        <v>6.8510840094356494E-4</v>
      </c>
      <c r="R203" s="346">
        <v>2.6673233620682735E-4</v>
      </c>
      <c r="S203" s="346">
        <v>2.5041872711508233E-3</v>
      </c>
      <c r="T203" s="346">
        <v>1.807312224641953E-3</v>
      </c>
      <c r="U203" s="346">
        <v>1.1676723853261707E-3</v>
      </c>
      <c r="V203" s="346">
        <v>2.5532911256198995E-3</v>
      </c>
      <c r="W203" s="346">
        <v>4.9139507264962172E-4</v>
      </c>
      <c r="X203" s="346">
        <v>7.8402023227150646E-4</v>
      </c>
      <c r="Y203" s="346">
        <v>3.6314850371724829E-4</v>
      </c>
      <c r="Z203" s="346">
        <v>1.3093886494082175E-4</v>
      </c>
      <c r="AA203" s="346">
        <v>7.4950827138959804E-4</v>
      </c>
      <c r="AB203" s="346">
        <v>6.5117903138261525E-4</v>
      </c>
      <c r="AC203" s="346">
        <v>2.7477989907933681E-4</v>
      </c>
      <c r="AD203" s="346">
        <v>2.8978209523490453E-3</v>
      </c>
      <c r="AE203" s="346">
        <v>1.5436382901221708E-3</v>
      </c>
      <c r="AF203" s="346">
        <v>1.0054835954499326E-3</v>
      </c>
      <c r="AG203" s="346">
        <v>3.6749966105043507E-4</v>
      </c>
      <c r="AH203" s="346">
        <v>4.1115464504449389E-4</v>
      </c>
      <c r="AI203" s="346">
        <v>1.0699921283825505E-3</v>
      </c>
      <c r="AJ203" s="346">
        <v>2.1693938218635095E-3</v>
      </c>
      <c r="AK203" s="346">
        <v>2.3229523178247601E-3</v>
      </c>
      <c r="AL203" s="346">
        <v>1.8910891686666537E-3</v>
      </c>
      <c r="AM203" s="346">
        <v>1.6504670532152023E-3</v>
      </c>
      <c r="AN203" s="346">
        <v>9.7979547433688129E-4</v>
      </c>
      <c r="AO203" s="346">
        <v>1.8826014262322526E-3</v>
      </c>
      <c r="AP203" s="346">
        <v>1.9420639089193443E-3</v>
      </c>
      <c r="AQ203" s="346">
        <v>5.9219973648408331E-4</v>
      </c>
      <c r="AR203" s="346">
        <v>2.1001500276907649E-3</v>
      </c>
      <c r="AS203" s="346">
        <v>1.0027980409461864E-3</v>
      </c>
      <c r="AT203" s="346">
        <v>1.3343124435774216E-3</v>
      </c>
      <c r="AU203" s="346">
        <v>6.965595576110665E-4</v>
      </c>
      <c r="AV203" s="346">
        <v>7.0540711627878414E-4</v>
      </c>
      <c r="AW203" s="346">
        <v>4.1625329972279877E-4</v>
      </c>
      <c r="AX203" s="346">
        <v>2.225531523339827E-4</v>
      </c>
      <c r="AY203" s="346">
        <v>2.8371623220391098E-4</v>
      </c>
      <c r="AZ203" s="346">
        <v>1.6476664853099874E-3</v>
      </c>
      <c r="BA203" s="346">
        <v>3.0746707201793259E-4</v>
      </c>
      <c r="BB203" s="346">
        <v>2.5455538430609569E-4</v>
      </c>
      <c r="BC203" s="346">
        <v>2.3234846494289357E-4</v>
      </c>
      <c r="BD203" s="346">
        <v>5.3645255357834906E-5</v>
      </c>
      <c r="BE203" s="346">
        <v>1.419530235385488E-4</v>
      </c>
      <c r="BF203" s="346">
        <v>1.0179973219512175E-3</v>
      </c>
      <c r="BG203" s="346">
        <v>2.8287488354411511E-4</v>
      </c>
      <c r="BH203" s="346">
        <v>1.2697616237466181E-3</v>
      </c>
      <c r="BI203" s="346">
        <v>4.2562519626000153E-4</v>
      </c>
      <c r="BJ203" s="346">
        <v>7.908252027429961E-4</v>
      </c>
      <c r="BK203" s="346">
        <v>5.0282174651986088E-4</v>
      </c>
      <c r="BL203" s="346">
        <v>8.6546871642702375E-3</v>
      </c>
      <c r="BM203" s="346">
        <v>1.7663835122144302E-3</v>
      </c>
      <c r="BN203" s="346">
        <v>1.95972727969326E-3</v>
      </c>
      <c r="BO203" s="346">
        <v>1.8500601796219954E-3</v>
      </c>
      <c r="BP203" s="346">
        <v>1.9453854194301159E-3</v>
      </c>
      <c r="BQ203" s="346">
        <v>4.4630136345128199E-3</v>
      </c>
      <c r="BR203" s="346">
        <v>1.3237167451082726E-2</v>
      </c>
      <c r="BS203" s="346">
        <v>1.2105470873646008E-3</v>
      </c>
      <c r="BT203" s="346">
        <v>2.6452878342015035E-4</v>
      </c>
      <c r="BU203" s="346">
        <v>5.376853319592448E-4</v>
      </c>
      <c r="BV203" s="346">
        <v>4.7003188268706199E-4</v>
      </c>
      <c r="BW203" s="346">
        <v>3.5945469428041294E-4</v>
      </c>
      <c r="BX203" s="346">
        <v>4.2191509903900592E-4</v>
      </c>
      <c r="BY203" s="346">
        <v>8.0657324753353804E-5</v>
      </c>
      <c r="BZ203" s="346">
        <v>6.0907622932853441E-4</v>
      </c>
      <c r="CA203" s="346">
        <v>2.4724521378339886E-4</v>
      </c>
      <c r="CB203" s="346">
        <v>2.0760006157731713E-3</v>
      </c>
      <c r="CC203" s="346">
        <v>5.5925042613804603E-4</v>
      </c>
      <c r="CD203" s="346">
        <v>9.3059102912824564E-4</v>
      </c>
      <c r="CE203" s="346">
        <v>3.8103868514368212E-4</v>
      </c>
      <c r="CF203" s="346">
        <v>0.57551145488164457</v>
      </c>
      <c r="CG203" s="346">
        <v>8.224343818865078E-4</v>
      </c>
      <c r="CH203" s="346">
        <v>2.5999597504498454E-4</v>
      </c>
      <c r="CI203" s="346">
        <v>4.8464874236772129E-4</v>
      </c>
      <c r="CJ203" s="346">
        <v>5.8611538612241855E-4</v>
      </c>
      <c r="CK203" s="346">
        <v>3.9266769287023018E-4</v>
      </c>
      <c r="CL203" s="346">
        <v>2.2698761455555275E-5</v>
      </c>
      <c r="CM203" s="346">
        <v>1.7740201377674315E-4</v>
      </c>
      <c r="CN203" s="346">
        <v>1.7659511824405754E-3</v>
      </c>
      <c r="CO203" s="346">
        <v>6.440503135690445E-4</v>
      </c>
      <c r="CP203" s="346">
        <v>1.1525074876090648E-3</v>
      </c>
      <c r="CQ203" s="346">
        <v>9.3972841009648577E-4</v>
      </c>
      <c r="CR203" s="346">
        <v>1.4939211031645804E-3</v>
      </c>
      <c r="CS203" s="346">
        <v>9.3374074752904188E-4</v>
      </c>
      <c r="CT203" s="346">
        <v>7.3667555583064443E-4</v>
      </c>
      <c r="CU203" s="346">
        <v>1.1180898646693778E-3</v>
      </c>
      <c r="CV203" s="346">
        <v>4.0675358004819517E-4</v>
      </c>
      <c r="CW203" s="346">
        <v>2.5980936437608281E-4</v>
      </c>
      <c r="CX203" s="346">
        <v>1.0924823248927439E-3</v>
      </c>
      <c r="CY203" s="346">
        <v>3.2291510042249574E-4</v>
      </c>
      <c r="CZ203" s="346">
        <v>2.4481879483434119E-4</v>
      </c>
      <c r="DA203" s="346">
        <v>2.1258503543712388E-3</v>
      </c>
      <c r="DB203" s="346">
        <v>7.221248637625941E-4</v>
      </c>
      <c r="DC203" s="346">
        <v>4.4000108977621758E-4</v>
      </c>
      <c r="DD203" s="346">
        <v>8.3581682257140885E-4</v>
      </c>
      <c r="DE203" s="346">
        <v>4.6062814137813113E-4</v>
      </c>
      <c r="DF203" s="346">
        <v>5.5050211623387602E-3</v>
      </c>
      <c r="DG203" s="347">
        <v>3.2293933035903614E-4</v>
      </c>
    </row>
    <row r="204" spans="2:111">
      <c r="B204" s="123" t="s">
        <v>287</v>
      </c>
      <c r="C204" s="110" t="s">
        <v>288</v>
      </c>
      <c r="D204" s="346">
        <v>2.228278792517923E-3</v>
      </c>
      <c r="E204" s="346">
        <v>1.4640945473374173E-3</v>
      </c>
      <c r="F204" s="346">
        <v>2.6319612060974125E-3</v>
      </c>
      <c r="G204" s="346">
        <v>6.7365369268221472E-4</v>
      </c>
      <c r="H204" s="346">
        <v>1.4144188643941387E-3</v>
      </c>
      <c r="I204" s="346">
        <v>0</v>
      </c>
      <c r="J204" s="346">
        <v>9.659677570342546E-4</v>
      </c>
      <c r="K204" s="346">
        <v>8.8268511328285903E-4</v>
      </c>
      <c r="L204" s="346">
        <v>5.7967848368351894E-4</v>
      </c>
      <c r="M204" s="346">
        <v>1.5822238427395743E-3</v>
      </c>
      <c r="N204" s="346">
        <v>0</v>
      </c>
      <c r="O204" s="346">
        <v>6.2267305120408667E-4</v>
      </c>
      <c r="P204" s="346">
        <v>1.8921471165390564E-4</v>
      </c>
      <c r="Q204" s="346">
        <v>1.1741499991493975E-3</v>
      </c>
      <c r="R204" s="346">
        <v>3.6457998892171868E-4</v>
      </c>
      <c r="S204" s="346">
        <v>2.0233691600321786E-3</v>
      </c>
      <c r="T204" s="346">
        <v>1.0185179955306016E-3</v>
      </c>
      <c r="U204" s="346">
        <v>1.971551295173742E-3</v>
      </c>
      <c r="V204" s="346">
        <v>2.7968363322086165E-3</v>
      </c>
      <c r="W204" s="346">
        <v>4.7041282053632961E-4</v>
      </c>
      <c r="X204" s="346">
        <v>3.3670847363346574E-4</v>
      </c>
      <c r="Y204" s="346">
        <v>3.3588560661377924E-4</v>
      </c>
      <c r="Z204" s="346">
        <v>1.4680865724571608E-4</v>
      </c>
      <c r="AA204" s="346">
        <v>5.7754380847331989E-4</v>
      </c>
      <c r="AB204" s="346">
        <v>7.1935589078220524E-4</v>
      </c>
      <c r="AC204" s="346">
        <v>2.6863397302478087E-4</v>
      </c>
      <c r="AD204" s="346">
        <v>2.3830693792706566E-4</v>
      </c>
      <c r="AE204" s="346">
        <v>7.868119175967385E-4</v>
      </c>
      <c r="AF204" s="346">
        <v>1.3090689479723651E-3</v>
      </c>
      <c r="AG204" s="346">
        <v>5.0197818718910421E-4</v>
      </c>
      <c r="AH204" s="346">
        <v>3.5967127269538542E-4</v>
      </c>
      <c r="AI204" s="346">
        <v>2.2426140044743896E-3</v>
      </c>
      <c r="AJ204" s="346">
        <v>2.8554285302697371E-3</v>
      </c>
      <c r="AK204" s="346">
        <v>2.5852256129083469E-3</v>
      </c>
      <c r="AL204" s="346">
        <v>2.3681392698493208E-3</v>
      </c>
      <c r="AM204" s="346">
        <v>1.1648012266379675E-3</v>
      </c>
      <c r="AN204" s="346">
        <v>2.3745392435469818E-3</v>
      </c>
      <c r="AO204" s="346">
        <v>9.7679177172179982E-4</v>
      </c>
      <c r="AP204" s="346">
        <v>1.9032453979874503E-3</v>
      </c>
      <c r="AQ204" s="346">
        <v>6.7481002184020334E-4</v>
      </c>
      <c r="AR204" s="346">
        <v>1.2530849527519611E-3</v>
      </c>
      <c r="AS204" s="346">
        <v>1.1358032620002096E-3</v>
      </c>
      <c r="AT204" s="346">
        <v>1.5207834455080423E-3</v>
      </c>
      <c r="AU204" s="346">
        <v>9.8607090003280124E-4</v>
      </c>
      <c r="AV204" s="346">
        <v>9.9575436052282986E-4</v>
      </c>
      <c r="AW204" s="346">
        <v>6.3603741988317759E-4</v>
      </c>
      <c r="AX204" s="346">
        <v>2.1629146083270226E-4</v>
      </c>
      <c r="AY204" s="346">
        <v>2.3721777576548878E-4</v>
      </c>
      <c r="AZ204" s="346">
        <v>6.0843949202023977E-3</v>
      </c>
      <c r="BA204" s="346">
        <v>2.6665595116502698E-4</v>
      </c>
      <c r="BB204" s="346">
        <v>4.6487210575420494E-4</v>
      </c>
      <c r="BC204" s="346">
        <v>2.0677435242140882E-4</v>
      </c>
      <c r="BD204" s="346">
        <v>4.1813357005003482E-5</v>
      </c>
      <c r="BE204" s="346">
        <v>2.6098587193483221E-4</v>
      </c>
      <c r="BF204" s="346">
        <v>9.4841752732449755E-4</v>
      </c>
      <c r="BG204" s="346">
        <v>2.9116377424728336E-4</v>
      </c>
      <c r="BH204" s="346">
        <v>1.9373502684842789E-3</v>
      </c>
      <c r="BI204" s="346">
        <v>3.4114547743320061E-4</v>
      </c>
      <c r="BJ204" s="346">
        <v>7.3979698981044241E-4</v>
      </c>
      <c r="BK204" s="346">
        <v>1.3374956139762762E-3</v>
      </c>
      <c r="BL204" s="346">
        <v>7.4445061572901584E-3</v>
      </c>
      <c r="BM204" s="346">
        <v>3.5285762199104109E-3</v>
      </c>
      <c r="BN204" s="346">
        <v>3.4777468865874674E-3</v>
      </c>
      <c r="BO204" s="346">
        <v>3.6844184991143597E-3</v>
      </c>
      <c r="BP204" s="346">
        <v>2.6862881449365907E-3</v>
      </c>
      <c r="BQ204" s="346">
        <v>9.8337438830633432E-4</v>
      </c>
      <c r="BR204" s="346">
        <v>1.5752642383702992E-3</v>
      </c>
      <c r="BS204" s="346">
        <v>2.0420759768910498E-3</v>
      </c>
      <c r="BT204" s="346">
        <v>1.1031199153077372E-3</v>
      </c>
      <c r="BU204" s="346">
        <v>7.3225205170731611E-3</v>
      </c>
      <c r="BV204" s="346">
        <v>1.3352138007987398E-3</v>
      </c>
      <c r="BW204" s="346">
        <v>5.7071442070939977E-4</v>
      </c>
      <c r="BX204" s="346">
        <v>7.6476567032932236E-4</v>
      </c>
      <c r="BY204" s="346">
        <v>2.5007957126486061E-4</v>
      </c>
      <c r="BZ204" s="346">
        <v>3.4952738929240248E-3</v>
      </c>
      <c r="CA204" s="346">
        <v>1.3285444755919524E-2</v>
      </c>
      <c r="CB204" s="346">
        <v>0.11157103284151264</v>
      </c>
      <c r="CC204" s="346">
        <v>4.1361615123158994E-2</v>
      </c>
      <c r="CD204" s="346">
        <v>0.13930979818367173</v>
      </c>
      <c r="CE204" s="346">
        <v>2.8327187013528557E-2</v>
      </c>
      <c r="CF204" s="346">
        <v>7.4076958925010858E-3</v>
      </c>
      <c r="CG204" s="346">
        <v>0.85533417518396537</v>
      </c>
      <c r="CH204" s="346">
        <v>5.3461273346634601E-3</v>
      </c>
      <c r="CI204" s="346">
        <v>1.214782328845303E-3</v>
      </c>
      <c r="CJ204" s="346">
        <v>1.5404132672869836E-3</v>
      </c>
      <c r="CK204" s="346">
        <v>8.8565282226482677E-4</v>
      </c>
      <c r="CL204" s="346">
        <v>3.3928960538467624E-5</v>
      </c>
      <c r="CM204" s="346">
        <v>4.4855457122579311E-4</v>
      </c>
      <c r="CN204" s="346">
        <v>2.0106455129608298E-3</v>
      </c>
      <c r="CO204" s="346">
        <v>1.9518546828903489E-3</v>
      </c>
      <c r="CP204" s="346">
        <v>1.7023585241294137E-3</v>
      </c>
      <c r="CQ204" s="346">
        <v>1.3819591751905015E-3</v>
      </c>
      <c r="CR204" s="346">
        <v>1.9606015131576186E-3</v>
      </c>
      <c r="CS204" s="346">
        <v>1.2815938152162675E-3</v>
      </c>
      <c r="CT204" s="346">
        <v>1.2243761101193541E-3</v>
      </c>
      <c r="CU204" s="346">
        <v>2.3919019660897192E-3</v>
      </c>
      <c r="CV204" s="346">
        <v>4.2882999937110498E-3</v>
      </c>
      <c r="CW204" s="346">
        <v>8.8014893981786684E-4</v>
      </c>
      <c r="CX204" s="346">
        <v>1.4128453295206838E-3</v>
      </c>
      <c r="CY204" s="346">
        <v>1.023458464539564E-3</v>
      </c>
      <c r="CZ204" s="346">
        <v>2.6991698852563408E-3</v>
      </c>
      <c r="DA204" s="346">
        <v>3.9369430371545113E-3</v>
      </c>
      <c r="DB204" s="346">
        <v>2.0637243781531206E-3</v>
      </c>
      <c r="DC204" s="346">
        <v>3.8607222700235764E-3</v>
      </c>
      <c r="DD204" s="346">
        <v>1.8963173714205746E-3</v>
      </c>
      <c r="DE204" s="346">
        <v>2.5387097777440242E-3</v>
      </c>
      <c r="DF204" s="346">
        <v>3.4944228517161677E-3</v>
      </c>
      <c r="DG204" s="347">
        <v>9.4223655766157936E-3</v>
      </c>
    </row>
    <row r="205" spans="2:111">
      <c r="B205" s="123" t="s">
        <v>289</v>
      </c>
      <c r="C205" s="110" t="s">
        <v>290</v>
      </c>
      <c r="D205" s="346">
        <v>1.2834660714610427E-4</v>
      </c>
      <c r="E205" s="346">
        <v>1.7224495397880844E-4</v>
      </c>
      <c r="F205" s="346">
        <v>5.0652601843389979E-4</v>
      </c>
      <c r="G205" s="346">
        <v>6.6896410049111004E-5</v>
      </c>
      <c r="H205" s="346">
        <v>1.6312598270160127E-4</v>
      </c>
      <c r="I205" s="346">
        <v>0</v>
      </c>
      <c r="J205" s="346">
        <v>5.9726430204269402E-5</v>
      </c>
      <c r="K205" s="346">
        <v>1.1430555703105566E-4</v>
      </c>
      <c r="L205" s="346">
        <v>1.13532677712826E-4</v>
      </c>
      <c r="M205" s="346">
        <v>1.4838760026582838E-4</v>
      </c>
      <c r="N205" s="346">
        <v>0</v>
      </c>
      <c r="O205" s="346">
        <v>1.2666671396749032E-4</v>
      </c>
      <c r="P205" s="346">
        <v>4.2114938134649937E-5</v>
      </c>
      <c r="Q205" s="346">
        <v>1.3120845008546402E-4</v>
      </c>
      <c r="R205" s="346">
        <v>7.6241986603677557E-5</v>
      </c>
      <c r="S205" s="346">
        <v>2.0272159988856225E-4</v>
      </c>
      <c r="T205" s="346">
        <v>2.1682774512903489E-4</v>
      </c>
      <c r="U205" s="346">
        <v>2.7991663460551403E-4</v>
      </c>
      <c r="V205" s="346">
        <v>2.5085110978371138E-4</v>
      </c>
      <c r="W205" s="346">
        <v>8.0779820596349776E-5</v>
      </c>
      <c r="X205" s="346">
        <v>4.43684486277974E-5</v>
      </c>
      <c r="Y205" s="346">
        <v>6.2120060235626039E-5</v>
      </c>
      <c r="Z205" s="346">
        <v>2.3502582532715275E-5</v>
      </c>
      <c r="AA205" s="346">
        <v>8.6350209608835576E-5</v>
      </c>
      <c r="AB205" s="346">
        <v>1.682157978387104E-4</v>
      </c>
      <c r="AC205" s="346">
        <v>5.423803688553526E-5</v>
      </c>
      <c r="AD205" s="346">
        <v>4.0497633739679002E-5</v>
      </c>
      <c r="AE205" s="346">
        <v>1.3120345315802378E-4</v>
      </c>
      <c r="AF205" s="346">
        <v>2.052547913121267E-4</v>
      </c>
      <c r="AG205" s="346">
        <v>9.8457612090797965E-5</v>
      </c>
      <c r="AH205" s="346">
        <v>4.8509013006972824E-5</v>
      </c>
      <c r="AI205" s="346">
        <v>1.0044261213766711E-4</v>
      </c>
      <c r="AJ205" s="346">
        <v>2.9806278958483895E-4</v>
      </c>
      <c r="AK205" s="346">
        <v>2.2245750481759613E-4</v>
      </c>
      <c r="AL205" s="346">
        <v>2.2294248425631805E-4</v>
      </c>
      <c r="AM205" s="346">
        <v>1.9677302444531523E-4</v>
      </c>
      <c r="AN205" s="346">
        <v>1.5163367611700202E-4</v>
      </c>
      <c r="AO205" s="346">
        <v>1.9424989973767341E-4</v>
      </c>
      <c r="AP205" s="346">
        <v>2.4881456679013726E-4</v>
      </c>
      <c r="AQ205" s="346">
        <v>5.7090524644758312E-5</v>
      </c>
      <c r="AR205" s="346">
        <v>1.1058771055928835E-4</v>
      </c>
      <c r="AS205" s="346">
        <v>2.0523568770418327E-4</v>
      </c>
      <c r="AT205" s="346">
        <v>2.9683874178270943E-4</v>
      </c>
      <c r="AU205" s="346">
        <v>1.7546546578191665E-4</v>
      </c>
      <c r="AV205" s="346">
        <v>2.2270012720840971E-4</v>
      </c>
      <c r="AW205" s="346">
        <v>1.4558007999463404E-4</v>
      </c>
      <c r="AX205" s="346">
        <v>4.1989259086376594E-5</v>
      </c>
      <c r="AY205" s="346">
        <v>6.8512497416586257E-5</v>
      </c>
      <c r="AZ205" s="346">
        <v>3.5681000658272112E-4</v>
      </c>
      <c r="BA205" s="346">
        <v>8.4645095763142154E-5</v>
      </c>
      <c r="BB205" s="346">
        <v>4.9362792810168284E-5</v>
      </c>
      <c r="BC205" s="346">
        <v>2.7223650879265717E-5</v>
      </c>
      <c r="BD205" s="346">
        <v>1.4154612721567296E-5</v>
      </c>
      <c r="BE205" s="346">
        <v>2.7583017685001609E-5</v>
      </c>
      <c r="BF205" s="346">
        <v>1.5850914075601438E-4</v>
      </c>
      <c r="BG205" s="346">
        <v>3.8836305796076129E-5</v>
      </c>
      <c r="BH205" s="346">
        <v>2.5990355986676522E-4</v>
      </c>
      <c r="BI205" s="346">
        <v>6.9989347993020979E-5</v>
      </c>
      <c r="BJ205" s="346">
        <v>2.6938752878922774E-4</v>
      </c>
      <c r="BK205" s="346">
        <v>1.3965864882081917E-4</v>
      </c>
      <c r="BL205" s="346">
        <v>7.6201266450969874E-4</v>
      </c>
      <c r="BM205" s="346">
        <v>6.6338785120822964E-4</v>
      </c>
      <c r="BN205" s="346">
        <v>1.2074810929090193E-3</v>
      </c>
      <c r="BO205" s="346">
        <v>9.5398037044148597E-4</v>
      </c>
      <c r="BP205" s="346">
        <v>8.8963558594221874E-4</v>
      </c>
      <c r="BQ205" s="346">
        <v>1.136414028830558E-3</v>
      </c>
      <c r="BR205" s="346">
        <v>3.4126941449140768E-3</v>
      </c>
      <c r="BS205" s="346">
        <v>1.0713996656297319E-3</v>
      </c>
      <c r="BT205" s="346">
        <v>5.0558623379650606E-4</v>
      </c>
      <c r="BU205" s="346">
        <v>1.4236294566839706E-3</v>
      </c>
      <c r="BV205" s="346">
        <v>5.9851812836415625E-3</v>
      </c>
      <c r="BW205" s="346">
        <v>8.3580811842003686E-4</v>
      </c>
      <c r="BX205" s="346">
        <v>1.1019693416685966E-3</v>
      </c>
      <c r="BY205" s="346">
        <v>4.6131156294940953E-4</v>
      </c>
      <c r="BZ205" s="346">
        <v>1.434017901818573E-3</v>
      </c>
      <c r="CA205" s="346">
        <v>3.5059442197292516E-4</v>
      </c>
      <c r="CB205" s="346">
        <v>1.1310892488341463E-3</v>
      </c>
      <c r="CC205" s="346">
        <v>6.9943588589821469E-4</v>
      </c>
      <c r="CD205" s="346">
        <v>6.8494735744432261E-4</v>
      </c>
      <c r="CE205" s="346">
        <v>2.4602577126580445E-3</v>
      </c>
      <c r="CF205" s="346">
        <v>7.5425285159408135E-4</v>
      </c>
      <c r="CG205" s="346">
        <v>1.0529673848904361E-3</v>
      </c>
      <c r="CH205" s="346">
        <v>0.9459870708647925</v>
      </c>
      <c r="CI205" s="346">
        <v>2.8756905117148426E-3</v>
      </c>
      <c r="CJ205" s="346">
        <v>2.2085782375141699E-3</v>
      </c>
      <c r="CK205" s="346">
        <v>5.3534810507168762E-4</v>
      </c>
      <c r="CL205" s="346">
        <v>7.8658791976238E-5</v>
      </c>
      <c r="CM205" s="346">
        <v>3.0419796026443348E-4</v>
      </c>
      <c r="CN205" s="346">
        <v>4.097551533164526E-3</v>
      </c>
      <c r="CO205" s="346">
        <v>1.3233407155140498E-3</v>
      </c>
      <c r="CP205" s="346">
        <v>8.0102066010990271E-3</v>
      </c>
      <c r="CQ205" s="346">
        <v>6.7694933677970432E-4</v>
      </c>
      <c r="CR205" s="346">
        <v>6.0788284929500893E-3</v>
      </c>
      <c r="CS205" s="346">
        <v>3.8666178606880553E-3</v>
      </c>
      <c r="CT205" s="346">
        <v>1.8186084093897346E-3</v>
      </c>
      <c r="CU205" s="346">
        <v>5.2488137356478297E-3</v>
      </c>
      <c r="CV205" s="346">
        <v>1.8117205149820689E-3</v>
      </c>
      <c r="CW205" s="346">
        <v>4.6280164283311068E-4</v>
      </c>
      <c r="CX205" s="346">
        <v>9.2180415706536172E-4</v>
      </c>
      <c r="CY205" s="346">
        <v>1.360858294987872E-3</v>
      </c>
      <c r="CZ205" s="346">
        <v>2.0678434882311387E-4</v>
      </c>
      <c r="DA205" s="346">
        <v>9.1176583735981976E-4</v>
      </c>
      <c r="DB205" s="346">
        <v>1.7584758586086076E-3</v>
      </c>
      <c r="DC205" s="346">
        <v>6.7744188075208041E-4</v>
      </c>
      <c r="DD205" s="346">
        <v>2.0371354915715528E-3</v>
      </c>
      <c r="DE205" s="346">
        <v>1.6031318242844751E-3</v>
      </c>
      <c r="DF205" s="346">
        <v>5.0139243384090518E-4</v>
      </c>
      <c r="DG205" s="347">
        <v>6.6812208471545476E-4</v>
      </c>
    </row>
    <row r="206" spans="2:111">
      <c r="B206" s="123" t="s">
        <v>291</v>
      </c>
      <c r="C206" s="110" t="s">
        <v>292</v>
      </c>
      <c r="D206" s="346">
        <v>5.5508832734123346E-4</v>
      </c>
      <c r="E206" s="346">
        <v>5.7590426756986928E-4</v>
      </c>
      <c r="F206" s="346">
        <v>2.1956846560560813E-3</v>
      </c>
      <c r="G206" s="346">
        <v>4.0014017925413318E-4</v>
      </c>
      <c r="H206" s="346">
        <v>1.1087404537922761E-3</v>
      </c>
      <c r="I206" s="346">
        <v>0</v>
      </c>
      <c r="J206" s="346">
        <v>1.4838731027941117E-4</v>
      </c>
      <c r="K206" s="346">
        <v>6.5765395891095478E-4</v>
      </c>
      <c r="L206" s="346">
        <v>4.0374545633653665E-4</v>
      </c>
      <c r="M206" s="346">
        <v>8.5710972043205168E-4</v>
      </c>
      <c r="N206" s="346">
        <v>0</v>
      </c>
      <c r="O206" s="346">
        <v>4.9301690619982404E-4</v>
      </c>
      <c r="P206" s="346">
        <v>1.8901708839927714E-4</v>
      </c>
      <c r="Q206" s="346">
        <v>6.0215979814707329E-4</v>
      </c>
      <c r="R206" s="346">
        <v>3.2193384199409922E-4</v>
      </c>
      <c r="S206" s="346">
        <v>8.5023296685222559E-4</v>
      </c>
      <c r="T206" s="346">
        <v>1.0101786560125601E-3</v>
      </c>
      <c r="U206" s="346">
        <v>1.3049829557366989E-3</v>
      </c>
      <c r="V206" s="346">
        <v>7.6540483380785102E-4</v>
      </c>
      <c r="W206" s="346">
        <v>2.4579110829433751E-4</v>
      </c>
      <c r="X206" s="346">
        <v>1.5829676958433437E-4</v>
      </c>
      <c r="Y206" s="346">
        <v>2.5045917856512712E-4</v>
      </c>
      <c r="Z206" s="346">
        <v>9.7796377842777421E-5</v>
      </c>
      <c r="AA206" s="346">
        <v>3.502761770667674E-4</v>
      </c>
      <c r="AB206" s="346">
        <v>2.5659591587574183E-3</v>
      </c>
      <c r="AC206" s="346">
        <v>2.7286932123094074E-4</v>
      </c>
      <c r="AD206" s="346">
        <v>1.3966393867097157E-4</v>
      </c>
      <c r="AE206" s="346">
        <v>5.904053155761208E-4</v>
      </c>
      <c r="AF206" s="346">
        <v>9.1474041028970861E-4</v>
      </c>
      <c r="AG206" s="346">
        <v>4.5960143968450914E-4</v>
      </c>
      <c r="AH206" s="346">
        <v>2.4164766039610989E-4</v>
      </c>
      <c r="AI206" s="346">
        <v>5.5069239337762939E-4</v>
      </c>
      <c r="AJ206" s="346">
        <v>1.3123190945675167E-3</v>
      </c>
      <c r="AK206" s="346">
        <v>7.9738348000469184E-4</v>
      </c>
      <c r="AL206" s="346">
        <v>8.8364589559817067E-4</v>
      </c>
      <c r="AM206" s="346">
        <v>5.8268697560749346E-4</v>
      </c>
      <c r="AN206" s="346">
        <v>5.1255151107715367E-4</v>
      </c>
      <c r="AO206" s="346">
        <v>6.1050529279016571E-4</v>
      </c>
      <c r="AP206" s="346">
        <v>1.1004965645695808E-3</v>
      </c>
      <c r="AQ206" s="346">
        <v>1.6487257986560829E-4</v>
      </c>
      <c r="AR206" s="346">
        <v>4.9651323266082525E-4</v>
      </c>
      <c r="AS206" s="346">
        <v>8.6138854516910977E-4</v>
      </c>
      <c r="AT206" s="346">
        <v>1.3178731884910366E-3</v>
      </c>
      <c r="AU206" s="346">
        <v>8.3258244068214356E-4</v>
      </c>
      <c r="AV206" s="346">
        <v>1.0328559417381539E-3</v>
      </c>
      <c r="AW206" s="346">
        <v>5.5484496226135868E-4</v>
      </c>
      <c r="AX206" s="346">
        <v>1.7016521843897032E-4</v>
      </c>
      <c r="AY206" s="346">
        <v>2.905228429678916E-4</v>
      </c>
      <c r="AZ206" s="346">
        <v>1.7656864324956136E-3</v>
      </c>
      <c r="BA206" s="346">
        <v>3.7707186051490188E-4</v>
      </c>
      <c r="BB206" s="346">
        <v>2.0818144248074512E-4</v>
      </c>
      <c r="BC206" s="346">
        <v>1.2860752764332656E-4</v>
      </c>
      <c r="BD206" s="346">
        <v>6.8173739409725274E-5</v>
      </c>
      <c r="BE206" s="346">
        <v>1.311026323442898E-4</v>
      </c>
      <c r="BF206" s="346">
        <v>7.6338691705095472E-4</v>
      </c>
      <c r="BG206" s="346">
        <v>1.9569398910196533E-4</v>
      </c>
      <c r="BH206" s="346">
        <v>1.2544289133233158E-3</v>
      </c>
      <c r="BI206" s="346">
        <v>2.9665299648512424E-4</v>
      </c>
      <c r="BJ206" s="346">
        <v>8.7040860280177728E-4</v>
      </c>
      <c r="BK206" s="346">
        <v>5.7040585354440991E-4</v>
      </c>
      <c r="BL206" s="346">
        <v>1.2047154511867649E-3</v>
      </c>
      <c r="BM206" s="346">
        <v>6.1875398444095359E-3</v>
      </c>
      <c r="BN206" s="346">
        <v>6.0653605558510949E-3</v>
      </c>
      <c r="BO206" s="346">
        <v>5.8224133782570908E-3</v>
      </c>
      <c r="BP206" s="346">
        <v>5.958892603749431E-3</v>
      </c>
      <c r="BQ206" s="346">
        <v>9.5101921095066752E-4</v>
      </c>
      <c r="BR206" s="346">
        <v>1.8492494822457718E-3</v>
      </c>
      <c r="BS206" s="346">
        <v>2.84654966377366E-3</v>
      </c>
      <c r="BT206" s="346">
        <v>1.6414000011723217E-3</v>
      </c>
      <c r="BU206" s="346">
        <v>1.0041538942107353E-2</v>
      </c>
      <c r="BV206" s="346">
        <v>9.7185224281008259E-3</v>
      </c>
      <c r="BW206" s="346">
        <v>3.8977155870715294E-3</v>
      </c>
      <c r="BX206" s="346">
        <v>4.2585215015992885E-3</v>
      </c>
      <c r="BY206" s="346">
        <v>8.7020625023122376E-4</v>
      </c>
      <c r="BZ206" s="346">
        <v>4.5912334176071998E-3</v>
      </c>
      <c r="CA206" s="346">
        <v>1.8384703677830137E-3</v>
      </c>
      <c r="CB206" s="346">
        <v>3.3680501279019716E-3</v>
      </c>
      <c r="CC206" s="346">
        <v>4.0796439441450581E-3</v>
      </c>
      <c r="CD206" s="346">
        <v>2.3763141724524955E-3</v>
      </c>
      <c r="CE206" s="346">
        <v>4.6850628679877722E-3</v>
      </c>
      <c r="CF206" s="346">
        <v>1.6905657766668454E-3</v>
      </c>
      <c r="CG206" s="346">
        <v>2.9867891051524524E-3</v>
      </c>
      <c r="CH206" s="346">
        <v>2.8745673671070099E-3</v>
      </c>
      <c r="CI206" s="346">
        <v>0.93244824894560296</v>
      </c>
      <c r="CJ206" s="346">
        <v>3.2153720526780449E-2</v>
      </c>
      <c r="CK206" s="346">
        <v>6.032263797465469E-3</v>
      </c>
      <c r="CL206" s="346">
        <v>9.8678468503953019E-4</v>
      </c>
      <c r="CM206" s="346">
        <v>7.7200059256778218E-4</v>
      </c>
      <c r="CN206" s="346">
        <v>6.7155726867824074E-3</v>
      </c>
      <c r="CO206" s="346">
        <v>1.3741087239306233E-3</v>
      </c>
      <c r="CP206" s="346">
        <v>1.768468096336482E-2</v>
      </c>
      <c r="CQ206" s="346">
        <v>3.4198887801921429E-3</v>
      </c>
      <c r="CR206" s="346">
        <v>7.3493227824771796E-3</v>
      </c>
      <c r="CS206" s="346">
        <v>7.8614538523744722E-3</v>
      </c>
      <c r="CT206" s="346">
        <v>3.2195859006612193E-3</v>
      </c>
      <c r="CU206" s="346">
        <v>1.0943240335737852E-2</v>
      </c>
      <c r="CV206" s="346">
        <v>4.3572318650089391E-3</v>
      </c>
      <c r="CW206" s="346">
        <v>6.2289583163412923E-3</v>
      </c>
      <c r="CX206" s="346">
        <v>2.8242667474970735E-3</v>
      </c>
      <c r="CY206" s="346">
        <v>3.6352670372818935E-3</v>
      </c>
      <c r="CZ206" s="346">
        <v>7.8138123783438244E-4</v>
      </c>
      <c r="DA206" s="346">
        <v>6.0252310417144642E-3</v>
      </c>
      <c r="DB206" s="346">
        <v>7.5762978099600878E-3</v>
      </c>
      <c r="DC206" s="346">
        <v>1.9712564186963192E-3</v>
      </c>
      <c r="DD206" s="346">
        <v>6.5116691409983982E-3</v>
      </c>
      <c r="DE206" s="346">
        <v>3.1860317822073919E-3</v>
      </c>
      <c r="DF206" s="346">
        <v>3.0994939523843333E-3</v>
      </c>
      <c r="DG206" s="347">
        <v>9.2324411101283883E-3</v>
      </c>
    </row>
    <row r="207" spans="2:111">
      <c r="B207" s="123" t="s">
        <v>293</v>
      </c>
      <c r="C207" s="110" t="s">
        <v>294</v>
      </c>
      <c r="D207" s="346">
        <v>1.1917553054177847E-4</v>
      </c>
      <c r="E207" s="346">
        <v>1.0994711018915567E-4</v>
      </c>
      <c r="F207" s="346">
        <v>3.1221078850024708E-4</v>
      </c>
      <c r="G207" s="346">
        <v>6.0009430098630147E-5</v>
      </c>
      <c r="H207" s="346">
        <v>1.5041374763721937E-4</v>
      </c>
      <c r="I207" s="346">
        <v>0</v>
      </c>
      <c r="J207" s="346">
        <v>2.8712534726744328E-5</v>
      </c>
      <c r="K207" s="346">
        <v>3.1926108849779762E-4</v>
      </c>
      <c r="L207" s="346">
        <v>1.3978157866820213E-3</v>
      </c>
      <c r="M207" s="346">
        <v>1.6490775979513921E-4</v>
      </c>
      <c r="N207" s="346">
        <v>0</v>
      </c>
      <c r="O207" s="346">
        <v>9.5693282513235387E-5</v>
      </c>
      <c r="P207" s="346">
        <v>8.5844081904860878E-5</v>
      </c>
      <c r="Q207" s="346">
        <v>1.4888285682031538E-4</v>
      </c>
      <c r="R207" s="346">
        <v>1.1558708306307294E-4</v>
      </c>
      <c r="S207" s="346">
        <v>1.7613918974585525E-4</v>
      </c>
      <c r="T207" s="346">
        <v>2.6103690939379987E-4</v>
      </c>
      <c r="U207" s="346">
        <v>2.1451715035842003E-4</v>
      </c>
      <c r="V207" s="346">
        <v>3.5562278465436144E-4</v>
      </c>
      <c r="W207" s="346">
        <v>1.0650034154890895E-4</v>
      </c>
      <c r="X207" s="346">
        <v>4.3766693997652552E-5</v>
      </c>
      <c r="Y207" s="346">
        <v>6.0934747879941492E-5</v>
      </c>
      <c r="Z207" s="346">
        <v>1.980981093931747E-5</v>
      </c>
      <c r="AA207" s="346">
        <v>1.2375336864505715E-4</v>
      </c>
      <c r="AB207" s="346">
        <v>2.2988711365208012E-3</v>
      </c>
      <c r="AC207" s="346">
        <v>4.4096388327786941E-4</v>
      </c>
      <c r="AD207" s="346">
        <v>3.6449289685299291E-5</v>
      </c>
      <c r="AE207" s="346">
        <v>7.9887204787597053E-5</v>
      </c>
      <c r="AF207" s="346">
        <v>4.3481765376517166E-4</v>
      </c>
      <c r="AG207" s="346">
        <v>2.1500558543038615E-4</v>
      </c>
      <c r="AH207" s="346">
        <v>7.7526671580817151E-5</v>
      </c>
      <c r="AI207" s="346">
        <v>1.5054496030691416E-4</v>
      </c>
      <c r="AJ207" s="346">
        <v>2.2247609047522786E-4</v>
      </c>
      <c r="AK207" s="346">
        <v>4.7886574721497276E-4</v>
      </c>
      <c r="AL207" s="346">
        <v>2.5109227103900994E-4</v>
      </c>
      <c r="AM207" s="346">
        <v>1.5145225804581939E-4</v>
      </c>
      <c r="AN207" s="346">
        <v>1.3700042873101485E-4</v>
      </c>
      <c r="AO207" s="346">
        <v>1.5328156298369217E-4</v>
      </c>
      <c r="AP207" s="346">
        <v>2.0356147166249649E-4</v>
      </c>
      <c r="AQ207" s="346">
        <v>6.7877131406210431E-5</v>
      </c>
      <c r="AR207" s="346">
        <v>1.1609170548102612E-4</v>
      </c>
      <c r="AS207" s="346">
        <v>2.2466039616081735E-4</v>
      </c>
      <c r="AT207" s="346">
        <v>2.8623063445895575E-4</v>
      </c>
      <c r="AU207" s="346">
        <v>3.1064381497909028E-4</v>
      </c>
      <c r="AV207" s="346">
        <v>3.1288360622049434E-4</v>
      </c>
      <c r="AW207" s="346">
        <v>2.0740563330260399E-4</v>
      </c>
      <c r="AX207" s="346">
        <v>1.1110683704358865E-4</v>
      </c>
      <c r="AY207" s="346">
        <v>9.5916949508229699E-5</v>
      </c>
      <c r="AZ207" s="346">
        <v>6.1007224907361679E-4</v>
      </c>
      <c r="BA207" s="346">
        <v>2.2571922254374291E-4</v>
      </c>
      <c r="BB207" s="346">
        <v>9.6037929308427671E-5</v>
      </c>
      <c r="BC207" s="346">
        <v>1.0449011002524914E-4</v>
      </c>
      <c r="BD207" s="346">
        <v>3.9148434173041275E-5</v>
      </c>
      <c r="BE207" s="346">
        <v>8.6411108865614274E-5</v>
      </c>
      <c r="BF207" s="346">
        <v>5.6496960530780683E-4</v>
      </c>
      <c r="BG207" s="346">
        <v>1.6858300822665493E-4</v>
      </c>
      <c r="BH207" s="346">
        <v>6.0273939563699173E-4</v>
      </c>
      <c r="BI207" s="346">
        <v>8.6493022489630275E-5</v>
      </c>
      <c r="BJ207" s="346">
        <v>4.3020494609469733E-4</v>
      </c>
      <c r="BK207" s="346">
        <v>3.0320082146243079E-4</v>
      </c>
      <c r="BL207" s="346">
        <v>3.0913827271353907E-4</v>
      </c>
      <c r="BM207" s="346">
        <v>8.4185212549638599E-4</v>
      </c>
      <c r="BN207" s="346">
        <v>4.6066242923217799E-4</v>
      </c>
      <c r="BO207" s="346">
        <v>6.6519458735894818E-4</v>
      </c>
      <c r="BP207" s="346">
        <v>6.2623406030396932E-4</v>
      </c>
      <c r="BQ207" s="346">
        <v>4.527607311925829E-4</v>
      </c>
      <c r="BR207" s="346">
        <v>1.6113162080719646E-3</v>
      </c>
      <c r="BS207" s="346">
        <v>1.7971678799910554E-3</v>
      </c>
      <c r="BT207" s="346">
        <v>1.9942466906584376E-4</v>
      </c>
      <c r="BU207" s="346">
        <v>1.4253687748688351E-3</v>
      </c>
      <c r="BV207" s="346">
        <v>3.4528502029061484E-3</v>
      </c>
      <c r="BW207" s="346">
        <v>2.2274376096050146E-3</v>
      </c>
      <c r="BX207" s="346">
        <v>2.8051580985381081E-3</v>
      </c>
      <c r="BY207" s="346">
        <v>2.9696434051239463E-4</v>
      </c>
      <c r="BZ207" s="346">
        <v>1.2784895849966811E-3</v>
      </c>
      <c r="CA207" s="346">
        <v>4.1701653828066942E-4</v>
      </c>
      <c r="CB207" s="346">
        <v>1.1320133194569024E-3</v>
      </c>
      <c r="CC207" s="346">
        <v>4.6156726463351814E-4</v>
      </c>
      <c r="CD207" s="346">
        <v>1.2069501798813739E-3</v>
      </c>
      <c r="CE207" s="346">
        <v>7.2115810876915304E-4</v>
      </c>
      <c r="CF207" s="346">
        <v>4.0573938963135324E-4</v>
      </c>
      <c r="CG207" s="346">
        <v>1.7921009468600385E-3</v>
      </c>
      <c r="CH207" s="346">
        <v>3.2874782455527465E-4</v>
      </c>
      <c r="CI207" s="346">
        <v>2.8535400530626527E-3</v>
      </c>
      <c r="CJ207" s="346">
        <v>0.89138425301311142</v>
      </c>
      <c r="CK207" s="346">
        <v>9.1940462094433455E-4</v>
      </c>
      <c r="CL207" s="346">
        <v>1.4170753907066463E-4</v>
      </c>
      <c r="CM207" s="346">
        <v>3.8115056089977218E-4</v>
      </c>
      <c r="CN207" s="346">
        <v>5.0795894884124503E-4</v>
      </c>
      <c r="CO207" s="346">
        <v>9.2617597748370943E-4</v>
      </c>
      <c r="CP207" s="346">
        <v>7.7487796229442501E-4</v>
      </c>
      <c r="CQ207" s="346">
        <v>1.0345540166524592E-3</v>
      </c>
      <c r="CR207" s="346">
        <v>1.2417501351863547E-3</v>
      </c>
      <c r="CS207" s="346">
        <v>5.7680408394930767E-4</v>
      </c>
      <c r="CT207" s="346">
        <v>6.1835222844324053E-4</v>
      </c>
      <c r="CU207" s="346">
        <v>1.1575368801912389E-3</v>
      </c>
      <c r="CV207" s="346">
        <v>2.2893998237327891E-3</v>
      </c>
      <c r="CW207" s="346">
        <v>0.1115047938602193</v>
      </c>
      <c r="CX207" s="346">
        <v>4.9072300194636428E-4</v>
      </c>
      <c r="CY207" s="346">
        <v>1.9234212111734429E-3</v>
      </c>
      <c r="CZ207" s="346">
        <v>4.5598632860249533E-4</v>
      </c>
      <c r="DA207" s="346">
        <v>3.7260111672851389E-3</v>
      </c>
      <c r="DB207" s="346">
        <v>5.8186259107813956E-3</v>
      </c>
      <c r="DC207" s="346">
        <v>1.831807960045908E-3</v>
      </c>
      <c r="DD207" s="346">
        <v>1.0847192891352238E-3</v>
      </c>
      <c r="DE207" s="346">
        <v>1.0763037399539131E-3</v>
      </c>
      <c r="DF207" s="346">
        <v>5.4423507702375728E-4</v>
      </c>
      <c r="DG207" s="347">
        <v>3.6305387370845869E-3</v>
      </c>
    </row>
    <row r="208" spans="2:111">
      <c r="B208" s="123" t="s">
        <v>295</v>
      </c>
      <c r="C208" s="110" t="s">
        <v>296</v>
      </c>
      <c r="D208" s="346">
        <v>7.3008276337656797E-4</v>
      </c>
      <c r="E208" s="346">
        <v>8.7419888468712398E-4</v>
      </c>
      <c r="F208" s="346">
        <v>4.3343898545344416E-3</v>
      </c>
      <c r="G208" s="346">
        <v>1.0989965661384039E-4</v>
      </c>
      <c r="H208" s="346">
        <v>4.3322203012824135E-4</v>
      </c>
      <c r="I208" s="346">
        <v>0</v>
      </c>
      <c r="J208" s="346">
        <v>1.1110648099002602E-4</v>
      </c>
      <c r="K208" s="346">
        <v>6.371355230030026E-4</v>
      </c>
      <c r="L208" s="346">
        <v>6.216901783288668E-4</v>
      </c>
      <c r="M208" s="346">
        <v>7.7521259800284782E-4</v>
      </c>
      <c r="N208" s="346">
        <v>0</v>
      </c>
      <c r="O208" s="346">
        <v>3.9866730714358504E-4</v>
      </c>
      <c r="P208" s="346">
        <v>1.4507673868484968E-4</v>
      </c>
      <c r="Q208" s="346">
        <v>4.6906017144161279E-4</v>
      </c>
      <c r="R208" s="346">
        <v>2.0643131759195369E-4</v>
      </c>
      <c r="S208" s="346">
        <v>1.0802749270509703E-3</v>
      </c>
      <c r="T208" s="346">
        <v>7.7915982242937924E-4</v>
      </c>
      <c r="U208" s="346">
        <v>8.6402549847031183E-4</v>
      </c>
      <c r="V208" s="346">
        <v>1.5991780981297603E-3</v>
      </c>
      <c r="W208" s="346">
        <v>4.527561367575305E-4</v>
      </c>
      <c r="X208" s="346">
        <v>3.3856281989045868E-4</v>
      </c>
      <c r="Y208" s="346">
        <v>7.1627172133525193E-4</v>
      </c>
      <c r="Z208" s="346">
        <v>1.2779065095045477E-4</v>
      </c>
      <c r="AA208" s="346">
        <v>2.61451577087541E-4</v>
      </c>
      <c r="AB208" s="346">
        <v>1.4842599890329275E-3</v>
      </c>
      <c r="AC208" s="346">
        <v>2.8348348719251963E-4</v>
      </c>
      <c r="AD208" s="346">
        <v>1.8780618861247451E-4</v>
      </c>
      <c r="AE208" s="346">
        <v>3.0794703477754232E-4</v>
      </c>
      <c r="AF208" s="346">
        <v>8.3531653263247243E-4</v>
      </c>
      <c r="AG208" s="346">
        <v>3.2461522707481321E-4</v>
      </c>
      <c r="AH208" s="346">
        <v>5.0743163173279208E-4</v>
      </c>
      <c r="AI208" s="346">
        <v>5.5318609508979997E-4</v>
      </c>
      <c r="AJ208" s="346">
        <v>1.1451196438886494E-3</v>
      </c>
      <c r="AK208" s="346">
        <v>1.6216792753155228E-3</v>
      </c>
      <c r="AL208" s="346">
        <v>1.0819016655854144E-3</v>
      </c>
      <c r="AM208" s="346">
        <v>1.0746366540310059E-3</v>
      </c>
      <c r="AN208" s="346">
        <v>8.0422054134712416E-4</v>
      </c>
      <c r="AO208" s="346">
        <v>1.1667733175608811E-3</v>
      </c>
      <c r="AP208" s="346">
        <v>1.6397955860737027E-3</v>
      </c>
      <c r="AQ208" s="346">
        <v>2.5097810670510673E-4</v>
      </c>
      <c r="AR208" s="346">
        <v>5.6152246567343943E-4</v>
      </c>
      <c r="AS208" s="346">
        <v>2.4625569252026257E-3</v>
      </c>
      <c r="AT208" s="346">
        <v>1.0337390450845985E-3</v>
      </c>
      <c r="AU208" s="346">
        <v>1.2167729574357588E-3</v>
      </c>
      <c r="AV208" s="346">
        <v>1.3396632126327283E-3</v>
      </c>
      <c r="AW208" s="346">
        <v>8.3667275120149023E-4</v>
      </c>
      <c r="AX208" s="346">
        <v>4.0674462936990288E-4</v>
      </c>
      <c r="AY208" s="346">
        <v>4.973485250050184E-4</v>
      </c>
      <c r="AZ208" s="346">
        <v>4.0864597215475515E-3</v>
      </c>
      <c r="BA208" s="346">
        <v>1.8968712207752408E-4</v>
      </c>
      <c r="BB208" s="346">
        <v>5.8319471587919077E-4</v>
      </c>
      <c r="BC208" s="346">
        <v>1.7140965341425147E-4</v>
      </c>
      <c r="BD208" s="346">
        <v>1.5550944563636569E-4</v>
      </c>
      <c r="BE208" s="346">
        <v>1.3394841627343459E-3</v>
      </c>
      <c r="BF208" s="346">
        <v>8.0855312315235382E-4</v>
      </c>
      <c r="BG208" s="346">
        <v>1.8849982988410554E-4</v>
      </c>
      <c r="BH208" s="346">
        <v>1.2823106368004462E-3</v>
      </c>
      <c r="BI208" s="346">
        <v>4.0823420652367359E-4</v>
      </c>
      <c r="BJ208" s="346">
        <v>1.1006374974655943E-3</v>
      </c>
      <c r="BK208" s="346">
        <v>6.0008049963187343E-4</v>
      </c>
      <c r="BL208" s="346">
        <v>9.3015835327916671E-4</v>
      </c>
      <c r="BM208" s="346">
        <v>2.2559656542229865E-3</v>
      </c>
      <c r="BN208" s="346">
        <v>2.2399147608048054E-3</v>
      </c>
      <c r="BO208" s="346">
        <v>2.6116802295099873E-3</v>
      </c>
      <c r="BP208" s="346">
        <v>2.715762627663394E-3</v>
      </c>
      <c r="BQ208" s="346">
        <v>4.3155159028600495E-3</v>
      </c>
      <c r="BR208" s="346">
        <v>5.3848641174946517E-3</v>
      </c>
      <c r="BS208" s="346">
        <v>1.7392736285190977E-2</v>
      </c>
      <c r="BT208" s="346">
        <v>8.0013492701568392E-4</v>
      </c>
      <c r="BU208" s="346">
        <v>5.9369066582896351E-3</v>
      </c>
      <c r="BV208" s="346">
        <v>1.4169708229188708E-2</v>
      </c>
      <c r="BW208" s="346">
        <v>2.4609518849863111E-3</v>
      </c>
      <c r="BX208" s="346">
        <v>3.117626494294666E-3</v>
      </c>
      <c r="BY208" s="346">
        <v>1.0965011478952992E-3</v>
      </c>
      <c r="BZ208" s="346">
        <v>1.9698477039626311E-3</v>
      </c>
      <c r="CA208" s="346">
        <v>1.2353795288090115E-3</v>
      </c>
      <c r="CB208" s="346">
        <v>3.9481362394011973E-3</v>
      </c>
      <c r="CC208" s="346">
        <v>1.8264443814950894E-3</v>
      </c>
      <c r="CD208" s="346">
        <v>2.8809279478801157E-3</v>
      </c>
      <c r="CE208" s="346">
        <v>2.167716896599618E-3</v>
      </c>
      <c r="CF208" s="346">
        <v>3.2605129891432414E-3</v>
      </c>
      <c r="CG208" s="346">
        <v>7.9258216682675051E-3</v>
      </c>
      <c r="CH208" s="346">
        <v>1.311734470280327E-3</v>
      </c>
      <c r="CI208" s="346">
        <v>9.7327944142577977E-3</v>
      </c>
      <c r="CJ208" s="346">
        <v>3.1795057708461842E-3</v>
      </c>
      <c r="CK208" s="346">
        <v>0.41871507644751915</v>
      </c>
      <c r="CL208" s="346">
        <v>7.8281032209569755E-4</v>
      </c>
      <c r="CM208" s="346">
        <v>7.7460084808800029E-4</v>
      </c>
      <c r="CN208" s="346">
        <v>6.5394859858754822E-3</v>
      </c>
      <c r="CO208" s="346">
        <v>3.0051464273795391E-3</v>
      </c>
      <c r="CP208" s="346">
        <v>1.5136254590863731E-2</v>
      </c>
      <c r="CQ208" s="346">
        <v>3.6725280739520511E-3</v>
      </c>
      <c r="CR208" s="346">
        <v>7.0643873496668251E-3</v>
      </c>
      <c r="CS208" s="346">
        <v>3.255928402383001E-3</v>
      </c>
      <c r="CT208" s="346">
        <v>1.2690159029902027E-3</v>
      </c>
      <c r="CU208" s="346">
        <v>1.2177050470886897E-2</v>
      </c>
      <c r="CV208" s="346">
        <v>5.7083324469526416E-3</v>
      </c>
      <c r="CW208" s="346">
        <v>1.4343961978246676E-3</v>
      </c>
      <c r="CX208" s="346">
        <v>1.6596333542665579E-3</v>
      </c>
      <c r="CY208" s="346">
        <v>5.5371005459159284E-3</v>
      </c>
      <c r="CZ208" s="346">
        <v>8.4872268705020861E-4</v>
      </c>
      <c r="DA208" s="346">
        <v>1.6975741209574215E-3</v>
      </c>
      <c r="DB208" s="346">
        <v>1.2085635269261041E-3</v>
      </c>
      <c r="DC208" s="346">
        <v>3.3132889781193166E-3</v>
      </c>
      <c r="DD208" s="346">
        <v>1.3557306088018354E-3</v>
      </c>
      <c r="DE208" s="346">
        <v>2.1343293955377834E-3</v>
      </c>
      <c r="DF208" s="346">
        <v>2.052105419494884E-3</v>
      </c>
      <c r="DG208" s="347">
        <v>1.9885660448398139E-3</v>
      </c>
    </row>
    <row r="209" spans="2:111">
      <c r="B209" s="123" t="s">
        <v>297</v>
      </c>
      <c r="C209" s="110" t="s">
        <v>298</v>
      </c>
      <c r="D209" s="346">
        <v>1.7655627969360224E-5</v>
      </c>
      <c r="E209" s="346">
        <v>1.7187982594247524E-5</v>
      </c>
      <c r="F209" s="346">
        <v>5.3461347780623963E-5</v>
      </c>
      <c r="G209" s="346">
        <v>4.9880568697683612E-6</v>
      </c>
      <c r="H209" s="346">
        <v>1.8106123407108147E-5</v>
      </c>
      <c r="I209" s="346">
        <v>0</v>
      </c>
      <c r="J209" s="346">
        <v>2.7191855379190762E-6</v>
      </c>
      <c r="K209" s="346">
        <v>3.0697755556636015E-5</v>
      </c>
      <c r="L209" s="346">
        <v>5.0914561605663545E-5</v>
      </c>
      <c r="M209" s="346">
        <v>2.8238192778389118E-5</v>
      </c>
      <c r="N209" s="346">
        <v>0</v>
      </c>
      <c r="O209" s="346">
        <v>1.1697900145073325E-5</v>
      </c>
      <c r="P209" s="346">
        <v>6.3060456660773524E-6</v>
      </c>
      <c r="Q209" s="346">
        <v>1.7487259700098961E-5</v>
      </c>
      <c r="R209" s="346">
        <v>9.8633869028369444E-6</v>
      </c>
      <c r="S209" s="346">
        <v>3.3556059629171374E-5</v>
      </c>
      <c r="T209" s="346">
        <v>2.9660168141762863E-5</v>
      </c>
      <c r="U209" s="346">
        <v>2.9879077652081098E-5</v>
      </c>
      <c r="V209" s="346">
        <v>3.047835020960129E-5</v>
      </c>
      <c r="W209" s="346">
        <v>9.8499250342434876E-6</v>
      </c>
      <c r="X209" s="346">
        <v>7.2262755657650528E-6</v>
      </c>
      <c r="Y209" s="346">
        <v>1.1362439803711003E-5</v>
      </c>
      <c r="Z209" s="346">
        <v>5.3651780579133576E-6</v>
      </c>
      <c r="AA209" s="346">
        <v>1.08723237266023E-5</v>
      </c>
      <c r="AB209" s="346">
        <v>1.0736175611673159E-4</v>
      </c>
      <c r="AC209" s="346">
        <v>1.8253445336050581E-5</v>
      </c>
      <c r="AD209" s="346">
        <v>5.4736877025926862E-6</v>
      </c>
      <c r="AE209" s="346">
        <v>1.1828654504722788E-5</v>
      </c>
      <c r="AF209" s="346">
        <v>3.6348660636561039E-5</v>
      </c>
      <c r="AG209" s="346">
        <v>1.7130007568305707E-5</v>
      </c>
      <c r="AH209" s="346">
        <v>7.8901486674515241E-6</v>
      </c>
      <c r="AI209" s="346">
        <v>1.6935500890556103E-5</v>
      </c>
      <c r="AJ209" s="346">
        <v>3.3713945003024455E-5</v>
      </c>
      <c r="AK209" s="346">
        <v>5.9087365039259256E-5</v>
      </c>
      <c r="AL209" s="346">
        <v>3.0242353108923421E-5</v>
      </c>
      <c r="AM209" s="346">
        <v>1.8462880028018231E-5</v>
      </c>
      <c r="AN209" s="346">
        <v>1.5405168065421639E-5</v>
      </c>
      <c r="AO209" s="346">
        <v>1.88461956267817E-5</v>
      </c>
      <c r="AP209" s="346">
        <v>2.8474837542752382E-5</v>
      </c>
      <c r="AQ209" s="346">
        <v>5.477845278795184E-6</v>
      </c>
      <c r="AR209" s="346">
        <v>1.3189095264082705E-5</v>
      </c>
      <c r="AS209" s="346">
        <v>2.3844360483900459E-5</v>
      </c>
      <c r="AT209" s="346">
        <v>2.8352521512358972E-5</v>
      </c>
      <c r="AU209" s="346">
        <v>4.5938158233807824E-5</v>
      </c>
      <c r="AV209" s="346">
        <v>3.2161668636778627E-5</v>
      </c>
      <c r="AW209" s="346">
        <v>1.6791347631044094E-5</v>
      </c>
      <c r="AX209" s="346">
        <v>8.6202906551271032E-6</v>
      </c>
      <c r="AY209" s="346">
        <v>1.081224671175575E-5</v>
      </c>
      <c r="AZ209" s="346">
        <v>5.7311155748901983E-5</v>
      </c>
      <c r="BA209" s="346">
        <v>1.487164918490779E-5</v>
      </c>
      <c r="BB209" s="346">
        <v>8.7179097393285673E-6</v>
      </c>
      <c r="BC209" s="346">
        <v>6.4705431368918316E-6</v>
      </c>
      <c r="BD209" s="346">
        <v>2.4831864708346604E-6</v>
      </c>
      <c r="BE209" s="346">
        <v>6.3041490312992703E-6</v>
      </c>
      <c r="BF209" s="346">
        <v>3.2878790014552067E-5</v>
      </c>
      <c r="BG209" s="346">
        <v>1.0441626550546323E-5</v>
      </c>
      <c r="BH209" s="346">
        <v>4.6687400019355309E-5</v>
      </c>
      <c r="BI209" s="346">
        <v>1.3519320298206217E-5</v>
      </c>
      <c r="BJ209" s="346">
        <v>3.2410311478658393E-5</v>
      </c>
      <c r="BK209" s="346">
        <v>2.2890157561558357E-5</v>
      </c>
      <c r="BL209" s="346">
        <v>3.2759849030974408E-5</v>
      </c>
      <c r="BM209" s="346">
        <v>9.2964302787722276E-5</v>
      </c>
      <c r="BN209" s="346">
        <v>7.1781047564546969E-5</v>
      </c>
      <c r="BO209" s="346">
        <v>9.7098335590017497E-5</v>
      </c>
      <c r="BP209" s="346">
        <v>7.7261788448781732E-5</v>
      </c>
      <c r="BQ209" s="346">
        <v>3.5254694901366496E-5</v>
      </c>
      <c r="BR209" s="346">
        <v>7.4329690794466726E-5</v>
      </c>
      <c r="BS209" s="346">
        <v>1.3867624136909478E-4</v>
      </c>
      <c r="BT209" s="346">
        <v>1.9423302760386166E-5</v>
      </c>
      <c r="BU209" s="346">
        <v>3.8541006972719086E-4</v>
      </c>
      <c r="BV209" s="346">
        <v>2.3256222458604945E-4</v>
      </c>
      <c r="BW209" s="346">
        <v>9.5132406661286212E-5</v>
      </c>
      <c r="BX209" s="346">
        <v>1.3880058962796628E-4</v>
      </c>
      <c r="BY209" s="346">
        <v>2.0218181773409051E-5</v>
      </c>
      <c r="BZ209" s="346">
        <v>1.0829464565420895E-4</v>
      </c>
      <c r="CA209" s="346">
        <v>4.4477951614070084E-5</v>
      </c>
      <c r="CB209" s="346">
        <v>1.3464245844763237E-4</v>
      </c>
      <c r="CC209" s="346">
        <v>3.9012775237382276E-5</v>
      </c>
      <c r="CD209" s="346">
        <v>6.6419159715277993E-5</v>
      </c>
      <c r="CE209" s="346">
        <v>1.1114966540960948E-4</v>
      </c>
      <c r="CF209" s="346">
        <v>5.8518973413695682E-5</v>
      </c>
      <c r="CG209" s="346">
        <v>1.1749225885712305E-4</v>
      </c>
      <c r="CH209" s="346">
        <v>8.1464271254964201E-5</v>
      </c>
      <c r="CI209" s="346">
        <v>8.5920764850842292E-4</v>
      </c>
      <c r="CJ209" s="346">
        <v>5.010820075407004E-4</v>
      </c>
      <c r="CK209" s="346">
        <v>3.152666832912185E-4</v>
      </c>
      <c r="CL209" s="346">
        <v>3.177131537071972E-2</v>
      </c>
      <c r="CM209" s="346">
        <v>3.9317001548112892E-5</v>
      </c>
      <c r="CN209" s="346">
        <v>1.3863604493869418E-4</v>
      </c>
      <c r="CO209" s="346">
        <v>6.0374371439164347E-5</v>
      </c>
      <c r="CP209" s="346">
        <v>1.5095937259541659E-4</v>
      </c>
      <c r="CQ209" s="346">
        <v>7.7279242098424156E-5</v>
      </c>
      <c r="CR209" s="346">
        <v>1.2747226306287842E-4</v>
      </c>
      <c r="CS209" s="346">
        <v>8.4558168418449054E-5</v>
      </c>
      <c r="CT209" s="346">
        <v>4.8435569997843954E-5</v>
      </c>
      <c r="CU209" s="346">
        <v>9.8296715410675872E-5</v>
      </c>
      <c r="CV209" s="346">
        <v>2.5378610274810276E-4</v>
      </c>
      <c r="CW209" s="346">
        <v>3.3459509810604862E-3</v>
      </c>
      <c r="CX209" s="346">
        <v>1.1212780166916508E-4</v>
      </c>
      <c r="CY209" s="346">
        <v>3.6063977025807705E-4</v>
      </c>
      <c r="CZ209" s="346">
        <v>3.1271076576231439E-5</v>
      </c>
      <c r="DA209" s="346">
        <v>3.2293331123481068E-4</v>
      </c>
      <c r="DB209" s="346">
        <v>2.222093345367328E-4</v>
      </c>
      <c r="DC209" s="346">
        <v>7.9891969598232593E-5</v>
      </c>
      <c r="DD209" s="346">
        <v>1.7977185731988388E-4</v>
      </c>
      <c r="DE209" s="346">
        <v>7.1296006342125585E-5</v>
      </c>
      <c r="DF209" s="346">
        <v>1.1441823610374813E-4</v>
      </c>
      <c r="DG209" s="347">
        <v>4.9753135689141806E-4</v>
      </c>
    </row>
    <row r="210" spans="2:111">
      <c r="B210" s="123" t="s">
        <v>299</v>
      </c>
      <c r="C210" s="110" t="s">
        <v>300</v>
      </c>
      <c r="D210" s="346">
        <v>3.8069900855811996E-5</v>
      </c>
      <c r="E210" s="346">
        <v>4.5708382827950144E-5</v>
      </c>
      <c r="F210" s="346">
        <v>2.5251705107508406E-4</v>
      </c>
      <c r="G210" s="346">
        <v>2.0809443801101341E-5</v>
      </c>
      <c r="H210" s="346">
        <v>4.7825724463344374E-5</v>
      </c>
      <c r="I210" s="346">
        <v>0</v>
      </c>
      <c r="J210" s="346">
        <v>8.5039940710557445E-6</v>
      </c>
      <c r="K210" s="346">
        <v>5.9924002895917099E-5</v>
      </c>
      <c r="L210" s="346">
        <v>1.3127828034207486E-4</v>
      </c>
      <c r="M210" s="346">
        <v>5.0082219881399986E-5</v>
      </c>
      <c r="N210" s="346">
        <v>0</v>
      </c>
      <c r="O210" s="346">
        <v>3.7775283075244868E-5</v>
      </c>
      <c r="P210" s="346">
        <v>2.1244213292564764E-5</v>
      </c>
      <c r="Q210" s="346">
        <v>4.1490220008574568E-5</v>
      </c>
      <c r="R210" s="346">
        <v>2.4616652801692008E-5</v>
      </c>
      <c r="S210" s="346">
        <v>3.8740495936823596E-5</v>
      </c>
      <c r="T210" s="346">
        <v>6.4721573269494733E-5</v>
      </c>
      <c r="U210" s="346">
        <v>9.4693593128116781E-5</v>
      </c>
      <c r="V210" s="346">
        <v>2.7455486572203794E-4</v>
      </c>
      <c r="W210" s="346">
        <v>2.8780205985624576E-5</v>
      </c>
      <c r="X210" s="346">
        <v>1.0754831682272363E-5</v>
      </c>
      <c r="Y210" s="346">
        <v>1.3888174932599276E-5</v>
      </c>
      <c r="Z210" s="346">
        <v>5.5714814895979595E-6</v>
      </c>
      <c r="AA210" s="346">
        <v>2.4295140900742314E-5</v>
      </c>
      <c r="AB210" s="346">
        <v>2.437692312269054E-4</v>
      </c>
      <c r="AC210" s="346">
        <v>4.6508833830024351E-5</v>
      </c>
      <c r="AD210" s="346">
        <v>1.0832059685784937E-5</v>
      </c>
      <c r="AE210" s="346">
        <v>2.9060911096884264E-5</v>
      </c>
      <c r="AF210" s="346">
        <v>6.2605212455676384E-5</v>
      </c>
      <c r="AG210" s="346">
        <v>4.3676920752413624E-5</v>
      </c>
      <c r="AH210" s="346">
        <v>2.1286673081993769E-5</v>
      </c>
      <c r="AI210" s="346">
        <v>2.5714007075289347E-5</v>
      </c>
      <c r="AJ210" s="346">
        <v>5.8679204233934884E-5</v>
      </c>
      <c r="AK210" s="346">
        <v>1.0873807276480723E-4</v>
      </c>
      <c r="AL210" s="346">
        <v>5.5735360858600997E-5</v>
      </c>
      <c r="AM210" s="346">
        <v>4.6375292073168388E-5</v>
      </c>
      <c r="AN210" s="346">
        <v>2.8217408835143905E-5</v>
      </c>
      <c r="AO210" s="346">
        <v>3.2079673683052908E-5</v>
      </c>
      <c r="AP210" s="346">
        <v>5.2664746297794358E-5</v>
      </c>
      <c r="AQ210" s="346">
        <v>1.5607432766671787E-5</v>
      </c>
      <c r="AR210" s="346">
        <v>3.3978497861363415E-5</v>
      </c>
      <c r="AS210" s="346">
        <v>5.5395960151960625E-5</v>
      </c>
      <c r="AT210" s="346">
        <v>6.4761427089364117E-5</v>
      </c>
      <c r="AU210" s="346">
        <v>5.9810677790742096E-5</v>
      </c>
      <c r="AV210" s="346">
        <v>6.3826203764155771E-5</v>
      </c>
      <c r="AW210" s="346">
        <v>3.9956065821447022E-5</v>
      </c>
      <c r="AX210" s="346">
        <v>1.9439151089568155E-5</v>
      </c>
      <c r="AY210" s="346">
        <v>3.1580349417413256E-5</v>
      </c>
      <c r="AZ210" s="346">
        <v>1.3756716972859842E-4</v>
      </c>
      <c r="BA210" s="346">
        <v>3.5450033732874046E-5</v>
      </c>
      <c r="BB210" s="346">
        <v>2.6131566265471831E-5</v>
      </c>
      <c r="BC210" s="346">
        <v>1.6404313190858651E-5</v>
      </c>
      <c r="BD210" s="346">
        <v>7.1285084181399437E-6</v>
      </c>
      <c r="BE210" s="346">
        <v>2.3759265568250053E-5</v>
      </c>
      <c r="BF210" s="346">
        <v>6.9587286492753481E-5</v>
      </c>
      <c r="BG210" s="346">
        <v>2.0307380103338091E-5</v>
      </c>
      <c r="BH210" s="346">
        <v>8.7675081241296571E-5</v>
      </c>
      <c r="BI210" s="346">
        <v>2.4500627721917176E-5</v>
      </c>
      <c r="BJ210" s="346">
        <v>8.0696200146127117E-5</v>
      </c>
      <c r="BK210" s="346">
        <v>6.5654101283578521E-5</v>
      </c>
      <c r="BL210" s="346">
        <v>1.252525349770136E-4</v>
      </c>
      <c r="BM210" s="346">
        <v>2.4689437458900462E-4</v>
      </c>
      <c r="BN210" s="346">
        <v>1.9281028529723068E-4</v>
      </c>
      <c r="BO210" s="346">
        <v>2.3997282584295874E-4</v>
      </c>
      <c r="BP210" s="346">
        <v>1.9526142364070684E-4</v>
      </c>
      <c r="BQ210" s="346">
        <v>7.7227755014641408E-5</v>
      </c>
      <c r="BR210" s="346">
        <v>1.8984507929078274E-4</v>
      </c>
      <c r="BS210" s="346">
        <v>3.5390450991744761E-4</v>
      </c>
      <c r="BT210" s="346">
        <v>5.2261253560558502E-5</v>
      </c>
      <c r="BU210" s="346">
        <v>2.9800325186669414E-4</v>
      </c>
      <c r="BV210" s="346">
        <v>5.2440632888758225E-4</v>
      </c>
      <c r="BW210" s="346">
        <v>2.6886623524581093E-4</v>
      </c>
      <c r="BX210" s="346">
        <v>3.2876024347237051E-4</v>
      </c>
      <c r="BY210" s="346">
        <v>4.6083503902505984E-5</v>
      </c>
      <c r="BZ210" s="346">
        <v>3.1330894050815317E-4</v>
      </c>
      <c r="CA210" s="346">
        <v>1.0956610401906619E-4</v>
      </c>
      <c r="CB210" s="346">
        <v>1.7431762486815532E-4</v>
      </c>
      <c r="CC210" s="346">
        <v>8.692696171213407E-5</v>
      </c>
      <c r="CD210" s="346">
        <v>2.0751830008135903E-4</v>
      </c>
      <c r="CE210" s="346">
        <v>2.8296296399581079E-4</v>
      </c>
      <c r="CF210" s="346">
        <v>1.8875476596534163E-4</v>
      </c>
      <c r="CG210" s="346">
        <v>2.5621993168525528E-4</v>
      </c>
      <c r="CH210" s="346">
        <v>2.8366122382437954E-4</v>
      </c>
      <c r="CI210" s="346">
        <v>5.6916639946333401E-4</v>
      </c>
      <c r="CJ210" s="346">
        <v>1.491892946838964E-2</v>
      </c>
      <c r="CK210" s="346">
        <v>2.7847316484260425E-4</v>
      </c>
      <c r="CL210" s="346">
        <v>3.1137314271080497E-5</v>
      </c>
      <c r="CM210" s="346">
        <v>8.397054248052789E-2</v>
      </c>
      <c r="CN210" s="346">
        <v>5.6729866216310857E-4</v>
      </c>
      <c r="CO210" s="346">
        <v>3.488752112750508E-4</v>
      </c>
      <c r="CP210" s="346">
        <v>1.438939231218376E-3</v>
      </c>
      <c r="CQ210" s="346">
        <v>3.5419689190555726E-4</v>
      </c>
      <c r="CR210" s="346">
        <v>5.2364791823250362E-4</v>
      </c>
      <c r="CS210" s="346">
        <v>8.8299994336472139E-4</v>
      </c>
      <c r="CT210" s="346">
        <v>2.1908389511202247E-4</v>
      </c>
      <c r="CU210" s="346">
        <v>1.7034757122587178E-3</v>
      </c>
      <c r="CV210" s="346">
        <v>2.8656002451733043E-4</v>
      </c>
      <c r="CW210" s="346">
        <v>9.1098761499099814E-3</v>
      </c>
      <c r="CX210" s="346">
        <v>9.9414159652661907E-5</v>
      </c>
      <c r="CY210" s="346">
        <v>4.6928367268874528E-4</v>
      </c>
      <c r="CZ210" s="346">
        <v>5.6851113299865653E-5</v>
      </c>
      <c r="DA210" s="346">
        <v>3.5976794100480575E-4</v>
      </c>
      <c r="DB210" s="346">
        <v>6.9465562219394987E-4</v>
      </c>
      <c r="DC210" s="346">
        <v>1.188279566021432E-3</v>
      </c>
      <c r="DD210" s="346">
        <v>3.8156927026395212E-4</v>
      </c>
      <c r="DE210" s="346">
        <v>2.3291886682260437E-4</v>
      </c>
      <c r="DF210" s="346">
        <v>1.1854144401198708E-4</v>
      </c>
      <c r="DG210" s="347">
        <v>1.5977836462852932E-4</v>
      </c>
    </row>
    <row r="211" spans="2:111">
      <c r="B211" s="123" t="s">
        <v>301</v>
      </c>
      <c r="C211" s="110" t="s">
        <v>7</v>
      </c>
      <c r="D211" s="346">
        <v>2.0368628347168267E-4</v>
      </c>
      <c r="E211" s="346">
        <v>5.3922966088479638E-5</v>
      </c>
      <c r="F211" s="346">
        <v>1.6774798589940155E-4</v>
      </c>
      <c r="G211" s="346">
        <v>1.7899403049439326E-5</v>
      </c>
      <c r="H211" s="346">
        <v>3.1695139448920329E-4</v>
      </c>
      <c r="I211" s="346">
        <v>0</v>
      </c>
      <c r="J211" s="346">
        <v>2.397817969551323E-5</v>
      </c>
      <c r="K211" s="346">
        <v>1.0647891544308675E-4</v>
      </c>
      <c r="L211" s="346">
        <v>1.0812981458173558E-4</v>
      </c>
      <c r="M211" s="346">
        <v>1.6880885365725784E-4</v>
      </c>
      <c r="N211" s="346">
        <v>0</v>
      </c>
      <c r="O211" s="346">
        <v>5.1243375798396156E-5</v>
      </c>
      <c r="P211" s="346">
        <v>1.8019003753387973E-5</v>
      </c>
      <c r="Q211" s="346">
        <v>1.4937509902114354E-4</v>
      </c>
      <c r="R211" s="346">
        <v>2.9397376547381569E-5</v>
      </c>
      <c r="S211" s="346">
        <v>9.1040462612000582E-5</v>
      </c>
      <c r="T211" s="346">
        <v>1.0029091033819428E-4</v>
      </c>
      <c r="U211" s="346">
        <v>1.1098787442413956E-4</v>
      </c>
      <c r="V211" s="346">
        <v>7.2367923467386402E-5</v>
      </c>
      <c r="W211" s="346">
        <v>4.1777754878436625E-5</v>
      </c>
      <c r="X211" s="346">
        <v>1.2498780059980763E-5</v>
      </c>
      <c r="Y211" s="346">
        <v>1.5641838878777991E-5</v>
      </c>
      <c r="Z211" s="346">
        <v>1.0622002926535276E-5</v>
      </c>
      <c r="AA211" s="346">
        <v>1.1036238567413919E-4</v>
      </c>
      <c r="AB211" s="346">
        <v>3.3557553630260143E-5</v>
      </c>
      <c r="AC211" s="346">
        <v>1.5347065094107534E-5</v>
      </c>
      <c r="AD211" s="346">
        <v>1.6511616538962541E-5</v>
      </c>
      <c r="AE211" s="346">
        <v>2.6716694312949865E-4</v>
      </c>
      <c r="AF211" s="346">
        <v>8.2712188612906371E-5</v>
      </c>
      <c r="AG211" s="346">
        <v>9.8639329357927719E-5</v>
      </c>
      <c r="AH211" s="346">
        <v>4.2441490281046958E-5</v>
      </c>
      <c r="AI211" s="346">
        <v>2.7959454795270229E-4</v>
      </c>
      <c r="AJ211" s="346">
        <v>4.015484786423277E-4</v>
      </c>
      <c r="AK211" s="346">
        <v>9.2948257932588298E-5</v>
      </c>
      <c r="AL211" s="346">
        <v>3.6696983760850071E-4</v>
      </c>
      <c r="AM211" s="346">
        <v>3.8846710825002633E-4</v>
      </c>
      <c r="AN211" s="346">
        <v>2.6960982622039898E-4</v>
      </c>
      <c r="AO211" s="346">
        <v>4.3267926515324479E-4</v>
      </c>
      <c r="AP211" s="346">
        <v>4.737832859675279E-4</v>
      </c>
      <c r="AQ211" s="346">
        <v>6.2499672295567767E-5</v>
      </c>
      <c r="AR211" s="346">
        <v>1.0063410336302864E-4</v>
      </c>
      <c r="AS211" s="346">
        <v>1.7052892177702516E-4</v>
      </c>
      <c r="AT211" s="346">
        <v>2.9652715429434031E-4</v>
      </c>
      <c r="AU211" s="346">
        <v>2.5914209214675336E-4</v>
      </c>
      <c r="AV211" s="346">
        <v>2.0039053928433114E-4</v>
      </c>
      <c r="AW211" s="346">
        <v>6.0088974750592075E-5</v>
      </c>
      <c r="AX211" s="346">
        <v>1.3864745141410222E-5</v>
      </c>
      <c r="AY211" s="346">
        <v>1.8840840135533912E-5</v>
      </c>
      <c r="AZ211" s="346">
        <v>3.679228339397402E-4</v>
      </c>
      <c r="BA211" s="346">
        <v>1.8809127244358431E-5</v>
      </c>
      <c r="BB211" s="346">
        <v>2.7845584076480522E-5</v>
      </c>
      <c r="BC211" s="346">
        <v>4.6506888219429862E-5</v>
      </c>
      <c r="BD211" s="346">
        <v>1.2865039224730924E-5</v>
      </c>
      <c r="BE211" s="346">
        <v>1.4663894166839162E-5</v>
      </c>
      <c r="BF211" s="346">
        <v>5.8848530348708014E-5</v>
      </c>
      <c r="BG211" s="346">
        <v>1.9057163246945422E-5</v>
      </c>
      <c r="BH211" s="346">
        <v>1.0248221642040945E-4</v>
      </c>
      <c r="BI211" s="346">
        <v>6.6605858761711241E-5</v>
      </c>
      <c r="BJ211" s="346">
        <v>2.5240152420103048E-4</v>
      </c>
      <c r="BK211" s="346">
        <v>3.8811190018185761E-5</v>
      </c>
      <c r="BL211" s="346">
        <v>1.6524724197355373E-4</v>
      </c>
      <c r="BM211" s="346">
        <v>1.0689834418728054E-3</v>
      </c>
      <c r="BN211" s="346">
        <v>1.2755829238271473E-3</v>
      </c>
      <c r="BO211" s="346">
        <v>9.3751569023877996E-4</v>
      </c>
      <c r="BP211" s="346">
        <v>1.0590635973383804E-3</v>
      </c>
      <c r="BQ211" s="346">
        <v>2.4614783840372752E-4</v>
      </c>
      <c r="BR211" s="346">
        <v>2.1633615165717596E-4</v>
      </c>
      <c r="BS211" s="346">
        <v>6.5417771764646724E-4</v>
      </c>
      <c r="BT211" s="346">
        <v>1.2433889388529842E-4</v>
      </c>
      <c r="BU211" s="346">
        <v>3.3516443255763884E-4</v>
      </c>
      <c r="BV211" s="346">
        <v>6.1320955087960591E-4</v>
      </c>
      <c r="BW211" s="346">
        <v>5.4601048059613167E-4</v>
      </c>
      <c r="BX211" s="346">
        <v>6.2720266130873042E-4</v>
      </c>
      <c r="BY211" s="346">
        <v>7.9989852060351213E-5</v>
      </c>
      <c r="BZ211" s="346">
        <v>3.8878662815323382E-4</v>
      </c>
      <c r="CA211" s="346">
        <v>1.1428127262840112E-4</v>
      </c>
      <c r="CB211" s="346">
        <v>2.772021303475601E-4</v>
      </c>
      <c r="CC211" s="346">
        <v>6.6881042123977325E-4</v>
      </c>
      <c r="CD211" s="346">
        <v>2.2815447399695139E-4</v>
      </c>
      <c r="CE211" s="346">
        <v>5.5643143915917769E-4</v>
      </c>
      <c r="CF211" s="346">
        <v>2.5473953955231637E-4</v>
      </c>
      <c r="CG211" s="346">
        <v>3.3619087670381891E-4</v>
      </c>
      <c r="CH211" s="346">
        <v>1.0584044424573557E-4</v>
      </c>
      <c r="CI211" s="346">
        <v>4.1828233719204568E-4</v>
      </c>
      <c r="CJ211" s="346">
        <v>3.5283719056413359E-4</v>
      </c>
      <c r="CK211" s="346">
        <v>5.9806847846482389E-5</v>
      </c>
      <c r="CL211" s="346">
        <v>2.7682126553713838E-5</v>
      </c>
      <c r="CM211" s="346">
        <v>2.7484038919284953E-5</v>
      </c>
      <c r="CN211" s="346">
        <v>1.0000850934985455</v>
      </c>
      <c r="CO211" s="346">
        <v>5.6635975352465045E-4</v>
      </c>
      <c r="CP211" s="346">
        <v>1.2545929691978427E-4</v>
      </c>
      <c r="CQ211" s="346">
        <v>1.50699532096598E-4</v>
      </c>
      <c r="CR211" s="346">
        <v>1.2929826729369182E-3</v>
      </c>
      <c r="CS211" s="346">
        <v>4.6213047927997291E-4</v>
      </c>
      <c r="CT211" s="346">
        <v>1.9427512313456599E-4</v>
      </c>
      <c r="CU211" s="346">
        <v>8.0038882559948013E-4</v>
      </c>
      <c r="CV211" s="346">
        <v>3.1045394377569982E-4</v>
      </c>
      <c r="CW211" s="346">
        <v>6.7308681748430156E-5</v>
      </c>
      <c r="CX211" s="346">
        <v>3.2678954404964991E-4</v>
      </c>
      <c r="CY211" s="346">
        <v>2.4954509205303544E-4</v>
      </c>
      <c r="CZ211" s="346">
        <v>1.3645512376063917E-4</v>
      </c>
      <c r="DA211" s="346">
        <v>1.4343162350380058E-4</v>
      </c>
      <c r="DB211" s="346">
        <v>5.0650306883395497E-4</v>
      </c>
      <c r="DC211" s="346">
        <v>9.5165714809618412E-5</v>
      </c>
      <c r="DD211" s="346">
        <v>1.6446039550073232E-4</v>
      </c>
      <c r="DE211" s="346">
        <v>2.6391413029135547E-4</v>
      </c>
      <c r="DF211" s="346">
        <v>1.8041379627247106E-4</v>
      </c>
      <c r="DG211" s="347">
        <v>6.654507988680268E-2</v>
      </c>
    </row>
    <row r="212" spans="2:111">
      <c r="B212" s="123" t="s">
        <v>302</v>
      </c>
      <c r="C212" s="110" t="s">
        <v>303</v>
      </c>
      <c r="D212" s="346">
        <v>4.1647640105985404E-5</v>
      </c>
      <c r="E212" s="346">
        <v>6.5135027410740228E-5</v>
      </c>
      <c r="F212" s="346">
        <v>1.3557084666727717E-4</v>
      </c>
      <c r="G212" s="346">
        <v>1.3506111280078953E-4</v>
      </c>
      <c r="H212" s="346">
        <v>5.3610338385701489E-5</v>
      </c>
      <c r="I212" s="346">
        <v>0</v>
      </c>
      <c r="J212" s="346">
        <v>2.9551971573900917E-5</v>
      </c>
      <c r="K212" s="346">
        <v>1.0696483775214966E-4</v>
      </c>
      <c r="L212" s="346">
        <v>4.3476643985107829E-5</v>
      </c>
      <c r="M212" s="346">
        <v>2.5679613182307009E-4</v>
      </c>
      <c r="N212" s="346">
        <v>0</v>
      </c>
      <c r="O212" s="346">
        <v>2.8281760803625593E-5</v>
      </c>
      <c r="P212" s="346">
        <v>1.028969585768713E-5</v>
      </c>
      <c r="Q212" s="346">
        <v>6.455789296530749E-5</v>
      </c>
      <c r="R212" s="346">
        <v>5.5441276737359624E-5</v>
      </c>
      <c r="S212" s="346">
        <v>1.2001987193092922E-4</v>
      </c>
      <c r="T212" s="346">
        <v>9.6202034112253331E-5</v>
      </c>
      <c r="U212" s="346">
        <v>7.1741677386378478E-5</v>
      </c>
      <c r="V212" s="346">
        <v>1.2520375718765069E-4</v>
      </c>
      <c r="W212" s="346">
        <v>5.6724547604644045E-5</v>
      </c>
      <c r="X212" s="346">
        <v>3.8156491163143487E-5</v>
      </c>
      <c r="Y212" s="346">
        <v>4.0717537403444069E-5</v>
      </c>
      <c r="Z212" s="346">
        <v>3.7110057297093721E-5</v>
      </c>
      <c r="AA212" s="346">
        <v>9.0692181047182974E-5</v>
      </c>
      <c r="AB212" s="346">
        <v>1.2954675841081234E-4</v>
      </c>
      <c r="AC212" s="346">
        <v>5.9479401711976547E-5</v>
      </c>
      <c r="AD212" s="346">
        <v>1.2938917618700831E-5</v>
      </c>
      <c r="AE212" s="346">
        <v>4.8666857900938662E-5</v>
      </c>
      <c r="AF212" s="346">
        <v>1.3890215177729824E-4</v>
      </c>
      <c r="AG212" s="346">
        <v>3.8239251477260983E-5</v>
      </c>
      <c r="AH212" s="346">
        <v>1.5574805109378177E-5</v>
      </c>
      <c r="AI212" s="346">
        <v>4.313437975157369E-5</v>
      </c>
      <c r="AJ212" s="346">
        <v>2.3765740608089288E-4</v>
      </c>
      <c r="AK212" s="346">
        <v>7.6672414160357911E-4</v>
      </c>
      <c r="AL212" s="346">
        <v>1.5692129716077274E-4</v>
      </c>
      <c r="AM212" s="346">
        <v>8.3452175114780966E-5</v>
      </c>
      <c r="AN212" s="346">
        <v>8.3090972263861847E-5</v>
      </c>
      <c r="AO212" s="346">
        <v>2.8154565301364827E-4</v>
      </c>
      <c r="AP212" s="346">
        <v>7.5420633159412615E-5</v>
      </c>
      <c r="AQ212" s="346">
        <v>1.6266621723463446E-5</v>
      </c>
      <c r="AR212" s="346">
        <v>5.8969931959809608E-5</v>
      </c>
      <c r="AS212" s="346">
        <v>4.5613325843798282E-4</v>
      </c>
      <c r="AT212" s="346">
        <v>1.7295442966722957E-4</v>
      </c>
      <c r="AU212" s="346">
        <v>4.2493876160633044E-4</v>
      </c>
      <c r="AV212" s="346">
        <v>2.1895750595918195E-4</v>
      </c>
      <c r="AW212" s="346">
        <v>1.3032927001895855E-4</v>
      </c>
      <c r="AX212" s="346">
        <v>1.5305956475360812E-4</v>
      </c>
      <c r="AY212" s="346">
        <v>3.3455123935823933E-4</v>
      </c>
      <c r="AZ212" s="346">
        <v>9.8403090478758177E-4</v>
      </c>
      <c r="BA212" s="346">
        <v>3.7566453095518488E-4</v>
      </c>
      <c r="BB212" s="346">
        <v>1.8604616615351455E-4</v>
      </c>
      <c r="BC212" s="346">
        <v>4.2045016991757788E-5</v>
      </c>
      <c r="BD212" s="346">
        <v>7.7265106234937933E-5</v>
      </c>
      <c r="BE212" s="346">
        <v>5.2844223075289737E-5</v>
      </c>
      <c r="BF212" s="346">
        <v>1.5719235963209497E-4</v>
      </c>
      <c r="BG212" s="346">
        <v>4.922714847755666E-5</v>
      </c>
      <c r="BH212" s="346">
        <v>3.0524673492705499E-4</v>
      </c>
      <c r="BI212" s="346">
        <v>1.2843916690816673E-4</v>
      </c>
      <c r="BJ212" s="346">
        <v>1.2189135730530888E-4</v>
      </c>
      <c r="BK212" s="346">
        <v>5.1120588190305779E-5</v>
      </c>
      <c r="BL212" s="346">
        <v>1.4110656931612769E-4</v>
      </c>
      <c r="BM212" s="346">
        <v>4.8513757263255326E-4</v>
      </c>
      <c r="BN212" s="346">
        <v>2.6090799821957086E-4</v>
      </c>
      <c r="BO212" s="346">
        <v>3.8447879459387393E-4</v>
      </c>
      <c r="BP212" s="346">
        <v>4.0648819655713839E-4</v>
      </c>
      <c r="BQ212" s="346">
        <v>5.6093679683539687E-4</v>
      </c>
      <c r="BR212" s="346">
        <v>6.7422095270381949E-4</v>
      </c>
      <c r="BS212" s="346">
        <v>3.7330219976573889E-4</v>
      </c>
      <c r="BT212" s="346">
        <v>1.3429569314705013E-4</v>
      </c>
      <c r="BU212" s="346">
        <v>3.9041798230397818E-4</v>
      </c>
      <c r="BV212" s="346">
        <v>4.2767266446447447E-4</v>
      </c>
      <c r="BW212" s="346">
        <v>1.1483640783629667E-4</v>
      </c>
      <c r="BX212" s="346">
        <v>1.2967252065632497E-4</v>
      </c>
      <c r="BY212" s="346">
        <v>3.8621788473396981E-5</v>
      </c>
      <c r="BZ212" s="346">
        <v>6.3566261734403755E-3</v>
      </c>
      <c r="CA212" s="346">
        <v>1.7787111552959126E-4</v>
      </c>
      <c r="CB212" s="346">
        <v>7.6554533500750553E-4</v>
      </c>
      <c r="CC212" s="346">
        <v>1.6754646978474854E-4</v>
      </c>
      <c r="CD212" s="346">
        <v>1.7508313081618829E-4</v>
      </c>
      <c r="CE212" s="346">
        <v>5.7247217616422316E-4</v>
      </c>
      <c r="CF212" s="346">
        <v>3.1316834617374094E-4</v>
      </c>
      <c r="CG212" s="346">
        <v>4.4338633778758793E-4</v>
      </c>
      <c r="CH212" s="346">
        <v>3.2209891077766405E-4</v>
      </c>
      <c r="CI212" s="346">
        <v>6.3174131433028002E-3</v>
      </c>
      <c r="CJ212" s="346">
        <v>1.0764164463893324E-3</v>
      </c>
      <c r="CK212" s="346">
        <v>1.9641680894898835E-3</v>
      </c>
      <c r="CL212" s="346">
        <v>2.6992350163260604E-4</v>
      </c>
      <c r="CM212" s="346">
        <v>1.1919331900446977E-4</v>
      </c>
      <c r="CN212" s="346">
        <v>2.9594705705087701E-4</v>
      </c>
      <c r="CO212" s="346">
        <v>0.96978158365579292</v>
      </c>
      <c r="CP212" s="346">
        <v>3.3212950574989554E-4</v>
      </c>
      <c r="CQ212" s="346">
        <v>2.7200816042689612E-4</v>
      </c>
      <c r="CR212" s="346">
        <v>2.6555788480989953E-4</v>
      </c>
      <c r="CS212" s="346">
        <v>2.3739665079436058E-4</v>
      </c>
      <c r="CT212" s="346">
        <v>1.3472595634414654E-4</v>
      </c>
      <c r="CU212" s="346">
        <v>2.4975727848941743E-4</v>
      </c>
      <c r="CV212" s="346">
        <v>7.9015314214142963E-4</v>
      </c>
      <c r="CW212" s="346">
        <v>2.7569055656666893E-4</v>
      </c>
      <c r="CX212" s="346">
        <v>1.7466181597752215E-4</v>
      </c>
      <c r="CY212" s="346">
        <v>6.9561567571780095E-4</v>
      </c>
      <c r="CZ212" s="346">
        <v>5.5688862271667655E-5</v>
      </c>
      <c r="DA212" s="346">
        <v>6.7470767588485576E-4</v>
      </c>
      <c r="DB212" s="346">
        <v>1.2314381001710254E-3</v>
      </c>
      <c r="DC212" s="346">
        <v>2.0566779700787195E-4</v>
      </c>
      <c r="DD212" s="346">
        <v>8.4985143252805384E-4</v>
      </c>
      <c r="DE212" s="346">
        <v>3.9893720831038942E-4</v>
      </c>
      <c r="DF212" s="346">
        <v>1.8367656570673799E-4</v>
      </c>
      <c r="DG212" s="347">
        <v>1.6924262824609569E-3</v>
      </c>
    </row>
    <row r="213" spans="2:111">
      <c r="B213" s="123" t="s">
        <v>304</v>
      </c>
      <c r="C213" s="110" t="s">
        <v>305</v>
      </c>
      <c r="D213" s="346">
        <v>0</v>
      </c>
      <c r="E213" s="346">
        <v>0</v>
      </c>
      <c r="F213" s="346">
        <v>0</v>
      </c>
      <c r="G213" s="346">
        <v>0</v>
      </c>
      <c r="H213" s="346">
        <v>0</v>
      </c>
      <c r="I213" s="346">
        <v>0</v>
      </c>
      <c r="J213" s="346">
        <v>0</v>
      </c>
      <c r="K213" s="346">
        <v>0</v>
      </c>
      <c r="L213" s="346">
        <v>0</v>
      </c>
      <c r="M213" s="346">
        <v>0</v>
      </c>
      <c r="N213" s="346">
        <v>0</v>
      </c>
      <c r="O213" s="346">
        <v>0</v>
      </c>
      <c r="P213" s="346">
        <v>0</v>
      </c>
      <c r="Q213" s="346">
        <v>0</v>
      </c>
      <c r="R213" s="346">
        <v>0</v>
      </c>
      <c r="S213" s="346">
        <v>0</v>
      </c>
      <c r="T213" s="346">
        <v>0</v>
      </c>
      <c r="U213" s="346">
        <v>0</v>
      </c>
      <c r="V213" s="346">
        <v>0</v>
      </c>
      <c r="W213" s="346">
        <v>0</v>
      </c>
      <c r="X213" s="346">
        <v>0</v>
      </c>
      <c r="Y213" s="346">
        <v>0</v>
      </c>
      <c r="Z213" s="346">
        <v>0</v>
      </c>
      <c r="AA213" s="346">
        <v>0</v>
      </c>
      <c r="AB213" s="346">
        <v>0</v>
      </c>
      <c r="AC213" s="346">
        <v>0</v>
      </c>
      <c r="AD213" s="346">
        <v>0</v>
      </c>
      <c r="AE213" s="346">
        <v>0</v>
      </c>
      <c r="AF213" s="346">
        <v>0</v>
      </c>
      <c r="AG213" s="346">
        <v>0</v>
      </c>
      <c r="AH213" s="346">
        <v>0</v>
      </c>
      <c r="AI213" s="346">
        <v>0</v>
      </c>
      <c r="AJ213" s="346">
        <v>0</v>
      </c>
      <c r="AK213" s="346">
        <v>0</v>
      </c>
      <c r="AL213" s="346">
        <v>0</v>
      </c>
      <c r="AM213" s="346">
        <v>0</v>
      </c>
      <c r="AN213" s="346">
        <v>0</v>
      </c>
      <c r="AO213" s="346">
        <v>0</v>
      </c>
      <c r="AP213" s="346">
        <v>0</v>
      </c>
      <c r="AQ213" s="346">
        <v>0</v>
      </c>
      <c r="AR213" s="346">
        <v>0</v>
      </c>
      <c r="AS213" s="346">
        <v>0</v>
      </c>
      <c r="AT213" s="346">
        <v>0</v>
      </c>
      <c r="AU213" s="346">
        <v>0</v>
      </c>
      <c r="AV213" s="346">
        <v>0</v>
      </c>
      <c r="AW213" s="346">
        <v>0</v>
      </c>
      <c r="AX213" s="346">
        <v>0</v>
      </c>
      <c r="AY213" s="346">
        <v>0</v>
      </c>
      <c r="AZ213" s="346">
        <v>0</v>
      </c>
      <c r="BA213" s="346">
        <v>0</v>
      </c>
      <c r="BB213" s="346">
        <v>0</v>
      </c>
      <c r="BC213" s="346">
        <v>0</v>
      </c>
      <c r="BD213" s="346">
        <v>0</v>
      </c>
      <c r="BE213" s="346">
        <v>0</v>
      </c>
      <c r="BF213" s="346">
        <v>0</v>
      </c>
      <c r="BG213" s="346">
        <v>0</v>
      </c>
      <c r="BH213" s="346">
        <v>0</v>
      </c>
      <c r="BI213" s="346">
        <v>0</v>
      </c>
      <c r="BJ213" s="346">
        <v>0</v>
      </c>
      <c r="BK213" s="346">
        <v>0</v>
      </c>
      <c r="BL213" s="346">
        <v>0</v>
      </c>
      <c r="BM213" s="346">
        <v>0</v>
      </c>
      <c r="BN213" s="346">
        <v>0</v>
      </c>
      <c r="BO213" s="346">
        <v>0</v>
      </c>
      <c r="BP213" s="346">
        <v>0</v>
      </c>
      <c r="BQ213" s="346">
        <v>0</v>
      </c>
      <c r="BR213" s="346">
        <v>0</v>
      </c>
      <c r="BS213" s="346">
        <v>0</v>
      </c>
      <c r="BT213" s="346">
        <v>0</v>
      </c>
      <c r="BU213" s="346">
        <v>0</v>
      </c>
      <c r="BV213" s="346">
        <v>0</v>
      </c>
      <c r="BW213" s="346">
        <v>0</v>
      </c>
      <c r="BX213" s="346">
        <v>0</v>
      </c>
      <c r="BY213" s="346">
        <v>0</v>
      </c>
      <c r="BZ213" s="346">
        <v>0</v>
      </c>
      <c r="CA213" s="346">
        <v>0</v>
      </c>
      <c r="CB213" s="346">
        <v>0</v>
      </c>
      <c r="CC213" s="346">
        <v>0</v>
      </c>
      <c r="CD213" s="346">
        <v>0</v>
      </c>
      <c r="CE213" s="346">
        <v>0</v>
      </c>
      <c r="CF213" s="346">
        <v>0</v>
      </c>
      <c r="CG213" s="346">
        <v>0</v>
      </c>
      <c r="CH213" s="346">
        <v>0</v>
      </c>
      <c r="CI213" s="346">
        <v>0</v>
      </c>
      <c r="CJ213" s="346">
        <v>0</v>
      </c>
      <c r="CK213" s="346">
        <v>0</v>
      </c>
      <c r="CL213" s="346">
        <v>0</v>
      </c>
      <c r="CM213" s="346">
        <v>0</v>
      </c>
      <c r="CN213" s="346">
        <v>0</v>
      </c>
      <c r="CO213" s="346">
        <v>0</v>
      </c>
      <c r="CP213" s="346">
        <v>0.91745733033629928</v>
      </c>
      <c r="CQ213" s="346">
        <v>0</v>
      </c>
      <c r="CR213" s="346">
        <v>0</v>
      </c>
      <c r="CS213" s="346">
        <v>0</v>
      </c>
      <c r="CT213" s="346">
        <v>0</v>
      </c>
      <c r="CU213" s="346">
        <v>0</v>
      </c>
      <c r="CV213" s="346">
        <v>0</v>
      </c>
      <c r="CW213" s="346">
        <v>0</v>
      </c>
      <c r="CX213" s="346">
        <v>0</v>
      </c>
      <c r="CY213" s="346">
        <v>0</v>
      </c>
      <c r="CZ213" s="346">
        <v>0</v>
      </c>
      <c r="DA213" s="346">
        <v>0</v>
      </c>
      <c r="DB213" s="346">
        <v>0</v>
      </c>
      <c r="DC213" s="346">
        <v>0</v>
      </c>
      <c r="DD213" s="346">
        <v>0</v>
      </c>
      <c r="DE213" s="346">
        <v>0</v>
      </c>
      <c r="DF213" s="346">
        <v>0</v>
      </c>
      <c r="DG213" s="347">
        <v>0</v>
      </c>
    </row>
    <row r="214" spans="2:111">
      <c r="B214" s="123" t="s">
        <v>306</v>
      </c>
      <c r="C214" s="110" t="s">
        <v>307</v>
      </c>
      <c r="D214" s="346">
        <v>0</v>
      </c>
      <c r="E214" s="346">
        <v>0</v>
      </c>
      <c r="F214" s="346">
        <v>0</v>
      </c>
      <c r="G214" s="346">
        <v>0</v>
      </c>
      <c r="H214" s="346">
        <v>0</v>
      </c>
      <c r="I214" s="346">
        <v>0</v>
      </c>
      <c r="J214" s="346">
        <v>0</v>
      </c>
      <c r="K214" s="346">
        <v>0</v>
      </c>
      <c r="L214" s="346">
        <v>0</v>
      </c>
      <c r="M214" s="346">
        <v>0</v>
      </c>
      <c r="N214" s="346">
        <v>0</v>
      </c>
      <c r="O214" s="346">
        <v>0</v>
      </c>
      <c r="P214" s="346">
        <v>0</v>
      </c>
      <c r="Q214" s="346">
        <v>0</v>
      </c>
      <c r="R214" s="346">
        <v>0</v>
      </c>
      <c r="S214" s="346">
        <v>0</v>
      </c>
      <c r="T214" s="346">
        <v>0</v>
      </c>
      <c r="U214" s="346">
        <v>0</v>
      </c>
      <c r="V214" s="346">
        <v>0</v>
      </c>
      <c r="W214" s="346">
        <v>0</v>
      </c>
      <c r="X214" s="346">
        <v>0</v>
      </c>
      <c r="Y214" s="346">
        <v>0</v>
      </c>
      <c r="Z214" s="346">
        <v>0</v>
      </c>
      <c r="AA214" s="346">
        <v>0</v>
      </c>
      <c r="AB214" s="346">
        <v>0</v>
      </c>
      <c r="AC214" s="346">
        <v>0</v>
      </c>
      <c r="AD214" s="346">
        <v>0</v>
      </c>
      <c r="AE214" s="346">
        <v>0</v>
      </c>
      <c r="AF214" s="346">
        <v>0</v>
      </c>
      <c r="AG214" s="346">
        <v>0</v>
      </c>
      <c r="AH214" s="346">
        <v>0</v>
      </c>
      <c r="AI214" s="346">
        <v>0</v>
      </c>
      <c r="AJ214" s="346">
        <v>0</v>
      </c>
      <c r="AK214" s="346">
        <v>0</v>
      </c>
      <c r="AL214" s="346">
        <v>0</v>
      </c>
      <c r="AM214" s="346">
        <v>0</v>
      </c>
      <c r="AN214" s="346">
        <v>0</v>
      </c>
      <c r="AO214" s="346">
        <v>0</v>
      </c>
      <c r="AP214" s="346">
        <v>0</v>
      </c>
      <c r="AQ214" s="346">
        <v>0</v>
      </c>
      <c r="AR214" s="346">
        <v>0</v>
      </c>
      <c r="AS214" s="346">
        <v>0</v>
      </c>
      <c r="AT214" s="346">
        <v>0</v>
      </c>
      <c r="AU214" s="346">
        <v>0</v>
      </c>
      <c r="AV214" s="346">
        <v>0</v>
      </c>
      <c r="AW214" s="346">
        <v>0</v>
      </c>
      <c r="AX214" s="346">
        <v>0</v>
      </c>
      <c r="AY214" s="346">
        <v>0</v>
      </c>
      <c r="AZ214" s="346">
        <v>0</v>
      </c>
      <c r="BA214" s="346">
        <v>0</v>
      </c>
      <c r="BB214" s="346">
        <v>0</v>
      </c>
      <c r="BC214" s="346">
        <v>0</v>
      </c>
      <c r="BD214" s="346">
        <v>0</v>
      </c>
      <c r="BE214" s="346">
        <v>0</v>
      </c>
      <c r="BF214" s="346">
        <v>0</v>
      </c>
      <c r="BG214" s="346">
        <v>0</v>
      </c>
      <c r="BH214" s="346">
        <v>0</v>
      </c>
      <c r="BI214" s="346">
        <v>0</v>
      </c>
      <c r="BJ214" s="346">
        <v>0</v>
      </c>
      <c r="BK214" s="346">
        <v>0</v>
      </c>
      <c r="BL214" s="346">
        <v>0</v>
      </c>
      <c r="BM214" s="346">
        <v>0</v>
      </c>
      <c r="BN214" s="346">
        <v>0</v>
      </c>
      <c r="BO214" s="346">
        <v>0</v>
      </c>
      <c r="BP214" s="346">
        <v>0</v>
      </c>
      <c r="BQ214" s="346">
        <v>0</v>
      </c>
      <c r="BR214" s="346">
        <v>0</v>
      </c>
      <c r="BS214" s="346">
        <v>0</v>
      </c>
      <c r="BT214" s="346">
        <v>0</v>
      </c>
      <c r="BU214" s="346">
        <v>0</v>
      </c>
      <c r="BV214" s="346">
        <v>0</v>
      </c>
      <c r="BW214" s="346">
        <v>0</v>
      </c>
      <c r="BX214" s="346">
        <v>0</v>
      </c>
      <c r="BY214" s="346">
        <v>0</v>
      </c>
      <c r="BZ214" s="346">
        <v>0</v>
      </c>
      <c r="CA214" s="346">
        <v>0</v>
      </c>
      <c r="CB214" s="346">
        <v>0</v>
      </c>
      <c r="CC214" s="346">
        <v>0</v>
      </c>
      <c r="CD214" s="346">
        <v>0</v>
      </c>
      <c r="CE214" s="346">
        <v>0</v>
      </c>
      <c r="CF214" s="346">
        <v>0</v>
      </c>
      <c r="CG214" s="346">
        <v>0</v>
      </c>
      <c r="CH214" s="346">
        <v>0</v>
      </c>
      <c r="CI214" s="346">
        <v>0</v>
      </c>
      <c r="CJ214" s="346">
        <v>0</v>
      </c>
      <c r="CK214" s="346">
        <v>0</v>
      </c>
      <c r="CL214" s="346">
        <v>0</v>
      </c>
      <c r="CM214" s="346">
        <v>0</v>
      </c>
      <c r="CN214" s="346">
        <v>0</v>
      </c>
      <c r="CO214" s="346">
        <v>0</v>
      </c>
      <c r="CP214" s="346">
        <v>0</v>
      </c>
      <c r="CQ214" s="346">
        <v>0.96356336084069449</v>
      </c>
      <c r="CR214" s="346">
        <v>0</v>
      </c>
      <c r="CS214" s="346">
        <v>0</v>
      </c>
      <c r="CT214" s="346">
        <v>4.3737684674954983E-4</v>
      </c>
      <c r="CU214" s="346">
        <v>0</v>
      </c>
      <c r="CV214" s="346">
        <v>0</v>
      </c>
      <c r="CW214" s="346">
        <v>0</v>
      </c>
      <c r="CX214" s="346">
        <v>0</v>
      </c>
      <c r="CY214" s="346">
        <v>0</v>
      </c>
      <c r="CZ214" s="346">
        <v>0</v>
      </c>
      <c r="DA214" s="346">
        <v>0</v>
      </c>
      <c r="DB214" s="346">
        <v>0</v>
      </c>
      <c r="DC214" s="346">
        <v>0</v>
      </c>
      <c r="DD214" s="346">
        <v>0</v>
      </c>
      <c r="DE214" s="346">
        <v>0</v>
      </c>
      <c r="DF214" s="346">
        <v>0</v>
      </c>
      <c r="DG214" s="347">
        <v>0</v>
      </c>
    </row>
    <row r="215" spans="2:111">
      <c r="B215" s="123" t="s">
        <v>308</v>
      </c>
      <c r="C215" s="110" t="s">
        <v>309</v>
      </c>
      <c r="D215" s="346">
        <v>1.1334709368347913E-5</v>
      </c>
      <c r="E215" s="346">
        <v>5.2676266518181549E-5</v>
      </c>
      <c r="F215" s="346">
        <v>3.0540033454830779E-5</v>
      </c>
      <c r="G215" s="346">
        <v>2.2662328188390461E-6</v>
      </c>
      <c r="H215" s="346">
        <v>1.8690743367939489E-5</v>
      </c>
      <c r="I215" s="346">
        <v>0</v>
      </c>
      <c r="J215" s="346">
        <v>1.4953571951305284E-6</v>
      </c>
      <c r="K215" s="346">
        <v>3.058829950158167E-5</v>
      </c>
      <c r="L215" s="346">
        <v>9.7967658727692302E-6</v>
      </c>
      <c r="M215" s="346">
        <v>1.5779917948967638E-4</v>
      </c>
      <c r="N215" s="346">
        <v>0</v>
      </c>
      <c r="O215" s="346">
        <v>8.4613915800868043E-6</v>
      </c>
      <c r="P215" s="346">
        <v>2.693196723370853E-6</v>
      </c>
      <c r="Q215" s="346">
        <v>1.0090494304164801E-5</v>
      </c>
      <c r="R215" s="346">
        <v>4.1219098788086851E-6</v>
      </c>
      <c r="S215" s="346">
        <v>3.3224705288274424E-5</v>
      </c>
      <c r="T215" s="346">
        <v>2.4662758678557741E-5</v>
      </c>
      <c r="U215" s="346">
        <v>2.231672161858106E-5</v>
      </c>
      <c r="V215" s="346">
        <v>3.3135739075957058E-5</v>
      </c>
      <c r="W215" s="346">
        <v>6.7037703009934124E-6</v>
      </c>
      <c r="X215" s="346">
        <v>9.7634518285902328E-6</v>
      </c>
      <c r="Y215" s="346">
        <v>5.2016062778076833E-6</v>
      </c>
      <c r="Z215" s="346">
        <v>1.8620075049441279E-6</v>
      </c>
      <c r="AA215" s="346">
        <v>9.9075028395567838E-6</v>
      </c>
      <c r="AB215" s="346">
        <v>1.6744782013314457E-5</v>
      </c>
      <c r="AC215" s="346">
        <v>4.0175247142499193E-6</v>
      </c>
      <c r="AD215" s="346">
        <v>3.3612711413776368E-5</v>
      </c>
      <c r="AE215" s="346">
        <v>1.9648261391432247E-5</v>
      </c>
      <c r="AF215" s="346">
        <v>1.488842165533105E-5</v>
      </c>
      <c r="AG215" s="346">
        <v>5.7544310413053983E-6</v>
      </c>
      <c r="AH215" s="346">
        <v>5.6304752123070681E-6</v>
      </c>
      <c r="AI215" s="346">
        <v>1.4969418904253033E-5</v>
      </c>
      <c r="AJ215" s="346">
        <v>3.0246822456923639E-5</v>
      </c>
      <c r="AK215" s="346">
        <v>3.0480330056314713E-5</v>
      </c>
      <c r="AL215" s="346">
        <v>2.5780661256557286E-5</v>
      </c>
      <c r="AM215" s="346">
        <v>2.1839770818850591E-5</v>
      </c>
      <c r="AN215" s="346">
        <v>1.5974206399586848E-5</v>
      </c>
      <c r="AO215" s="346">
        <v>2.4461497506145091E-5</v>
      </c>
      <c r="AP215" s="346">
        <v>2.7114300906454835E-5</v>
      </c>
      <c r="AQ215" s="346">
        <v>7.8403829910076446E-6</v>
      </c>
      <c r="AR215" s="346">
        <v>2.6006467815115498E-5</v>
      </c>
      <c r="AS215" s="346">
        <v>1.4939072909580588E-5</v>
      </c>
      <c r="AT215" s="346">
        <v>1.9403699126396397E-5</v>
      </c>
      <c r="AU215" s="346">
        <v>1.0962258679514405E-5</v>
      </c>
      <c r="AV215" s="346">
        <v>1.1165619190389377E-5</v>
      </c>
      <c r="AW215" s="346">
        <v>6.5748055103328255E-6</v>
      </c>
      <c r="AX215" s="346">
        <v>3.3195512684591937E-6</v>
      </c>
      <c r="AY215" s="346">
        <v>4.3256786156677923E-6</v>
      </c>
      <c r="AZ215" s="346">
        <v>2.6806257249943651E-5</v>
      </c>
      <c r="BA215" s="346">
        <v>4.5921841179049646E-6</v>
      </c>
      <c r="BB215" s="346">
        <v>4.0046256455009898E-6</v>
      </c>
      <c r="BC215" s="346">
        <v>3.2167582959905045E-6</v>
      </c>
      <c r="BD215" s="346">
        <v>8.4343673353168522E-7</v>
      </c>
      <c r="BE215" s="346">
        <v>2.3173767592385547E-6</v>
      </c>
      <c r="BF215" s="346">
        <v>1.4286559786942674E-5</v>
      </c>
      <c r="BG215" s="346">
        <v>3.9501136376777592E-6</v>
      </c>
      <c r="BH215" s="346">
        <v>1.9016357475573566E-5</v>
      </c>
      <c r="BI215" s="346">
        <v>6.1624047417219751E-6</v>
      </c>
      <c r="BJ215" s="346">
        <v>1.2331472215105925E-5</v>
      </c>
      <c r="BK215" s="346">
        <v>8.3918876725932062E-6</v>
      </c>
      <c r="BL215" s="346">
        <v>1.0714175497480533E-4</v>
      </c>
      <c r="BM215" s="346">
        <v>3.4522697320536518E-5</v>
      </c>
      <c r="BN215" s="346">
        <v>3.6029527581286591E-5</v>
      </c>
      <c r="BO215" s="346">
        <v>3.7253028125168844E-5</v>
      </c>
      <c r="BP215" s="346">
        <v>3.7173525498192634E-5</v>
      </c>
      <c r="BQ215" s="346">
        <v>5.6162235999118653E-5</v>
      </c>
      <c r="BR215" s="346">
        <v>1.6079761981166774E-4</v>
      </c>
      <c r="BS215" s="346">
        <v>1.17802487719901E-4</v>
      </c>
      <c r="BT215" s="346">
        <v>7.0823274441316958E-6</v>
      </c>
      <c r="BU215" s="346">
        <v>3.9872678395500874E-5</v>
      </c>
      <c r="BV215" s="346">
        <v>1.125426686681193E-4</v>
      </c>
      <c r="BW215" s="346">
        <v>3.7012127997204589E-5</v>
      </c>
      <c r="BX215" s="346">
        <v>5.4263577151390257E-5</v>
      </c>
      <c r="BY215" s="346">
        <v>9.4632135155827073E-6</v>
      </c>
      <c r="BZ215" s="346">
        <v>6.5901872522795162E-5</v>
      </c>
      <c r="CA215" s="346">
        <v>1.3958704701211848E-5</v>
      </c>
      <c r="CB215" s="346">
        <v>8.8588000918774008E-5</v>
      </c>
      <c r="CC215" s="346">
        <v>6.2936570064408718E-5</v>
      </c>
      <c r="CD215" s="346">
        <v>7.8543461262647811E-5</v>
      </c>
      <c r="CE215" s="346">
        <v>2.6395961860203868E-5</v>
      </c>
      <c r="CF215" s="346">
        <v>6.5373299620382127E-3</v>
      </c>
      <c r="CG215" s="346">
        <v>4.0008485349053745E-4</v>
      </c>
      <c r="CH215" s="346">
        <v>5.2136116430430852E-5</v>
      </c>
      <c r="CI215" s="346">
        <v>6.1589348951875242E-4</v>
      </c>
      <c r="CJ215" s="346">
        <v>3.3880845043612206E-4</v>
      </c>
      <c r="CK215" s="346">
        <v>5.611422709664471E-5</v>
      </c>
      <c r="CL215" s="346">
        <v>7.5516612776572053E-6</v>
      </c>
      <c r="CM215" s="346">
        <v>1.3273072340557152E-5</v>
      </c>
      <c r="CN215" s="346">
        <v>4.8358206845229557E-5</v>
      </c>
      <c r="CO215" s="346">
        <v>2.6183155027696423E-5</v>
      </c>
      <c r="CP215" s="346">
        <v>5.8901205633824446E-5</v>
      </c>
      <c r="CQ215" s="346">
        <v>9.117318926945301E-3</v>
      </c>
      <c r="CR215" s="346">
        <v>1.0475793175952262</v>
      </c>
      <c r="CS215" s="346">
        <v>1.7860902134291512E-3</v>
      </c>
      <c r="CT215" s="346">
        <v>9.7150674358730525E-4</v>
      </c>
      <c r="CU215" s="346">
        <v>3.5772729025828681E-5</v>
      </c>
      <c r="CV215" s="346">
        <v>2.0003372549718219E-5</v>
      </c>
      <c r="CW215" s="346">
        <v>5.6195922266040366E-5</v>
      </c>
      <c r="CX215" s="346">
        <v>1.9284038130308491E-5</v>
      </c>
      <c r="CY215" s="346">
        <v>4.1454737739310667E-5</v>
      </c>
      <c r="CZ215" s="346">
        <v>6.1534093124604744E-6</v>
      </c>
      <c r="DA215" s="346">
        <v>4.4430598790246403E-4</v>
      </c>
      <c r="DB215" s="346">
        <v>2.2358091952661849E-5</v>
      </c>
      <c r="DC215" s="346">
        <v>8.042252772681568E-5</v>
      </c>
      <c r="DD215" s="346">
        <v>3.7651646265894493E-3</v>
      </c>
      <c r="DE215" s="346">
        <v>7.7382546050500713E-5</v>
      </c>
      <c r="DF215" s="346">
        <v>7.39558077928963E-5</v>
      </c>
      <c r="DG215" s="347">
        <v>1.0924638330310981E-4</v>
      </c>
    </row>
    <row r="216" spans="2:111">
      <c r="B216" s="123" t="s">
        <v>310</v>
      </c>
      <c r="C216" s="110" t="s">
        <v>311</v>
      </c>
      <c r="D216" s="346">
        <v>0</v>
      </c>
      <c r="E216" s="346">
        <v>0</v>
      </c>
      <c r="F216" s="346">
        <v>0</v>
      </c>
      <c r="G216" s="346">
        <v>0</v>
      </c>
      <c r="H216" s="346">
        <v>0</v>
      </c>
      <c r="I216" s="346">
        <v>0</v>
      </c>
      <c r="J216" s="346">
        <v>0</v>
      </c>
      <c r="K216" s="346">
        <v>0</v>
      </c>
      <c r="L216" s="346">
        <v>0</v>
      </c>
      <c r="M216" s="346">
        <v>0</v>
      </c>
      <c r="N216" s="346">
        <v>0</v>
      </c>
      <c r="O216" s="346">
        <v>0</v>
      </c>
      <c r="P216" s="346">
        <v>0</v>
      </c>
      <c r="Q216" s="346">
        <v>0</v>
      </c>
      <c r="R216" s="346">
        <v>0</v>
      </c>
      <c r="S216" s="346">
        <v>0</v>
      </c>
      <c r="T216" s="346">
        <v>0</v>
      </c>
      <c r="U216" s="346">
        <v>0</v>
      </c>
      <c r="V216" s="346">
        <v>0</v>
      </c>
      <c r="W216" s="346">
        <v>0</v>
      </c>
      <c r="X216" s="346">
        <v>0</v>
      </c>
      <c r="Y216" s="346">
        <v>0</v>
      </c>
      <c r="Z216" s="346">
        <v>0</v>
      </c>
      <c r="AA216" s="346">
        <v>0</v>
      </c>
      <c r="AB216" s="346">
        <v>0</v>
      </c>
      <c r="AC216" s="346">
        <v>0</v>
      </c>
      <c r="AD216" s="346">
        <v>0</v>
      </c>
      <c r="AE216" s="346">
        <v>0</v>
      </c>
      <c r="AF216" s="346">
        <v>0</v>
      </c>
      <c r="AG216" s="346">
        <v>0</v>
      </c>
      <c r="AH216" s="346">
        <v>0</v>
      </c>
      <c r="AI216" s="346">
        <v>0</v>
      </c>
      <c r="AJ216" s="346">
        <v>0</v>
      </c>
      <c r="AK216" s="346">
        <v>0</v>
      </c>
      <c r="AL216" s="346">
        <v>0</v>
      </c>
      <c r="AM216" s="346">
        <v>0</v>
      </c>
      <c r="AN216" s="346">
        <v>0</v>
      </c>
      <c r="AO216" s="346">
        <v>0</v>
      </c>
      <c r="AP216" s="346">
        <v>0</v>
      </c>
      <c r="AQ216" s="346">
        <v>0</v>
      </c>
      <c r="AR216" s="346">
        <v>0</v>
      </c>
      <c r="AS216" s="346">
        <v>0</v>
      </c>
      <c r="AT216" s="346">
        <v>0</v>
      </c>
      <c r="AU216" s="346">
        <v>0</v>
      </c>
      <c r="AV216" s="346">
        <v>0</v>
      </c>
      <c r="AW216" s="346">
        <v>0</v>
      </c>
      <c r="AX216" s="346">
        <v>0</v>
      </c>
      <c r="AY216" s="346">
        <v>0</v>
      </c>
      <c r="AZ216" s="346">
        <v>0</v>
      </c>
      <c r="BA216" s="346">
        <v>0</v>
      </c>
      <c r="BB216" s="346">
        <v>0</v>
      </c>
      <c r="BC216" s="346">
        <v>0</v>
      </c>
      <c r="BD216" s="346">
        <v>0</v>
      </c>
      <c r="BE216" s="346">
        <v>0</v>
      </c>
      <c r="BF216" s="346">
        <v>0</v>
      </c>
      <c r="BG216" s="346">
        <v>0</v>
      </c>
      <c r="BH216" s="346">
        <v>0</v>
      </c>
      <c r="BI216" s="346">
        <v>0</v>
      </c>
      <c r="BJ216" s="346">
        <v>0</v>
      </c>
      <c r="BK216" s="346">
        <v>0</v>
      </c>
      <c r="BL216" s="346">
        <v>0</v>
      </c>
      <c r="BM216" s="346">
        <v>0</v>
      </c>
      <c r="BN216" s="346">
        <v>0</v>
      </c>
      <c r="BO216" s="346">
        <v>0</v>
      </c>
      <c r="BP216" s="346">
        <v>0</v>
      </c>
      <c r="BQ216" s="346">
        <v>0</v>
      </c>
      <c r="BR216" s="346">
        <v>0</v>
      </c>
      <c r="BS216" s="346">
        <v>0</v>
      </c>
      <c r="BT216" s="346">
        <v>0</v>
      </c>
      <c r="BU216" s="346">
        <v>0</v>
      </c>
      <c r="BV216" s="346">
        <v>0</v>
      </c>
      <c r="BW216" s="346">
        <v>0</v>
      </c>
      <c r="BX216" s="346">
        <v>0</v>
      </c>
      <c r="BY216" s="346">
        <v>0</v>
      </c>
      <c r="BZ216" s="346">
        <v>0</v>
      </c>
      <c r="CA216" s="346">
        <v>0</v>
      </c>
      <c r="CB216" s="346">
        <v>0</v>
      </c>
      <c r="CC216" s="346">
        <v>0</v>
      </c>
      <c r="CD216" s="346">
        <v>0</v>
      </c>
      <c r="CE216" s="346">
        <v>0</v>
      </c>
      <c r="CF216" s="346">
        <v>0</v>
      </c>
      <c r="CG216" s="346">
        <v>0</v>
      </c>
      <c r="CH216" s="346">
        <v>0</v>
      </c>
      <c r="CI216" s="346">
        <v>0</v>
      </c>
      <c r="CJ216" s="346">
        <v>0</v>
      </c>
      <c r="CK216" s="346">
        <v>0</v>
      </c>
      <c r="CL216" s="346">
        <v>0</v>
      </c>
      <c r="CM216" s="346">
        <v>0</v>
      </c>
      <c r="CN216" s="346">
        <v>0</v>
      </c>
      <c r="CO216" s="346">
        <v>0</v>
      </c>
      <c r="CP216" s="346">
        <v>0</v>
      </c>
      <c r="CQ216" s="346">
        <v>0</v>
      </c>
      <c r="CR216" s="346">
        <v>0</v>
      </c>
      <c r="CS216" s="346">
        <v>0.99371120788958722</v>
      </c>
      <c r="CT216" s="346">
        <v>0</v>
      </c>
      <c r="CU216" s="346">
        <v>0</v>
      </c>
      <c r="CV216" s="346">
        <v>0</v>
      </c>
      <c r="CW216" s="346">
        <v>0</v>
      </c>
      <c r="CX216" s="346">
        <v>0</v>
      </c>
      <c r="CY216" s="346">
        <v>0</v>
      </c>
      <c r="CZ216" s="346">
        <v>0</v>
      </c>
      <c r="DA216" s="346">
        <v>0</v>
      </c>
      <c r="DB216" s="346">
        <v>0</v>
      </c>
      <c r="DC216" s="346">
        <v>0</v>
      </c>
      <c r="DD216" s="346">
        <v>0</v>
      </c>
      <c r="DE216" s="346">
        <v>0</v>
      </c>
      <c r="DF216" s="346">
        <v>0</v>
      </c>
      <c r="DG216" s="347">
        <v>0</v>
      </c>
    </row>
    <row r="217" spans="2:111">
      <c r="B217" s="123" t="s">
        <v>312</v>
      </c>
      <c r="C217" s="110" t="s">
        <v>313</v>
      </c>
      <c r="D217" s="346">
        <v>0</v>
      </c>
      <c r="E217" s="346">
        <v>0</v>
      </c>
      <c r="F217" s="346">
        <v>0</v>
      </c>
      <c r="G217" s="346">
        <v>0</v>
      </c>
      <c r="H217" s="346">
        <v>0</v>
      </c>
      <c r="I217" s="346">
        <v>0</v>
      </c>
      <c r="J217" s="346">
        <v>0</v>
      </c>
      <c r="K217" s="346">
        <v>0</v>
      </c>
      <c r="L217" s="346">
        <v>0</v>
      </c>
      <c r="M217" s="346">
        <v>0</v>
      </c>
      <c r="N217" s="346">
        <v>0</v>
      </c>
      <c r="O217" s="346">
        <v>0</v>
      </c>
      <c r="P217" s="346">
        <v>0</v>
      </c>
      <c r="Q217" s="346">
        <v>0</v>
      </c>
      <c r="R217" s="346">
        <v>0</v>
      </c>
      <c r="S217" s="346">
        <v>0</v>
      </c>
      <c r="T217" s="346">
        <v>0</v>
      </c>
      <c r="U217" s="346">
        <v>0</v>
      </c>
      <c r="V217" s="346">
        <v>0</v>
      </c>
      <c r="W217" s="346">
        <v>0</v>
      </c>
      <c r="X217" s="346">
        <v>0</v>
      </c>
      <c r="Y217" s="346">
        <v>0</v>
      </c>
      <c r="Z217" s="346">
        <v>0</v>
      </c>
      <c r="AA217" s="346">
        <v>0</v>
      </c>
      <c r="AB217" s="346">
        <v>0</v>
      </c>
      <c r="AC217" s="346">
        <v>0</v>
      </c>
      <c r="AD217" s="346">
        <v>0</v>
      </c>
      <c r="AE217" s="346">
        <v>0</v>
      </c>
      <c r="AF217" s="346">
        <v>0</v>
      </c>
      <c r="AG217" s="346">
        <v>0</v>
      </c>
      <c r="AH217" s="346">
        <v>0</v>
      </c>
      <c r="AI217" s="346">
        <v>0</v>
      </c>
      <c r="AJ217" s="346">
        <v>0</v>
      </c>
      <c r="AK217" s="346">
        <v>0</v>
      </c>
      <c r="AL217" s="346">
        <v>0</v>
      </c>
      <c r="AM217" s="346">
        <v>0</v>
      </c>
      <c r="AN217" s="346">
        <v>0</v>
      </c>
      <c r="AO217" s="346">
        <v>0</v>
      </c>
      <c r="AP217" s="346">
        <v>0</v>
      </c>
      <c r="AQ217" s="346">
        <v>0</v>
      </c>
      <c r="AR217" s="346">
        <v>0</v>
      </c>
      <c r="AS217" s="346">
        <v>0</v>
      </c>
      <c r="AT217" s="346">
        <v>0</v>
      </c>
      <c r="AU217" s="346">
        <v>0</v>
      </c>
      <c r="AV217" s="346">
        <v>0</v>
      </c>
      <c r="AW217" s="346">
        <v>0</v>
      </c>
      <c r="AX217" s="346">
        <v>0</v>
      </c>
      <c r="AY217" s="346">
        <v>0</v>
      </c>
      <c r="AZ217" s="346">
        <v>0</v>
      </c>
      <c r="BA217" s="346">
        <v>0</v>
      </c>
      <c r="BB217" s="346">
        <v>0</v>
      </c>
      <c r="BC217" s="346">
        <v>0</v>
      </c>
      <c r="BD217" s="346">
        <v>0</v>
      </c>
      <c r="BE217" s="346">
        <v>0</v>
      </c>
      <c r="BF217" s="346">
        <v>0</v>
      </c>
      <c r="BG217" s="346">
        <v>0</v>
      </c>
      <c r="BH217" s="346">
        <v>0</v>
      </c>
      <c r="BI217" s="346">
        <v>0</v>
      </c>
      <c r="BJ217" s="346">
        <v>0</v>
      </c>
      <c r="BK217" s="346">
        <v>0</v>
      </c>
      <c r="BL217" s="346">
        <v>0</v>
      </c>
      <c r="BM217" s="346">
        <v>0</v>
      </c>
      <c r="BN217" s="346">
        <v>0</v>
      </c>
      <c r="BO217" s="346">
        <v>0</v>
      </c>
      <c r="BP217" s="346">
        <v>0</v>
      </c>
      <c r="BQ217" s="346">
        <v>0</v>
      </c>
      <c r="BR217" s="346">
        <v>0</v>
      </c>
      <c r="BS217" s="346">
        <v>0</v>
      </c>
      <c r="BT217" s="346">
        <v>0</v>
      </c>
      <c r="BU217" s="346">
        <v>0</v>
      </c>
      <c r="BV217" s="346">
        <v>0</v>
      </c>
      <c r="BW217" s="346">
        <v>0</v>
      </c>
      <c r="BX217" s="346">
        <v>0</v>
      </c>
      <c r="BY217" s="346">
        <v>0</v>
      </c>
      <c r="BZ217" s="346">
        <v>0</v>
      </c>
      <c r="CA217" s="346">
        <v>0</v>
      </c>
      <c r="CB217" s="346">
        <v>0</v>
      </c>
      <c r="CC217" s="346">
        <v>0</v>
      </c>
      <c r="CD217" s="346">
        <v>0</v>
      </c>
      <c r="CE217" s="346">
        <v>0</v>
      </c>
      <c r="CF217" s="346">
        <v>0</v>
      </c>
      <c r="CG217" s="346">
        <v>0</v>
      </c>
      <c r="CH217" s="346">
        <v>0</v>
      </c>
      <c r="CI217" s="346">
        <v>0</v>
      </c>
      <c r="CJ217" s="346">
        <v>0</v>
      </c>
      <c r="CK217" s="346">
        <v>0</v>
      </c>
      <c r="CL217" s="346">
        <v>0</v>
      </c>
      <c r="CM217" s="346">
        <v>0</v>
      </c>
      <c r="CN217" s="346">
        <v>0</v>
      </c>
      <c r="CO217" s="346">
        <v>0</v>
      </c>
      <c r="CP217" s="346">
        <v>0</v>
      </c>
      <c r="CQ217" s="346">
        <v>0</v>
      </c>
      <c r="CR217" s="346">
        <v>0</v>
      </c>
      <c r="CS217" s="346">
        <v>0</v>
      </c>
      <c r="CT217" s="346">
        <v>0.96496694127148697</v>
      </c>
      <c r="CU217" s="346">
        <v>0</v>
      </c>
      <c r="CV217" s="346">
        <v>0</v>
      </c>
      <c r="CW217" s="346">
        <v>0</v>
      </c>
      <c r="CX217" s="346">
        <v>0</v>
      </c>
      <c r="CY217" s="346">
        <v>0</v>
      </c>
      <c r="CZ217" s="346">
        <v>0</v>
      </c>
      <c r="DA217" s="346">
        <v>0</v>
      </c>
      <c r="DB217" s="346">
        <v>0</v>
      </c>
      <c r="DC217" s="346">
        <v>0</v>
      </c>
      <c r="DD217" s="346">
        <v>0</v>
      </c>
      <c r="DE217" s="346">
        <v>0</v>
      </c>
      <c r="DF217" s="346">
        <v>0</v>
      </c>
      <c r="DG217" s="347">
        <v>0</v>
      </c>
    </row>
    <row r="218" spans="2:111">
      <c r="B218" s="123" t="s">
        <v>314</v>
      </c>
      <c r="C218" s="110" t="s">
        <v>59</v>
      </c>
      <c r="D218" s="346">
        <v>7.4752077735432392E-4</v>
      </c>
      <c r="E218" s="346">
        <v>8.4581460896453707E-4</v>
      </c>
      <c r="F218" s="346">
        <v>5.2889748900201419E-4</v>
      </c>
      <c r="G218" s="346">
        <v>2.6813040592483145E-4</v>
      </c>
      <c r="H218" s="346">
        <v>1.8963178944203614E-3</v>
      </c>
      <c r="I218" s="346">
        <v>0</v>
      </c>
      <c r="J218" s="346">
        <v>9.4677451348943166E-5</v>
      </c>
      <c r="K218" s="346">
        <v>5.0150921345652885E-4</v>
      </c>
      <c r="L218" s="346">
        <v>2.9251727779643929E-4</v>
      </c>
      <c r="M218" s="346">
        <v>7.3230208032923263E-4</v>
      </c>
      <c r="N218" s="346">
        <v>0</v>
      </c>
      <c r="O218" s="346">
        <v>1.4014755913013686E-4</v>
      </c>
      <c r="P218" s="346">
        <v>1.3563968880130354E-4</v>
      </c>
      <c r="Q218" s="346">
        <v>3.0986585476189266E-4</v>
      </c>
      <c r="R218" s="346">
        <v>9.2895906643071245E-5</v>
      </c>
      <c r="S218" s="346">
        <v>3.1074613656044051E-4</v>
      </c>
      <c r="T218" s="346">
        <v>2.5981114061075501E-4</v>
      </c>
      <c r="U218" s="346">
        <v>3.8389610976629696E-4</v>
      </c>
      <c r="V218" s="346">
        <v>7.6563640694358342E-4</v>
      </c>
      <c r="W218" s="346">
        <v>4.3915250090892469E-4</v>
      </c>
      <c r="X218" s="346">
        <v>1.0088279771037284E-4</v>
      </c>
      <c r="Y218" s="346">
        <v>1.5205132652593061E-4</v>
      </c>
      <c r="Z218" s="346">
        <v>5.2206852918402241E-5</v>
      </c>
      <c r="AA218" s="346">
        <v>1.9144136312631679E-4</v>
      </c>
      <c r="AB218" s="346">
        <v>5.7161066243385079E-4</v>
      </c>
      <c r="AC218" s="346">
        <v>6.1390393981996272E-5</v>
      </c>
      <c r="AD218" s="346">
        <v>1.1057394794105433E-4</v>
      </c>
      <c r="AE218" s="346">
        <v>2.2320007229927286E-4</v>
      </c>
      <c r="AF218" s="346">
        <v>3.0563962181372618E-4</v>
      </c>
      <c r="AG218" s="346">
        <v>1.6734060523455592E-4</v>
      </c>
      <c r="AH218" s="346">
        <v>4.1464768439315443E-5</v>
      </c>
      <c r="AI218" s="346">
        <v>1.2006219347307007E-4</v>
      </c>
      <c r="AJ218" s="346">
        <v>8.7343649347804782E-4</v>
      </c>
      <c r="AK218" s="346">
        <v>3.2316474476881734E-4</v>
      </c>
      <c r="AL218" s="346">
        <v>3.4742598072674369E-4</v>
      </c>
      <c r="AM218" s="346">
        <v>6.6916965513544703E-4</v>
      </c>
      <c r="AN218" s="346">
        <v>5.0491371838198851E-4</v>
      </c>
      <c r="AO218" s="346">
        <v>2.7198419035651437E-4</v>
      </c>
      <c r="AP218" s="346">
        <v>6.4208030250046517E-4</v>
      </c>
      <c r="AQ218" s="346">
        <v>1.2526123706186018E-4</v>
      </c>
      <c r="AR218" s="346">
        <v>4.7699257190003387E-4</v>
      </c>
      <c r="AS218" s="346">
        <v>3.0327978033518454E-4</v>
      </c>
      <c r="AT218" s="346">
        <v>2.9129638013762323E-4</v>
      </c>
      <c r="AU218" s="346">
        <v>8.8836535446914307E-4</v>
      </c>
      <c r="AV218" s="346">
        <v>3.5076209202743782E-4</v>
      </c>
      <c r="AW218" s="346">
        <v>1.7783157432475489E-4</v>
      </c>
      <c r="AX218" s="346">
        <v>6.5749790526360691E-5</v>
      </c>
      <c r="AY218" s="346">
        <v>1.0168788533110663E-4</v>
      </c>
      <c r="AZ218" s="346">
        <v>4.4801867785653149E-4</v>
      </c>
      <c r="BA218" s="346">
        <v>6.177766357793952E-5</v>
      </c>
      <c r="BB218" s="346">
        <v>6.4625580135198248E-5</v>
      </c>
      <c r="BC218" s="346">
        <v>7.9176976767404253E-5</v>
      </c>
      <c r="BD218" s="346">
        <v>1.1970735902762229E-5</v>
      </c>
      <c r="BE218" s="346">
        <v>3.0610932281801522E-5</v>
      </c>
      <c r="BF218" s="346">
        <v>1.4109169675119437E-4</v>
      </c>
      <c r="BG218" s="346">
        <v>5.1298888986362574E-5</v>
      </c>
      <c r="BH218" s="346">
        <v>2.438068096403539E-4</v>
      </c>
      <c r="BI218" s="346">
        <v>1.6703047999090236E-4</v>
      </c>
      <c r="BJ218" s="346">
        <v>2.5670572937638598E-4</v>
      </c>
      <c r="BK218" s="346">
        <v>2.5497123230753638E-4</v>
      </c>
      <c r="BL218" s="346">
        <v>1.3870535803356839E-3</v>
      </c>
      <c r="BM218" s="346">
        <v>1.0260710903046541E-3</v>
      </c>
      <c r="BN218" s="346">
        <v>1.6916823265934816E-3</v>
      </c>
      <c r="BO218" s="346">
        <v>1.223014367147361E-3</v>
      </c>
      <c r="BP218" s="346">
        <v>1.2194445319900589E-3</v>
      </c>
      <c r="BQ218" s="346">
        <v>1.0462444556396714E-3</v>
      </c>
      <c r="BR218" s="346">
        <v>4.6467165475682047E-3</v>
      </c>
      <c r="BS218" s="346">
        <v>5.9631365069022233E-3</v>
      </c>
      <c r="BT218" s="346">
        <v>6.1103312901599816E-4</v>
      </c>
      <c r="BU218" s="346">
        <v>7.224909659026993E-4</v>
      </c>
      <c r="BV218" s="346">
        <v>2.7362776471145434E-3</v>
      </c>
      <c r="BW218" s="346">
        <v>6.7236384089606669E-4</v>
      </c>
      <c r="BX218" s="346">
        <v>1.0059843794367103E-3</v>
      </c>
      <c r="BY218" s="346">
        <v>2.3713230607384976E-4</v>
      </c>
      <c r="BZ218" s="346">
        <v>1.0306478873151213E-3</v>
      </c>
      <c r="CA218" s="346">
        <v>9.485470013338601E-4</v>
      </c>
      <c r="CB218" s="346">
        <v>1.2425482251095838E-3</v>
      </c>
      <c r="CC218" s="346">
        <v>9.7827423988655756E-4</v>
      </c>
      <c r="CD218" s="346">
        <v>5.9118673090231475E-4</v>
      </c>
      <c r="CE218" s="346">
        <v>8.2241920627847478E-4</v>
      </c>
      <c r="CF218" s="346">
        <v>2.0968795216879995E-3</v>
      </c>
      <c r="CG218" s="346">
        <v>2.34164866517456E-3</v>
      </c>
      <c r="CH218" s="346">
        <v>2.4156485799519325E-4</v>
      </c>
      <c r="CI218" s="346">
        <v>1.2661696919743007E-3</v>
      </c>
      <c r="CJ218" s="346">
        <v>3.0713650902070831E-3</v>
      </c>
      <c r="CK218" s="346">
        <v>2.5210252949016274E-4</v>
      </c>
      <c r="CL218" s="346">
        <v>3.6358703155542547E-5</v>
      </c>
      <c r="CM218" s="346">
        <v>2.5438102814237729E-4</v>
      </c>
      <c r="CN218" s="346">
        <v>3.4241093557859839E-4</v>
      </c>
      <c r="CO218" s="346">
        <v>7.6162924724267999E-4</v>
      </c>
      <c r="CP218" s="346">
        <v>5.042395420595468E-3</v>
      </c>
      <c r="CQ218" s="346">
        <v>1.6844825085621799E-3</v>
      </c>
      <c r="CR218" s="346">
        <v>8.4823398580848779E-4</v>
      </c>
      <c r="CS218" s="346">
        <v>3.5262533100311486E-4</v>
      </c>
      <c r="CT218" s="346">
        <v>5.5386475428087978E-4</v>
      </c>
      <c r="CU218" s="346">
        <v>0.89181676958387479</v>
      </c>
      <c r="CV218" s="346">
        <v>1.7888949839385236E-3</v>
      </c>
      <c r="CW218" s="346">
        <v>6.0988412210431558E-4</v>
      </c>
      <c r="CX218" s="346">
        <v>1.3365027489455064E-3</v>
      </c>
      <c r="CY218" s="346">
        <v>1.8962824647607473E-3</v>
      </c>
      <c r="CZ218" s="346">
        <v>1.9169963251699788E-4</v>
      </c>
      <c r="DA218" s="346">
        <v>1.2317089542820017E-3</v>
      </c>
      <c r="DB218" s="346">
        <v>1.2463382312814311E-3</v>
      </c>
      <c r="DC218" s="346">
        <v>4.8617392988959283E-3</v>
      </c>
      <c r="DD218" s="346">
        <v>2.4018126708818385E-3</v>
      </c>
      <c r="DE218" s="346">
        <v>1.5607638340629714E-3</v>
      </c>
      <c r="DF218" s="346">
        <v>4.1700758455050278E-4</v>
      </c>
      <c r="DG218" s="347">
        <v>3.7092279127560698E-4</v>
      </c>
    </row>
    <row r="219" spans="2:111">
      <c r="B219" s="123" t="s">
        <v>315</v>
      </c>
      <c r="C219" s="110" t="s">
        <v>316</v>
      </c>
      <c r="D219" s="346">
        <v>3.0306781232124955E-3</v>
      </c>
      <c r="E219" s="346">
        <v>2.4340263401899302E-3</v>
      </c>
      <c r="F219" s="346">
        <v>4.9368155750463107E-3</v>
      </c>
      <c r="G219" s="346">
        <v>1.9430931330160163E-3</v>
      </c>
      <c r="H219" s="346">
        <v>1.1898944408574067E-3</v>
      </c>
      <c r="I219" s="346">
        <v>0</v>
      </c>
      <c r="J219" s="346">
        <v>1.4162757632684697E-3</v>
      </c>
      <c r="K219" s="346">
        <v>1.2651855448014074E-3</v>
      </c>
      <c r="L219" s="346">
        <v>1.0506667719467442E-3</v>
      </c>
      <c r="M219" s="346">
        <v>1.5391147757891079E-3</v>
      </c>
      <c r="N219" s="346">
        <v>0</v>
      </c>
      <c r="O219" s="346">
        <v>1.0571313641686152E-3</v>
      </c>
      <c r="P219" s="346">
        <v>2.5954136916273891E-4</v>
      </c>
      <c r="Q219" s="346">
        <v>2.8257628767760349E-3</v>
      </c>
      <c r="R219" s="346">
        <v>6.6330104671769963E-4</v>
      </c>
      <c r="S219" s="346">
        <v>1.4796320919242129E-3</v>
      </c>
      <c r="T219" s="346">
        <v>1.4387533217996025E-3</v>
      </c>
      <c r="U219" s="346">
        <v>3.7915344095835889E-3</v>
      </c>
      <c r="V219" s="346">
        <v>1.4564863262256354E-3</v>
      </c>
      <c r="W219" s="346">
        <v>9.1722840181719439E-4</v>
      </c>
      <c r="X219" s="346">
        <v>5.305555636834306E-4</v>
      </c>
      <c r="Y219" s="346">
        <v>4.4246945584630495E-4</v>
      </c>
      <c r="Z219" s="346">
        <v>1.2801737315999698E-4</v>
      </c>
      <c r="AA219" s="346">
        <v>6.3233082375716747E-4</v>
      </c>
      <c r="AB219" s="346">
        <v>7.0883718680029911E-4</v>
      </c>
      <c r="AC219" s="346">
        <v>2.7088524838932794E-4</v>
      </c>
      <c r="AD219" s="346">
        <v>1.5277131935210019E-4</v>
      </c>
      <c r="AE219" s="346">
        <v>2.5889593282182985E-3</v>
      </c>
      <c r="AF219" s="346">
        <v>1.467154363370619E-3</v>
      </c>
      <c r="AG219" s="346">
        <v>9.3727182014793236E-4</v>
      </c>
      <c r="AH219" s="346">
        <v>4.8382085010436054E-4</v>
      </c>
      <c r="AI219" s="346">
        <v>7.9784857232317104E-4</v>
      </c>
      <c r="AJ219" s="346">
        <v>4.5941017529370805E-3</v>
      </c>
      <c r="AK219" s="346">
        <v>1.3177844811974693E-3</v>
      </c>
      <c r="AL219" s="346">
        <v>4.5105155079281159E-3</v>
      </c>
      <c r="AM219" s="346">
        <v>2.0301279366547551E-3</v>
      </c>
      <c r="AN219" s="346">
        <v>1.4637040352234723E-3</v>
      </c>
      <c r="AO219" s="346">
        <v>1.8735208149787527E-3</v>
      </c>
      <c r="AP219" s="346">
        <v>2.5701933125139359E-3</v>
      </c>
      <c r="AQ219" s="346">
        <v>8.5725147326773637E-4</v>
      </c>
      <c r="AR219" s="346">
        <v>1.5251361155426578E-3</v>
      </c>
      <c r="AS219" s="346">
        <v>1.7184712209775889E-3</v>
      </c>
      <c r="AT219" s="346">
        <v>2.231473317281255E-3</v>
      </c>
      <c r="AU219" s="346">
        <v>2.3759342340820395E-3</v>
      </c>
      <c r="AV219" s="346">
        <v>2.942971642217399E-3</v>
      </c>
      <c r="AW219" s="346">
        <v>1.054373825281379E-3</v>
      </c>
      <c r="AX219" s="346">
        <v>1.0089369336260113E-3</v>
      </c>
      <c r="AY219" s="346">
        <v>6.5676659229427182E-4</v>
      </c>
      <c r="AZ219" s="346">
        <v>5.5381533349499164E-3</v>
      </c>
      <c r="BA219" s="346">
        <v>5.5560312149407424E-4</v>
      </c>
      <c r="BB219" s="346">
        <v>5.1420065144626805E-4</v>
      </c>
      <c r="BC219" s="346">
        <v>9.0859972439902878E-4</v>
      </c>
      <c r="BD219" s="346">
        <v>1.2573620681956017E-4</v>
      </c>
      <c r="BE219" s="346">
        <v>2.1051015470839658E-4</v>
      </c>
      <c r="BF219" s="346">
        <v>1.7021514367416338E-3</v>
      </c>
      <c r="BG219" s="346">
        <v>4.283739999774676E-4</v>
      </c>
      <c r="BH219" s="346">
        <v>2.5747734947002901E-3</v>
      </c>
      <c r="BI219" s="346">
        <v>1.6949164834187699E-3</v>
      </c>
      <c r="BJ219" s="346">
        <v>6.8542444239665283E-3</v>
      </c>
      <c r="BK219" s="346">
        <v>2.0666434493256079E-3</v>
      </c>
      <c r="BL219" s="346">
        <v>2.6290425607979295E-2</v>
      </c>
      <c r="BM219" s="346">
        <v>2.1816776801360054E-2</v>
      </c>
      <c r="BN219" s="346">
        <v>1.444420987034189E-2</v>
      </c>
      <c r="BO219" s="346">
        <v>3.4604608731221148E-2</v>
      </c>
      <c r="BP219" s="346">
        <v>4.6363002366822843E-2</v>
      </c>
      <c r="BQ219" s="346">
        <v>2.7473535806781034E-3</v>
      </c>
      <c r="BR219" s="346">
        <v>4.5914134771499922E-3</v>
      </c>
      <c r="BS219" s="346">
        <v>4.4107733926908562E-3</v>
      </c>
      <c r="BT219" s="346">
        <v>2.0005194094867276E-3</v>
      </c>
      <c r="BU219" s="346">
        <v>8.3319300304353968E-3</v>
      </c>
      <c r="BV219" s="346">
        <v>3.9167823353850459E-3</v>
      </c>
      <c r="BW219" s="346">
        <v>1.7781088552061199E-3</v>
      </c>
      <c r="BX219" s="346">
        <v>2.0572509207257873E-3</v>
      </c>
      <c r="BY219" s="346">
        <v>6.6346856080984199E-4</v>
      </c>
      <c r="BZ219" s="346">
        <v>3.2385031499589222E-3</v>
      </c>
      <c r="CA219" s="346">
        <v>3.054247673871861E-3</v>
      </c>
      <c r="CB219" s="346">
        <v>0.15271338155148412</v>
      </c>
      <c r="CC219" s="346">
        <v>2.0528275122894419E-3</v>
      </c>
      <c r="CD219" s="346">
        <v>3.0078716760410702E-2</v>
      </c>
      <c r="CE219" s="346">
        <v>4.7708436965798288E-3</v>
      </c>
      <c r="CF219" s="346">
        <v>3.5169160499241075E-3</v>
      </c>
      <c r="CG219" s="346">
        <v>4.6246592512479761E-3</v>
      </c>
      <c r="CH219" s="346">
        <v>2.4640242887519806E-3</v>
      </c>
      <c r="CI219" s="346">
        <v>6.583553595252355E-3</v>
      </c>
      <c r="CJ219" s="346">
        <v>9.0558905880838217E-3</v>
      </c>
      <c r="CK219" s="346">
        <v>2.4356002638109757E-3</v>
      </c>
      <c r="CL219" s="346">
        <v>9.5967067959372388E-4</v>
      </c>
      <c r="CM219" s="346">
        <v>5.5580408085001149E-4</v>
      </c>
      <c r="CN219" s="346">
        <v>6.9072811801569106E-3</v>
      </c>
      <c r="CO219" s="346">
        <v>3.2790278186445947E-3</v>
      </c>
      <c r="CP219" s="346">
        <v>3.7178818765979545E-3</v>
      </c>
      <c r="CQ219" s="346">
        <v>7.4737224646182028E-3</v>
      </c>
      <c r="CR219" s="346">
        <v>1.0648546896794389E-2</v>
      </c>
      <c r="CS219" s="346">
        <v>5.2893374135997914E-3</v>
      </c>
      <c r="CT219" s="346">
        <v>1.1009009782701694E-2</v>
      </c>
      <c r="CU219" s="346">
        <v>4.1299107620543117E-3</v>
      </c>
      <c r="CV219" s="346">
        <v>0.82281926362796565</v>
      </c>
      <c r="CW219" s="346">
        <v>2.4258039086661296E-3</v>
      </c>
      <c r="CX219" s="346">
        <v>4.5704865717301887E-3</v>
      </c>
      <c r="CY219" s="346">
        <v>5.8006530435267571E-3</v>
      </c>
      <c r="CZ219" s="346">
        <v>1.704438617628081E-3</v>
      </c>
      <c r="DA219" s="346">
        <v>3.0564361292181488E-3</v>
      </c>
      <c r="DB219" s="346">
        <v>4.8538376902842384E-3</v>
      </c>
      <c r="DC219" s="346">
        <v>5.1659764756059757E-3</v>
      </c>
      <c r="DD219" s="346">
        <v>3.7759779746421316E-3</v>
      </c>
      <c r="DE219" s="346">
        <v>4.2797482064817031E-3</v>
      </c>
      <c r="DF219" s="346">
        <v>3.233081752842456E-3</v>
      </c>
      <c r="DG219" s="347">
        <v>2.0410446951341873E-3</v>
      </c>
    </row>
    <row r="220" spans="2:111">
      <c r="B220" s="123" t="s">
        <v>317</v>
      </c>
      <c r="C220" s="110" t="s">
        <v>318</v>
      </c>
      <c r="D220" s="346">
        <v>3.8059464785211293E-4</v>
      </c>
      <c r="E220" s="346">
        <v>3.9293364809218749E-4</v>
      </c>
      <c r="F220" s="346">
        <v>1.1563227087077388E-3</v>
      </c>
      <c r="G220" s="346">
        <v>2.1824886821386163E-4</v>
      </c>
      <c r="H220" s="346">
        <v>5.3135407433178448E-4</v>
      </c>
      <c r="I220" s="346">
        <v>0</v>
      </c>
      <c r="J220" s="346">
        <v>9.3276319442308359E-5</v>
      </c>
      <c r="K220" s="346">
        <v>1.2553120470889015E-3</v>
      </c>
      <c r="L220" s="346">
        <v>5.6870968444682332E-3</v>
      </c>
      <c r="M220" s="346">
        <v>6.0300906526261763E-4</v>
      </c>
      <c r="N220" s="346">
        <v>0</v>
      </c>
      <c r="O220" s="346">
        <v>3.4257552088629169E-4</v>
      </c>
      <c r="P220" s="346">
        <v>3.3531130584122943E-4</v>
      </c>
      <c r="Q220" s="346">
        <v>5.4368799973094446E-4</v>
      </c>
      <c r="R220" s="346">
        <v>4.5147016982665831E-4</v>
      </c>
      <c r="S220" s="346">
        <v>6.5834333605142587E-4</v>
      </c>
      <c r="T220" s="346">
        <v>1.0051040426550092E-3</v>
      </c>
      <c r="U220" s="346">
        <v>7.7741922462912162E-4</v>
      </c>
      <c r="V220" s="346">
        <v>1.3979347026690761E-3</v>
      </c>
      <c r="W220" s="346">
        <v>4.1429874852751353E-4</v>
      </c>
      <c r="X220" s="346">
        <v>1.6226667689106864E-4</v>
      </c>
      <c r="Y220" s="346">
        <v>2.3411583571334593E-4</v>
      </c>
      <c r="Z220" s="346">
        <v>7.4394990606688468E-5</v>
      </c>
      <c r="AA220" s="346">
        <v>4.5718913232106946E-4</v>
      </c>
      <c r="AB220" s="346">
        <v>9.3879452576430249E-3</v>
      </c>
      <c r="AC220" s="346">
        <v>1.7960907226417199E-3</v>
      </c>
      <c r="AD220" s="346">
        <v>1.3867077407855524E-4</v>
      </c>
      <c r="AE220" s="346">
        <v>2.4043866681227975E-4</v>
      </c>
      <c r="AF220" s="346">
        <v>1.7137983784233505E-3</v>
      </c>
      <c r="AG220" s="346">
        <v>8.3605294277504119E-4</v>
      </c>
      <c r="AH220" s="346">
        <v>2.9091850375403689E-4</v>
      </c>
      <c r="AI220" s="346">
        <v>5.421137794298928E-4</v>
      </c>
      <c r="AJ220" s="346">
        <v>7.6884277479205446E-4</v>
      </c>
      <c r="AK220" s="346">
        <v>1.8880380490725582E-3</v>
      </c>
      <c r="AL220" s="346">
        <v>9.0243478449129032E-4</v>
      </c>
      <c r="AM220" s="346">
        <v>5.0406012839836407E-4</v>
      </c>
      <c r="AN220" s="346">
        <v>4.7653804489897444E-4</v>
      </c>
      <c r="AO220" s="346">
        <v>5.1515372333565035E-4</v>
      </c>
      <c r="AP220" s="346">
        <v>6.9574782153130428E-4</v>
      </c>
      <c r="AQ220" s="346">
        <v>2.508545343213586E-4</v>
      </c>
      <c r="AR220" s="346">
        <v>4.2697514436094503E-4</v>
      </c>
      <c r="AS220" s="346">
        <v>8.2834091695264034E-4</v>
      </c>
      <c r="AT220" s="346">
        <v>1.0496738774496924E-3</v>
      </c>
      <c r="AU220" s="346">
        <v>1.1807734937613467E-3</v>
      </c>
      <c r="AV220" s="346">
        <v>1.1942745949655813E-3</v>
      </c>
      <c r="AW220" s="346">
        <v>8.1806685856739849E-4</v>
      </c>
      <c r="AX220" s="346">
        <v>4.4129915046744317E-4</v>
      </c>
      <c r="AY220" s="346">
        <v>3.7921372562918553E-4</v>
      </c>
      <c r="AZ220" s="346">
        <v>2.3596729431023321E-3</v>
      </c>
      <c r="BA220" s="346">
        <v>8.8960163443686118E-4</v>
      </c>
      <c r="BB220" s="346">
        <v>3.7781375905955258E-4</v>
      </c>
      <c r="BC220" s="346">
        <v>4.1194190607951218E-4</v>
      </c>
      <c r="BD220" s="346">
        <v>1.5546323444920706E-4</v>
      </c>
      <c r="BE220" s="346">
        <v>3.4257856736387345E-4</v>
      </c>
      <c r="BF220" s="346">
        <v>2.2763208766759515E-3</v>
      </c>
      <c r="BG220" s="346">
        <v>6.7639845558988714E-4</v>
      </c>
      <c r="BH220" s="346">
        <v>2.4089642761053491E-3</v>
      </c>
      <c r="BI220" s="346">
        <v>3.1880775330202498E-4</v>
      </c>
      <c r="BJ220" s="346">
        <v>1.651839322397034E-3</v>
      </c>
      <c r="BK220" s="346">
        <v>1.1960587779481266E-3</v>
      </c>
      <c r="BL220" s="346">
        <v>9.9867947380400117E-4</v>
      </c>
      <c r="BM220" s="346">
        <v>3.0874161247617308E-3</v>
      </c>
      <c r="BN220" s="346">
        <v>1.5115568741510493E-3</v>
      </c>
      <c r="BO220" s="346">
        <v>2.3498200902810542E-3</v>
      </c>
      <c r="BP220" s="346">
        <v>2.0061795754587278E-3</v>
      </c>
      <c r="BQ220" s="346">
        <v>1.755799041320233E-3</v>
      </c>
      <c r="BR220" s="346">
        <v>6.4968774207072137E-3</v>
      </c>
      <c r="BS220" s="346">
        <v>7.1423603462237584E-3</v>
      </c>
      <c r="BT220" s="346">
        <v>5.5371324917864457E-4</v>
      </c>
      <c r="BU220" s="346">
        <v>5.4435955586080078E-3</v>
      </c>
      <c r="BV220" s="346">
        <v>1.3099179854412642E-2</v>
      </c>
      <c r="BW220" s="346">
        <v>8.7911231195511603E-3</v>
      </c>
      <c r="BX220" s="346">
        <v>1.1234630754677302E-2</v>
      </c>
      <c r="BY220" s="346">
        <v>1.1282376789545001E-3</v>
      </c>
      <c r="BZ220" s="346">
        <v>3.7916504971174702E-3</v>
      </c>
      <c r="CA220" s="346">
        <v>1.5937222741712078E-3</v>
      </c>
      <c r="CB220" s="346">
        <v>3.7673679394639855E-3</v>
      </c>
      <c r="CC220" s="346">
        <v>1.4380243677532506E-3</v>
      </c>
      <c r="CD220" s="346">
        <v>4.4501565143577788E-3</v>
      </c>
      <c r="CE220" s="346">
        <v>2.6117393827925204E-3</v>
      </c>
      <c r="CF220" s="346">
        <v>1.5080066943215203E-3</v>
      </c>
      <c r="CG220" s="346">
        <v>5.3265271130385214E-3</v>
      </c>
      <c r="CH220" s="346">
        <v>1.0330495515646081E-3</v>
      </c>
      <c r="CI220" s="346">
        <v>1.1532525268390714E-2</v>
      </c>
      <c r="CJ220" s="346">
        <v>1.0143755020808776E-2</v>
      </c>
      <c r="CK220" s="346">
        <v>3.7031275364113412E-3</v>
      </c>
      <c r="CL220" s="346">
        <v>5.6936576956686928E-4</v>
      </c>
      <c r="CM220" s="346">
        <v>1.5343751805990903E-3</v>
      </c>
      <c r="CN220" s="346">
        <v>1.9648963533890037E-3</v>
      </c>
      <c r="CO220" s="346">
        <v>3.179909396974382E-3</v>
      </c>
      <c r="CP220" s="346">
        <v>3.047344626547736E-3</v>
      </c>
      <c r="CQ220" s="346">
        <v>3.8282293256914723E-3</v>
      </c>
      <c r="CR220" s="346">
        <v>4.482838908261037E-3</v>
      </c>
      <c r="CS220" s="346">
        <v>1.6783344477673994E-3</v>
      </c>
      <c r="CT220" s="346">
        <v>1.7969338716891305E-3</v>
      </c>
      <c r="CU220" s="346">
        <v>3.4849490863249526E-3</v>
      </c>
      <c r="CV220" s="346">
        <v>6.8205154931688453E-3</v>
      </c>
      <c r="CW220" s="346">
        <v>0.45684702523268383</v>
      </c>
      <c r="CX220" s="346">
        <v>1.8200165723813052E-3</v>
      </c>
      <c r="CY220" s="346">
        <v>7.7010762171929922E-3</v>
      </c>
      <c r="CZ220" s="346">
        <v>4.1460420698367386E-4</v>
      </c>
      <c r="DA220" s="346">
        <v>5.9450285816037077E-3</v>
      </c>
      <c r="DB220" s="346">
        <v>9.6478591308385275E-3</v>
      </c>
      <c r="DC220" s="346">
        <v>4.0529244949300217E-3</v>
      </c>
      <c r="DD220" s="346">
        <v>3.7538432956215288E-3</v>
      </c>
      <c r="DE220" s="346">
        <v>3.9741547897425645E-3</v>
      </c>
      <c r="DF220" s="346">
        <v>2.0794023495689716E-3</v>
      </c>
      <c r="DG220" s="347">
        <v>2.021259249375114E-3</v>
      </c>
    </row>
    <row r="221" spans="2:111">
      <c r="B221" s="123" t="s">
        <v>319</v>
      </c>
      <c r="C221" s="110" t="s">
        <v>320</v>
      </c>
      <c r="D221" s="346">
        <v>7.9434474438340071E-3</v>
      </c>
      <c r="E221" s="346">
        <v>5.0906461538811941E-3</v>
      </c>
      <c r="F221" s="346">
        <v>5.5424222419021188E-2</v>
      </c>
      <c r="G221" s="346">
        <v>2.1737776547865037E-3</v>
      </c>
      <c r="H221" s="346">
        <v>1.9555450189268557E-3</v>
      </c>
      <c r="I221" s="346">
        <v>0</v>
      </c>
      <c r="J221" s="346">
        <v>1.7946692817562972E-3</v>
      </c>
      <c r="K221" s="346">
        <v>2.5228786728799216E-3</v>
      </c>
      <c r="L221" s="346">
        <v>2.0366176743225085E-3</v>
      </c>
      <c r="M221" s="346">
        <v>3.3183635722436604E-3</v>
      </c>
      <c r="N221" s="346">
        <v>0</v>
      </c>
      <c r="O221" s="346">
        <v>2.3067397057453601E-3</v>
      </c>
      <c r="P221" s="346">
        <v>4.6294918599688769E-4</v>
      </c>
      <c r="Q221" s="346">
        <v>4.4227937731684324E-3</v>
      </c>
      <c r="R221" s="346">
        <v>6.7812883911302847E-4</v>
      </c>
      <c r="S221" s="346">
        <v>3.0271921299911912E-3</v>
      </c>
      <c r="T221" s="346">
        <v>2.2939290181455503E-3</v>
      </c>
      <c r="U221" s="346">
        <v>2.976953596426626E-3</v>
      </c>
      <c r="V221" s="346">
        <v>6.9325983877678299E-3</v>
      </c>
      <c r="W221" s="346">
        <v>3.1838611555673395E-3</v>
      </c>
      <c r="X221" s="346">
        <v>2.1662459984894212E-3</v>
      </c>
      <c r="Y221" s="346">
        <v>2.1391720536091631E-3</v>
      </c>
      <c r="Z221" s="346">
        <v>5.1073193893445498E-4</v>
      </c>
      <c r="AA221" s="346">
        <v>1.4475267449718286E-3</v>
      </c>
      <c r="AB221" s="346">
        <v>2.6183917862577246E-3</v>
      </c>
      <c r="AC221" s="346">
        <v>5.4969314262818365E-4</v>
      </c>
      <c r="AD221" s="346">
        <v>1.0272421367943615E-3</v>
      </c>
      <c r="AE221" s="346">
        <v>3.5343521697723322E-3</v>
      </c>
      <c r="AF221" s="346">
        <v>3.8878114685917944E-3</v>
      </c>
      <c r="AG221" s="346">
        <v>3.4645735441591699E-3</v>
      </c>
      <c r="AH221" s="346">
        <v>9.1918024796289871E-4</v>
      </c>
      <c r="AI221" s="346">
        <v>1.7609575608649702E-3</v>
      </c>
      <c r="AJ221" s="346">
        <v>9.4164987327527341E-3</v>
      </c>
      <c r="AK221" s="346">
        <v>5.011513775631614E-3</v>
      </c>
      <c r="AL221" s="346">
        <v>7.9395000507372186E-3</v>
      </c>
      <c r="AM221" s="346">
        <v>5.9334115185685869E-3</v>
      </c>
      <c r="AN221" s="346">
        <v>4.07933896812618E-3</v>
      </c>
      <c r="AO221" s="346">
        <v>4.7784696863924841E-3</v>
      </c>
      <c r="AP221" s="346">
        <v>3.4498282139429968E-3</v>
      </c>
      <c r="AQ221" s="346">
        <v>1.6292373082526944E-3</v>
      </c>
      <c r="AR221" s="346">
        <v>3.9619567480716489E-3</v>
      </c>
      <c r="AS221" s="346">
        <v>4.8509287844962241E-3</v>
      </c>
      <c r="AT221" s="346">
        <v>4.9505647017387992E-3</v>
      </c>
      <c r="AU221" s="346">
        <v>4.747037596275613E-3</v>
      </c>
      <c r="AV221" s="346">
        <v>3.5514597663923418E-3</v>
      </c>
      <c r="AW221" s="346">
        <v>2.5811315116629216E-3</v>
      </c>
      <c r="AX221" s="346">
        <v>1.519498308272624E-3</v>
      </c>
      <c r="AY221" s="346">
        <v>1.7532267543550696E-3</v>
      </c>
      <c r="AZ221" s="346">
        <v>6.3220385104956556E-3</v>
      </c>
      <c r="BA221" s="346">
        <v>7.766547404300776E-4</v>
      </c>
      <c r="BB221" s="346">
        <v>8.4204567803837093E-4</v>
      </c>
      <c r="BC221" s="346">
        <v>5.4787079975696432E-4</v>
      </c>
      <c r="BD221" s="346">
        <v>1.5810690998558513E-4</v>
      </c>
      <c r="BE221" s="346">
        <v>5.3894919274854081E-4</v>
      </c>
      <c r="BF221" s="346">
        <v>2.6843015302419619E-3</v>
      </c>
      <c r="BG221" s="346">
        <v>7.9044527861648294E-4</v>
      </c>
      <c r="BH221" s="346">
        <v>4.9053097632585771E-3</v>
      </c>
      <c r="BI221" s="346">
        <v>8.5922165680634365E-4</v>
      </c>
      <c r="BJ221" s="346">
        <v>3.1986940073118978E-3</v>
      </c>
      <c r="BK221" s="346">
        <v>2.0079388272837857E-3</v>
      </c>
      <c r="BL221" s="346">
        <v>9.1626132363379909E-3</v>
      </c>
      <c r="BM221" s="346">
        <v>9.3457446624716708E-3</v>
      </c>
      <c r="BN221" s="346">
        <v>1.2388775172728142E-2</v>
      </c>
      <c r="BO221" s="346">
        <v>1.4009280762004667E-2</v>
      </c>
      <c r="BP221" s="346">
        <v>1.1926915507895149E-2</v>
      </c>
      <c r="BQ221" s="346">
        <v>1.8714792458401373E-2</v>
      </c>
      <c r="BR221" s="346">
        <v>5.1929371827760468E-3</v>
      </c>
      <c r="BS221" s="346">
        <v>2.6554495823356502E-2</v>
      </c>
      <c r="BT221" s="346">
        <v>5.4852120198151657E-3</v>
      </c>
      <c r="BU221" s="346">
        <v>6.3931166375627074E-3</v>
      </c>
      <c r="BV221" s="346">
        <v>4.4026526715190096E-3</v>
      </c>
      <c r="BW221" s="346">
        <v>2.5985102214746759E-3</v>
      </c>
      <c r="BX221" s="346">
        <v>2.9786066324730205E-3</v>
      </c>
      <c r="BY221" s="346">
        <v>6.858879832226907E-4</v>
      </c>
      <c r="BZ221" s="346">
        <v>4.5229165246882261E-3</v>
      </c>
      <c r="CA221" s="346">
        <v>1.4777991524884255E-2</v>
      </c>
      <c r="CB221" s="346">
        <v>0.15982028387077166</v>
      </c>
      <c r="CC221" s="346">
        <v>1.8180528127131389E-3</v>
      </c>
      <c r="CD221" s="346">
        <v>7.8714037191829605E-3</v>
      </c>
      <c r="CE221" s="346">
        <v>7.0359207688740592E-3</v>
      </c>
      <c r="CF221" s="346">
        <v>5.3625594289153731E-3</v>
      </c>
      <c r="CG221" s="346">
        <v>9.0164891030597733E-3</v>
      </c>
      <c r="CH221" s="346">
        <v>4.8359067500945083E-3</v>
      </c>
      <c r="CI221" s="346">
        <v>9.0078900992295857E-3</v>
      </c>
      <c r="CJ221" s="346">
        <v>9.128428603368521E-3</v>
      </c>
      <c r="CK221" s="346">
        <v>6.9441312170339291E-3</v>
      </c>
      <c r="CL221" s="346">
        <v>2.7653087788377943E-4</v>
      </c>
      <c r="CM221" s="346">
        <v>6.0505824281506949E-4</v>
      </c>
      <c r="CN221" s="346">
        <v>1.3621272262407128E-2</v>
      </c>
      <c r="CO221" s="346">
        <v>5.6668410737360135E-3</v>
      </c>
      <c r="CP221" s="346">
        <v>1.4921520807008211E-2</v>
      </c>
      <c r="CQ221" s="346">
        <v>4.8720864583474757E-3</v>
      </c>
      <c r="CR221" s="346">
        <v>1.491687962911553E-2</v>
      </c>
      <c r="CS221" s="346">
        <v>8.2585129973866654E-3</v>
      </c>
      <c r="CT221" s="346">
        <v>4.914420652995099E-3</v>
      </c>
      <c r="CU221" s="346">
        <v>8.0449490788069428E-3</v>
      </c>
      <c r="CV221" s="346">
        <v>7.2408197028739768E-2</v>
      </c>
      <c r="CW221" s="346">
        <v>2.7872108651031341E-3</v>
      </c>
      <c r="CX221" s="346">
        <v>0.74066916455590703</v>
      </c>
      <c r="CY221" s="346">
        <v>4.5974137666660265E-3</v>
      </c>
      <c r="CZ221" s="346">
        <v>1.4771363639907538E-3</v>
      </c>
      <c r="DA221" s="346">
        <v>4.4711785014738452E-3</v>
      </c>
      <c r="DB221" s="346">
        <v>7.94319254389508E-3</v>
      </c>
      <c r="DC221" s="346">
        <v>7.4021844140601941E-3</v>
      </c>
      <c r="DD221" s="346">
        <v>4.5888044133593035E-3</v>
      </c>
      <c r="DE221" s="346">
        <v>4.7794462758360863E-3</v>
      </c>
      <c r="DF221" s="346">
        <v>4.0194742718243958E-3</v>
      </c>
      <c r="DG221" s="347">
        <v>3.0737222285032633E-3</v>
      </c>
    </row>
    <row r="222" spans="2:111">
      <c r="B222" s="123" t="s">
        <v>321</v>
      </c>
      <c r="C222" s="110" t="s">
        <v>322</v>
      </c>
      <c r="D222" s="346">
        <v>4.0001359002435578E-3</v>
      </c>
      <c r="E222" s="346">
        <v>4.6923679330736594E-3</v>
      </c>
      <c r="F222" s="346">
        <v>2.932557501124497E-2</v>
      </c>
      <c r="G222" s="346">
        <v>1.4147659562333079E-3</v>
      </c>
      <c r="H222" s="346">
        <v>5.0218568202397545E-3</v>
      </c>
      <c r="I222" s="346">
        <v>0</v>
      </c>
      <c r="J222" s="346">
        <v>1.2329524960241396E-3</v>
      </c>
      <c r="K222" s="346">
        <v>9.9513698166647513E-3</v>
      </c>
      <c r="L222" s="346">
        <v>5.417478524442812E-3</v>
      </c>
      <c r="M222" s="346">
        <v>8.4232706425375128E-3</v>
      </c>
      <c r="N222" s="346">
        <v>0</v>
      </c>
      <c r="O222" s="346">
        <v>4.1949516147976205E-3</v>
      </c>
      <c r="P222" s="346">
        <v>2.8479920175816468E-3</v>
      </c>
      <c r="Q222" s="346">
        <v>6.9429215132606765E-3</v>
      </c>
      <c r="R222" s="346">
        <v>4.965466689169854E-3</v>
      </c>
      <c r="S222" s="346">
        <v>8.3666632726440496E-3</v>
      </c>
      <c r="T222" s="346">
        <v>8.9879278001067636E-3</v>
      </c>
      <c r="U222" s="346">
        <v>1.9236857292295958E-2</v>
      </c>
      <c r="V222" s="346">
        <v>1.1751265951903104E-2</v>
      </c>
      <c r="W222" s="346">
        <v>5.1598335344646131E-3</v>
      </c>
      <c r="X222" s="346">
        <v>2.7609754405208626E-3</v>
      </c>
      <c r="Y222" s="346">
        <v>3.2080216921739992E-3</v>
      </c>
      <c r="Z222" s="346">
        <v>1.117620758689386E-3</v>
      </c>
      <c r="AA222" s="346">
        <v>4.0816310377521214E-3</v>
      </c>
      <c r="AB222" s="346">
        <v>9.428549109515301E-3</v>
      </c>
      <c r="AC222" s="346">
        <v>2.7423505526710081E-3</v>
      </c>
      <c r="AD222" s="346">
        <v>2.2053525583183267E-3</v>
      </c>
      <c r="AE222" s="346">
        <v>4.7031036497628201E-3</v>
      </c>
      <c r="AF222" s="346">
        <v>1.6617818399187391E-2</v>
      </c>
      <c r="AG222" s="346">
        <v>6.5507063252413546E-3</v>
      </c>
      <c r="AH222" s="346">
        <v>3.54643695181777E-3</v>
      </c>
      <c r="AI222" s="346">
        <v>1.374236320627417E-2</v>
      </c>
      <c r="AJ222" s="346">
        <v>3.4625392456618914E-2</v>
      </c>
      <c r="AK222" s="346">
        <v>1.1413148124464883E-2</v>
      </c>
      <c r="AL222" s="346">
        <v>1.9561993902862777E-2</v>
      </c>
      <c r="AM222" s="346">
        <v>7.5709850374077736E-3</v>
      </c>
      <c r="AN222" s="346">
        <v>5.8522254689156528E-3</v>
      </c>
      <c r="AO222" s="346">
        <v>1.0790047132422084E-2</v>
      </c>
      <c r="AP222" s="346">
        <v>1.1411084718305729E-2</v>
      </c>
      <c r="AQ222" s="346">
        <v>2.4410277115096209E-3</v>
      </c>
      <c r="AR222" s="346">
        <v>7.4550326813577292E-3</v>
      </c>
      <c r="AS222" s="346">
        <v>1.0922607084718204E-2</v>
      </c>
      <c r="AT222" s="346">
        <v>1.4626993992177637E-2</v>
      </c>
      <c r="AU222" s="346">
        <v>1.6714235394083812E-2</v>
      </c>
      <c r="AV222" s="346">
        <v>1.3196731600480786E-2</v>
      </c>
      <c r="AW222" s="346">
        <v>7.6662599001002339E-3</v>
      </c>
      <c r="AX222" s="346">
        <v>4.7820840516661538E-3</v>
      </c>
      <c r="AY222" s="346">
        <v>8.1234878953570407E-3</v>
      </c>
      <c r="AZ222" s="346">
        <v>2.934423619301911E-2</v>
      </c>
      <c r="BA222" s="346">
        <v>5.1973145348757008E-3</v>
      </c>
      <c r="BB222" s="346">
        <v>6.3639106458952292E-3</v>
      </c>
      <c r="BC222" s="346">
        <v>2.3398511244226332E-3</v>
      </c>
      <c r="BD222" s="346">
        <v>1.1210592394085689E-3</v>
      </c>
      <c r="BE222" s="346">
        <v>3.0834599418791582E-3</v>
      </c>
      <c r="BF222" s="346">
        <v>1.366744383850713E-2</v>
      </c>
      <c r="BG222" s="346">
        <v>3.685506997353042E-3</v>
      </c>
      <c r="BH222" s="346">
        <v>2.2782212925391433E-2</v>
      </c>
      <c r="BI222" s="346">
        <v>3.9757784728703159E-3</v>
      </c>
      <c r="BJ222" s="346">
        <v>1.7757433527036719E-2</v>
      </c>
      <c r="BK222" s="346">
        <v>5.9505633893685607E-3</v>
      </c>
      <c r="BL222" s="346">
        <v>2.2625117319322929E-2</v>
      </c>
      <c r="BM222" s="346">
        <v>8.3030348815419056E-2</v>
      </c>
      <c r="BN222" s="346">
        <v>4.3026566993129865E-2</v>
      </c>
      <c r="BO222" s="346">
        <v>0.12785679756837609</v>
      </c>
      <c r="BP222" s="346">
        <v>6.4035977929446597E-2</v>
      </c>
      <c r="BQ222" s="346">
        <v>3.3125507697543077E-2</v>
      </c>
      <c r="BR222" s="346">
        <v>3.7525559163637229E-2</v>
      </c>
      <c r="BS222" s="346">
        <v>0.1410700298783914</v>
      </c>
      <c r="BT222" s="346">
        <v>1.40337104337682E-2</v>
      </c>
      <c r="BU222" s="346">
        <v>5.861955703869022E-2</v>
      </c>
      <c r="BV222" s="346">
        <v>7.552227180861823E-2</v>
      </c>
      <c r="BW222" s="346">
        <v>4.0024001361842532E-2</v>
      </c>
      <c r="BX222" s="346">
        <v>5.0416412864322288E-2</v>
      </c>
      <c r="BY222" s="346">
        <v>8.1411931792475523E-3</v>
      </c>
      <c r="BZ222" s="346">
        <v>4.0343723500323454E-2</v>
      </c>
      <c r="CA222" s="346">
        <v>1.6768262156808138E-2</v>
      </c>
      <c r="CB222" s="346">
        <v>5.1586881898772412E-2</v>
      </c>
      <c r="CC222" s="346">
        <v>1.5119154909693898E-2</v>
      </c>
      <c r="CD222" s="346">
        <v>3.281966231743573E-2</v>
      </c>
      <c r="CE222" s="346">
        <v>5.4200966268470104E-2</v>
      </c>
      <c r="CF222" s="346">
        <v>7.9285263730552377E-2</v>
      </c>
      <c r="CG222" s="346">
        <v>0.12371815156188452</v>
      </c>
      <c r="CH222" s="346">
        <v>1.8365227785955486E-2</v>
      </c>
      <c r="CI222" s="346">
        <v>0.1143650713666988</v>
      </c>
      <c r="CJ222" s="346">
        <v>9.1744189495739079E-2</v>
      </c>
      <c r="CK222" s="346">
        <v>5.900948851177712E-2</v>
      </c>
      <c r="CL222" s="346">
        <v>5.640739389766814E-3</v>
      </c>
      <c r="CM222" s="346">
        <v>4.632949218613412E-3</v>
      </c>
      <c r="CN222" s="346">
        <v>7.304442132599441E-2</v>
      </c>
      <c r="CO222" s="346">
        <v>5.0553812292391365E-2</v>
      </c>
      <c r="CP222" s="346">
        <v>0.12249282547927347</v>
      </c>
      <c r="CQ222" s="346">
        <v>3.9466072416028737E-2</v>
      </c>
      <c r="CR222" s="346">
        <v>8.6340479377113519E-2</v>
      </c>
      <c r="CS222" s="346">
        <v>5.5172391080616195E-2</v>
      </c>
      <c r="CT222" s="346">
        <v>3.3140147949977612E-2</v>
      </c>
      <c r="CU222" s="346">
        <v>6.4325541998466712E-2</v>
      </c>
      <c r="CV222" s="346">
        <v>7.9611094838316396E-2</v>
      </c>
      <c r="CW222" s="346">
        <v>3.4827829955919667E-2</v>
      </c>
      <c r="CX222" s="346">
        <v>3.9320107752743694E-2</v>
      </c>
      <c r="CY222" s="346">
        <v>0.98958270089539813</v>
      </c>
      <c r="CZ222" s="346">
        <v>5.2138758153246487E-3</v>
      </c>
      <c r="DA222" s="346">
        <v>2.6128446386525849E-2</v>
      </c>
      <c r="DB222" s="346">
        <v>3.8823922767347654E-2</v>
      </c>
      <c r="DC222" s="346">
        <v>2.6078832603764378E-2</v>
      </c>
      <c r="DD222" s="346">
        <v>2.5572506067861902E-2</v>
      </c>
      <c r="DE222" s="346">
        <v>1.9459600149003418E-2</v>
      </c>
      <c r="DF222" s="346">
        <v>2.1548095342589075E-2</v>
      </c>
      <c r="DG222" s="347">
        <v>2.691316302687561E-2</v>
      </c>
    </row>
    <row r="223" spans="2:111">
      <c r="B223" s="123" t="s">
        <v>323</v>
      </c>
      <c r="C223" s="110" t="s">
        <v>324</v>
      </c>
      <c r="D223" s="346">
        <v>0</v>
      </c>
      <c r="E223" s="346">
        <v>0</v>
      </c>
      <c r="F223" s="346">
        <v>0</v>
      </c>
      <c r="G223" s="346">
        <v>0</v>
      </c>
      <c r="H223" s="346">
        <v>0</v>
      </c>
      <c r="I223" s="346">
        <v>0</v>
      </c>
      <c r="J223" s="346">
        <v>0</v>
      </c>
      <c r="K223" s="346">
        <v>0</v>
      </c>
      <c r="L223" s="346">
        <v>0</v>
      </c>
      <c r="M223" s="346">
        <v>0</v>
      </c>
      <c r="N223" s="346">
        <v>0</v>
      </c>
      <c r="O223" s="346">
        <v>0</v>
      </c>
      <c r="P223" s="346">
        <v>0</v>
      </c>
      <c r="Q223" s="346">
        <v>0</v>
      </c>
      <c r="R223" s="346">
        <v>0</v>
      </c>
      <c r="S223" s="346">
        <v>0</v>
      </c>
      <c r="T223" s="346">
        <v>0</v>
      </c>
      <c r="U223" s="346">
        <v>0</v>
      </c>
      <c r="V223" s="346">
        <v>0</v>
      </c>
      <c r="W223" s="346">
        <v>0</v>
      </c>
      <c r="X223" s="346">
        <v>0</v>
      </c>
      <c r="Y223" s="346">
        <v>0</v>
      </c>
      <c r="Z223" s="346">
        <v>0</v>
      </c>
      <c r="AA223" s="346">
        <v>0</v>
      </c>
      <c r="AB223" s="346">
        <v>0</v>
      </c>
      <c r="AC223" s="346">
        <v>0</v>
      </c>
      <c r="AD223" s="346">
        <v>0</v>
      </c>
      <c r="AE223" s="346">
        <v>0</v>
      </c>
      <c r="AF223" s="346">
        <v>0</v>
      </c>
      <c r="AG223" s="346">
        <v>0</v>
      </c>
      <c r="AH223" s="346">
        <v>0</v>
      </c>
      <c r="AI223" s="346">
        <v>0</v>
      </c>
      <c r="AJ223" s="346">
        <v>0</v>
      </c>
      <c r="AK223" s="346">
        <v>0</v>
      </c>
      <c r="AL223" s="346">
        <v>0</v>
      </c>
      <c r="AM223" s="346">
        <v>0</v>
      </c>
      <c r="AN223" s="346">
        <v>0</v>
      </c>
      <c r="AO223" s="346">
        <v>0</v>
      </c>
      <c r="AP223" s="346">
        <v>0</v>
      </c>
      <c r="AQ223" s="346">
        <v>0</v>
      </c>
      <c r="AR223" s="346">
        <v>0</v>
      </c>
      <c r="AS223" s="346">
        <v>0</v>
      </c>
      <c r="AT223" s="346">
        <v>0</v>
      </c>
      <c r="AU223" s="346">
        <v>0</v>
      </c>
      <c r="AV223" s="346">
        <v>0</v>
      </c>
      <c r="AW223" s="346">
        <v>0</v>
      </c>
      <c r="AX223" s="346">
        <v>0</v>
      </c>
      <c r="AY223" s="346">
        <v>0</v>
      </c>
      <c r="AZ223" s="346">
        <v>0</v>
      </c>
      <c r="BA223" s="346">
        <v>0</v>
      </c>
      <c r="BB223" s="346">
        <v>0</v>
      </c>
      <c r="BC223" s="346">
        <v>0</v>
      </c>
      <c r="BD223" s="346">
        <v>0</v>
      </c>
      <c r="BE223" s="346">
        <v>0</v>
      </c>
      <c r="BF223" s="346">
        <v>0</v>
      </c>
      <c r="BG223" s="346">
        <v>0</v>
      </c>
      <c r="BH223" s="346">
        <v>0</v>
      </c>
      <c r="BI223" s="346">
        <v>0</v>
      </c>
      <c r="BJ223" s="346">
        <v>0</v>
      </c>
      <c r="BK223" s="346">
        <v>0</v>
      </c>
      <c r="BL223" s="346">
        <v>0</v>
      </c>
      <c r="BM223" s="346">
        <v>0</v>
      </c>
      <c r="BN223" s="346">
        <v>0</v>
      </c>
      <c r="BO223" s="346">
        <v>0</v>
      </c>
      <c r="BP223" s="346">
        <v>0</v>
      </c>
      <c r="BQ223" s="346">
        <v>0</v>
      </c>
      <c r="BR223" s="346">
        <v>0</v>
      </c>
      <c r="BS223" s="346">
        <v>0</v>
      </c>
      <c r="BT223" s="346">
        <v>0</v>
      </c>
      <c r="BU223" s="346">
        <v>0</v>
      </c>
      <c r="BV223" s="346">
        <v>0</v>
      </c>
      <c r="BW223" s="346">
        <v>0</v>
      </c>
      <c r="BX223" s="346">
        <v>0</v>
      </c>
      <c r="BY223" s="346">
        <v>0</v>
      </c>
      <c r="BZ223" s="346">
        <v>0</v>
      </c>
      <c r="CA223" s="346">
        <v>0</v>
      </c>
      <c r="CB223" s="346">
        <v>0</v>
      </c>
      <c r="CC223" s="346">
        <v>0</v>
      </c>
      <c r="CD223" s="346">
        <v>0</v>
      </c>
      <c r="CE223" s="346">
        <v>0</v>
      </c>
      <c r="CF223" s="346">
        <v>0</v>
      </c>
      <c r="CG223" s="346">
        <v>0</v>
      </c>
      <c r="CH223" s="346">
        <v>0</v>
      </c>
      <c r="CI223" s="346">
        <v>0</v>
      </c>
      <c r="CJ223" s="346">
        <v>0</v>
      </c>
      <c r="CK223" s="346">
        <v>0</v>
      </c>
      <c r="CL223" s="346">
        <v>0</v>
      </c>
      <c r="CM223" s="346">
        <v>0</v>
      </c>
      <c r="CN223" s="346">
        <v>0</v>
      </c>
      <c r="CO223" s="346">
        <v>0</v>
      </c>
      <c r="CP223" s="346">
        <v>0</v>
      </c>
      <c r="CQ223" s="346">
        <v>0</v>
      </c>
      <c r="CR223" s="346">
        <v>0</v>
      </c>
      <c r="CS223" s="346">
        <v>0</v>
      </c>
      <c r="CT223" s="346">
        <v>0</v>
      </c>
      <c r="CU223" s="346">
        <v>0</v>
      </c>
      <c r="CV223" s="346">
        <v>0</v>
      </c>
      <c r="CW223" s="346">
        <v>0</v>
      </c>
      <c r="CX223" s="346">
        <v>0</v>
      </c>
      <c r="CY223" s="346">
        <v>0</v>
      </c>
      <c r="CZ223" s="346">
        <v>0.10279688952236438</v>
      </c>
      <c r="DA223" s="346">
        <v>0</v>
      </c>
      <c r="DB223" s="346">
        <v>0</v>
      </c>
      <c r="DC223" s="346">
        <v>0</v>
      </c>
      <c r="DD223" s="346">
        <v>0</v>
      </c>
      <c r="DE223" s="346">
        <v>0</v>
      </c>
      <c r="DF223" s="346">
        <v>0</v>
      </c>
      <c r="DG223" s="347">
        <v>0</v>
      </c>
    </row>
    <row r="224" spans="2:111">
      <c r="B224" s="123" t="s">
        <v>325</v>
      </c>
      <c r="C224" s="110" t="s">
        <v>326</v>
      </c>
      <c r="D224" s="346">
        <v>4.2193201849378721E-7</v>
      </c>
      <c r="E224" s="346">
        <v>6.598826132795005E-7</v>
      </c>
      <c r="F224" s="346">
        <v>1.3734675203125189E-6</v>
      </c>
      <c r="G224" s="346">
        <v>1.3683034092456138E-6</v>
      </c>
      <c r="H224" s="346">
        <v>5.4312605059135519E-7</v>
      </c>
      <c r="I224" s="346">
        <v>0</v>
      </c>
      <c r="J224" s="346">
        <v>2.9939086548279729E-7</v>
      </c>
      <c r="K224" s="346">
        <v>1.0836601974511107E-6</v>
      </c>
      <c r="L224" s="346">
        <v>4.4046164698143299E-7</v>
      </c>
      <c r="M224" s="346">
        <v>2.6016002339093624E-6</v>
      </c>
      <c r="N224" s="346">
        <v>0</v>
      </c>
      <c r="O224" s="346">
        <v>2.8652236698321971E-7</v>
      </c>
      <c r="P224" s="346">
        <v>1.0424485353486189E-7</v>
      </c>
      <c r="Q224" s="346">
        <v>6.5403566730887544E-7</v>
      </c>
      <c r="R224" s="346">
        <v>5.6167527720988286E-7</v>
      </c>
      <c r="S224" s="346">
        <v>1.2159206786822242E-6</v>
      </c>
      <c r="T224" s="346">
        <v>9.7462229151268747E-7</v>
      </c>
      <c r="U224" s="346">
        <v>7.2681454874112949E-7</v>
      </c>
      <c r="V224" s="346">
        <v>1.2684385924089691E-6</v>
      </c>
      <c r="W224" s="346">
        <v>5.7467608748219823E-7</v>
      </c>
      <c r="X224" s="346">
        <v>3.8656320728222347E-7</v>
      </c>
      <c r="Y224" s="346">
        <v>4.1250915300390321E-7</v>
      </c>
      <c r="Z224" s="346">
        <v>3.759617913988977E-7</v>
      </c>
      <c r="AA224" s="346">
        <v>9.1880199966822349E-7</v>
      </c>
      <c r="AB224" s="346">
        <v>1.312437514502666E-6</v>
      </c>
      <c r="AC224" s="346">
        <v>6.0258549966509067E-7</v>
      </c>
      <c r="AD224" s="346">
        <v>1.3108410498386621E-7</v>
      </c>
      <c r="AE224" s="346">
        <v>4.9304367631966485E-7</v>
      </c>
      <c r="AF224" s="346">
        <v>1.407216954511261E-6</v>
      </c>
      <c r="AG224" s="346">
        <v>3.8740165158057776E-7</v>
      </c>
      <c r="AH224" s="346">
        <v>1.5778826701162489E-7</v>
      </c>
      <c r="AI224" s="346">
        <v>4.3699416986758481E-7</v>
      </c>
      <c r="AJ224" s="346">
        <v>2.4077059060856061E-6</v>
      </c>
      <c r="AK224" s="346">
        <v>7.7676781654723772E-6</v>
      </c>
      <c r="AL224" s="346">
        <v>1.5897688197270227E-6</v>
      </c>
      <c r="AM224" s="346">
        <v>8.4545353840627651E-7</v>
      </c>
      <c r="AN224" s="346">
        <v>8.4179419426129806E-7</v>
      </c>
      <c r="AO224" s="346">
        <v>2.8523375003215992E-6</v>
      </c>
      <c r="AP224" s="346">
        <v>7.6408602994187539E-7</v>
      </c>
      <c r="AQ224" s="346">
        <v>1.6479705741765285E-7</v>
      </c>
      <c r="AR224" s="346">
        <v>5.9742406433895234E-7</v>
      </c>
      <c r="AS224" s="346">
        <v>4.6210835942953554E-6</v>
      </c>
      <c r="AT224" s="346">
        <v>1.7522003991397416E-6</v>
      </c>
      <c r="AU224" s="346">
        <v>4.3050523142376488E-6</v>
      </c>
      <c r="AV224" s="346">
        <v>2.2182573182686979E-6</v>
      </c>
      <c r="AW224" s="346">
        <v>1.3203651354069906E-6</v>
      </c>
      <c r="AX224" s="346">
        <v>1.5506456294264111E-6</v>
      </c>
      <c r="AY224" s="346">
        <v>3.3893368112286745E-6</v>
      </c>
      <c r="AZ224" s="346">
        <v>9.9692118175411873E-6</v>
      </c>
      <c r="BA224" s="346">
        <v>3.8058553478439076E-6</v>
      </c>
      <c r="BB224" s="346">
        <v>1.8848327112513008E-6</v>
      </c>
      <c r="BC224" s="346">
        <v>4.2595784159180746E-7</v>
      </c>
      <c r="BD224" s="346">
        <v>7.8277237677529413E-7</v>
      </c>
      <c r="BE224" s="346">
        <v>5.3536454049142131E-7</v>
      </c>
      <c r="BF224" s="346">
        <v>1.5925149521698661E-6</v>
      </c>
      <c r="BG224" s="346">
        <v>4.9871997714568694E-7</v>
      </c>
      <c r="BH224" s="346">
        <v>3.092453034041193E-6</v>
      </c>
      <c r="BI224" s="346">
        <v>1.3012165109310699E-6</v>
      </c>
      <c r="BJ224" s="346">
        <v>1.2348806869704275E-6</v>
      </c>
      <c r="BK224" s="346">
        <v>5.1790240471813739E-7</v>
      </c>
      <c r="BL224" s="346">
        <v>1.4295498967714814E-6</v>
      </c>
      <c r="BM224" s="346">
        <v>4.9149261458060794E-6</v>
      </c>
      <c r="BN224" s="346">
        <v>2.6432575303140888E-6</v>
      </c>
      <c r="BO224" s="346">
        <v>3.895152605483098E-6</v>
      </c>
      <c r="BP224" s="346">
        <v>4.1181297387028659E-6</v>
      </c>
      <c r="BQ224" s="346">
        <v>5.6828476795779906E-6</v>
      </c>
      <c r="BR224" s="346">
        <v>6.8305288549649E-6</v>
      </c>
      <c r="BS224" s="346">
        <v>3.7819225832364226E-6</v>
      </c>
      <c r="BT224" s="346">
        <v>1.3605489468396958E-6</v>
      </c>
      <c r="BU224" s="346">
        <v>3.9553224843132217E-6</v>
      </c>
      <c r="BV224" s="346">
        <v>4.332749469427405E-6</v>
      </c>
      <c r="BW224" s="346">
        <v>1.1634070317463427E-6</v>
      </c>
      <c r="BX224" s="346">
        <v>1.3137116111372997E-6</v>
      </c>
      <c r="BY224" s="346">
        <v>3.9127713183630106E-7</v>
      </c>
      <c r="BZ224" s="346">
        <v>6.4398945662822371E-5</v>
      </c>
      <c r="CA224" s="346">
        <v>1.8020113172356252E-6</v>
      </c>
      <c r="CB224" s="346">
        <v>7.7557356821712927E-6</v>
      </c>
      <c r="CC224" s="346">
        <v>1.6974123865814797E-6</v>
      </c>
      <c r="CD224" s="346">
        <v>1.7737662590603638E-6</v>
      </c>
      <c r="CE224" s="346">
        <v>5.7997125456764556E-6</v>
      </c>
      <c r="CF224" s="346">
        <v>3.1727068350856601E-6</v>
      </c>
      <c r="CG224" s="346">
        <v>4.4919446095674202E-6</v>
      </c>
      <c r="CH224" s="346">
        <v>3.2631823371797363E-6</v>
      </c>
      <c r="CI224" s="346">
        <v>6.4001678664858035E-5</v>
      </c>
      <c r="CJ224" s="346">
        <v>1.0905169243903651E-5</v>
      </c>
      <c r="CK224" s="346">
        <v>1.9898976377786372E-5</v>
      </c>
      <c r="CL224" s="346">
        <v>2.7345935470276222E-6</v>
      </c>
      <c r="CM224" s="346">
        <v>1.2075468754183305E-6</v>
      </c>
      <c r="CN224" s="346">
        <v>2.9982380473660216E-6</v>
      </c>
      <c r="CO224" s="346">
        <v>9.8248520215959197E-3</v>
      </c>
      <c r="CP224" s="346">
        <v>3.3648022410340032E-6</v>
      </c>
      <c r="CQ224" s="346">
        <v>6.4306353275988565E-3</v>
      </c>
      <c r="CR224" s="346">
        <v>2.6903655064162592E-6</v>
      </c>
      <c r="CS224" s="346">
        <v>1.2619650231757104E-2</v>
      </c>
      <c r="CT224" s="346">
        <v>2.1926010478252225E-2</v>
      </c>
      <c r="CU224" s="346">
        <v>2.5302896485462552E-6</v>
      </c>
      <c r="CV224" s="346">
        <v>8.0050372442357992E-6</v>
      </c>
      <c r="CW224" s="346">
        <v>2.7930195496270842E-6</v>
      </c>
      <c r="CX224" s="346">
        <v>1.7694979206899924E-6</v>
      </c>
      <c r="CY224" s="346">
        <v>7.0472786790469465E-6</v>
      </c>
      <c r="CZ224" s="346">
        <v>1.9176789213910656E-4</v>
      </c>
      <c r="DA224" s="346">
        <v>0.84991808680057801</v>
      </c>
      <c r="DB224" s="346">
        <v>1.2475692786747915E-5</v>
      </c>
      <c r="DC224" s="346">
        <v>2.0836193481759983E-6</v>
      </c>
      <c r="DD224" s="346">
        <v>8.6098403038895103E-6</v>
      </c>
      <c r="DE224" s="346">
        <v>4.0416307172825438E-6</v>
      </c>
      <c r="DF224" s="346">
        <v>1.8608263018367964E-6</v>
      </c>
      <c r="DG224" s="347">
        <v>1.7145961588542983E-5</v>
      </c>
    </row>
    <row r="225" spans="2:111">
      <c r="B225" s="123" t="s">
        <v>327</v>
      </c>
      <c r="C225" s="110" t="s">
        <v>328</v>
      </c>
      <c r="D225" s="346">
        <v>1.081837880095973E-5</v>
      </c>
      <c r="E225" s="346">
        <v>1.2333764946371113E-5</v>
      </c>
      <c r="F225" s="346">
        <v>4.3918228267549741E-5</v>
      </c>
      <c r="G225" s="346">
        <v>3.4229466684998377E-6</v>
      </c>
      <c r="H225" s="346">
        <v>2.0652119888857676E-5</v>
      </c>
      <c r="I225" s="346">
        <v>0</v>
      </c>
      <c r="J225" s="346">
        <v>3.6043968422259832E-6</v>
      </c>
      <c r="K225" s="346">
        <v>4.3730686560807212E-5</v>
      </c>
      <c r="L225" s="346">
        <v>3.4743508958176882E-5</v>
      </c>
      <c r="M225" s="346">
        <v>2.9802122338844361E-5</v>
      </c>
      <c r="N225" s="346">
        <v>0</v>
      </c>
      <c r="O225" s="346">
        <v>2.3156168940122542E-5</v>
      </c>
      <c r="P225" s="346">
        <v>9.3320299903848277E-6</v>
      </c>
      <c r="Q225" s="346">
        <v>2.8790512201621025E-5</v>
      </c>
      <c r="R225" s="346">
        <v>8.9324735359048004E-6</v>
      </c>
      <c r="S225" s="346">
        <v>3.7313263887752612E-5</v>
      </c>
      <c r="T225" s="346">
        <v>3.6659672604995533E-5</v>
      </c>
      <c r="U225" s="346">
        <v>4.5025409858688821E-5</v>
      </c>
      <c r="V225" s="346">
        <v>3.450708194554446E-5</v>
      </c>
      <c r="W225" s="346">
        <v>1.5718278710480053E-5</v>
      </c>
      <c r="X225" s="346">
        <v>5.2540628540963055E-6</v>
      </c>
      <c r="Y225" s="346">
        <v>9.8935104238262252E-6</v>
      </c>
      <c r="Z225" s="346">
        <v>2.6371716670824275E-6</v>
      </c>
      <c r="AA225" s="346">
        <v>1.7627018731528226E-5</v>
      </c>
      <c r="AB225" s="346">
        <v>4.4487845015284792E-5</v>
      </c>
      <c r="AC225" s="346">
        <v>5.8299285399561487E-6</v>
      </c>
      <c r="AD225" s="346">
        <v>5.5443986642491904E-6</v>
      </c>
      <c r="AE225" s="346">
        <v>1.6911343977647514E-5</v>
      </c>
      <c r="AF225" s="346">
        <v>4.1784281629785199E-5</v>
      </c>
      <c r="AG225" s="346">
        <v>1.8438864573071269E-5</v>
      </c>
      <c r="AH225" s="346">
        <v>1.0589138094785559E-5</v>
      </c>
      <c r="AI225" s="346">
        <v>1.7984059523976496E-5</v>
      </c>
      <c r="AJ225" s="346">
        <v>4.1497302109969907E-5</v>
      </c>
      <c r="AK225" s="346">
        <v>1.9633603153050112E-5</v>
      </c>
      <c r="AL225" s="346">
        <v>3.1601130410227618E-5</v>
      </c>
      <c r="AM225" s="346">
        <v>3.2827416813648581E-5</v>
      </c>
      <c r="AN225" s="346">
        <v>2.4629404162264343E-5</v>
      </c>
      <c r="AO225" s="346">
        <v>2.3888945964864697E-5</v>
      </c>
      <c r="AP225" s="346">
        <v>4.5767289201002146E-5</v>
      </c>
      <c r="AQ225" s="346">
        <v>1.4793748859977527E-5</v>
      </c>
      <c r="AR225" s="346">
        <v>1.5632894471437414E-5</v>
      </c>
      <c r="AS225" s="346">
        <v>3.367962903413799E-5</v>
      </c>
      <c r="AT225" s="346">
        <v>4.2986404887218247E-5</v>
      </c>
      <c r="AU225" s="346">
        <v>3.7194379693644347E-5</v>
      </c>
      <c r="AV225" s="346">
        <v>2.4302752325868827E-5</v>
      </c>
      <c r="AW225" s="346">
        <v>1.3465704206374551E-5</v>
      </c>
      <c r="AX225" s="346">
        <v>2.3898798479081208E-5</v>
      </c>
      <c r="AY225" s="346">
        <v>2.2454044806765861E-5</v>
      </c>
      <c r="AZ225" s="346">
        <v>4.8571202608963284E-5</v>
      </c>
      <c r="BA225" s="346">
        <v>1.4184036409382482E-5</v>
      </c>
      <c r="BB225" s="346">
        <v>1.2761602101978857E-5</v>
      </c>
      <c r="BC225" s="346">
        <v>5.7412760952668202E-6</v>
      </c>
      <c r="BD225" s="346">
        <v>2.2914858611539998E-6</v>
      </c>
      <c r="BE225" s="346">
        <v>8.6034477751502449E-6</v>
      </c>
      <c r="BF225" s="346">
        <v>3.7798256281366422E-5</v>
      </c>
      <c r="BG225" s="346">
        <v>7.4732162742413682E-6</v>
      </c>
      <c r="BH225" s="346">
        <v>6.1675107944185743E-5</v>
      </c>
      <c r="BI225" s="346">
        <v>1.9895256867618391E-5</v>
      </c>
      <c r="BJ225" s="346">
        <v>4.52833073342569E-5</v>
      </c>
      <c r="BK225" s="346">
        <v>1.8167225047584793E-5</v>
      </c>
      <c r="BL225" s="346">
        <v>4.2652610298904726E-5</v>
      </c>
      <c r="BM225" s="346">
        <v>1.0949536580969277E-4</v>
      </c>
      <c r="BN225" s="346">
        <v>8.7635726515423326E-5</v>
      </c>
      <c r="BO225" s="346">
        <v>1.9322413825892629E-4</v>
      </c>
      <c r="BP225" s="346">
        <v>1.0899153429353699E-4</v>
      </c>
      <c r="BQ225" s="346">
        <v>8.1549827378207872E-5</v>
      </c>
      <c r="BR225" s="346">
        <v>5.8228613455363926E-5</v>
      </c>
      <c r="BS225" s="346">
        <v>1.7678348032420718E-4</v>
      </c>
      <c r="BT225" s="346">
        <v>3.9883168354145536E-5</v>
      </c>
      <c r="BU225" s="346">
        <v>1.238402392304186E-4</v>
      </c>
      <c r="BV225" s="346">
        <v>1.4781187633832623E-4</v>
      </c>
      <c r="BW225" s="346">
        <v>8.9638025058463589E-5</v>
      </c>
      <c r="BX225" s="346">
        <v>1.0362364355914558E-4</v>
      </c>
      <c r="BY225" s="346">
        <v>1.5545877074765328E-5</v>
      </c>
      <c r="BZ225" s="346">
        <v>1.8702487516181374E-3</v>
      </c>
      <c r="CA225" s="346">
        <v>5.4440501745517883E-5</v>
      </c>
      <c r="CB225" s="346">
        <v>9.8141941642511653E-5</v>
      </c>
      <c r="CC225" s="346">
        <v>6.3280091978650815E-5</v>
      </c>
      <c r="CD225" s="346">
        <v>1.5971380665585823E-4</v>
      </c>
      <c r="CE225" s="346">
        <v>1.0372394549875303E-4</v>
      </c>
      <c r="CF225" s="346">
        <v>1.4022295867788666E-4</v>
      </c>
      <c r="CG225" s="346">
        <v>1.5857118483848266E-4</v>
      </c>
      <c r="CH225" s="346">
        <v>2.8666593248765954E-4</v>
      </c>
      <c r="CI225" s="346">
        <v>5.0075866594146519E-4</v>
      </c>
      <c r="CJ225" s="346">
        <v>8.0097545122201656E-4</v>
      </c>
      <c r="CK225" s="346">
        <v>7.1952392495747619E-5</v>
      </c>
      <c r="CL225" s="346">
        <v>2.0084126341409966E-5</v>
      </c>
      <c r="CM225" s="346">
        <v>9.4206597601442668E-5</v>
      </c>
      <c r="CN225" s="346">
        <v>1.749044058192129E-4</v>
      </c>
      <c r="CO225" s="346">
        <v>2.6988393205708717E-4</v>
      </c>
      <c r="CP225" s="346">
        <v>1.5564877583621408E-4</v>
      </c>
      <c r="CQ225" s="346">
        <v>8.9806169157772026E-3</v>
      </c>
      <c r="CR225" s="346">
        <v>7.5553082618575228E-3</v>
      </c>
      <c r="CS225" s="346">
        <v>1.0976794989025833E-2</v>
      </c>
      <c r="CT225" s="346">
        <v>8.079943120505825E-3</v>
      </c>
      <c r="CU225" s="346">
        <v>1.4337933983885027E-4</v>
      </c>
      <c r="CV225" s="346">
        <v>1.4986892365118567E-4</v>
      </c>
      <c r="CW225" s="346">
        <v>3.6901171512067246E-4</v>
      </c>
      <c r="CX225" s="346">
        <v>6.2860044690353961E-5</v>
      </c>
      <c r="CY225" s="346">
        <v>7.7577976484505533E-4</v>
      </c>
      <c r="CZ225" s="346">
        <v>9.3773384091986396E-4</v>
      </c>
      <c r="DA225" s="346">
        <v>1.456859876733026E-3</v>
      </c>
      <c r="DB225" s="346">
        <v>0.82627650140050013</v>
      </c>
      <c r="DC225" s="346">
        <v>1.2126458010007522E-4</v>
      </c>
      <c r="DD225" s="346">
        <v>3.799024151969461E-4</v>
      </c>
      <c r="DE225" s="346">
        <v>1.8526476267289448E-3</v>
      </c>
      <c r="DF225" s="346">
        <v>5.7064650037607415E-5</v>
      </c>
      <c r="DG225" s="347">
        <v>9.1310496957997488E-4</v>
      </c>
    </row>
    <row r="226" spans="2:111">
      <c r="B226" s="123" t="s">
        <v>329</v>
      </c>
      <c r="C226" s="110" t="s">
        <v>330</v>
      </c>
      <c r="D226" s="346">
        <v>8.801704560634938E-6</v>
      </c>
      <c r="E226" s="346">
        <v>8.4956664985310135E-6</v>
      </c>
      <c r="F226" s="346">
        <v>2.8686932987316883E-5</v>
      </c>
      <c r="G226" s="346">
        <v>4.4540297204775007E-6</v>
      </c>
      <c r="H226" s="346">
        <v>1.1706462907873894E-5</v>
      </c>
      <c r="I226" s="346">
        <v>0</v>
      </c>
      <c r="J226" s="346">
        <v>2.0183120485463433E-6</v>
      </c>
      <c r="K226" s="346">
        <v>2.3281376336754348E-5</v>
      </c>
      <c r="L226" s="346">
        <v>9.8446011279829825E-5</v>
      </c>
      <c r="M226" s="346">
        <v>1.2677383711952883E-5</v>
      </c>
      <c r="N226" s="346">
        <v>0</v>
      </c>
      <c r="O226" s="346">
        <v>7.2937807106174761E-6</v>
      </c>
      <c r="P226" s="346">
        <v>6.3380036003813296E-6</v>
      </c>
      <c r="Q226" s="346">
        <v>1.1112817553460345E-5</v>
      </c>
      <c r="R226" s="346">
        <v>8.4521452145257015E-6</v>
      </c>
      <c r="S226" s="346">
        <v>1.2976093632407992E-5</v>
      </c>
      <c r="T226" s="346">
        <v>1.9416972708186457E-5</v>
      </c>
      <c r="U226" s="346">
        <v>1.6622335246028076E-5</v>
      </c>
      <c r="V226" s="346">
        <v>3.1045505301824571E-5</v>
      </c>
      <c r="W226" s="346">
        <v>7.9535379408909136E-6</v>
      </c>
      <c r="X226" s="346">
        <v>3.1746938364934051E-6</v>
      </c>
      <c r="Y226" s="346">
        <v>4.488027754359068E-6</v>
      </c>
      <c r="Z226" s="346">
        <v>1.4848596387337822E-6</v>
      </c>
      <c r="AA226" s="346">
        <v>8.9552331540256558E-6</v>
      </c>
      <c r="AB226" s="346">
        <v>1.6265716264476584E-4</v>
      </c>
      <c r="AC226" s="346">
        <v>3.1213087229597292E-5</v>
      </c>
      <c r="AD226" s="346">
        <v>2.742183130908623E-6</v>
      </c>
      <c r="AE226" s="346">
        <v>6.0690866726525796E-6</v>
      </c>
      <c r="AF226" s="346">
        <v>3.1053135127544912E-5</v>
      </c>
      <c r="AG226" s="346">
        <v>1.5665670367928577E-5</v>
      </c>
      <c r="AH226" s="346">
        <v>5.7705939708482825E-6</v>
      </c>
      <c r="AI226" s="346">
        <v>1.0954342612016823E-5</v>
      </c>
      <c r="AJ226" s="346">
        <v>1.6478130987278018E-5</v>
      </c>
      <c r="AK226" s="346">
        <v>3.5530470018724787E-5</v>
      </c>
      <c r="AL226" s="346">
        <v>1.8395805460607817E-5</v>
      </c>
      <c r="AM226" s="346">
        <v>1.1456579007002896E-5</v>
      </c>
      <c r="AN226" s="346">
        <v>9.9912296453794521E-6</v>
      </c>
      <c r="AO226" s="346">
        <v>1.1359006928335382E-5</v>
      </c>
      <c r="AP226" s="346">
        <v>1.5315998048014694E-5</v>
      </c>
      <c r="AQ226" s="346">
        <v>4.9556831285037293E-6</v>
      </c>
      <c r="AR226" s="346">
        <v>8.7023595089057831E-6</v>
      </c>
      <c r="AS226" s="346">
        <v>1.6456146471310534E-5</v>
      </c>
      <c r="AT226" s="346">
        <v>2.0892056619033723E-5</v>
      </c>
      <c r="AU226" s="346">
        <v>2.2638477583948526E-5</v>
      </c>
      <c r="AV226" s="346">
        <v>2.2794881369508964E-5</v>
      </c>
      <c r="AW226" s="346">
        <v>1.5139988539965883E-5</v>
      </c>
      <c r="AX226" s="346">
        <v>8.0476470608376985E-6</v>
      </c>
      <c r="AY226" s="346">
        <v>7.3791752494737573E-6</v>
      </c>
      <c r="AZ226" s="346">
        <v>4.51733983024423E-5</v>
      </c>
      <c r="BA226" s="346">
        <v>1.6115446191889647E-5</v>
      </c>
      <c r="BB226" s="346">
        <v>7.2144333851962001E-6</v>
      </c>
      <c r="BC226" s="346">
        <v>7.5391926111543651E-6</v>
      </c>
      <c r="BD226" s="346">
        <v>2.8535510182636315E-6</v>
      </c>
      <c r="BE226" s="346">
        <v>6.4565042190102721E-6</v>
      </c>
      <c r="BF226" s="346">
        <v>4.0224305434612023E-5</v>
      </c>
      <c r="BG226" s="346">
        <v>1.1957634293336466E-5</v>
      </c>
      <c r="BH226" s="346">
        <v>4.3411186272139459E-5</v>
      </c>
      <c r="BI226" s="346">
        <v>6.4682622100475239E-6</v>
      </c>
      <c r="BJ226" s="346">
        <v>3.1097547022908711E-5</v>
      </c>
      <c r="BK226" s="346">
        <v>2.2762699369199427E-5</v>
      </c>
      <c r="BL226" s="346">
        <v>2.2260506174076049E-5</v>
      </c>
      <c r="BM226" s="346">
        <v>6.3482024730894158E-5</v>
      </c>
      <c r="BN226" s="346">
        <v>3.6479155955316479E-5</v>
      </c>
      <c r="BO226" s="346">
        <v>5.0810183633534421E-5</v>
      </c>
      <c r="BP226" s="346">
        <v>4.548167892089763E-5</v>
      </c>
      <c r="BQ226" s="346">
        <v>3.2569328053436419E-5</v>
      </c>
      <c r="BR226" s="346">
        <v>1.1425100035226358E-4</v>
      </c>
      <c r="BS226" s="346">
        <v>1.3134216148671666E-4</v>
      </c>
      <c r="BT226" s="346">
        <v>1.2803748629705772E-5</v>
      </c>
      <c r="BU226" s="346">
        <v>1.1093430324230561E-4</v>
      </c>
      <c r="BV226" s="346">
        <v>2.4016567601843852E-4</v>
      </c>
      <c r="BW226" s="346">
        <v>1.571452166226179E-4</v>
      </c>
      <c r="BX226" s="346">
        <v>1.9897007147099511E-4</v>
      </c>
      <c r="BY226" s="346">
        <v>2.1006894086515095E-5</v>
      </c>
      <c r="BZ226" s="346">
        <v>8.2924447274162946E-5</v>
      </c>
      <c r="CA226" s="346">
        <v>3.0623723226330103E-5</v>
      </c>
      <c r="CB226" s="346">
        <v>7.513277466250977E-5</v>
      </c>
      <c r="CC226" s="346">
        <v>3.1100945063576405E-5</v>
      </c>
      <c r="CD226" s="346">
        <v>8.3467619089111389E-5</v>
      </c>
      <c r="CE226" s="346">
        <v>5.4645275569428119E-5</v>
      </c>
      <c r="CF226" s="346">
        <v>3.1796349816266671E-5</v>
      </c>
      <c r="CG226" s="346">
        <v>1.1069706207416109E-4</v>
      </c>
      <c r="CH226" s="346">
        <v>2.7179826769635994E-5</v>
      </c>
      <c r="CI226" s="346">
        <v>2.2509994475317555E-4</v>
      </c>
      <c r="CJ226" s="346">
        <v>2.6504663815658532E-2</v>
      </c>
      <c r="CK226" s="346">
        <v>6.976821774479332E-5</v>
      </c>
      <c r="CL226" s="346">
        <v>1.6660487555747467E-5</v>
      </c>
      <c r="CM226" s="346">
        <v>2.1570418562204987E-3</v>
      </c>
      <c r="CN226" s="346">
        <v>4.8553414566393205E-5</v>
      </c>
      <c r="CO226" s="346">
        <v>1.3967433040497907E-4</v>
      </c>
      <c r="CP226" s="346">
        <v>9.1431507447387102E-5</v>
      </c>
      <c r="CQ226" s="346">
        <v>7.7310726852957098E-5</v>
      </c>
      <c r="CR226" s="346">
        <v>9.570008886624651E-5</v>
      </c>
      <c r="CS226" s="346">
        <v>5.8159768622404361E-5</v>
      </c>
      <c r="CT226" s="346">
        <v>4.3875021903167671E-5</v>
      </c>
      <c r="CU226" s="346">
        <v>1.1356021610051901E-4</v>
      </c>
      <c r="CV226" s="346">
        <v>1.4033313691188152E-4</v>
      </c>
      <c r="CW226" s="346">
        <v>7.8187104289974916E-3</v>
      </c>
      <c r="CX226" s="346">
        <v>3.5699169054106317E-5</v>
      </c>
      <c r="CY226" s="346">
        <v>1.4230422376193587E-4</v>
      </c>
      <c r="CZ226" s="346">
        <v>1.328193716005474E-4</v>
      </c>
      <c r="DA226" s="346">
        <v>2.6515674751991121E-4</v>
      </c>
      <c r="DB226" s="346">
        <v>2.8151660908499202E-4</v>
      </c>
      <c r="DC226" s="346">
        <v>0.66415809117245639</v>
      </c>
      <c r="DD226" s="346">
        <v>7.8654284143076251E-5</v>
      </c>
      <c r="DE226" s="346">
        <v>5.8486709796060619E-4</v>
      </c>
      <c r="DF226" s="346">
        <v>4.1587776357355404E-5</v>
      </c>
      <c r="DG226" s="347">
        <v>2.8132346941719678E-4</v>
      </c>
    </row>
    <row r="227" spans="2:111">
      <c r="B227" s="123" t="s">
        <v>331</v>
      </c>
      <c r="C227" s="110" t="s">
        <v>332</v>
      </c>
      <c r="D227" s="346">
        <v>2.6920470701465669E-6</v>
      </c>
      <c r="E227" s="346">
        <v>2.3101946489747613E-3</v>
      </c>
      <c r="F227" s="346">
        <v>7.9510665442450291E-5</v>
      </c>
      <c r="G227" s="346">
        <v>1.8964408850038199E-7</v>
      </c>
      <c r="H227" s="346">
        <v>4.7799620985120017E-7</v>
      </c>
      <c r="I227" s="346">
        <v>0</v>
      </c>
      <c r="J227" s="346">
        <v>8.8382475886995935E-9</v>
      </c>
      <c r="K227" s="346">
        <v>3.4564324395722052E-5</v>
      </c>
      <c r="L227" s="346">
        <v>6.6998427595503946E-7</v>
      </c>
      <c r="M227" s="346">
        <v>6.7808567862005955E-6</v>
      </c>
      <c r="N227" s="346">
        <v>0</v>
      </c>
      <c r="O227" s="346">
        <v>4.915514405930694E-7</v>
      </c>
      <c r="P227" s="346">
        <v>6.7048543180828237E-8</v>
      </c>
      <c r="Q227" s="346">
        <v>3.5667609519445698E-8</v>
      </c>
      <c r="R227" s="346">
        <v>1.9718184915038732E-8</v>
      </c>
      <c r="S227" s="346">
        <v>1.0540584968392354E-7</v>
      </c>
      <c r="T227" s="346">
        <v>4.7501287408681914E-8</v>
      </c>
      <c r="U227" s="346">
        <v>3.1808498608378902E-8</v>
      </c>
      <c r="V227" s="346">
        <v>8.2987695074754513E-7</v>
      </c>
      <c r="W227" s="346">
        <v>2.0974093084855525E-8</v>
      </c>
      <c r="X227" s="346">
        <v>1.1561032199727746E-8</v>
      </c>
      <c r="Y227" s="346">
        <v>7.2983471407524161E-8</v>
      </c>
      <c r="Z227" s="346">
        <v>1.3013827849254544E-8</v>
      </c>
      <c r="AA227" s="346">
        <v>3.1583725817430584E-8</v>
      </c>
      <c r="AB227" s="346">
        <v>2.7444888934990028E-7</v>
      </c>
      <c r="AC227" s="346">
        <v>8.4865433270232397E-8</v>
      </c>
      <c r="AD227" s="346">
        <v>4.9386803839994486E-9</v>
      </c>
      <c r="AE227" s="346">
        <v>1.591049387220621E-8</v>
      </c>
      <c r="AF227" s="346">
        <v>5.4013657041184929E-8</v>
      </c>
      <c r="AG227" s="346">
        <v>4.3561812133199143E-8</v>
      </c>
      <c r="AH227" s="346">
        <v>5.6047100985123151E-6</v>
      </c>
      <c r="AI227" s="346">
        <v>1.8235792191259892E-8</v>
      </c>
      <c r="AJ227" s="346">
        <v>6.9169674223618483E-8</v>
      </c>
      <c r="AK227" s="346">
        <v>2.2907119473423875E-7</v>
      </c>
      <c r="AL227" s="346">
        <v>6.9021207048822876E-8</v>
      </c>
      <c r="AM227" s="346">
        <v>2.6935367696352642E-8</v>
      </c>
      <c r="AN227" s="346">
        <v>2.6646767217306526E-8</v>
      </c>
      <c r="AO227" s="346">
        <v>7.6865749509190201E-8</v>
      </c>
      <c r="AP227" s="346">
        <v>2.7767458065017008E-8</v>
      </c>
      <c r="AQ227" s="346">
        <v>7.107731341949723E-9</v>
      </c>
      <c r="AR227" s="346">
        <v>2.006956049646516E-8</v>
      </c>
      <c r="AS227" s="346">
        <v>1.2297441499991871E-7</v>
      </c>
      <c r="AT227" s="346">
        <v>5.5172766054542032E-8</v>
      </c>
      <c r="AU227" s="346">
        <v>1.17903148841532E-7</v>
      </c>
      <c r="AV227" s="346">
        <v>6.785994896268223E-8</v>
      </c>
      <c r="AW227" s="346">
        <v>4.1883663486484613E-8</v>
      </c>
      <c r="AX227" s="346">
        <v>4.2736363858690264E-8</v>
      </c>
      <c r="AY227" s="346">
        <v>8.7023657886214718E-8</v>
      </c>
      <c r="AZ227" s="346">
        <v>2.6915714424765139E-7</v>
      </c>
      <c r="BA227" s="346">
        <v>1.0196431087593853E-7</v>
      </c>
      <c r="BB227" s="346">
        <v>5.005950661307642E-8</v>
      </c>
      <c r="BC227" s="346">
        <v>1.4746826645098463E-8</v>
      </c>
      <c r="BD227" s="346">
        <v>2.0741011973475515E-8</v>
      </c>
      <c r="BE227" s="346">
        <v>1.6761261702498174E-8</v>
      </c>
      <c r="BF227" s="346">
        <v>6.2660696610796719E-8</v>
      </c>
      <c r="BG227" s="346">
        <v>1.9209763913001235E-8</v>
      </c>
      <c r="BH227" s="346">
        <v>1.0171484474670924E-7</v>
      </c>
      <c r="BI227" s="346">
        <v>3.5942530349595553E-8</v>
      </c>
      <c r="BJ227" s="346">
        <v>4.8351944788969676E-8</v>
      </c>
      <c r="BK227" s="346">
        <v>6.6291762698553795E-8</v>
      </c>
      <c r="BL227" s="346">
        <v>4.8526027490652589E-8</v>
      </c>
      <c r="BM227" s="346">
        <v>1.6026518581830781E-7</v>
      </c>
      <c r="BN227" s="346">
        <v>8.8652733238279425E-8</v>
      </c>
      <c r="BO227" s="346">
        <v>1.3114860990722792E-7</v>
      </c>
      <c r="BP227" s="346">
        <v>1.3224302687261188E-7</v>
      </c>
      <c r="BQ227" s="346">
        <v>1.5736217749778182E-7</v>
      </c>
      <c r="BR227" s="346">
        <v>2.5735987474854656E-7</v>
      </c>
      <c r="BS227" s="346">
        <v>1.6881992085079997E-7</v>
      </c>
      <c r="BT227" s="346">
        <v>4.1441412766147183E-8</v>
      </c>
      <c r="BU227" s="346">
        <v>1.6094363846531495E-7</v>
      </c>
      <c r="BV227" s="346">
        <v>2.4214229715105556E-7</v>
      </c>
      <c r="BW227" s="346">
        <v>1.1775660336973074E-7</v>
      </c>
      <c r="BX227" s="346">
        <v>1.4512742504004738E-7</v>
      </c>
      <c r="BY227" s="346">
        <v>2.172652049317852E-8</v>
      </c>
      <c r="BZ227" s="346">
        <v>1.6109336146669028E-6</v>
      </c>
      <c r="CA227" s="346">
        <v>6.2130540010699232E-8</v>
      </c>
      <c r="CB227" s="346">
        <v>2.3687840032303437E-7</v>
      </c>
      <c r="CC227" s="346">
        <v>6.1590044701368822E-8</v>
      </c>
      <c r="CD227" s="346">
        <v>9.6293670360655852E-8</v>
      </c>
      <c r="CE227" s="346">
        <v>1.7349703636423426E-7</v>
      </c>
      <c r="CF227" s="346">
        <v>9.6280520519725327E-8</v>
      </c>
      <c r="CG227" s="346">
        <v>2.0646332042610316E-7</v>
      </c>
      <c r="CH227" s="346">
        <v>9.7495909380646114E-8</v>
      </c>
      <c r="CI227" s="346">
        <v>1.6825660266508243E-6</v>
      </c>
      <c r="CJ227" s="346">
        <v>1.5232989081635194E-5</v>
      </c>
      <c r="CK227" s="346">
        <v>5.2298943864618336E-7</v>
      </c>
      <c r="CL227" s="346">
        <v>7.5803373919630841E-8</v>
      </c>
      <c r="CM227" s="346">
        <v>1.2478788446524799E-6</v>
      </c>
      <c r="CN227" s="346">
        <v>1.2925691282077104E-7</v>
      </c>
      <c r="CO227" s="346">
        <v>2.3839237397111932E-4</v>
      </c>
      <c r="CP227" s="346">
        <v>2.4250844692250094E-6</v>
      </c>
      <c r="CQ227" s="346">
        <v>5.1456831511948677E-7</v>
      </c>
      <c r="CR227" s="346">
        <v>1.2778671414614955E-7</v>
      </c>
      <c r="CS227" s="346">
        <v>1.6446247558368607E-6</v>
      </c>
      <c r="CT227" s="346">
        <v>2.4982937311781781E-6</v>
      </c>
      <c r="CU227" s="346">
        <v>1.9214429734359115E-7</v>
      </c>
      <c r="CV227" s="346">
        <v>2.7754097725071019E-7</v>
      </c>
      <c r="CW227" s="346">
        <v>4.4836087921597617E-6</v>
      </c>
      <c r="CX227" s="346">
        <v>6.4908224137856776E-8</v>
      </c>
      <c r="CY227" s="346">
        <v>2.5325678143484454E-7</v>
      </c>
      <c r="CZ227" s="346">
        <v>8.2035259960628047E-7</v>
      </c>
      <c r="DA227" s="346">
        <v>1.2815294438430216E-5</v>
      </c>
      <c r="DB227" s="346">
        <v>4.6638391049689692E-7</v>
      </c>
      <c r="DC227" s="346">
        <v>3.7507207012133328E-4</v>
      </c>
      <c r="DD227" s="346">
        <v>1.0023236175668118</v>
      </c>
      <c r="DE227" s="346">
        <v>7.9456985062719654E-7</v>
      </c>
      <c r="DF227" s="346">
        <v>9.5361426155954753E-8</v>
      </c>
      <c r="DG227" s="347">
        <v>5.8122179313729886E-7</v>
      </c>
    </row>
    <row r="228" spans="2:111">
      <c r="B228" s="123" t="s">
        <v>333</v>
      </c>
      <c r="C228" s="110" t="s">
        <v>334</v>
      </c>
      <c r="D228" s="346">
        <v>4.2838284336077075E-5</v>
      </c>
      <c r="E228" s="346">
        <v>4.8517462488178244E-5</v>
      </c>
      <c r="F228" s="346">
        <v>1.7182225466393893E-3</v>
      </c>
      <c r="G228" s="346">
        <v>1.7815182701599355E-5</v>
      </c>
      <c r="H228" s="346">
        <v>1.5055785168034219E-4</v>
      </c>
      <c r="I228" s="346">
        <v>0</v>
      </c>
      <c r="J228" s="346">
        <v>9.7891437117641727E-6</v>
      </c>
      <c r="K228" s="346">
        <v>7.0690142021912299E-5</v>
      </c>
      <c r="L228" s="346">
        <v>3.6336566678408624E-5</v>
      </c>
      <c r="M228" s="346">
        <v>6.1802650562107266E-5</v>
      </c>
      <c r="N228" s="346">
        <v>0</v>
      </c>
      <c r="O228" s="346">
        <v>2.7097285442292176E-5</v>
      </c>
      <c r="P228" s="346">
        <v>1.0001542118368188E-5</v>
      </c>
      <c r="Q228" s="346">
        <v>3.3888052681767096E-5</v>
      </c>
      <c r="R228" s="346">
        <v>1.9799580759841999E-5</v>
      </c>
      <c r="S228" s="346">
        <v>4.0203212914046936E-5</v>
      </c>
      <c r="T228" s="346">
        <v>4.2754263603531707E-5</v>
      </c>
      <c r="U228" s="346">
        <v>7.0129629934979185E-5</v>
      </c>
      <c r="V228" s="346">
        <v>1.4920126792919306E-4</v>
      </c>
      <c r="W228" s="346">
        <v>4.0556918786228498E-5</v>
      </c>
      <c r="X228" s="346">
        <v>1.4764840319133382E-5</v>
      </c>
      <c r="Y228" s="346">
        <v>1.8144596246618581E-5</v>
      </c>
      <c r="Z228" s="346">
        <v>6.162082320399454E-6</v>
      </c>
      <c r="AA228" s="346">
        <v>3.5355173645798528E-5</v>
      </c>
      <c r="AB228" s="346">
        <v>4.9873534457196688E-5</v>
      </c>
      <c r="AC228" s="346">
        <v>2.9466029645092854E-5</v>
      </c>
      <c r="AD228" s="346">
        <v>2.1056090817495315E-5</v>
      </c>
      <c r="AE228" s="346">
        <v>3.1909354550694294E-5</v>
      </c>
      <c r="AF228" s="346">
        <v>4.5527794554226205E-5</v>
      </c>
      <c r="AG228" s="346">
        <v>2.5161311529746761E-5</v>
      </c>
      <c r="AH228" s="346">
        <v>1.266702495739811E-5</v>
      </c>
      <c r="AI228" s="346">
        <v>5.0070475925557902E-5</v>
      </c>
      <c r="AJ228" s="346">
        <v>8.9301158438068645E-5</v>
      </c>
      <c r="AK228" s="346">
        <v>5.6085799965651176E-4</v>
      </c>
      <c r="AL228" s="346">
        <v>9.1462296078626473E-5</v>
      </c>
      <c r="AM228" s="346">
        <v>5.3534726383507013E-5</v>
      </c>
      <c r="AN228" s="346">
        <v>3.6914603321219209E-5</v>
      </c>
      <c r="AO228" s="346">
        <v>5.2055137979724545E-5</v>
      </c>
      <c r="AP228" s="346">
        <v>6.0119839376893761E-5</v>
      </c>
      <c r="AQ228" s="346">
        <v>2.0734448214539233E-5</v>
      </c>
      <c r="AR228" s="346">
        <v>3.0553842722187027E-5</v>
      </c>
      <c r="AS228" s="346">
        <v>5.0413462950788219E-5</v>
      </c>
      <c r="AT228" s="346">
        <v>5.9161749038391017E-5</v>
      </c>
      <c r="AU228" s="346">
        <v>6.1300938689329404E-5</v>
      </c>
      <c r="AV228" s="346">
        <v>5.8147244989703882E-5</v>
      </c>
      <c r="AW228" s="346">
        <v>3.493410242204469E-5</v>
      </c>
      <c r="AX228" s="346">
        <v>1.8162318176421279E-5</v>
      </c>
      <c r="AY228" s="346">
        <v>4.5694050342645302E-5</v>
      </c>
      <c r="AZ228" s="346">
        <v>1.3254252891841805E-4</v>
      </c>
      <c r="BA228" s="346">
        <v>3.0815478235328727E-5</v>
      </c>
      <c r="BB228" s="346">
        <v>1.5867471282535843E-5</v>
      </c>
      <c r="BC228" s="346">
        <v>1.0521276078209808E-5</v>
      </c>
      <c r="BD228" s="346">
        <v>5.6510500692519313E-6</v>
      </c>
      <c r="BE228" s="346">
        <v>9.1679177479057273E-6</v>
      </c>
      <c r="BF228" s="346">
        <v>4.8081548529043397E-5</v>
      </c>
      <c r="BG228" s="346">
        <v>1.6791474352773094E-5</v>
      </c>
      <c r="BH228" s="346">
        <v>7.570501269281122E-5</v>
      </c>
      <c r="BI228" s="346">
        <v>3.4499578587290122E-5</v>
      </c>
      <c r="BJ228" s="346">
        <v>5.269630739104112E-5</v>
      </c>
      <c r="BK228" s="346">
        <v>4.2614816673434684E-5</v>
      </c>
      <c r="BL228" s="346">
        <v>1.3659650098349111E-4</v>
      </c>
      <c r="BM228" s="346">
        <v>2.9358883569819522E-4</v>
      </c>
      <c r="BN228" s="346">
        <v>1.8890611545304962E-4</v>
      </c>
      <c r="BO228" s="346">
        <v>4.3272383396950379E-4</v>
      </c>
      <c r="BP228" s="346">
        <v>4.0476090167637966E-4</v>
      </c>
      <c r="BQ228" s="346">
        <v>6.9092450144194538E-5</v>
      </c>
      <c r="BR228" s="346">
        <v>1.2645779828192365E-4</v>
      </c>
      <c r="BS228" s="346">
        <v>4.1905368614487276E-4</v>
      </c>
      <c r="BT228" s="346">
        <v>2.416146230508917E-5</v>
      </c>
      <c r="BU228" s="346">
        <v>4.3077975537984348E-4</v>
      </c>
      <c r="BV228" s="346">
        <v>2.1568087991101441E-4</v>
      </c>
      <c r="BW228" s="346">
        <v>7.7254936491939232E-4</v>
      </c>
      <c r="BX228" s="346">
        <v>8.1749025630546387E-4</v>
      </c>
      <c r="BY228" s="346">
        <v>3.21142776812933E-4</v>
      </c>
      <c r="BZ228" s="346">
        <v>2.3490156359060889E-4</v>
      </c>
      <c r="CA228" s="346">
        <v>2.1368411157405827E-4</v>
      </c>
      <c r="CB228" s="346">
        <v>3.2042392839357585E-4</v>
      </c>
      <c r="CC228" s="346">
        <v>1.6774652966598574E-4</v>
      </c>
      <c r="CD228" s="346">
        <v>1.5968826890878975E-4</v>
      </c>
      <c r="CE228" s="346">
        <v>2.0776863520302044E-4</v>
      </c>
      <c r="CF228" s="346">
        <v>2.0018265156637806E-4</v>
      </c>
      <c r="CG228" s="346">
        <v>4.5387006482279762E-4</v>
      </c>
      <c r="CH228" s="346">
        <v>2.6041046233366547E-4</v>
      </c>
      <c r="CI228" s="346">
        <v>3.6819462356809746E-4</v>
      </c>
      <c r="CJ228" s="346">
        <v>9.269091943244405E-4</v>
      </c>
      <c r="CK228" s="346">
        <v>3.2029867664539326E-4</v>
      </c>
      <c r="CL228" s="346">
        <v>9.8988030146620191E-6</v>
      </c>
      <c r="CM228" s="346">
        <v>1.8856883702286751E-4</v>
      </c>
      <c r="CN228" s="346">
        <v>2.7628890151864443E-4</v>
      </c>
      <c r="CO228" s="346">
        <v>2.5487427507037675E-3</v>
      </c>
      <c r="CP228" s="346">
        <v>2.1432621243362869E-3</v>
      </c>
      <c r="CQ228" s="346">
        <v>2.734939940834613E-4</v>
      </c>
      <c r="CR228" s="346">
        <v>3.0019910786379262E-4</v>
      </c>
      <c r="CS228" s="346">
        <v>2.2485696448813907E-4</v>
      </c>
      <c r="CT228" s="346">
        <v>2.3452714607600814E-4</v>
      </c>
      <c r="CU228" s="346">
        <v>1.4667519345851112E-3</v>
      </c>
      <c r="CV228" s="346">
        <v>6.2562477432730006E-4</v>
      </c>
      <c r="CW228" s="346">
        <v>6.1344537272051223E-4</v>
      </c>
      <c r="CX228" s="346">
        <v>3.3117813994453134E-4</v>
      </c>
      <c r="CY228" s="346">
        <v>5.1622118305351796E-4</v>
      </c>
      <c r="CZ228" s="346">
        <v>1.3495833232838702E-4</v>
      </c>
      <c r="DA228" s="346">
        <v>3.9053433146744171E-4</v>
      </c>
      <c r="DB228" s="346">
        <v>9.9008063998834764E-4</v>
      </c>
      <c r="DC228" s="346">
        <v>1.202834627678503E-3</v>
      </c>
      <c r="DD228" s="346">
        <v>1.0260165185090181E-3</v>
      </c>
      <c r="DE228" s="346">
        <v>0.66426232620235171</v>
      </c>
      <c r="DF228" s="346">
        <v>1.4525404593965403E-4</v>
      </c>
      <c r="DG228" s="347">
        <v>7.0816403642729288E-4</v>
      </c>
    </row>
    <row r="229" spans="2:111">
      <c r="B229" s="123" t="s">
        <v>335</v>
      </c>
      <c r="C229" s="110" t="s">
        <v>336</v>
      </c>
      <c r="D229" s="346">
        <v>2.1113155146136039E-4</v>
      </c>
      <c r="E229" s="346">
        <v>3.08507127406078E-4</v>
      </c>
      <c r="F229" s="346">
        <v>1.194167265331763E-3</v>
      </c>
      <c r="G229" s="346">
        <v>7.473081556267705E-4</v>
      </c>
      <c r="H229" s="346">
        <v>2.9651869978347938E-4</v>
      </c>
      <c r="I229" s="346">
        <v>0</v>
      </c>
      <c r="J229" s="346">
        <v>7.3515707247166298E-5</v>
      </c>
      <c r="K229" s="346">
        <v>4.2857091319475552E-4</v>
      </c>
      <c r="L229" s="346">
        <v>1.5427513673501502E-4</v>
      </c>
      <c r="M229" s="346">
        <v>2.7141882349031733E-4</v>
      </c>
      <c r="N229" s="346">
        <v>0</v>
      </c>
      <c r="O229" s="346">
        <v>2.9274296064387973E-4</v>
      </c>
      <c r="P229" s="346">
        <v>1.1543310860056244E-4</v>
      </c>
      <c r="Q229" s="346">
        <v>4.4405256990597946E-4</v>
      </c>
      <c r="R229" s="346">
        <v>1.6976785559502162E-4</v>
      </c>
      <c r="S229" s="346">
        <v>3.6064434058259449E-4</v>
      </c>
      <c r="T229" s="346">
        <v>4.437038355548356E-4</v>
      </c>
      <c r="U229" s="346">
        <v>6.0377069897392876E-4</v>
      </c>
      <c r="V229" s="346">
        <v>7.0362970529201923E-4</v>
      </c>
      <c r="W229" s="346">
        <v>1.9333755205072045E-4</v>
      </c>
      <c r="X229" s="346">
        <v>9.8206834508929612E-5</v>
      </c>
      <c r="Y229" s="346">
        <v>9.1302861794856615E-5</v>
      </c>
      <c r="Z229" s="346">
        <v>5.6277272512275668E-5</v>
      </c>
      <c r="AA229" s="346">
        <v>1.6152432958385892E-4</v>
      </c>
      <c r="AB229" s="346">
        <v>3.8707192863123491E-4</v>
      </c>
      <c r="AC229" s="346">
        <v>1.1232607074123551E-4</v>
      </c>
      <c r="AD229" s="346">
        <v>4.4324330502799348E-5</v>
      </c>
      <c r="AE229" s="346">
        <v>1.4090963277462107E-4</v>
      </c>
      <c r="AF229" s="346">
        <v>2.0177696374747524E-4</v>
      </c>
      <c r="AG229" s="346">
        <v>1.3467836427887903E-4</v>
      </c>
      <c r="AH229" s="346">
        <v>2.2516251204508287E-4</v>
      </c>
      <c r="AI229" s="346">
        <v>3.2927422327476272E-4</v>
      </c>
      <c r="AJ229" s="346">
        <v>6.1767656419538795E-4</v>
      </c>
      <c r="AK229" s="346">
        <v>6.9019995331937403E-4</v>
      </c>
      <c r="AL229" s="346">
        <v>6.3144199669849029E-4</v>
      </c>
      <c r="AM229" s="346">
        <v>2.1561682764890036E-4</v>
      </c>
      <c r="AN229" s="346">
        <v>1.540254887548432E-4</v>
      </c>
      <c r="AO229" s="346">
        <v>2.0813074472345153E-4</v>
      </c>
      <c r="AP229" s="346">
        <v>6.017101941475292E-4</v>
      </c>
      <c r="AQ229" s="346">
        <v>1.0602289325572272E-4</v>
      </c>
      <c r="AR229" s="346">
        <v>2.1616797583810465E-4</v>
      </c>
      <c r="AS229" s="346">
        <v>5.8241775933772985E-4</v>
      </c>
      <c r="AT229" s="346">
        <v>3.5891981075185771E-4</v>
      </c>
      <c r="AU229" s="346">
        <v>5.8850815515319981E-4</v>
      </c>
      <c r="AV229" s="346">
        <v>6.5346443703263998E-4</v>
      </c>
      <c r="AW229" s="346">
        <v>2.0846990854623973E-4</v>
      </c>
      <c r="AX229" s="346">
        <v>1.3195726866199918E-4</v>
      </c>
      <c r="AY229" s="346">
        <v>6.2260936404525042E-4</v>
      </c>
      <c r="AZ229" s="346">
        <v>1.1675156529189089E-3</v>
      </c>
      <c r="BA229" s="346">
        <v>1.3684007162710193E-4</v>
      </c>
      <c r="BB229" s="346">
        <v>1.2757883573099503E-4</v>
      </c>
      <c r="BC229" s="346">
        <v>9.2136253423145452E-5</v>
      </c>
      <c r="BD229" s="346">
        <v>3.5824594068562261E-5</v>
      </c>
      <c r="BE229" s="346">
        <v>1.0437677261878907E-4</v>
      </c>
      <c r="BF229" s="346">
        <v>2.5687343443966362E-4</v>
      </c>
      <c r="BG229" s="346">
        <v>6.6403818177674734E-5</v>
      </c>
      <c r="BH229" s="346">
        <v>5.1914053524998785E-4</v>
      </c>
      <c r="BI229" s="346">
        <v>1.6675184979392195E-4</v>
      </c>
      <c r="BJ229" s="346">
        <v>7.4946970601661139E-4</v>
      </c>
      <c r="BK229" s="346">
        <v>3.242141402726845E-4</v>
      </c>
      <c r="BL229" s="346">
        <v>7.0394332851536916E-4</v>
      </c>
      <c r="BM229" s="346">
        <v>1.1337626206062636E-3</v>
      </c>
      <c r="BN229" s="346">
        <v>5.1319908373579227E-4</v>
      </c>
      <c r="BO229" s="346">
        <v>2.7705469883582681E-3</v>
      </c>
      <c r="BP229" s="346">
        <v>9.5509941665018088E-4</v>
      </c>
      <c r="BQ229" s="346">
        <v>2.5821007565475995E-4</v>
      </c>
      <c r="BR229" s="346">
        <v>4.2229093590649019E-4</v>
      </c>
      <c r="BS229" s="346">
        <v>1.6607791189290641E-3</v>
      </c>
      <c r="BT229" s="346">
        <v>9.1935244177577798E-4</v>
      </c>
      <c r="BU229" s="346">
        <v>2.0015957254759026E-3</v>
      </c>
      <c r="BV229" s="346">
        <v>3.048640103256943E-3</v>
      </c>
      <c r="BW229" s="346">
        <v>1.1633038773050603E-3</v>
      </c>
      <c r="BX229" s="346">
        <v>1.0504715113495375E-3</v>
      </c>
      <c r="BY229" s="346">
        <v>2.5122194392319366E-4</v>
      </c>
      <c r="BZ229" s="346">
        <v>3.3593872685054684E-3</v>
      </c>
      <c r="CA229" s="346">
        <v>1.2508385170709733E-3</v>
      </c>
      <c r="CB229" s="346">
        <v>2.3366250942267706E-3</v>
      </c>
      <c r="CC229" s="346">
        <v>1.1415437030646005E-3</v>
      </c>
      <c r="CD229" s="346">
        <v>1.5292322353197836E-3</v>
      </c>
      <c r="CE229" s="346">
        <v>3.9953755840380738E-3</v>
      </c>
      <c r="CF229" s="346">
        <v>2.1783718180574947E-3</v>
      </c>
      <c r="CG229" s="346">
        <v>3.3919210662228154E-3</v>
      </c>
      <c r="CH229" s="346">
        <v>3.3735962635426703E-3</v>
      </c>
      <c r="CI229" s="346">
        <v>2.8720579235332871E-3</v>
      </c>
      <c r="CJ229" s="346">
        <v>2.330709888550313E-3</v>
      </c>
      <c r="CK229" s="346">
        <v>4.6363409237966754E-4</v>
      </c>
      <c r="CL229" s="346">
        <v>7.9670445294561113E-5</v>
      </c>
      <c r="CM229" s="346">
        <v>2.2517857959148822E-4</v>
      </c>
      <c r="CN229" s="346">
        <v>3.1848799243172844E-3</v>
      </c>
      <c r="CO229" s="346">
        <v>1.9720683385382569E-3</v>
      </c>
      <c r="CP229" s="346">
        <v>7.1992704948653325E-3</v>
      </c>
      <c r="CQ229" s="346">
        <v>1.6827729790985816E-3</v>
      </c>
      <c r="CR229" s="346">
        <v>5.8337531443082447E-3</v>
      </c>
      <c r="CS229" s="346">
        <v>4.6134982334474356E-3</v>
      </c>
      <c r="CT229" s="346">
        <v>5.1302256633704761E-3</v>
      </c>
      <c r="CU229" s="346">
        <v>4.4236145983466736E-3</v>
      </c>
      <c r="CV229" s="346">
        <v>1.8040587038089943E-3</v>
      </c>
      <c r="CW229" s="346">
        <v>9.0984550050204308E-4</v>
      </c>
      <c r="CX229" s="346">
        <v>1.2095906114501221E-3</v>
      </c>
      <c r="CY229" s="346">
        <v>1.8313162025411483E-3</v>
      </c>
      <c r="CZ229" s="346">
        <v>3.1427677042842071E-4</v>
      </c>
      <c r="DA229" s="346">
        <v>1.0242224633732176E-3</v>
      </c>
      <c r="DB229" s="346">
        <v>3.7944591323786467E-3</v>
      </c>
      <c r="DC229" s="346">
        <v>1.6306499189438655E-3</v>
      </c>
      <c r="DD229" s="346">
        <v>3.3143845835113916E-3</v>
      </c>
      <c r="DE229" s="346">
        <v>1.9804297956717474E-3</v>
      </c>
      <c r="DF229" s="346">
        <v>1.0008385295275803</v>
      </c>
      <c r="DG229" s="347">
        <v>5.4059053985273139E-4</v>
      </c>
    </row>
    <row r="230" spans="2:111" ht="12.75" thickBot="1">
      <c r="B230" s="248" t="s">
        <v>337</v>
      </c>
      <c r="C230" s="249" t="s">
        <v>338</v>
      </c>
      <c r="D230" s="349">
        <v>2.0069058684707907E-3</v>
      </c>
      <c r="E230" s="349">
        <v>5.3129899197834889E-4</v>
      </c>
      <c r="F230" s="349">
        <v>1.6528084836525947E-3</v>
      </c>
      <c r="G230" s="349">
        <v>1.7636149282991773E-4</v>
      </c>
      <c r="H230" s="349">
        <v>3.1228986202638176E-3</v>
      </c>
      <c r="I230" s="349">
        <v>0</v>
      </c>
      <c r="J230" s="349">
        <v>2.3625522900201952E-4</v>
      </c>
      <c r="K230" s="349">
        <v>1.0491288693027993E-3</v>
      </c>
      <c r="L230" s="349">
        <v>1.0653950562700151E-3</v>
      </c>
      <c r="M230" s="349">
        <v>1.6632611351155454E-3</v>
      </c>
      <c r="N230" s="349">
        <v>0</v>
      </c>
      <c r="O230" s="349">
        <v>5.0489718726863943E-4</v>
      </c>
      <c r="P230" s="349">
        <v>1.7753990970972269E-4</v>
      </c>
      <c r="Q230" s="349">
        <v>1.4717817897178891E-3</v>
      </c>
      <c r="R230" s="349">
        <v>2.8965017430242316E-4</v>
      </c>
      <c r="S230" s="349">
        <v>8.9701493674570695E-4</v>
      </c>
      <c r="T230" s="349">
        <v>9.881589132141144E-4</v>
      </c>
      <c r="U230" s="349">
        <v>1.093555308263413E-3</v>
      </c>
      <c r="V230" s="349">
        <v>7.1303579121926534E-4</v>
      </c>
      <c r="W230" s="349">
        <v>4.1163312525521647E-4</v>
      </c>
      <c r="X230" s="349">
        <v>1.23149554420479E-4</v>
      </c>
      <c r="Y230" s="349">
        <v>1.5411788022465602E-4</v>
      </c>
      <c r="Z230" s="349">
        <v>1.0465780829636075E-4</v>
      </c>
      <c r="AA230" s="349">
        <v>1.0873924139258927E-3</v>
      </c>
      <c r="AB230" s="349">
        <v>3.3064009104695165E-4</v>
      </c>
      <c r="AC230" s="349">
        <v>1.5121349595172717E-4</v>
      </c>
      <c r="AD230" s="349">
        <v>1.6268773510509936E-4</v>
      </c>
      <c r="AE230" s="349">
        <v>2.6323761074590708E-3</v>
      </c>
      <c r="AF230" s="349">
        <v>8.1495706972522825E-4</v>
      </c>
      <c r="AG230" s="349">
        <v>9.7188600811192816E-4</v>
      </c>
      <c r="AH230" s="349">
        <v>4.1817286102881196E-4</v>
      </c>
      <c r="AI230" s="349">
        <v>2.7548243775419728E-3</v>
      </c>
      <c r="AJ230" s="349">
        <v>3.9564274261739418E-3</v>
      </c>
      <c r="AK230" s="349">
        <v>9.158123027709008E-4</v>
      </c>
      <c r="AL230" s="349">
        <v>3.6157266365491954E-3</v>
      </c>
      <c r="AM230" s="349">
        <v>3.8275376523487963E-3</v>
      </c>
      <c r="AN230" s="349">
        <v>2.6564456536629392E-3</v>
      </c>
      <c r="AO230" s="349">
        <v>4.263156760491423E-3</v>
      </c>
      <c r="AP230" s="349">
        <v>4.6681516339012403E-3</v>
      </c>
      <c r="AQ230" s="349">
        <v>6.158046431482667E-4</v>
      </c>
      <c r="AR230" s="349">
        <v>9.915403686750271E-4</v>
      </c>
      <c r="AS230" s="349">
        <v>1.6802088389318921E-3</v>
      </c>
      <c r="AT230" s="349">
        <v>2.9216600939993525E-3</v>
      </c>
      <c r="AU230" s="349">
        <v>2.5533078449507893E-3</v>
      </c>
      <c r="AV230" s="349">
        <v>1.9744331450363048E-3</v>
      </c>
      <c r="AW230" s="349">
        <v>5.9205221874511613E-4</v>
      </c>
      <c r="AX230" s="349">
        <v>1.3660830722072868E-4</v>
      </c>
      <c r="AY230" s="349">
        <v>1.8563740272761059E-4</v>
      </c>
      <c r="AZ230" s="349">
        <v>3.6251164388333614E-3</v>
      </c>
      <c r="BA230" s="349">
        <v>1.8532493795913693E-4</v>
      </c>
      <c r="BB230" s="349">
        <v>2.7436047799386901E-4</v>
      </c>
      <c r="BC230" s="349">
        <v>4.582289258808372E-4</v>
      </c>
      <c r="BD230" s="349">
        <v>1.2675827884997892E-4</v>
      </c>
      <c r="BE230" s="349">
        <v>1.4448226339283893E-4</v>
      </c>
      <c r="BF230" s="349">
        <v>5.7983021190586344E-4</v>
      </c>
      <c r="BG230" s="349">
        <v>1.8776881832603985E-4</v>
      </c>
      <c r="BH230" s="349">
        <v>1.0097496897801994E-3</v>
      </c>
      <c r="BI230" s="349">
        <v>6.5626259434400523E-4</v>
      </c>
      <c r="BJ230" s="349">
        <v>2.4868935281076132E-3</v>
      </c>
      <c r="BK230" s="349">
        <v>3.8240378135556013E-4</v>
      </c>
      <c r="BL230" s="349">
        <v>1.6281688389264714E-3</v>
      </c>
      <c r="BM230" s="349">
        <v>1.0532614696614527E-2</v>
      </c>
      <c r="BN230" s="349">
        <v>1.256822409401824E-2</v>
      </c>
      <c r="BO230" s="349">
        <v>9.2372726746974415E-3</v>
      </c>
      <c r="BP230" s="349">
        <v>1.0434875202962157E-2</v>
      </c>
      <c r="BQ230" s="349">
        <v>2.4252764250201364E-3</v>
      </c>
      <c r="BR230" s="349">
        <v>2.1315440830041608E-3</v>
      </c>
      <c r="BS230" s="349">
        <v>6.4455646113747477E-3</v>
      </c>
      <c r="BT230" s="349">
        <v>1.225101914397019E-3</v>
      </c>
      <c r="BU230" s="349">
        <v>3.3023503357118384E-3</v>
      </c>
      <c r="BV230" s="349">
        <v>6.0419082978344484E-3</v>
      </c>
      <c r="BW230" s="349">
        <v>5.379800834292678E-3</v>
      </c>
      <c r="BX230" s="349">
        <v>6.1797813787298223E-3</v>
      </c>
      <c r="BY230" s="349">
        <v>7.881340892566636E-4</v>
      </c>
      <c r="BZ230" s="349">
        <v>3.8306858582952685E-3</v>
      </c>
      <c r="CA230" s="349">
        <v>1.126004916900229E-3</v>
      </c>
      <c r="CB230" s="349">
        <v>2.7312520640324078E-3</v>
      </c>
      <c r="CC230" s="349">
        <v>6.5897395563561667E-3</v>
      </c>
      <c r="CD230" s="349">
        <v>2.2479891378940362E-3</v>
      </c>
      <c r="CE230" s="349">
        <v>5.4824777673625254E-3</v>
      </c>
      <c r="CF230" s="349">
        <v>2.5099298202383145E-3</v>
      </c>
      <c r="CG230" s="349">
        <v>3.3124638138779449E-3</v>
      </c>
      <c r="CH230" s="349">
        <v>1.0428380598728566E-3</v>
      </c>
      <c r="CI230" s="349">
        <v>4.1213048953544235E-3</v>
      </c>
      <c r="CJ230" s="349">
        <v>3.4764787117162509E-3</v>
      </c>
      <c r="CK230" s="349">
        <v>5.8927244324987545E-4</v>
      </c>
      <c r="CL230" s="349">
        <v>2.7274994312576257E-4</v>
      </c>
      <c r="CM230" s="349">
        <v>2.7079820033174131E-4</v>
      </c>
      <c r="CN230" s="349">
        <v>8.3841994015938662E-4</v>
      </c>
      <c r="CO230" s="349">
        <v>5.5803007136330362E-3</v>
      </c>
      <c r="CP230" s="349">
        <v>1.2361411625321282E-3</v>
      </c>
      <c r="CQ230" s="349">
        <v>1.4848313307386318E-3</v>
      </c>
      <c r="CR230" s="349">
        <v>1.2739662533579015E-2</v>
      </c>
      <c r="CS230" s="349">
        <v>4.5533373924765783E-3</v>
      </c>
      <c r="CT230" s="349">
        <v>1.9141784025474172E-3</v>
      </c>
      <c r="CU230" s="349">
        <v>7.8861718313857701E-3</v>
      </c>
      <c r="CV230" s="349">
        <v>3.0588797195073378E-3</v>
      </c>
      <c r="CW230" s="349">
        <v>6.6318745718946259E-4</v>
      </c>
      <c r="CX230" s="349">
        <v>3.2198331793869342E-3</v>
      </c>
      <c r="CY230" s="349">
        <v>2.458749313666699E-3</v>
      </c>
      <c r="CZ230" s="349">
        <v>1.3444822301753418E-3</v>
      </c>
      <c r="DA230" s="349">
        <v>1.4132211655483863E-3</v>
      </c>
      <c r="DB230" s="349">
        <v>4.9905372316474501E-3</v>
      </c>
      <c r="DC230" s="349">
        <v>9.3766074118188159E-4</v>
      </c>
      <c r="DD230" s="349">
        <v>1.6204160988942233E-3</v>
      </c>
      <c r="DE230" s="349">
        <v>2.6003263834293508E-3</v>
      </c>
      <c r="DF230" s="349">
        <v>1.7776037753796652E-3</v>
      </c>
      <c r="DG230" s="350">
        <v>0.65566374459008925</v>
      </c>
    </row>
  </sheetData>
  <mergeCells count="2">
    <mergeCell ref="B5:C6"/>
    <mergeCell ref="B121:C122"/>
  </mergeCells>
  <phoneticPr fontId="9"/>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3.296875" style="359" customWidth="1"/>
    <col min="2" max="2" width="6.3984375" style="360" customWidth="1"/>
    <col min="3" max="3" width="27.5" style="361" customWidth="1"/>
    <col min="4" max="13" width="10.296875" style="362" customWidth="1"/>
    <col min="14" max="14" width="11.796875" style="363" customWidth="1"/>
    <col min="15" max="15" width="9.3984375" style="363" customWidth="1"/>
    <col min="16" max="16" width="6.3984375" style="363" customWidth="1"/>
    <col min="17" max="17" width="8.796875" style="363"/>
    <col min="18" max="18" width="9.296875" style="363" customWidth="1"/>
    <col min="19" max="20" width="8.8984375" style="363" customWidth="1"/>
    <col min="21" max="21" width="9.296875" style="363" customWidth="1"/>
    <col min="22" max="22" width="8.8984375" style="363" customWidth="1"/>
    <col min="23" max="25" width="9.296875" style="363" customWidth="1"/>
    <col min="26" max="27" width="8.8984375" style="363" customWidth="1"/>
    <col min="28" max="16384" width="8.796875" style="363"/>
  </cols>
  <sheetData>
    <row r="1" spans="1:40" ht="16.5" customHeight="1"/>
    <row r="2" spans="1:40" ht="3.95" customHeight="1"/>
    <row r="3" spans="1:40" ht="3.95" customHeight="1"/>
    <row r="4" spans="1:40" ht="3.95" customHeight="1"/>
    <row r="5" spans="1:40" ht="26.1" customHeight="1" thickBot="1">
      <c r="C5" s="364"/>
    </row>
    <row r="6" spans="1:40" ht="43.5" customHeight="1" thickBot="1">
      <c r="B6" s="1155" t="s">
        <v>340</v>
      </c>
      <c r="C6" s="1156"/>
      <c r="D6" s="365" t="s">
        <v>54</v>
      </c>
      <c r="E6" s="366" t="s">
        <v>55</v>
      </c>
      <c r="F6" s="366" t="s">
        <v>56</v>
      </c>
      <c r="G6" s="367" t="s">
        <v>82</v>
      </c>
      <c r="H6" s="368" t="s">
        <v>58</v>
      </c>
      <c r="I6" s="368" t="s">
        <v>57</v>
      </c>
      <c r="J6" s="368" t="s">
        <v>78</v>
      </c>
      <c r="K6" s="368" t="s">
        <v>79</v>
      </c>
      <c r="L6" s="368" t="s">
        <v>80</v>
      </c>
      <c r="M6" s="369" t="s">
        <v>81</v>
      </c>
    </row>
    <row r="7" spans="1:40" ht="15.95" customHeight="1">
      <c r="A7" s="303">
        <v>1</v>
      </c>
      <c r="B7" s="370" t="s">
        <v>339</v>
      </c>
      <c r="C7" s="371" t="s">
        <v>138</v>
      </c>
      <c r="D7" s="859">
        <v>79366</v>
      </c>
      <c r="E7" s="860">
        <v>30341</v>
      </c>
      <c r="F7" s="860">
        <v>18152</v>
      </c>
      <c r="G7" s="860">
        <v>30873</v>
      </c>
      <c r="H7" s="860">
        <v>3639</v>
      </c>
      <c r="I7" s="860">
        <v>27234</v>
      </c>
      <c r="J7" s="860">
        <v>22580</v>
      </c>
      <c r="K7" s="860">
        <v>15938</v>
      </c>
      <c r="L7" s="860">
        <v>6642</v>
      </c>
      <c r="M7" s="861">
        <v>4654</v>
      </c>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row>
    <row r="8" spans="1:40" ht="15.95" customHeight="1">
      <c r="A8" s="303">
        <v>2</v>
      </c>
      <c r="B8" s="372" t="s">
        <v>139</v>
      </c>
      <c r="C8" s="371" t="s">
        <v>140</v>
      </c>
      <c r="D8" s="863">
        <v>5505</v>
      </c>
      <c r="E8" s="864">
        <v>924</v>
      </c>
      <c r="F8" s="864">
        <v>703</v>
      </c>
      <c r="G8" s="864">
        <v>3878</v>
      </c>
      <c r="H8" s="864">
        <v>991</v>
      </c>
      <c r="I8" s="864">
        <v>2887</v>
      </c>
      <c r="J8" s="864">
        <v>2686</v>
      </c>
      <c r="K8" s="864">
        <v>2327</v>
      </c>
      <c r="L8" s="864">
        <v>359</v>
      </c>
      <c r="M8" s="865">
        <v>201</v>
      </c>
      <c r="N8" s="862"/>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row>
    <row r="9" spans="1:40" ht="15.95" customHeight="1">
      <c r="A9" s="303">
        <v>3</v>
      </c>
      <c r="B9" s="372" t="s">
        <v>141</v>
      </c>
      <c r="C9" s="371" t="s">
        <v>142</v>
      </c>
      <c r="D9" s="863">
        <v>725</v>
      </c>
      <c r="E9" s="864">
        <v>4</v>
      </c>
      <c r="F9" s="864">
        <v>2</v>
      </c>
      <c r="G9" s="864">
        <v>719</v>
      </c>
      <c r="H9" s="864">
        <v>138</v>
      </c>
      <c r="I9" s="864">
        <v>581</v>
      </c>
      <c r="J9" s="864">
        <v>438</v>
      </c>
      <c r="K9" s="864">
        <v>170</v>
      </c>
      <c r="L9" s="864">
        <v>268</v>
      </c>
      <c r="M9" s="865">
        <v>143</v>
      </c>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row>
    <row r="10" spans="1:40" ht="15.95" customHeight="1">
      <c r="A10" s="303">
        <v>4</v>
      </c>
      <c r="B10" s="372" t="s">
        <v>143</v>
      </c>
      <c r="C10" s="371" t="s">
        <v>144</v>
      </c>
      <c r="D10" s="863">
        <v>937</v>
      </c>
      <c r="E10" s="864">
        <v>175</v>
      </c>
      <c r="F10" s="864">
        <v>34</v>
      </c>
      <c r="G10" s="864">
        <v>728</v>
      </c>
      <c r="H10" s="864">
        <v>98</v>
      </c>
      <c r="I10" s="864">
        <v>630</v>
      </c>
      <c r="J10" s="864">
        <v>571</v>
      </c>
      <c r="K10" s="864">
        <v>477</v>
      </c>
      <c r="L10" s="864">
        <v>94</v>
      </c>
      <c r="M10" s="865">
        <v>59</v>
      </c>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row>
    <row r="11" spans="1:40" ht="15.95" customHeight="1">
      <c r="A11" s="303">
        <v>5</v>
      </c>
      <c r="B11" s="372" t="s">
        <v>145</v>
      </c>
      <c r="C11" s="371" t="s">
        <v>146</v>
      </c>
      <c r="D11" s="863">
        <v>2817</v>
      </c>
      <c r="E11" s="864">
        <v>1699</v>
      </c>
      <c r="F11" s="864">
        <v>178</v>
      </c>
      <c r="G11" s="864">
        <v>940</v>
      </c>
      <c r="H11" s="864">
        <v>171</v>
      </c>
      <c r="I11" s="864">
        <v>769</v>
      </c>
      <c r="J11" s="864">
        <v>743</v>
      </c>
      <c r="K11" s="864">
        <v>666</v>
      </c>
      <c r="L11" s="864">
        <v>77</v>
      </c>
      <c r="M11" s="865">
        <v>26</v>
      </c>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row>
    <row r="12" spans="1:40" ht="15.95" customHeight="1">
      <c r="A12" s="303">
        <v>6</v>
      </c>
      <c r="B12" s="372" t="s">
        <v>147</v>
      </c>
      <c r="C12" s="371" t="s">
        <v>148</v>
      </c>
      <c r="D12" s="863">
        <v>0</v>
      </c>
      <c r="E12" s="864">
        <v>0</v>
      </c>
      <c r="F12" s="864">
        <v>0</v>
      </c>
      <c r="G12" s="864">
        <v>0</v>
      </c>
      <c r="H12" s="864">
        <v>0</v>
      </c>
      <c r="I12" s="864">
        <v>0</v>
      </c>
      <c r="J12" s="864">
        <v>0</v>
      </c>
      <c r="K12" s="864">
        <v>0</v>
      </c>
      <c r="L12" s="864">
        <v>0</v>
      </c>
      <c r="M12" s="865">
        <v>0</v>
      </c>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row>
    <row r="13" spans="1:40" ht="15.95" customHeight="1">
      <c r="A13" s="303">
        <v>7</v>
      </c>
      <c r="B13" s="372" t="s">
        <v>149</v>
      </c>
      <c r="C13" s="371" t="s">
        <v>150</v>
      </c>
      <c r="D13" s="863">
        <v>536</v>
      </c>
      <c r="E13" s="864">
        <v>14</v>
      </c>
      <c r="F13" s="864">
        <v>9</v>
      </c>
      <c r="G13" s="864">
        <v>513</v>
      </c>
      <c r="H13" s="864">
        <v>114</v>
      </c>
      <c r="I13" s="864">
        <v>399</v>
      </c>
      <c r="J13" s="864">
        <v>394</v>
      </c>
      <c r="K13" s="864">
        <v>361</v>
      </c>
      <c r="L13" s="864">
        <v>33</v>
      </c>
      <c r="M13" s="865">
        <v>5</v>
      </c>
      <c r="N13" s="862"/>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row>
    <row r="14" spans="1:40" ht="15.95" customHeight="1">
      <c r="A14" s="303">
        <v>8</v>
      </c>
      <c r="B14" s="372" t="s">
        <v>151</v>
      </c>
      <c r="C14" s="371" t="s">
        <v>152</v>
      </c>
      <c r="D14" s="863">
        <v>73883</v>
      </c>
      <c r="E14" s="864">
        <v>1622</v>
      </c>
      <c r="F14" s="864">
        <v>442</v>
      </c>
      <c r="G14" s="864">
        <v>71819</v>
      </c>
      <c r="H14" s="864">
        <v>2617</v>
      </c>
      <c r="I14" s="864">
        <v>69202</v>
      </c>
      <c r="J14" s="864">
        <v>67618</v>
      </c>
      <c r="K14" s="864">
        <v>32094</v>
      </c>
      <c r="L14" s="864">
        <v>35524</v>
      </c>
      <c r="M14" s="865">
        <v>1584</v>
      </c>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row>
    <row r="15" spans="1:40" ht="15.95" customHeight="1">
      <c r="A15" s="303">
        <v>9</v>
      </c>
      <c r="B15" s="372" t="s">
        <v>153</v>
      </c>
      <c r="C15" s="371" t="s">
        <v>154</v>
      </c>
      <c r="D15" s="863">
        <v>4518</v>
      </c>
      <c r="E15" s="864">
        <v>38</v>
      </c>
      <c r="F15" s="864">
        <v>29</v>
      </c>
      <c r="G15" s="864">
        <v>4451</v>
      </c>
      <c r="H15" s="864">
        <v>254</v>
      </c>
      <c r="I15" s="864">
        <v>4197</v>
      </c>
      <c r="J15" s="864">
        <v>3976</v>
      </c>
      <c r="K15" s="864">
        <v>2827</v>
      </c>
      <c r="L15" s="864">
        <v>1149</v>
      </c>
      <c r="M15" s="865">
        <v>221</v>
      </c>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row>
    <row r="16" spans="1:40" ht="15.95" customHeight="1">
      <c r="A16" s="303">
        <v>10</v>
      </c>
      <c r="B16" s="372" t="s">
        <v>155</v>
      </c>
      <c r="C16" s="371" t="s">
        <v>156</v>
      </c>
      <c r="D16" s="863">
        <v>1323</v>
      </c>
      <c r="E16" s="864">
        <v>17</v>
      </c>
      <c r="F16" s="864">
        <v>7</v>
      </c>
      <c r="G16" s="864">
        <v>1299</v>
      </c>
      <c r="H16" s="864">
        <v>88</v>
      </c>
      <c r="I16" s="864">
        <v>1211</v>
      </c>
      <c r="J16" s="864">
        <v>1179</v>
      </c>
      <c r="K16" s="864">
        <v>806</v>
      </c>
      <c r="L16" s="864">
        <v>373</v>
      </c>
      <c r="M16" s="865">
        <v>32</v>
      </c>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row>
    <row r="17" spans="1:40" ht="15.95" customHeight="1">
      <c r="A17" s="303">
        <v>11</v>
      </c>
      <c r="B17" s="372" t="s">
        <v>157</v>
      </c>
      <c r="C17" s="371" t="s">
        <v>158</v>
      </c>
      <c r="D17" s="863">
        <v>0</v>
      </c>
      <c r="E17" s="864">
        <v>0</v>
      </c>
      <c r="F17" s="864">
        <v>0</v>
      </c>
      <c r="G17" s="864">
        <v>0</v>
      </c>
      <c r="H17" s="864">
        <v>0</v>
      </c>
      <c r="I17" s="864">
        <v>0</v>
      </c>
      <c r="J17" s="864">
        <v>0</v>
      </c>
      <c r="K17" s="864">
        <v>0</v>
      </c>
      <c r="L17" s="864">
        <v>0</v>
      </c>
      <c r="M17" s="865">
        <v>0</v>
      </c>
      <c r="N17" s="862"/>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row>
    <row r="18" spans="1:40" ht="15.95" customHeight="1">
      <c r="A18" s="303">
        <v>12</v>
      </c>
      <c r="B18" s="372" t="s">
        <v>159</v>
      </c>
      <c r="C18" s="371" t="s">
        <v>160</v>
      </c>
      <c r="D18" s="863">
        <v>15160</v>
      </c>
      <c r="E18" s="864">
        <v>2749</v>
      </c>
      <c r="F18" s="864">
        <v>1077</v>
      </c>
      <c r="G18" s="864">
        <v>11334</v>
      </c>
      <c r="H18" s="864">
        <v>1597</v>
      </c>
      <c r="I18" s="864">
        <v>9737</v>
      </c>
      <c r="J18" s="864">
        <v>9649</v>
      </c>
      <c r="K18" s="864">
        <v>6183</v>
      </c>
      <c r="L18" s="864">
        <v>3466</v>
      </c>
      <c r="M18" s="865">
        <v>88</v>
      </c>
      <c r="N18" s="862"/>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row>
    <row r="19" spans="1:40" ht="15.95" customHeight="1">
      <c r="A19" s="303">
        <v>13</v>
      </c>
      <c r="B19" s="372" t="s">
        <v>161</v>
      </c>
      <c r="C19" s="371" t="s">
        <v>162</v>
      </c>
      <c r="D19" s="863">
        <v>8338</v>
      </c>
      <c r="E19" s="864">
        <v>1393</v>
      </c>
      <c r="F19" s="864">
        <v>436</v>
      </c>
      <c r="G19" s="864">
        <v>6509</v>
      </c>
      <c r="H19" s="864">
        <v>771</v>
      </c>
      <c r="I19" s="864">
        <v>5738</v>
      </c>
      <c r="J19" s="864">
        <v>5684</v>
      </c>
      <c r="K19" s="864">
        <v>3362</v>
      </c>
      <c r="L19" s="864">
        <v>2322</v>
      </c>
      <c r="M19" s="865">
        <v>54</v>
      </c>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row>
    <row r="20" spans="1:40" ht="15.95" customHeight="1">
      <c r="A20" s="303">
        <v>14</v>
      </c>
      <c r="B20" s="372" t="s">
        <v>163</v>
      </c>
      <c r="C20" s="371" t="s">
        <v>164</v>
      </c>
      <c r="D20" s="863">
        <v>6661</v>
      </c>
      <c r="E20" s="864">
        <v>588</v>
      </c>
      <c r="F20" s="864">
        <v>280</v>
      </c>
      <c r="G20" s="864">
        <v>5793</v>
      </c>
      <c r="H20" s="864">
        <v>768</v>
      </c>
      <c r="I20" s="864">
        <v>5025</v>
      </c>
      <c r="J20" s="864">
        <v>4979</v>
      </c>
      <c r="K20" s="864">
        <v>3603</v>
      </c>
      <c r="L20" s="864">
        <v>1376</v>
      </c>
      <c r="M20" s="865">
        <v>46</v>
      </c>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row>
    <row r="21" spans="1:40" ht="15.95" customHeight="1">
      <c r="A21" s="303">
        <v>15</v>
      </c>
      <c r="B21" s="372" t="s">
        <v>165</v>
      </c>
      <c r="C21" s="371" t="s">
        <v>166</v>
      </c>
      <c r="D21" s="863">
        <v>11326</v>
      </c>
      <c r="E21" s="864">
        <v>1869</v>
      </c>
      <c r="F21" s="864">
        <v>545</v>
      </c>
      <c r="G21" s="864">
        <v>8912</v>
      </c>
      <c r="H21" s="864">
        <v>1257</v>
      </c>
      <c r="I21" s="864">
        <v>7655</v>
      </c>
      <c r="J21" s="864">
        <v>7593</v>
      </c>
      <c r="K21" s="864">
        <v>5488</v>
      </c>
      <c r="L21" s="864">
        <v>2105</v>
      </c>
      <c r="M21" s="865">
        <v>62</v>
      </c>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row>
    <row r="22" spans="1:40" ht="15.95" customHeight="1">
      <c r="A22" s="303">
        <v>16</v>
      </c>
      <c r="B22" s="372" t="s">
        <v>167</v>
      </c>
      <c r="C22" s="371" t="s">
        <v>168</v>
      </c>
      <c r="D22" s="863">
        <v>2438</v>
      </c>
      <c r="E22" s="864">
        <v>38</v>
      </c>
      <c r="F22" s="864">
        <v>12</v>
      </c>
      <c r="G22" s="864">
        <v>2388</v>
      </c>
      <c r="H22" s="864">
        <v>92</v>
      </c>
      <c r="I22" s="864">
        <v>2296</v>
      </c>
      <c r="J22" s="864">
        <v>2287</v>
      </c>
      <c r="K22" s="864">
        <v>1725</v>
      </c>
      <c r="L22" s="864">
        <v>562</v>
      </c>
      <c r="M22" s="865">
        <v>9</v>
      </c>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row>
    <row r="23" spans="1:40" ht="15.95" customHeight="1">
      <c r="A23" s="303">
        <v>17</v>
      </c>
      <c r="B23" s="372" t="s">
        <v>169</v>
      </c>
      <c r="C23" s="371" t="s">
        <v>170</v>
      </c>
      <c r="D23" s="863">
        <v>13061</v>
      </c>
      <c r="E23" s="864">
        <v>419</v>
      </c>
      <c r="F23" s="864">
        <v>119</v>
      </c>
      <c r="G23" s="864">
        <v>12523</v>
      </c>
      <c r="H23" s="864">
        <v>1126</v>
      </c>
      <c r="I23" s="864">
        <v>11397</v>
      </c>
      <c r="J23" s="864">
        <v>11336</v>
      </c>
      <c r="K23" s="864">
        <v>7885</v>
      </c>
      <c r="L23" s="864">
        <v>3451</v>
      </c>
      <c r="M23" s="865">
        <v>61</v>
      </c>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row>
    <row r="24" spans="1:40" ht="15.95" customHeight="1">
      <c r="A24" s="303">
        <v>18</v>
      </c>
      <c r="B24" s="372" t="s">
        <v>171</v>
      </c>
      <c r="C24" s="371" t="s">
        <v>172</v>
      </c>
      <c r="D24" s="863">
        <v>20534</v>
      </c>
      <c r="E24" s="864">
        <v>782</v>
      </c>
      <c r="F24" s="864">
        <v>234</v>
      </c>
      <c r="G24" s="864">
        <v>19518</v>
      </c>
      <c r="H24" s="864">
        <v>2129</v>
      </c>
      <c r="I24" s="864">
        <v>17389</v>
      </c>
      <c r="J24" s="864">
        <v>17116</v>
      </c>
      <c r="K24" s="864">
        <v>13214</v>
      </c>
      <c r="L24" s="864">
        <v>3902</v>
      </c>
      <c r="M24" s="865">
        <v>273</v>
      </c>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row>
    <row r="25" spans="1:40" ht="15.95" customHeight="1">
      <c r="A25" s="303">
        <v>19</v>
      </c>
      <c r="B25" s="372" t="s">
        <v>173</v>
      </c>
      <c r="C25" s="371" t="s">
        <v>174</v>
      </c>
      <c r="D25" s="863">
        <v>288</v>
      </c>
      <c r="E25" s="864">
        <v>1</v>
      </c>
      <c r="F25" s="864">
        <v>0</v>
      </c>
      <c r="G25" s="864">
        <v>287</v>
      </c>
      <c r="H25" s="864">
        <v>18</v>
      </c>
      <c r="I25" s="864">
        <v>269</v>
      </c>
      <c r="J25" s="864">
        <v>266</v>
      </c>
      <c r="K25" s="864">
        <v>225</v>
      </c>
      <c r="L25" s="864">
        <v>41</v>
      </c>
      <c r="M25" s="865">
        <v>3</v>
      </c>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row>
    <row r="26" spans="1:40" ht="15.95" customHeight="1">
      <c r="A26" s="303">
        <v>20</v>
      </c>
      <c r="B26" s="372" t="s">
        <v>175</v>
      </c>
      <c r="C26" s="371" t="s">
        <v>176</v>
      </c>
      <c r="D26" s="863">
        <v>2012</v>
      </c>
      <c r="E26" s="864">
        <v>12</v>
      </c>
      <c r="F26" s="864">
        <v>3</v>
      </c>
      <c r="G26" s="864">
        <v>1997</v>
      </c>
      <c r="H26" s="864">
        <v>72</v>
      </c>
      <c r="I26" s="864">
        <v>1925</v>
      </c>
      <c r="J26" s="864">
        <v>1919</v>
      </c>
      <c r="K26" s="864">
        <v>1661</v>
      </c>
      <c r="L26" s="864">
        <v>258</v>
      </c>
      <c r="M26" s="865">
        <v>6</v>
      </c>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row>
    <row r="27" spans="1:40" ht="15.95" customHeight="1">
      <c r="A27" s="303">
        <v>21</v>
      </c>
      <c r="B27" s="372" t="s">
        <v>177</v>
      </c>
      <c r="C27" s="371" t="s">
        <v>178</v>
      </c>
      <c r="D27" s="863">
        <v>175</v>
      </c>
      <c r="E27" s="864">
        <v>0</v>
      </c>
      <c r="F27" s="864">
        <v>0</v>
      </c>
      <c r="G27" s="864">
        <v>175</v>
      </c>
      <c r="H27" s="864">
        <v>1</v>
      </c>
      <c r="I27" s="864">
        <v>174</v>
      </c>
      <c r="J27" s="864">
        <v>174</v>
      </c>
      <c r="K27" s="864">
        <v>152</v>
      </c>
      <c r="L27" s="864">
        <v>22</v>
      </c>
      <c r="M27" s="865">
        <v>0</v>
      </c>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row>
    <row r="28" spans="1:40" ht="15.95" customHeight="1">
      <c r="A28" s="303">
        <v>22</v>
      </c>
      <c r="B28" s="372" t="s">
        <v>179</v>
      </c>
      <c r="C28" s="371" t="s">
        <v>180</v>
      </c>
      <c r="D28" s="863">
        <v>2174</v>
      </c>
      <c r="E28" s="864">
        <v>10</v>
      </c>
      <c r="F28" s="864">
        <v>2</v>
      </c>
      <c r="G28" s="864">
        <v>2162</v>
      </c>
      <c r="H28" s="864">
        <v>36</v>
      </c>
      <c r="I28" s="864">
        <v>2126</v>
      </c>
      <c r="J28" s="864">
        <v>2124</v>
      </c>
      <c r="K28" s="864">
        <v>1838</v>
      </c>
      <c r="L28" s="864">
        <v>286</v>
      </c>
      <c r="M28" s="865">
        <v>2</v>
      </c>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row>
    <row r="29" spans="1:40" ht="15.95" customHeight="1">
      <c r="A29" s="303">
        <v>23</v>
      </c>
      <c r="B29" s="372" t="s">
        <v>181</v>
      </c>
      <c r="C29" s="371" t="s">
        <v>182</v>
      </c>
      <c r="D29" s="863">
        <v>1179</v>
      </c>
      <c r="E29" s="864">
        <v>2</v>
      </c>
      <c r="F29" s="864">
        <v>1</v>
      </c>
      <c r="G29" s="864">
        <v>1176</v>
      </c>
      <c r="H29" s="864">
        <v>13</v>
      </c>
      <c r="I29" s="864">
        <v>1163</v>
      </c>
      <c r="J29" s="864">
        <v>1162</v>
      </c>
      <c r="K29" s="864">
        <v>984</v>
      </c>
      <c r="L29" s="864">
        <v>178</v>
      </c>
      <c r="M29" s="865">
        <v>1</v>
      </c>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row>
    <row r="30" spans="1:40" ht="15.95" customHeight="1">
      <c r="A30" s="303">
        <v>24</v>
      </c>
      <c r="B30" s="372" t="s">
        <v>183</v>
      </c>
      <c r="C30" s="371" t="s">
        <v>184</v>
      </c>
      <c r="D30" s="863">
        <v>2159</v>
      </c>
      <c r="E30" s="864">
        <v>0</v>
      </c>
      <c r="F30" s="864">
        <v>0</v>
      </c>
      <c r="G30" s="864">
        <v>2159</v>
      </c>
      <c r="H30" s="864">
        <v>37</v>
      </c>
      <c r="I30" s="864">
        <v>2122</v>
      </c>
      <c r="J30" s="864">
        <v>2112</v>
      </c>
      <c r="K30" s="864">
        <v>1552</v>
      </c>
      <c r="L30" s="864">
        <v>560</v>
      </c>
      <c r="M30" s="865">
        <v>10</v>
      </c>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row>
    <row r="31" spans="1:40" ht="15.95" customHeight="1">
      <c r="A31" s="303">
        <v>25</v>
      </c>
      <c r="B31" s="372" t="s">
        <v>185</v>
      </c>
      <c r="C31" s="371" t="s">
        <v>186</v>
      </c>
      <c r="D31" s="863">
        <v>6471</v>
      </c>
      <c r="E31" s="864">
        <v>7</v>
      </c>
      <c r="F31" s="864">
        <v>2</v>
      </c>
      <c r="G31" s="864">
        <v>6462</v>
      </c>
      <c r="H31" s="864">
        <v>159</v>
      </c>
      <c r="I31" s="864">
        <v>6303</v>
      </c>
      <c r="J31" s="864">
        <v>6284</v>
      </c>
      <c r="K31" s="864">
        <v>5552</v>
      </c>
      <c r="L31" s="864">
        <v>732</v>
      </c>
      <c r="M31" s="865">
        <v>19</v>
      </c>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row>
    <row r="32" spans="1:40" ht="15.95" customHeight="1">
      <c r="A32" s="303">
        <v>26</v>
      </c>
      <c r="B32" s="372" t="s">
        <v>187</v>
      </c>
      <c r="C32" s="371" t="s">
        <v>188</v>
      </c>
      <c r="D32" s="863">
        <v>6610</v>
      </c>
      <c r="E32" s="864">
        <v>29</v>
      </c>
      <c r="F32" s="864">
        <v>5</v>
      </c>
      <c r="G32" s="864">
        <v>6576</v>
      </c>
      <c r="H32" s="864">
        <v>262</v>
      </c>
      <c r="I32" s="864">
        <v>6314</v>
      </c>
      <c r="J32" s="864">
        <v>6260</v>
      </c>
      <c r="K32" s="864">
        <v>5178</v>
      </c>
      <c r="L32" s="864">
        <v>1082</v>
      </c>
      <c r="M32" s="865">
        <v>54</v>
      </c>
      <c r="N32" s="862"/>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row>
    <row r="33" spans="1:40" ht="15.95" customHeight="1">
      <c r="A33" s="303">
        <v>27</v>
      </c>
      <c r="B33" s="372" t="s">
        <v>189</v>
      </c>
      <c r="C33" s="371" t="s">
        <v>190</v>
      </c>
      <c r="D33" s="863">
        <v>892</v>
      </c>
      <c r="E33" s="864">
        <v>0</v>
      </c>
      <c r="F33" s="864">
        <v>0</v>
      </c>
      <c r="G33" s="864">
        <v>892</v>
      </c>
      <c r="H33" s="864">
        <v>45</v>
      </c>
      <c r="I33" s="864">
        <v>847</v>
      </c>
      <c r="J33" s="864">
        <v>843</v>
      </c>
      <c r="K33" s="864">
        <v>751</v>
      </c>
      <c r="L33" s="864">
        <v>92</v>
      </c>
      <c r="M33" s="865">
        <v>4</v>
      </c>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row>
    <row r="34" spans="1:40" ht="15.95" customHeight="1">
      <c r="A34" s="303">
        <v>28</v>
      </c>
      <c r="B34" s="372" t="s">
        <v>191</v>
      </c>
      <c r="C34" s="371" t="s">
        <v>192</v>
      </c>
      <c r="D34" s="863">
        <v>531</v>
      </c>
      <c r="E34" s="864">
        <v>0</v>
      </c>
      <c r="F34" s="864">
        <v>0</v>
      </c>
      <c r="G34" s="864">
        <v>531</v>
      </c>
      <c r="H34" s="864">
        <v>60</v>
      </c>
      <c r="I34" s="864">
        <v>471</v>
      </c>
      <c r="J34" s="864">
        <v>465</v>
      </c>
      <c r="K34" s="864">
        <v>404</v>
      </c>
      <c r="L34" s="864">
        <v>61</v>
      </c>
      <c r="M34" s="865">
        <v>6</v>
      </c>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row>
    <row r="35" spans="1:40" ht="15.95" customHeight="1">
      <c r="A35" s="303">
        <v>29</v>
      </c>
      <c r="B35" s="372" t="s">
        <v>193</v>
      </c>
      <c r="C35" s="371" t="s">
        <v>96</v>
      </c>
      <c r="D35" s="863">
        <v>63083</v>
      </c>
      <c r="E35" s="864">
        <v>1618</v>
      </c>
      <c r="F35" s="864">
        <v>512</v>
      </c>
      <c r="G35" s="864">
        <v>60953</v>
      </c>
      <c r="H35" s="864">
        <v>3565</v>
      </c>
      <c r="I35" s="864">
        <v>57388</v>
      </c>
      <c r="J35" s="864">
        <v>56728</v>
      </c>
      <c r="K35" s="864">
        <v>39379</v>
      </c>
      <c r="L35" s="864">
        <v>17349</v>
      </c>
      <c r="M35" s="865">
        <v>660</v>
      </c>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row>
    <row r="36" spans="1:40" ht="15.95" customHeight="1">
      <c r="A36" s="303">
        <v>30</v>
      </c>
      <c r="B36" s="372" t="s">
        <v>194</v>
      </c>
      <c r="C36" s="371" t="s">
        <v>97</v>
      </c>
      <c r="D36" s="863">
        <v>14933</v>
      </c>
      <c r="E36" s="864">
        <v>596</v>
      </c>
      <c r="F36" s="864">
        <v>129</v>
      </c>
      <c r="G36" s="864">
        <v>14208</v>
      </c>
      <c r="H36" s="864">
        <v>497</v>
      </c>
      <c r="I36" s="864">
        <v>13711</v>
      </c>
      <c r="J36" s="864">
        <v>13667</v>
      </c>
      <c r="K36" s="864">
        <v>9360</v>
      </c>
      <c r="L36" s="864">
        <v>4307</v>
      </c>
      <c r="M36" s="865">
        <v>44</v>
      </c>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row>
    <row r="37" spans="1:40" ht="15.95" customHeight="1">
      <c r="A37" s="303">
        <v>31</v>
      </c>
      <c r="B37" s="372" t="s">
        <v>195</v>
      </c>
      <c r="C37" s="371" t="s">
        <v>196</v>
      </c>
      <c r="D37" s="863">
        <v>1621</v>
      </c>
      <c r="E37" s="864">
        <v>272</v>
      </c>
      <c r="F37" s="864">
        <v>70</v>
      </c>
      <c r="G37" s="864">
        <v>1279</v>
      </c>
      <c r="H37" s="864">
        <v>125</v>
      </c>
      <c r="I37" s="864">
        <v>1154</v>
      </c>
      <c r="J37" s="864">
        <v>1145</v>
      </c>
      <c r="K37" s="864">
        <v>757</v>
      </c>
      <c r="L37" s="864">
        <v>388</v>
      </c>
      <c r="M37" s="865">
        <v>9</v>
      </c>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row>
    <row r="38" spans="1:40" ht="15.95" customHeight="1">
      <c r="A38" s="303">
        <v>32</v>
      </c>
      <c r="B38" s="372" t="s">
        <v>197</v>
      </c>
      <c r="C38" s="371" t="s">
        <v>198</v>
      </c>
      <c r="D38" s="863">
        <v>3558</v>
      </c>
      <c r="E38" s="864">
        <v>109</v>
      </c>
      <c r="F38" s="864">
        <v>22</v>
      </c>
      <c r="G38" s="864">
        <v>3427</v>
      </c>
      <c r="H38" s="864">
        <v>109</v>
      </c>
      <c r="I38" s="864">
        <v>3318</v>
      </c>
      <c r="J38" s="864">
        <v>3310</v>
      </c>
      <c r="K38" s="864">
        <v>2675</v>
      </c>
      <c r="L38" s="864">
        <v>635</v>
      </c>
      <c r="M38" s="865">
        <v>8</v>
      </c>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row>
    <row r="39" spans="1:40" ht="15.95" customHeight="1">
      <c r="A39" s="303">
        <v>33</v>
      </c>
      <c r="B39" s="372" t="s">
        <v>199</v>
      </c>
      <c r="C39" s="371" t="s">
        <v>200</v>
      </c>
      <c r="D39" s="863">
        <v>5984</v>
      </c>
      <c r="E39" s="864">
        <v>50</v>
      </c>
      <c r="F39" s="864">
        <v>13</v>
      </c>
      <c r="G39" s="864">
        <v>5921</v>
      </c>
      <c r="H39" s="864">
        <v>489</v>
      </c>
      <c r="I39" s="864">
        <v>5432</v>
      </c>
      <c r="J39" s="864">
        <v>5368</v>
      </c>
      <c r="K39" s="864">
        <v>4264</v>
      </c>
      <c r="L39" s="864">
        <v>1104</v>
      </c>
      <c r="M39" s="865">
        <v>64</v>
      </c>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row>
    <row r="40" spans="1:40" ht="15.95" customHeight="1">
      <c r="A40" s="303">
        <v>34</v>
      </c>
      <c r="B40" s="372" t="s">
        <v>201</v>
      </c>
      <c r="C40" s="371" t="s">
        <v>98</v>
      </c>
      <c r="D40" s="863">
        <v>12060</v>
      </c>
      <c r="E40" s="864">
        <v>1523</v>
      </c>
      <c r="F40" s="864">
        <v>468</v>
      </c>
      <c r="G40" s="864">
        <v>10069</v>
      </c>
      <c r="H40" s="864">
        <v>679</v>
      </c>
      <c r="I40" s="864">
        <v>9390</v>
      </c>
      <c r="J40" s="864">
        <v>9345</v>
      </c>
      <c r="K40" s="864">
        <v>7486</v>
      </c>
      <c r="L40" s="864">
        <v>1859</v>
      </c>
      <c r="M40" s="865">
        <v>45</v>
      </c>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row>
    <row r="41" spans="1:40" ht="15.95" customHeight="1">
      <c r="A41" s="303">
        <v>35</v>
      </c>
      <c r="B41" s="372" t="s">
        <v>202</v>
      </c>
      <c r="C41" s="371" t="s">
        <v>99</v>
      </c>
      <c r="D41" s="863">
        <v>10231</v>
      </c>
      <c r="E41" s="864">
        <v>559</v>
      </c>
      <c r="F41" s="864">
        <v>112</v>
      </c>
      <c r="G41" s="864">
        <v>9560</v>
      </c>
      <c r="H41" s="864">
        <v>840</v>
      </c>
      <c r="I41" s="864">
        <v>8720</v>
      </c>
      <c r="J41" s="864">
        <v>8680</v>
      </c>
      <c r="K41" s="864">
        <v>6784</v>
      </c>
      <c r="L41" s="864">
        <v>1896</v>
      </c>
      <c r="M41" s="865">
        <v>40</v>
      </c>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row>
    <row r="42" spans="1:40" ht="15.95" customHeight="1">
      <c r="A42" s="303">
        <v>36</v>
      </c>
      <c r="B42" s="372" t="s">
        <v>203</v>
      </c>
      <c r="C42" s="371" t="s">
        <v>204</v>
      </c>
      <c r="D42" s="863">
        <v>1836</v>
      </c>
      <c r="E42" s="864">
        <v>0</v>
      </c>
      <c r="F42" s="864">
        <v>0</v>
      </c>
      <c r="G42" s="864">
        <v>1836</v>
      </c>
      <c r="H42" s="864">
        <v>18</v>
      </c>
      <c r="I42" s="864">
        <v>1818</v>
      </c>
      <c r="J42" s="864">
        <v>1804</v>
      </c>
      <c r="K42" s="864">
        <v>1655</v>
      </c>
      <c r="L42" s="864">
        <v>149</v>
      </c>
      <c r="M42" s="865">
        <v>14</v>
      </c>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row>
    <row r="43" spans="1:40" ht="15.95" customHeight="1">
      <c r="A43" s="303">
        <v>37</v>
      </c>
      <c r="B43" s="372" t="s">
        <v>205</v>
      </c>
      <c r="C43" s="371" t="s">
        <v>206</v>
      </c>
      <c r="D43" s="863">
        <v>13646</v>
      </c>
      <c r="E43" s="864">
        <v>27</v>
      </c>
      <c r="F43" s="864">
        <v>4</v>
      </c>
      <c r="G43" s="864">
        <v>13615</v>
      </c>
      <c r="H43" s="864">
        <v>116</v>
      </c>
      <c r="I43" s="864">
        <v>13499</v>
      </c>
      <c r="J43" s="864">
        <v>13492</v>
      </c>
      <c r="K43" s="864">
        <v>11784</v>
      </c>
      <c r="L43" s="864">
        <v>1708</v>
      </c>
      <c r="M43" s="865">
        <v>7</v>
      </c>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row>
    <row r="44" spans="1:40" ht="15.95" customHeight="1">
      <c r="A44" s="303">
        <v>38</v>
      </c>
      <c r="B44" s="372" t="s">
        <v>207</v>
      </c>
      <c r="C44" s="371" t="s">
        <v>208</v>
      </c>
      <c r="D44" s="863">
        <v>13014</v>
      </c>
      <c r="E44" s="864">
        <v>332</v>
      </c>
      <c r="F44" s="864">
        <v>47</v>
      </c>
      <c r="G44" s="864">
        <v>12635</v>
      </c>
      <c r="H44" s="864">
        <v>663</v>
      </c>
      <c r="I44" s="864">
        <v>11972</v>
      </c>
      <c r="J44" s="864">
        <v>11920</v>
      </c>
      <c r="K44" s="864">
        <v>10411</v>
      </c>
      <c r="L44" s="864">
        <v>1509</v>
      </c>
      <c r="M44" s="865">
        <v>52</v>
      </c>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row>
    <row r="45" spans="1:40" ht="15.95" customHeight="1">
      <c r="A45" s="303">
        <v>39</v>
      </c>
      <c r="B45" s="372" t="s">
        <v>209</v>
      </c>
      <c r="C45" s="371" t="s">
        <v>210</v>
      </c>
      <c r="D45" s="863">
        <v>7759</v>
      </c>
      <c r="E45" s="864">
        <v>264</v>
      </c>
      <c r="F45" s="864">
        <v>47</v>
      </c>
      <c r="G45" s="864">
        <v>7448</v>
      </c>
      <c r="H45" s="864">
        <v>672</v>
      </c>
      <c r="I45" s="864">
        <v>6776</v>
      </c>
      <c r="J45" s="864">
        <v>6729</v>
      </c>
      <c r="K45" s="864">
        <v>5862</v>
      </c>
      <c r="L45" s="864">
        <v>867</v>
      </c>
      <c r="M45" s="865">
        <v>47</v>
      </c>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row>
    <row r="46" spans="1:40" ht="15.95" customHeight="1">
      <c r="A46" s="303">
        <v>40</v>
      </c>
      <c r="B46" s="372" t="s">
        <v>211</v>
      </c>
      <c r="C46" s="371" t="s">
        <v>212</v>
      </c>
      <c r="D46" s="863">
        <v>985</v>
      </c>
      <c r="E46" s="864">
        <v>11</v>
      </c>
      <c r="F46" s="864">
        <v>2</v>
      </c>
      <c r="G46" s="864">
        <v>972</v>
      </c>
      <c r="H46" s="864">
        <v>44</v>
      </c>
      <c r="I46" s="864">
        <v>928</v>
      </c>
      <c r="J46" s="864">
        <v>918</v>
      </c>
      <c r="K46" s="864">
        <v>741</v>
      </c>
      <c r="L46" s="864">
        <v>177</v>
      </c>
      <c r="M46" s="865">
        <v>10</v>
      </c>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row>
    <row r="47" spans="1:40" ht="15.95" customHeight="1">
      <c r="A47" s="303">
        <v>41</v>
      </c>
      <c r="B47" s="372" t="s">
        <v>213</v>
      </c>
      <c r="C47" s="371" t="s">
        <v>214</v>
      </c>
      <c r="D47" s="863">
        <v>10621</v>
      </c>
      <c r="E47" s="864">
        <v>223</v>
      </c>
      <c r="F47" s="864">
        <v>38</v>
      </c>
      <c r="G47" s="864">
        <v>10360</v>
      </c>
      <c r="H47" s="864">
        <v>521</v>
      </c>
      <c r="I47" s="864">
        <v>9839</v>
      </c>
      <c r="J47" s="864">
        <v>9751</v>
      </c>
      <c r="K47" s="864">
        <v>7902</v>
      </c>
      <c r="L47" s="864">
        <v>1849</v>
      </c>
      <c r="M47" s="865">
        <v>88</v>
      </c>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row>
    <row r="48" spans="1:40" ht="15.95" customHeight="1">
      <c r="A48" s="303">
        <v>42</v>
      </c>
      <c r="B48" s="372" t="s">
        <v>215</v>
      </c>
      <c r="C48" s="371" t="s">
        <v>216</v>
      </c>
      <c r="D48" s="863">
        <v>9405</v>
      </c>
      <c r="E48" s="864">
        <v>534</v>
      </c>
      <c r="F48" s="864">
        <v>81</v>
      </c>
      <c r="G48" s="864">
        <v>8790</v>
      </c>
      <c r="H48" s="864">
        <v>904</v>
      </c>
      <c r="I48" s="864">
        <v>7886</v>
      </c>
      <c r="J48" s="864">
        <v>7779</v>
      </c>
      <c r="K48" s="864">
        <v>5996</v>
      </c>
      <c r="L48" s="864">
        <v>1783</v>
      </c>
      <c r="M48" s="865">
        <v>107</v>
      </c>
      <c r="N48" s="862"/>
      <c r="O48" s="862"/>
      <c r="P48" s="862"/>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row>
    <row r="49" spans="1:40" ht="15.95" customHeight="1">
      <c r="A49" s="303">
        <v>43</v>
      </c>
      <c r="B49" s="372" t="s">
        <v>217</v>
      </c>
      <c r="C49" s="371" t="s">
        <v>218</v>
      </c>
      <c r="D49" s="863">
        <v>71902</v>
      </c>
      <c r="E49" s="864">
        <v>4139</v>
      </c>
      <c r="F49" s="864">
        <v>683</v>
      </c>
      <c r="G49" s="864">
        <v>67080</v>
      </c>
      <c r="H49" s="864">
        <v>6693</v>
      </c>
      <c r="I49" s="864">
        <v>60387</v>
      </c>
      <c r="J49" s="864">
        <v>59483</v>
      </c>
      <c r="K49" s="864">
        <v>45853</v>
      </c>
      <c r="L49" s="864">
        <v>13630</v>
      </c>
      <c r="M49" s="865">
        <v>904</v>
      </c>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row>
    <row r="50" spans="1:40" ht="16.7" customHeight="1">
      <c r="A50" s="373">
        <v>44</v>
      </c>
      <c r="B50" s="372" t="s">
        <v>219</v>
      </c>
      <c r="C50" s="371" t="s">
        <v>0</v>
      </c>
      <c r="D50" s="863">
        <v>33523</v>
      </c>
      <c r="E50" s="864">
        <v>1047</v>
      </c>
      <c r="F50" s="864">
        <v>196</v>
      </c>
      <c r="G50" s="864">
        <v>32280</v>
      </c>
      <c r="H50" s="864">
        <v>2038</v>
      </c>
      <c r="I50" s="864">
        <v>30242</v>
      </c>
      <c r="J50" s="864">
        <v>30107</v>
      </c>
      <c r="K50" s="864">
        <v>23677</v>
      </c>
      <c r="L50" s="864">
        <v>6430</v>
      </c>
      <c r="M50" s="865">
        <v>135</v>
      </c>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row>
    <row r="51" spans="1:40" ht="15.95" customHeight="1">
      <c r="A51" s="373">
        <v>45</v>
      </c>
      <c r="B51" s="372" t="s">
        <v>220</v>
      </c>
      <c r="C51" s="371" t="s">
        <v>1</v>
      </c>
      <c r="D51" s="863">
        <v>84932</v>
      </c>
      <c r="E51" s="864">
        <v>2481</v>
      </c>
      <c r="F51" s="864">
        <v>455</v>
      </c>
      <c r="G51" s="864">
        <v>81996</v>
      </c>
      <c r="H51" s="864">
        <v>7531</v>
      </c>
      <c r="I51" s="864">
        <v>74465</v>
      </c>
      <c r="J51" s="864">
        <v>73997</v>
      </c>
      <c r="K51" s="864">
        <v>59528</v>
      </c>
      <c r="L51" s="864">
        <v>14469</v>
      </c>
      <c r="M51" s="865">
        <v>468</v>
      </c>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row>
    <row r="52" spans="1:40" ht="15.95" customHeight="1">
      <c r="A52" s="373">
        <v>46</v>
      </c>
      <c r="B52" s="372" t="s">
        <v>221</v>
      </c>
      <c r="C52" s="371" t="s">
        <v>2</v>
      </c>
      <c r="D52" s="863">
        <v>18080</v>
      </c>
      <c r="E52" s="864">
        <v>178</v>
      </c>
      <c r="F52" s="864">
        <v>61</v>
      </c>
      <c r="G52" s="864">
        <v>17841</v>
      </c>
      <c r="H52" s="864">
        <v>883</v>
      </c>
      <c r="I52" s="864">
        <v>16958</v>
      </c>
      <c r="J52" s="864">
        <v>16831</v>
      </c>
      <c r="K52" s="864">
        <v>13130</v>
      </c>
      <c r="L52" s="864">
        <v>3701</v>
      </c>
      <c r="M52" s="865">
        <v>127</v>
      </c>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row>
    <row r="53" spans="1:40" ht="15.95" customHeight="1">
      <c r="A53" s="373">
        <v>47</v>
      </c>
      <c r="B53" s="372" t="s">
        <v>222</v>
      </c>
      <c r="C53" s="371" t="s">
        <v>223</v>
      </c>
      <c r="D53" s="863">
        <v>3334</v>
      </c>
      <c r="E53" s="864">
        <v>2</v>
      </c>
      <c r="F53" s="864">
        <v>0</v>
      </c>
      <c r="G53" s="864">
        <v>3332</v>
      </c>
      <c r="H53" s="864">
        <v>23</v>
      </c>
      <c r="I53" s="864">
        <v>3309</v>
      </c>
      <c r="J53" s="864">
        <v>3302</v>
      </c>
      <c r="K53" s="864">
        <v>2123</v>
      </c>
      <c r="L53" s="864">
        <v>1179</v>
      </c>
      <c r="M53" s="865">
        <v>7</v>
      </c>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row>
    <row r="54" spans="1:40" ht="15.95" customHeight="1">
      <c r="A54" s="373">
        <v>48</v>
      </c>
      <c r="B54" s="372" t="s">
        <v>224</v>
      </c>
      <c r="C54" s="371" t="s">
        <v>225</v>
      </c>
      <c r="D54" s="863">
        <v>12794</v>
      </c>
      <c r="E54" s="864">
        <v>195</v>
      </c>
      <c r="F54" s="864">
        <v>49</v>
      </c>
      <c r="G54" s="864">
        <v>12550</v>
      </c>
      <c r="H54" s="864">
        <v>601</v>
      </c>
      <c r="I54" s="864">
        <v>11949</v>
      </c>
      <c r="J54" s="864">
        <v>11695</v>
      </c>
      <c r="K54" s="864">
        <v>7554</v>
      </c>
      <c r="L54" s="864">
        <v>4141</v>
      </c>
      <c r="M54" s="865">
        <v>254</v>
      </c>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row>
    <row r="55" spans="1:40" ht="15.95" customHeight="1">
      <c r="A55" s="373">
        <v>49</v>
      </c>
      <c r="B55" s="372" t="s">
        <v>226</v>
      </c>
      <c r="C55" s="371" t="s">
        <v>227</v>
      </c>
      <c r="D55" s="863">
        <v>53954</v>
      </c>
      <c r="E55" s="864">
        <v>1017</v>
      </c>
      <c r="F55" s="864">
        <v>183</v>
      </c>
      <c r="G55" s="864">
        <v>52754</v>
      </c>
      <c r="H55" s="864">
        <v>1954</v>
      </c>
      <c r="I55" s="864">
        <v>50800</v>
      </c>
      <c r="J55" s="864">
        <v>50390</v>
      </c>
      <c r="K55" s="864">
        <v>40223</v>
      </c>
      <c r="L55" s="864">
        <v>10167</v>
      </c>
      <c r="M55" s="865">
        <v>410</v>
      </c>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row>
    <row r="56" spans="1:40" ht="15.95" customHeight="1">
      <c r="A56" s="373">
        <v>50</v>
      </c>
      <c r="B56" s="372" t="s">
        <v>228</v>
      </c>
      <c r="C56" s="371" t="s">
        <v>229</v>
      </c>
      <c r="D56" s="863">
        <v>5365</v>
      </c>
      <c r="E56" s="864">
        <v>59</v>
      </c>
      <c r="F56" s="864">
        <v>11</v>
      </c>
      <c r="G56" s="864">
        <v>5295</v>
      </c>
      <c r="H56" s="864">
        <v>161</v>
      </c>
      <c r="I56" s="864">
        <v>5134</v>
      </c>
      <c r="J56" s="864">
        <v>5058</v>
      </c>
      <c r="K56" s="864">
        <v>4243</v>
      </c>
      <c r="L56" s="864">
        <v>815</v>
      </c>
      <c r="M56" s="865">
        <v>76</v>
      </c>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row>
    <row r="57" spans="1:40" ht="15.95" customHeight="1">
      <c r="A57" s="373">
        <v>51</v>
      </c>
      <c r="B57" s="372" t="s">
        <v>230</v>
      </c>
      <c r="C57" s="371" t="s">
        <v>231</v>
      </c>
      <c r="D57" s="863">
        <v>1896</v>
      </c>
      <c r="E57" s="864">
        <v>16</v>
      </c>
      <c r="F57" s="864">
        <v>2</v>
      </c>
      <c r="G57" s="864">
        <v>1878</v>
      </c>
      <c r="H57" s="864">
        <v>78</v>
      </c>
      <c r="I57" s="864">
        <v>1800</v>
      </c>
      <c r="J57" s="864">
        <v>1793</v>
      </c>
      <c r="K57" s="864">
        <v>1458</v>
      </c>
      <c r="L57" s="864">
        <v>335</v>
      </c>
      <c r="M57" s="865">
        <v>7</v>
      </c>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row>
    <row r="58" spans="1:40" ht="15.95" customHeight="1">
      <c r="A58" s="373">
        <v>52</v>
      </c>
      <c r="B58" s="372" t="s">
        <v>232</v>
      </c>
      <c r="C58" s="371" t="s">
        <v>233</v>
      </c>
      <c r="D58" s="863">
        <v>1817</v>
      </c>
      <c r="E58" s="864">
        <v>23</v>
      </c>
      <c r="F58" s="864">
        <v>5</v>
      </c>
      <c r="G58" s="864">
        <v>1789</v>
      </c>
      <c r="H58" s="864">
        <v>45</v>
      </c>
      <c r="I58" s="864">
        <v>1744</v>
      </c>
      <c r="J58" s="864">
        <v>1735</v>
      </c>
      <c r="K58" s="864">
        <v>1447</v>
      </c>
      <c r="L58" s="864">
        <v>288</v>
      </c>
      <c r="M58" s="865">
        <v>9</v>
      </c>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row>
    <row r="59" spans="1:40" ht="15.95" customHeight="1">
      <c r="A59" s="373">
        <v>53</v>
      </c>
      <c r="B59" s="372" t="s">
        <v>234</v>
      </c>
      <c r="C59" s="371" t="s">
        <v>235</v>
      </c>
      <c r="D59" s="863">
        <v>2797</v>
      </c>
      <c r="E59" s="864">
        <v>8</v>
      </c>
      <c r="F59" s="864">
        <v>1</v>
      </c>
      <c r="G59" s="864">
        <v>2788</v>
      </c>
      <c r="H59" s="864">
        <v>51</v>
      </c>
      <c r="I59" s="864">
        <v>2737</v>
      </c>
      <c r="J59" s="864">
        <v>2735</v>
      </c>
      <c r="K59" s="864">
        <v>2403</v>
      </c>
      <c r="L59" s="864">
        <v>332</v>
      </c>
      <c r="M59" s="865">
        <v>2</v>
      </c>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row>
    <row r="60" spans="1:40" ht="15.95" customHeight="1">
      <c r="A60" s="373">
        <v>54</v>
      </c>
      <c r="B60" s="372" t="s">
        <v>236</v>
      </c>
      <c r="C60" s="371" t="s">
        <v>237</v>
      </c>
      <c r="D60" s="863">
        <v>4653</v>
      </c>
      <c r="E60" s="864">
        <v>10</v>
      </c>
      <c r="F60" s="864">
        <v>2</v>
      </c>
      <c r="G60" s="864">
        <v>4641</v>
      </c>
      <c r="H60" s="864">
        <v>78</v>
      </c>
      <c r="I60" s="864">
        <v>4563</v>
      </c>
      <c r="J60" s="864">
        <v>4561</v>
      </c>
      <c r="K60" s="864">
        <v>3997</v>
      </c>
      <c r="L60" s="864">
        <v>564</v>
      </c>
      <c r="M60" s="865">
        <v>2</v>
      </c>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row>
    <row r="61" spans="1:40" ht="15.95" customHeight="1">
      <c r="A61" s="373">
        <v>55</v>
      </c>
      <c r="B61" s="372" t="s">
        <v>238</v>
      </c>
      <c r="C61" s="371" t="s">
        <v>239</v>
      </c>
      <c r="D61" s="863">
        <v>58808</v>
      </c>
      <c r="E61" s="864">
        <v>0</v>
      </c>
      <c r="F61" s="864">
        <v>0</v>
      </c>
      <c r="G61" s="864">
        <v>58808</v>
      </c>
      <c r="H61" s="864">
        <v>20</v>
      </c>
      <c r="I61" s="864">
        <v>58788</v>
      </c>
      <c r="J61" s="864">
        <v>58503</v>
      </c>
      <c r="K61" s="864">
        <v>50065</v>
      </c>
      <c r="L61" s="864">
        <v>8438</v>
      </c>
      <c r="M61" s="865">
        <v>285</v>
      </c>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row>
    <row r="62" spans="1:40" ht="15.95" customHeight="1">
      <c r="A62" s="373">
        <v>56</v>
      </c>
      <c r="B62" s="372" t="s">
        <v>240</v>
      </c>
      <c r="C62" s="371" t="s">
        <v>241</v>
      </c>
      <c r="D62" s="863">
        <v>2852</v>
      </c>
      <c r="E62" s="864">
        <v>0</v>
      </c>
      <c r="F62" s="864">
        <v>0</v>
      </c>
      <c r="G62" s="864">
        <v>2852</v>
      </c>
      <c r="H62" s="864">
        <v>27</v>
      </c>
      <c r="I62" s="864">
        <v>2825</v>
      </c>
      <c r="J62" s="864">
        <v>2822</v>
      </c>
      <c r="K62" s="864">
        <v>2415</v>
      </c>
      <c r="L62" s="864">
        <v>407</v>
      </c>
      <c r="M62" s="865">
        <v>3</v>
      </c>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row>
    <row r="63" spans="1:40" ht="15.95" customHeight="1">
      <c r="A63" s="373">
        <v>57</v>
      </c>
      <c r="B63" s="372" t="s">
        <v>242</v>
      </c>
      <c r="C63" s="371" t="s">
        <v>243</v>
      </c>
      <c r="D63" s="863">
        <v>236912</v>
      </c>
      <c r="E63" s="864">
        <v>1742</v>
      </c>
      <c r="F63" s="864">
        <v>323</v>
      </c>
      <c r="G63" s="864">
        <v>234847</v>
      </c>
      <c r="H63" s="864">
        <v>3602</v>
      </c>
      <c r="I63" s="864">
        <v>231245</v>
      </c>
      <c r="J63" s="864">
        <v>230393</v>
      </c>
      <c r="K63" s="864">
        <v>197164</v>
      </c>
      <c r="L63" s="864">
        <v>33229</v>
      </c>
      <c r="M63" s="865">
        <v>852</v>
      </c>
      <c r="N63" s="862"/>
      <c r="O63" s="862"/>
      <c r="P63" s="862"/>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row>
    <row r="64" spans="1:40" ht="15.95" customHeight="1">
      <c r="A64" s="373">
        <v>58</v>
      </c>
      <c r="B64" s="372" t="s">
        <v>244</v>
      </c>
      <c r="C64" s="371" t="s">
        <v>245</v>
      </c>
      <c r="D64" s="863">
        <v>758</v>
      </c>
      <c r="E64" s="864">
        <v>14</v>
      </c>
      <c r="F64" s="864">
        <v>3</v>
      </c>
      <c r="G64" s="864">
        <v>741</v>
      </c>
      <c r="H64" s="864">
        <v>32</v>
      </c>
      <c r="I64" s="864">
        <v>709</v>
      </c>
      <c r="J64" s="864">
        <v>704</v>
      </c>
      <c r="K64" s="864">
        <v>611</v>
      </c>
      <c r="L64" s="864">
        <v>93</v>
      </c>
      <c r="M64" s="865">
        <v>5</v>
      </c>
      <c r="N64" s="862"/>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row>
    <row r="65" spans="1:40" ht="15.95" customHeight="1">
      <c r="A65" s="373">
        <v>59</v>
      </c>
      <c r="B65" s="372" t="s">
        <v>246</v>
      </c>
      <c r="C65" s="371" t="s">
        <v>247</v>
      </c>
      <c r="D65" s="863">
        <v>21110</v>
      </c>
      <c r="E65" s="864">
        <v>182</v>
      </c>
      <c r="F65" s="864">
        <v>34</v>
      </c>
      <c r="G65" s="864">
        <v>20894</v>
      </c>
      <c r="H65" s="864">
        <v>576</v>
      </c>
      <c r="I65" s="864">
        <v>20318</v>
      </c>
      <c r="J65" s="864">
        <v>20256</v>
      </c>
      <c r="K65" s="864">
        <v>17381</v>
      </c>
      <c r="L65" s="864">
        <v>2875</v>
      </c>
      <c r="M65" s="865">
        <v>62</v>
      </c>
      <c r="N65" s="862"/>
      <c r="O65" s="862"/>
      <c r="P65" s="862"/>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row>
    <row r="66" spans="1:40" ht="15.95" customHeight="1">
      <c r="A66" s="373">
        <v>60</v>
      </c>
      <c r="B66" s="372" t="s">
        <v>248</v>
      </c>
      <c r="C66" s="371" t="s">
        <v>3</v>
      </c>
      <c r="D66" s="863">
        <v>21813</v>
      </c>
      <c r="E66" s="864">
        <v>4383</v>
      </c>
      <c r="F66" s="864">
        <v>733</v>
      </c>
      <c r="G66" s="864">
        <v>16697</v>
      </c>
      <c r="H66" s="864">
        <v>1814</v>
      </c>
      <c r="I66" s="864">
        <v>14883</v>
      </c>
      <c r="J66" s="864">
        <v>14713</v>
      </c>
      <c r="K66" s="864">
        <v>10805</v>
      </c>
      <c r="L66" s="864">
        <v>3908</v>
      </c>
      <c r="M66" s="865">
        <v>170</v>
      </c>
      <c r="N66" s="862"/>
      <c r="O66" s="862"/>
      <c r="P66" s="862"/>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row>
    <row r="67" spans="1:40" ht="15.95" customHeight="1">
      <c r="A67" s="373">
        <v>61</v>
      </c>
      <c r="B67" s="372" t="s">
        <v>249</v>
      </c>
      <c r="C67" s="371" t="s">
        <v>250</v>
      </c>
      <c r="D67" s="863">
        <v>2488</v>
      </c>
      <c r="E67" s="864">
        <v>347</v>
      </c>
      <c r="F67" s="864">
        <v>83</v>
      </c>
      <c r="G67" s="864">
        <v>2058</v>
      </c>
      <c r="H67" s="864">
        <v>297</v>
      </c>
      <c r="I67" s="864">
        <v>1761</v>
      </c>
      <c r="J67" s="864">
        <v>1730</v>
      </c>
      <c r="K67" s="864">
        <v>1459</v>
      </c>
      <c r="L67" s="864">
        <v>271</v>
      </c>
      <c r="M67" s="865">
        <v>31</v>
      </c>
      <c r="N67" s="862"/>
      <c r="O67" s="862"/>
      <c r="P67" s="862"/>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row>
    <row r="68" spans="1:40" ht="15.95" customHeight="1">
      <c r="A68" s="373">
        <v>62</v>
      </c>
      <c r="B68" s="372" t="s">
        <v>251</v>
      </c>
      <c r="C68" s="371" t="s">
        <v>252</v>
      </c>
      <c r="D68" s="863">
        <v>139062</v>
      </c>
      <c r="E68" s="864">
        <v>19834</v>
      </c>
      <c r="F68" s="864">
        <v>4046</v>
      </c>
      <c r="G68" s="864">
        <v>115182</v>
      </c>
      <c r="H68" s="864">
        <v>20268</v>
      </c>
      <c r="I68" s="864">
        <v>94914</v>
      </c>
      <c r="J68" s="864">
        <v>92967</v>
      </c>
      <c r="K68" s="864">
        <v>81760</v>
      </c>
      <c r="L68" s="864">
        <v>11207</v>
      </c>
      <c r="M68" s="865">
        <v>1947</v>
      </c>
      <c r="N68" s="862"/>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row>
    <row r="69" spans="1:40" ht="15.95" customHeight="1">
      <c r="A69" s="373">
        <v>63</v>
      </c>
      <c r="B69" s="372" t="s">
        <v>253</v>
      </c>
      <c r="C69" s="371" t="s">
        <v>254</v>
      </c>
      <c r="D69" s="863">
        <v>68439</v>
      </c>
      <c r="E69" s="864">
        <v>11532</v>
      </c>
      <c r="F69" s="864">
        <v>2268</v>
      </c>
      <c r="G69" s="864">
        <v>54639</v>
      </c>
      <c r="H69" s="864">
        <v>9810</v>
      </c>
      <c r="I69" s="864">
        <v>44829</v>
      </c>
      <c r="J69" s="864">
        <v>43895</v>
      </c>
      <c r="K69" s="864">
        <v>36127</v>
      </c>
      <c r="L69" s="864">
        <v>7768</v>
      </c>
      <c r="M69" s="865">
        <v>934</v>
      </c>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row>
    <row r="70" spans="1:40" ht="15.95" customHeight="1">
      <c r="A70" s="373">
        <v>64</v>
      </c>
      <c r="B70" s="372" t="s">
        <v>255</v>
      </c>
      <c r="C70" s="371" t="s">
        <v>256</v>
      </c>
      <c r="D70" s="863">
        <v>40544</v>
      </c>
      <c r="E70" s="864">
        <v>7284</v>
      </c>
      <c r="F70" s="864">
        <v>1313</v>
      </c>
      <c r="G70" s="864">
        <v>31947</v>
      </c>
      <c r="H70" s="864">
        <v>5628</v>
      </c>
      <c r="I70" s="864">
        <v>26319</v>
      </c>
      <c r="J70" s="864">
        <v>25781</v>
      </c>
      <c r="K70" s="864">
        <v>21882</v>
      </c>
      <c r="L70" s="864">
        <v>3899</v>
      </c>
      <c r="M70" s="865">
        <v>538</v>
      </c>
      <c r="N70" s="862"/>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row>
    <row r="71" spans="1:40" ht="15.95" customHeight="1">
      <c r="A71" s="373">
        <v>65</v>
      </c>
      <c r="B71" s="372" t="s">
        <v>257</v>
      </c>
      <c r="C71" s="371" t="s">
        <v>258</v>
      </c>
      <c r="D71" s="863">
        <v>45567</v>
      </c>
      <c r="E71" s="864">
        <v>6067</v>
      </c>
      <c r="F71" s="864">
        <v>1205</v>
      </c>
      <c r="G71" s="864">
        <v>38295</v>
      </c>
      <c r="H71" s="864">
        <v>6734</v>
      </c>
      <c r="I71" s="864">
        <v>31561</v>
      </c>
      <c r="J71" s="864">
        <v>30910</v>
      </c>
      <c r="K71" s="864">
        <v>27089</v>
      </c>
      <c r="L71" s="864">
        <v>3821</v>
      </c>
      <c r="M71" s="865">
        <v>651</v>
      </c>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row>
    <row r="72" spans="1:40" ht="15.95" customHeight="1">
      <c r="A72" s="373">
        <v>66</v>
      </c>
      <c r="B72" s="372" t="s">
        <v>259</v>
      </c>
      <c r="C72" s="371" t="s">
        <v>260</v>
      </c>
      <c r="D72" s="863">
        <v>7580</v>
      </c>
      <c r="E72" s="864">
        <v>0</v>
      </c>
      <c r="F72" s="864">
        <v>0</v>
      </c>
      <c r="G72" s="864">
        <v>7580</v>
      </c>
      <c r="H72" s="864">
        <v>115</v>
      </c>
      <c r="I72" s="864">
        <v>7465</v>
      </c>
      <c r="J72" s="864">
        <v>7448</v>
      </c>
      <c r="K72" s="864">
        <v>7069</v>
      </c>
      <c r="L72" s="864">
        <v>379</v>
      </c>
      <c r="M72" s="865">
        <v>17</v>
      </c>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row>
    <row r="73" spans="1:40" ht="15.95" customHeight="1">
      <c r="A73" s="373">
        <v>67</v>
      </c>
      <c r="B73" s="372" t="s">
        <v>261</v>
      </c>
      <c r="C73" s="371" t="s">
        <v>262</v>
      </c>
      <c r="D73" s="863">
        <v>5359</v>
      </c>
      <c r="E73" s="864">
        <v>0</v>
      </c>
      <c r="F73" s="864">
        <v>0</v>
      </c>
      <c r="G73" s="864">
        <v>5359</v>
      </c>
      <c r="H73" s="864">
        <v>144</v>
      </c>
      <c r="I73" s="864">
        <v>5215</v>
      </c>
      <c r="J73" s="864">
        <v>5213</v>
      </c>
      <c r="K73" s="864">
        <v>4286</v>
      </c>
      <c r="L73" s="864">
        <v>927</v>
      </c>
      <c r="M73" s="865">
        <v>2</v>
      </c>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row>
    <row r="74" spans="1:40" ht="15.95" customHeight="1">
      <c r="A74" s="373">
        <v>68</v>
      </c>
      <c r="B74" s="372" t="s">
        <v>263</v>
      </c>
      <c r="C74" s="371" t="s">
        <v>4</v>
      </c>
      <c r="D74" s="863">
        <v>5691</v>
      </c>
      <c r="E74" s="864">
        <v>0</v>
      </c>
      <c r="F74" s="864">
        <v>0</v>
      </c>
      <c r="G74" s="864">
        <v>5691</v>
      </c>
      <c r="H74" s="864">
        <v>9</v>
      </c>
      <c r="I74" s="864">
        <v>5682</v>
      </c>
      <c r="J74" s="864">
        <v>5670</v>
      </c>
      <c r="K74" s="864">
        <v>4667</v>
      </c>
      <c r="L74" s="864">
        <v>1003</v>
      </c>
      <c r="M74" s="865">
        <v>12</v>
      </c>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row>
    <row r="75" spans="1:40" ht="15.95" customHeight="1">
      <c r="A75" s="373">
        <v>69</v>
      </c>
      <c r="B75" s="372" t="s">
        <v>264</v>
      </c>
      <c r="C75" s="371" t="s">
        <v>5</v>
      </c>
      <c r="D75" s="863">
        <v>28776</v>
      </c>
      <c r="E75" s="864">
        <v>806</v>
      </c>
      <c r="F75" s="864">
        <v>113</v>
      </c>
      <c r="G75" s="864">
        <v>27857</v>
      </c>
      <c r="H75" s="864">
        <v>1806</v>
      </c>
      <c r="I75" s="864">
        <v>26051</v>
      </c>
      <c r="J75" s="864">
        <v>25700</v>
      </c>
      <c r="K75" s="864">
        <v>19025</v>
      </c>
      <c r="L75" s="864">
        <v>6675</v>
      </c>
      <c r="M75" s="865">
        <v>351</v>
      </c>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row>
    <row r="76" spans="1:40" ht="15.95" customHeight="1">
      <c r="A76" s="373">
        <v>70</v>
      </c>
      <c r="B76" s="372" t="s">
        <v>265</v>
      </c>
      <c r="C76" s="371" t="s">
        <v>52</v>
      </c>
      <c r="D76" s="863">
        <v>735287</v>
      </c>
      <c r="E76" s="864">
        <v>31526</v>
      </c>
      <c r="F76" s="864">
        <v>10652</v>
      </c>
      <c r="G76" s="864">
        <v>693109</v>
      </c>
      <c r="H76" s="864">
        <v>50790</v>
      </c>
      <c r="I76" s="864">
        <v>642319</v>
      </c>
      <c r="J76" s="864">
        <v>631223</v>
      </c>
      <c r="K76" s="864">
        <v>343156</v>
      </c>
      <c r="L76" s="864">
        <v>288067</v>
      </c>
      <c r="M76" s="865">
        <v>11096</v>
      </c>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row>
    <row r="77" spans="1:40" ht="15.95" customHeight="1">
      <c r="A77" s="373">
        <v>71</v>
      </c>
      <c r="B77" s="372" t="s">
        <v>266</v>
      </c>
      <c r="C77" s="371" t="s">
        <v>6</v>
      </c>
      <c r="D77" s="866">
        <v>85765</v>
      </c>
      <c r="E77" s="864">
        <v>2062</v>
      </c>
      <c r="F77" s="864">
        <v>167</v>
      </c>
      <c r="G77" s="864">
        <v>83536</v>
      </c>
      <c r="H77" s="864">
        <v>3120</v>
      </c>
      <c r="I77" s="864">
        <v>80416</v>
      </c>
      <c r="J77" s="864">
        <v>80081</v>
      </c>
      <c r="K77" s="864">
        <v>66965</v>
      </c>
      <c r="L77" s="864">
        <v>13116</v>
      </c>
      <c r="M77" s="865">
        <v>335</v>
      </c>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row>
    <row r="78" spans="1:40" ht="15.95" customHeight="1">
      <c r="A78" s="373">
        <v>72</v>
      </c>
      <c r="B78" s="372" t="s">
        <v>267</v>
      </c>
      <c r="C78" s="371" t="s">
        <v>268</v>
      </c>
      <c r="D78" s="866">
        <v>51714</v>
      </c>
      <c r="E78" s="864">
        <v>3671</v>
      </c>
      <c r="F78" s="864">
        <v>1072</v>
      </c>
      <c r="G78" s="864">
        <v>46971</v>
      </c>
      <c r="H78" s="864">
        <v>13796</v>
      </c>
      <c r="I78" s="864">
        <v>33175</v>
      </c>
      <c r="J78" s="864">
        <v>32695</v>
      </c>
      <c r="K78" s="864">
        <v>22645</v>
      </c>
      <c r="L78" s="864">
        <v>10050</v>
      </c>
      <c r="M78" s="865">
        <v>480</v>
      </c>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row>
    <row r="79" spans="1:40" ht="15.95" customHeight="1">
      <c r="A79" s="373">
        <v>73</v>
      </c>
      <c r="B79" s="372" t="s">
        <v>269</v>
      </c>
      <c r="C79" s="371" t="s">
        <v>270</v>
      </c>
      <c r="D79" s="863">
        <v>22694</v>
      </c>
      <c r="E79" s="864">
        <v>6177</v>
      </c>
      <c r="F79" s="864">
        <v>1537</v>
      </c>
      <c r="G79" s="864">
        <v>14980</v>
      </c>
      <c r="H79" s="864">
        <v>6586</v>
      </c>
      <c r="I79" s="864">
        <v>8394</v>
      </c>
      <c r="J79" s="864">
        <v>8214</v>
      </c>
      <c r="K79" s="864">
        <v>4758</v>
      </c>
      <c r="L79" s="864">
        <v>3456</v>
      </c>
      <c r="M79" s="865">
        <v>180</v>
      </c>
      <c r="N79" s="867">
        <v>14935043</v>
      </c>
      <c r="O79" s="868">
        <f>+N79/(N79+N80)</f>
        <v>0.2224153622257925</v>
      </c>
      <c r="P79" s="869" t="s">
        <v>269</v>
      </c>
      <c r="Q79" s="870" t="s">
        <v>270</v>
      </c>
      <c r="R79" s="871">
        <v>480864</v>
      </c>
      <c r="S79" s="872">
        <v>126482</v>
      </c>
      <c r="T79" s="872">
        <v>30698</v>
      </c>
      <c r="U79" s="872">
        <v>323684</v>
      </c>
      <c r="V79" s="872">
        <v>135815</v>
      </c>
      <c r="W79" s="872">
        <v>187869</v>
      </c>
      <c r="X79" s="872">
        <v>181941</v>
      </c>
      <c r="Y79" s="872">
        <v>108129</v>
      </c>
      <c r="Z79" s="872">
        <v>73812</v>
      </c>
      <c r="AA79" s="873">
        <v>5928</v>
      </c>
      <c r="AB79" s="874"/>
      <c r="AC79" s="874"/>
      <c r="AD79" s="874"/>
      <c r="AE79" s="874"/>
      <c r="AF79" s="874"/>
      <c r="AG79" s="874"/>
      <c r="AH79" s="874"/>
      <c r="AI79" s="874"/>
      <c r="AJ79" s="874"/>
      <c r="AK79" s="874"/>
      <c r="AL79" s="874"/>
      <c r="AM79" s="874"/>
      <c r="AN79" s="874"/>
    </row>
    <row r="80" spans="1:40" ht="15.95" customHeight="1">
      <c r="A80" s="373">
        <v>74</v>
      </c>
      <c r="B80" s="372" t="s">
        <v>271</v>
      </c>
      <c r="C80" s="371" t="s">
        <v>272</v>
      </c>
      <c r="D80" s="863">
        <v>0</v>
      </c>
      <c r="E80" s="864"/>
      <c r="F80" s="864"/>
      <c r="G80" s="864">
        <v>0</v>
      </c>
      <c r="H80" s="864"/>
      <c r="I80" s="864">
        <v>0</v>
      </c>
      <c r="J80" s="864">
        <v>0</v>
      </c>
      <c r="K80" s="864"/>
      <c r="L80" s="864"/>
      <c r="M80" s="865"/>
      <c r="N80" s="867">
        <v>52214289</v>
      </c>
      <c r="O80" s="868">
        <f>+N80/(N79+N80)</f>
        <v>0.7775846377742075</v>
      </c>
      <c r="P80" s="869"/>
      <c r="Q80" s="870"/>
      <c r="R80" s="871"/>
      <c r="S80" s="872"/>
      <c r="T80" s="872"/>
      <c r="U80" s="872"/>
      <c r="V80" s="872"/>
      <c r="W80" s="872"/>
      <c r="X80" s="872"/>
      <c r="Y80" s="872"/>
      <c r="Z80" s="872"/>
      <c r="AA80" s="873"/>
      <c r="AB80" s="874"/>
      <c r="AC80" s="874"/>
      <c r="AD80" s="874"/>
      <c r="AE80" s="874"/>
      <c r="AF80" s="874"/>
      <c r="AG80" s="874"/>
      <c r="AH80" s="874"/>
      <c r="AI80" s="874"/>
      <c r="AJ80" s="874"/>
      <c r="AK80" s="874"/>
      <c r="AL80" s="874"/>
      <c r="AM80" s="874"/>
      <c r="AN80" s="874"/>
    </row>
    <row r="81" spans="1:40" ht="15.95" customHeight="1">
      <c r="A81" s="373">
        <v>75</v>
      </c>
      <c r="B81" s="372" t="s">
        <v>273</v>
      </c>
      <c r="C81" s="371" t="s">
        <v>274</v>
      </c>
      <c r="D81" s="866">
        <v>11592</v>
      </c>
      <c r="E81" s="864">
        <v>0</v>
      </c>
      <c r="F81" s="864">
        <v>0</v>
      </c>
      <c r="G81" s="864">
        <v>11592</v>
      </c>
      <c r="H81" s="864">
        <v>45</v>
      </c>
      <c r="I81" s="864">
        <v>11547</v>
      </c>
      <c r="J81" s="864">
        <v>11545</v>
      </c>
      <c r="K81" s="864">
        <v>11294</v>
      </c>
      <c r="L81" s="864">
        <v>251</v>
      </c>
      <c r="M81" s="865">
        <v>2</v>
      </c>
      <c r="N81" s="867"/>
      <c r="O81" s="868"/>
      <c r="P81" s="869"/>
      <c r="Q81" s="870"/>
      <c r="R81" s="870"/>
      <c r="S81" s="870"/>
      <c r="T81" s="870"/>
      <c r="U81" s="870"/>
      <c r="V81" s="870"/>
      <c r="W81" s="870"/>
      <c r="X81" s="870"/>
      <c r="Y81" s="870"/>
      <c r="Z81" s="870"/>
      <c r="AA81" s="870"/>
      <c r="AB81" s="874"/>
      <c r="AC81" s="874"/>
      <c r="AD81" s="874"/>
      <c r="AE81" s="874"/>
      <c r="AF81" s="874"/>
      <c r="AG81" s="874"/>
      <c r="AH81" s="874"/>
      <c r="AI81" s="874"/>
      <c r="AJ81" s="874"/>
      <c r="AK81" s="874"/>
      <c r="AL81" s="874"/>
      <c r="AM81" s="874"/>
      <c r="AN81" s="874"/>
    </row>
    <row r="82" spans="1:40" ht="15.95" customHeight="1">
      <c r="A82" s="373">
        <v>76</v>
      </c>
      <c r="B82" s="372" t="s">
        <v>275</v>
      </c>
      <c r="C82" s="371" t="s">
        <v>276</v>
      </c>
      <c r="D82" s="863">
        <v>140897</v>
      </c>
      <c r="E82" s="864">
        <v>5649</v>
      </c>
      <c r="F82" s="864">
        <v>654</v>
      </c>
      <c r="G82" s="864">
        <v>134594</v>
      </c>
      <c r="H82" s="864">
        <v>5130</v>
      </c>
      <c r="I82" s="864">
        <v>129464</v>
      </c>
      <c r="J82" s="864">
        <v>127879</v>
      </c>
      <c r="K82" s="864">
        <v>90383</v>
      </c>
      <c r="L82" s="864">
        <v>37496</v>
      </c>
      <c r="M82" s="865">
        <v>1585</v>
      </c>
      <c r="N82" s="867">
        <v>15986047</v>
      </c>
      <c r="O82" s="868">
        <f>+N82/(N82+N83)</f>
        <v>0.61876938874078358</v>
      </c>
      <c r="P82" s="869" t="s">
        <v>275</v>
      </c>
      <c r="Q82" s="870" t="s">
        <v>276</v>
      </c>
      <c r="R82" s="870">
        <v>2303088</v>
      </c>
      <c r="S82" s="870">
        <v>116250</v>
      </c>
      <c r="T82" s="870">
        <v>9815</v>
      </c>
      <c r="U82" s="870">
        <v>2177023</v>
      </c>
      <c r="V82" s="870">
        <v>85288</v>
      </c>
      <c r="W82" s="870">
        <v>2091735</v>
      </c>
      <c r="X82" s="870">
        <v>2056946</v>
      </c>
      <c r="Y82" s="870">
        <v>1440866</v>
      </c>
      <c r="Z82" s="870">
        <v>616080</v>
      </c>
      <c r="AA82" s="870">
        <v>34789</v>
      </c>
      <c r="AB82" s="874"/>
      <c r="AC82" s="874"/>
      <c r="AD82" s="874"/>
      <c r="AE82" s="874"/>
      <c r="AF82" s="874"/>
      <c r="AG82" s="874"/>
      <c r="AH82" s="874"/>
      <c r="AI82" s="874"/>
      <c r="AJ82" s="874"/>
      <c r="AK82" s="874"/>
      <c r="AL82" s="874"/>
      <c r="AM82" s="874"/>
      <c r="AN82" s="874"/>
    </row>
    <row r="83" spans="1:40" ht="15.95" customHeight="1">
      <c r="A83" s="373">
        <v>77</v>
      </c>
      <c r="B83" s="372" t="s">
        <v>277</v>
      </c>
      <c r="C83" s="371" t="s">
        <v>278</v>
      </c>
      <c r="D83" s="863">
        <v>0</v>
      </c>
      <c r="E83" s="864"/>
      <c r="F83" s="864"/>
      <c r="G83" s="864">
        <v>0</v>
      </c>
      <c r="H83" s="864"/>
      <c r="I83" s="864">
        <v>0</v>
      </c>
      <c r="J83" s="864">
        <v>0</v>
      </c>
      <c r="K83" s="864"/>
      <c r="L83" s="864"/>
      <c r="M83" s="865"/>
      <c r="N83" s="867">
        <v>9849179</v>
      </c>
      <c r="O83" s="868">
        <f>+N83/(N82+N83)</f>
        <v>0.38123061125921637</v>
      </c>
      <c r="P83" s="869"/>
      <c r="Q83" s="870"/>
      <c r="R83" s="870"/>
      <c r="S83" s="870"/>
      <c r="T83" s="870"/>
      <c r="U83" s="870"/>
      <c r="V83" s="870"/>
      <c r="W83" s="870"/>
      <c r="X83" s="870"/>
      <c r="Y83" s="870"/>
      <c r="Z83" s="870"/>
      <c r="AA83" s="870"/>
      <c r="AB83" s="874"/>
      <c r="AC83" s="874"/>
      <c r="AD83" s="874"/>
      <c r="AE83" s="874"/>
      <c r="AF83" s="874"/>
      <c r="AG83" s="874"/>
      <c r="AH83" s="874"/>
      <c r="AI83" s="874"/>
      <c r="AJ83" s="874"/>
      <c r="AK83" s="874"/>
      <c r="AL83" s="874"/>
      <c r="AM83" s="874"/>
      <c r="AN83" s="874"/>
    </row>
    <row r="84" spans="1:40" ht="15.95" customHeight="1">
      <c r="A84" s="373">
        <v>78</v>
      </c>
      <c r="B84" s="372" t="s">
        <v>279</v>
      </c>
      <c r="C84" s="371" t="s">
        <v>280</v>
      </c>
      <c r="D84" s="863">
        <v>5183</v>
      </c>
      <c r="E84" s="864">
        <v>63</v>
      </c>
      <c r="F84" s="864">
        <v>16</v>
      </c>
      <c r="G84" s="864">
        <v>5104</v>
      </c>
      <c r="H84" s="864">
        <v>243</v>
      </c>
      <c r="I84" s="864">
        <v>4861</v>
      </c>
      <c r="J84" s="864">
        <v>4718</v>
      </c>
      <c r="K84" s="864">
        <v>3570</v>
      </c>
      <c r="L84" s="864">
        <v>1148</v>
      </c>
      <c r="M84" s="865">
        <v>143</v>
      </c>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row>
    <row r="85" spans="1:40" ht="15.95" customHeight="1">
      <c r="A85" s="373">
        <v>79</v>
      </c>
      <c r="B85" s="372" t="s">
        <v>281</v>
      </c>
      <c r="C85" s="371" t="s">
        <v>282</v>
      </c>
      <c r="D85" s="863">
        <v>1531</v>
      </c>
      <c r="E85" s="864">
        <v>0</v>
      </c>
      <c r="F85" s="864">
        <v>0</v>
      </c>
      <c r="G85" s="864">
        <v>1531</v>
      </c>
      <c r="H85" s="864">
        <v>9</v>
      </c>
      <c r="I85" s="864">
        <v>1522</v>
      </c>
      <c r="J85" s="864">
        <v>1522</v>
      </c>
      <c r="K85" s="864">
        <v>1372</v>
      </c>
      <c r="L85" s="864">
        <v>150</v>
      </c>
      <c r="M85" s="865">
        <v>0</v>
      </c>
      <c r="N85" s="862"/>
      <c r="O85" s="862"/>
      <c r="P85" s="862"/>
      <c r="Q85" s="862"/>
      <c r="R85" s="862"/>
      <c r="S85" s="862"/>
      <c r="T85" s="862"/>
      <c r="U85" s="862"/>
      <c r="V85" s="862"/>
      <c r="W85" s="862"/>
      <c r="X85" s="862"/>
      <c r="Y85" s="862"/>
      <c r="Z85" s="862"/>
      <c r="AA85" s="862"/>
      <c r="AB85" s="862"/>
      <c r="AC85" s="862"/>
      <c r="AD85" s="862"/>
      <c r="AE85" s="862"/>
      <c r="AF85" s="862"/>
      <c r="AG85" s="862"/>
      <c r="AH85" s="862"/>
      <c r="AI85" s="862"/>
      <c r="AJ85" s="862"/>
      <c r="AK85" s="862"/>
      <c r="AL85" s="862"/>
      <c r="AM85" s="862"/>
      <c r="AN85" s="862"/>
    </row>
    <row r="86" spans="1:40" ht="15.95" customHeight="1">
      <c r="A86" s="373">
        <v>80</v>
      </c>
      <c r="B86" s="372" t="s">
        <v>283</v>
      </c>
      <c r="C86" s="371" t="s">
        <v>284</v>
      </c>
      <c r="D86" s="863">
        <v>5697</v>
      </c>
      <c r="E86" s="864">
        <v>84</v>
      </c>
      <c r="F86" s="864">
        <v>19</v>
      </c>
      <c r="G86" s="864">
        <v>5594</v>
      </c>
      <c r="H86" s="864">
        <v>167</v>
      </c>
      <c r="I86" s="864">
        <v>5427</v>
      </c>
      <c r="J86" s="864">
        <v>5334</v>
      </c>
      <c r="K86" s="864">
        <v>3530</v>
      </c>
      <c r="L86" s="864">
        <v>1804</v>
      </c>
      <c r="M86" s="865">
        <v>93</v>
      </c>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row>
    <row r="87" spans="1:40" ht="15.95" customHeight="1">
      <c r="A87" s="373">
        <v>81</v>
      </c>
      <c r="B87" s="372" t="s">
        <v>285</v>
      </c>
      <c r="C87" s="371" t="s">
        <v>286</v>
      </c>
      <c r="D87" s="863">
        <v>14913</v>
      </c>
      <c r="E87" s="864">
        <v>118</v>
      </c>
      <c r="F87" s="864">
        <v>0</v>
      </c>
      <c r="G87" s="864">
        <v>14795</v>
      </c>
      <c r="H87" s="864">
        <v>327</v>
      </c>
      <c r="I87" s="864">
        <v>14468</v>
      </c>
      <c r="J87" s="864">
        <v>14344</v>
      </c>
      <c r="K87" s="864">
        <v>9707</v>
      </c>
      <c r="L87" s="864">
        <v>4637</v>
      </c>
      <c r="M87" s="865">
        <v>124</v>
      </c>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row>
    <row r="88" spans="1:40" ht="15.95" customHeight="1">
      <c r="A88" s="373">
        <v>82</v>
      </c>
      <c r="B88" s="372" t="s">
        <v>287</v>
      </c>
      <c r="C88" s="371" t="s">
        <v>288</v>
      </c>
      <c r="D88" s="863">
        <v>30990</v>
      </c>
      <c r="E88" s="864">
        <v>5375</v>
      </c>
      <c r="F88" s="864">
        <v>1634</v>
      </c>
      <c r="G88" s="864">
        <v>23981</v>
      </c>
      <c r="H88" s="864">
        <v>1285</v>
      </c>
      <c r="I88" s="864">
        <v>22696</v>
      </c>
      <c r="J88" s="864">
        <v>22505</v>
      </c>
      <c r="K88" s="864">
        <v>14690</v>
      </c>
      <c r="L88" s="864">
        <v>7815</v>
      </c>
      <c r="M88" s="865">
        <v>191</v>
      </c>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row>
    <row r="89" spans="1:40" ht="15.95" customHeight="1">
      <c r="A89" s="373">
        <v>83</v>
      </c>
      <c r="B89" s="372" t="s">
        <v>289</v>
      </c>
      <c r="C89" s="371" t="s">
        <v>290</v>
      </c>
      <c r="D89" s="863">
        <v>10067</v>
      </c>
      <c r="E89" s="864">
        <v>31</v>
      </c>
      <c r="F89" s="864">
        <v>15</v>
      </c>
      <c r="G89" s="864">
        <v>10021</v>
      </c>
      <c r="H89" s="864">
        <v>4</v>
      </c>
      <c r="I89" s="864">
        <v>10017</v>
      </c>
      <c r="J89" s="864">
        <v>9972</v>
      </c>
      <c r="K89" s="864">
        <v>5233</v>
      </c>
      <c r="L89" s="864">
        <v>4739</v>
      </c>
      <c r="M89" s="865">
        <v>45</v>
      </c>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row>
    <row r="90" spans="1:40" ht="15.95" customHeight="1">
      <c r="A90" s="373">
        <v>84</v>
      </c>
      <c r="B90" s="372" t="s">
        <v>291</v>
      </c>
      <c r="C90" s="371" t="s">
        <v>292</v>
      </c>
      <c r="D90" s="863">
        <v>7562</v>
      </c>
      <c r="E90" s="864">
        <v>118</v>
      </c>
      <c r="F90" s="864">
        <v>0</v>
      </c>
      <c r="G90" s="864">
        <v>7444</v>
      </c>
      <c r="H90" s="864">
        <v>199</v>
      </c>
      <c r="I90" s="864">
        <v>7245</v>
      </c>
      <c r="J90" s="864">
        <v>7242</v>
      </c>
      <c r="K90" s="864">
        <v>6203</v>
      </c>
      <c r="L90" s="864">
        <v>1039</v>
      </c>
      <c r="M90" s="865">
        <v>3</v>
      </c>
      <c r="N90" s="862"/>
      <c r="O90" s="862"/>
      <c r="P90" s="862"/>
      <c r="Q90" s="862"/>
      <c r="R90" s="862"/>
      <c r="S90" s="862"/>
      <c r="T90" s="862"/>
      <c r="U90" s="862"/>
      <c r="V90" s="862"/>
      <c r="W90" s="862"/>
      <c r="X90" s="862"/>
      <c r="Y90" s="862"/>
      <c r="Z90" s="862"/>
      <c r="AA90" s="862"/>
      <c r="AB90" s="862"/>
      <c r="AC90" s="862"/>
      <c r="AD90" s="862"/>
      <c r="AE90" s="862"/>
      <c r="AF90" s="862"/>
      <c r="AG90" s="862"/>
      <c r="AH90" s="862"/>
      <c r="AI90" s="862"/>
      <c r="AJ90" s="862"/>
      <c r="AK90" s="862"/>
      <c r="AL90" s="862"/>
      <c r="AM90" s="862"/>
      <c r="AN90" s="862"/>
    </row>
    <row r="91" spans="1:40" ht="15.95" customHeight="1">
      <c r="A91" s="373">
        <v>85</v>
      </c>
      <c r="B91" s="372" t="s">
        <v>293</v>
      </c>
      <c r="C91" s="371" t="s">
        <v>294</v>
      </c>
      <c r="D91" s="863">
        <v>4612</v>
      </c>
      <c r="E91" s="864">
        <v>0</v>
      </c>
      <c r="F91" s="864">
        <v>0</v>
      </c>
      <c r="G91" s="864">
        <v>4612</v>
      </c>
      <c r="H91" s="864">
        <v>162</v>
      </c>
      <c r="I91" s="864">
        <v>4450</v>
      </c>
      <c r="J91" s="864">
        <v>4412</v>
      </c>
      <c r="K91" s="864">
        <v>3263</v>
      </c>
      <c r="L91" s="864">
        <v>1149</v>
      </c>
      <c r="M91" s="865">
        <v>38</v>
      </c>
      <c r="N91" s="862"/>
      <c r="O91" s="862"/>
      <c r="P91" s="862"/>
      <c r="Q91" s="862"/>
      <c r="R91" s="862"/>
      <c r="S91" s="862"/>
      <c r="T91" s="862"/>
      <c r="U91" s="862"/>
      <c r="V91" s="862"/>
      <c r="W91" s="862"/>
      <c r="X91" s="862"/>
      <c r="Y91" s="862"/>
      <c r="Z91" s="862"/>
      <c r="AA91" s="862"/>
      <c r="AB91" s="862"/>
      <c r="AC91" s="862"/>
      <c r="AD91" s="862"/>
      <c r="AE91" s="862"/>
      <c r="AF91" s="862"/>
      <c r="AG91" s="862"/>
      <c r="AH91" s="862"/>
      <c r="AI91" s="862"/>
      <c r="AJ91" s="862"/>
      <c r="AK91" s="862"/>
      <c r="AL91" s="862"/>
      <c r="AM91" s="862"/>
      <c r="AN91" s="862"/>
    </row>
    <row r="92" spans="1:40" ht="15.95" customHeight="1">
      <c r="A92" s="373">
        <v>86</v>
      </c>
      <c r="B92" s="372" t="s">
        <v>295</v>
      </c>
      <c r="C92" s="371" t="s">
        <v>296</v>
      </c>
      <c r="D92" s="863">
        <v>67367</v>
      </c>
      <c r="E92" s="864">
        <v>1935</v>
      </c>
      <c r="F92" s="864">
        <v>41</v>
      </c>
      <c r="G92" s="864">
        <v>65391</v>
      </c>
      <c r="H92" s="864">
        <v>3919</v>
      </c>
      <c r="I92" s="864">
        <v>61472</v>
      </c>
      <c r="J92" s="864">
        <v>60497</v>
      </c>
      <c r="K92" s="864">
        <v>52817</v>
      </c>
      <c r="L92" s="864">
        <v>7680</v>
      </c>
      <c r="M92" s="865">
        <v>975</v>
      </c>
      <c r="N92" s="862"/>
      <c r="O92" s="862"/>
      <c r="P92" s="862"/>
      <c r="Q92" s="862"/>
      <c r="R92" s="862"/>
      <c r="S92" s="862"/>
      <c r="T92" s="862"/>
      <c r="U92" s="862"/>
      <c r="V92" s="862"/>
      <c r="W92" s="862"/>
      <c r="X92" s="862"/>
      <c r="Y92" s="862"/>
      <c r="Z92" s="862"/>
      <c r="AA92" s="862"/>
      <c r="AB92" s="862"/>
      <c r="AC92" s="862"/>
      <c r="AD92" s="862"/>
      <c r="AE92" s="862"/>
      <c r="AF92" s="862"/>
      <c r="AG92" s="862"/>
      <c r="AH92" s="862"/>
      <c r="AI92" s="862"/>
      <c r="AJ92" s="862"/>
      <c r="AK92" s="862"/>
      <c r="AL92" s="862"/>
      <c r="AM92" s="862"/>
      <c r="AN92" s="862"/>
    </row>
    <row r="93" spans="1:40" ht="15.95" customHeight="1">
      <c r="A93" s="373">
        <v>87</v>
      </c>
      <c r="B93" s="372" t="s">
        <v>297</v>
      </c>
      <c r="C93" s="371" t="s">
        <v>298</v>
      </c>
      <c r="D93" s="863">
        <v>7826</v>
      </c>
      <c r="E93" s="864">
        <v>1553</v>
      </c>
      <c r="F93" s="864">
        <v>65</v>
      </c>
      <c r="G93" s="864">
        <v>6208</v>
      </c>
      <c r="H93" s="864">
        <v>743</v>
      </c>
      <c r="I93" s="864">
        <v>5465</v>
      </c>
      <c r="J93" s="864">
        <v>5337</v>
      </c>
      <c r="K93" s="864">
        <v>4380</v>
      </c>
      <c r="L93" s="864">
        <v>957</v>
      </c>
      <c r="M93" s="865">
        <v>128</v>
      </c>
      <c r="N93" s="862"/>
      <c r="O93" s="862"/>
      <c r="P93" s="862"/>
      <c r="Q93" s="862"/>
      <c r="R93" s="862"/>
      <c r="S93" s="862"/>
      <c r="T93" s="862"/>
      <c r="U93" s="862"/>
      <c r="V93" s="862"/>
      <c r="W93" s="862"/>
      <c r="X93" s="862"/>
      <c r="Y93" s="862"/>
      <c r="Z93" s="862"/>
      <c r="AA93" s="862"/>
      <c r="AB93" s="862"/>
      <c r="AC93" s="862"/>
      <c r="AD93" s="862"/>
      <c r="AE93" s="862"/>
      <c r="AF93" s="862"/>
      <c r="AG93" s="862"/>
      <c r="AH93" s="862"/>
      <c r="AI93" s="862"/>
      <c r="AJ93" s="862"/>
      <c r="AK93" s="862"/>
      <c r="AL93" s="862"/>
      <c r="AM93" s="862"/>
      <c r="AN93" s="862"/>
    </row>
    <row r="94" spans="1:40" ht="15.95" customHeight="1">
      <c r="A94" s="373">
        <v>88</v>
      </c>
      <c r="B94" s="372" t="s">
        <v>299</v>
      </c>
      <c r="C94" s="371" t="s">
        <v>300</v>
      </c>
      <c r="D94" s="863">
        <v>10003</v>
      </c>
      <c r="E94" s="864">
        <v>1703</v>
      </c>
      <c r="F94" s="864">
        <v>30</v>
      </c>
      <c r="G94" s="864">
        <v>8270</v>
      </c>
      <c r="H94" s="864">
        <v>826</v>
      </c>
      <c r="I94" s="864">
        <v>7444</v>
      </c>
      <c r="J94" s="864">
        <v>7318</v>
      </c>
      <c r="K94" s="864">
        <v>5919</v>
      </c>
      <c r="L94" s="864">
        <v>1399</v>
      </c>
      <c r="M94" s="865">
        <v>126</v>
      </c>
      <c r="N94" s="862"/>
      <c r="O94" s="862"/>
      <c r="P94" s="862"/>
      <c r="Q94" s="862"/>
      <c r="R94" s="862"/>
      <c r="S94" s="862"/>
      <c r="T94" s="862"/>
      <c r="U94" s="862"/>
      <c r="V94" s="862"/>
      <c r="W94" s="862"/>
      <c r="X94" s="862"/>
      <c r="Y94" s="862"/>
      <c r="Z94" s="862"/>
      <c r="AA94" s="862"/>
      <c r="AB94" s="862"/>
      <c r="AC94" s="862"/>
      <c r="AD94" s="862"/>
      <c r="AE94" s="862"/>
      <c r="AF94" s="862"/>
      <c r="AG94" s="862"/>
      <c r="AH94" s="862"/>
      <c r="AI94" s="862"/>
      <c r="AJ94" s="862"/>
      <c r="AK94" s="862"/>
      <c r="AL94" s="862"/>
      <c r="AM94" s="862"/>
      <c r="AN94" s="862"/>
    </row>
    <row r="95" spans="1:40" ht="15.95" customHeight="1">
      <c r="A95" s="373">
        <v>89</v>
      </c>
      <c r="B95" s="372" t="s">
        <v>301</v>
      </c>
      <c r="C95" s="371" t="s">
        <v>7</v>
      </c>
      <c r="D95" s="863">
        <v>87565</v>
      </c>
      <c r="E95" s="864">
        <v>0</v>
      </c>
      <c r="F95" s="864">
        <v>0</v>
      </c>
      <c r="G95" s="864">
        <v>87565</v>
      </c>
      <c r="H95" s="864">
        <v>0</v>
      </c>
      <c r="I95" s="864">
        <v>87565</v>
      </c>
      <c r="J95" s="864">
        <v>87355</v>
      </c>
      <c r="K95" s="864">
        <v>72955</v>
      </c>
      <c r="L95" s="864">
        <v>14400</v>
      </c>
      <c r="M95" s="865">
        <v>210</v>
      </c>
      <c r="N95" s="862"/>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row>
    <row r="96" spans="1:40" ht="15.95" customHeight="1">
      <c r="A96" s="373">
        <v>90</v>
      </c>
      <c r="B96" s="372" t="s">
        <v>302</v>
      </c>
      <c r="C96" s="371" t="s">
        <v>303</v>
      </c>
      <c r="D96" s="863">
        <v>147881</v>
      </c>
      <c r="E96" s="864">
        <v>282</v>
      </c>
      <c r="F96" s="864">
        <v>56</v>
      </c>
      <c r="G96" s="864">
        <v>147543</v>
      </c>
      <c r="H96" s="864">
        <v>1152</v>
      </c>
      <c r="I96" s="864">
        <v>146391</v>
      </c>
      <c r="J96" s="864">
        <v>144179</v>
      </c>
      <c r="K96" s="864">
        <v>101688</v>
      </c>
      <c r="L96" s="864">
        <v>42491</v>
      </c>
      <c r="M96" s="865">
        <v>2212</v>
      </c>
      <c r="N96" s="862"/>
      <c r="O96" s="862"/>
      <c r="P96" s="862"/>
      <c r="Q96" s="862"/>
      <c r="R96" s="862"/>
      <c r="S96" s="862"/>
      <c r="T96" s="862"/>
      <c r="U96" s="862"/>
      <c r="V96" s="862"/>
      <c r="W96" s="862"/>
      <c r="X96" s="862"/>
      <c r="Y96" s="862"/>
      <c r="Z96" s="862"/>
      <c r="AA96" s="862"/>
      <c r="AB96" s="862"/>
      <c r="AC96" s="862"/>
      <c r="AD96" s="862"/>
      <c r="AE96" s="862"/>
      <c r="AF96" s="862"/>
      <c r="AG96" s="862"/>
      <c r="AH96" s="862"/>
      <c r="AI96" s="862"/>
      <c r="AJ96" s="862"/>
      <c r="AK96" s="862"/>
      <c r="AL96" s="862"/>
      <c r="AM96" s="862"/>
      <c r="AN96" s="862"/>
    </row>
    <row r="97" spans="1:40" ht="15.95" customHeight="1">
      <c r="A97" s="373">
        <v>91</v>
      </c>
      <c r="B97" s="372" t="s">
        <v>304</v>
      </c>
      <c r="C97" s="371" t="s">
        <v>305</v>
      </c>
      <c r="D97" s="863">
        <v>51657</v>
      </c>
      <c r="E97" s="864">
        <v>23</v>
      </c>
      <c r="F97" s="864">
        <v>0</v>
      </c>
      <c r="G97" s="864">
        <v>51634</v>
      </c>
      <c r="H97" s="864">
        <v>434</v>
      </c>
      <c r="I97" s="864">
        <v>51200</v>
      </c>
      <c r="J97" s="864">
        <v>50974</v>
      </c>
      <c r="K97" s="864">
        <v>41843</v>
      </c>
      <c r="L97" s="864">
        <v>9131</v>
      </c>
      <c r="M97" s="865">
        <v>226</v>
      </c>
      <c r="N97" s="862"/>
      <c r="O97" s="862"/>
      <c r="P97" s="862"/>
      <c r="Q97" s="862"/>
      <c r="R97" s="862"/>
      <c r="S97" s="862"/>
      <c r="T97" s="862"/>
      <c r="U97" s="862"/>
      <c r="V97" s="862"/>
      <c r="W97" s="862"/>
      <c r="X97" s="862"/>
      <c r="Y97" s="862"/>
      <c r="Z97" s="862"/>
      <c r="AA97" s="862"/>
      <c r="AB97" s="862"/>
      <c r="AC97" s="862"/>
      <c r="AD97" s="862"/>
      <c r="AE97" s="862"/>
      <c r="AF97" s="862"/>
      <c r="AG97" s="862"/>
      <c r="AH97" s="862"/>
      <c r="AI97" s="862"/>
      <c r="AJ97" s="862"/>
      <c r="AK97" s="862"/>
      <c r="AL97" s="862"/>
      <c r="AM97" s="862"/>
      <c r="AN97" s="862"/>
    </row>
    <row r="98" spans="1:40" ht="15.95" customHeight="1">
      <c r="A98" s="373">
        <v>92</v>
      </c>
      <c r="B98" s="372" t="s">
        <v>306</v>
      </c>
      <c r="C98" s="371" t="s">
        <v>307</v>
      </c>
      <c r="D98" s="863">
        <v>231953</v>
      </c>
      <c r="E98" s="864">
        <v>12181</v>
      </c>
      <c r="F98" s="864">
        <v>4149</v>
      </c>
      <c r="G98" s="864">
        <v>215623</v>
      </c>
      <c r="H98" s="864">
        <v>9394</v>
      </c>
      <c r="I98" s="864">
        <v>206229</v>
      </c>
      <c r="J98" s="864">
        <v>202011</v>
      </c>
      <c r="K98" s="864">
        <v>147041</v>
      </c>
      <c r="L98" s="864">
        <v>54970</v>
      </c>
      <c r="M98" s="865">
        <v>4218</v>
      </c>
      <c r="N98" s="862"/>
      <c r="O98" s="862"/>
      <c r="P98" s="862"/>
      <c r="Q98" s="862"/>
      <c r="R98" s="862"/>
      <c r="S98" s="862"/>
      <c r="T98" s="862"/>
      <c r="U98" s="862"/>
      <c r="V98" s="862"/>
      <c r="W98" s="862"/>
      <c r="X98" s="862"/>
      <c r="Y98" s="862"/>
      <c r="Z98" s="862"/>
      <c r="AA98" s="862"/>
      <c r="AB98" s="862"/>
      <c r="AC98" s="862"/>
      <c r="AD98" s="862"/>
      <c r="AE98" s="862"/>
      <c r="AF98" s="862"/>
      <c r="AG98" s="862"/>
      <c r="AH98" s="862"/>
      <c r="AI98" s="862"/>
      <c r="AJ98" s="862"/>
      <c r="AK98" s="862"/>
      <c r="AL98" s="862"/>
      <c r="AM98" s="862"/>
      <c r="AN98" s="862"/>
    </row>
    <row r="99" spans="1:40" ht="15.95" customHeight="1">
      <c r="A99" s="373">
        <v>93</v>
      </c>
      <c r="B99" s="372" t="s">
        <v>308</v>
      </c>
      <c r="C99" s="371" t="s">
        <v>309</v>
      </c>
      <c r="D99" s="863">
        <v>9822</v>
      </c>
      <c r="E99" s="864">
        <v>187</v>
      </c>
      <c r="F99" s="864">
        <v>15</v>
      </c>
      <c r="G99" s="864">
        <v>9620</v>
      </c>
      <c r="H99" s="864">
        <v>136</v>
      </c>
      <c r="I99" s="864">
        <v>9484</v>
      </c>
      <c r="J99" s="864">
        <v>8843</v>
      </c>
      <c r="K99" s="864">
        <v>5028</v>
      </c>
      <c r="L99" s="864">
        <v>3815</v>
      </c>
      <c r="M99" s="865">
        <v>641</v>
      </c>
      <c r="N99" s="862"/>
      <c r="O99" s="862"/>
      <c r="P99" s="862"/>
      <c r="Q99" s="862"/>
      <c r="R99" s="862"/>
      <c r="S99" s="862"/>
      <c r="T99" s="862"/>
      <c r="U99" s="862"/>
      <c r="V99" s="862"/>
      <c r="W99" s="862"/>
      <c r="X99" s="862"/>
      <c r="Y99" s="862"/>
      <c r="Z99" s="862"/>
      <c r="AA99" s="862"/>
      <c r="AB99" s="862"/>
      <c r="AC99" s="862"/>
      <c r="AD99" s="862"/>
      <c r="AE99" s="862"/>
      <c r="AF99" s="862"/>
      <c r="AG99" s="862"/>
      <c r="AH99" s="862"/>
      <c r="AI99" s="862"/>
      <c r="AJ99" s="862"/>
      <c r="AK99" s="862"/>
      <c r="AL99" s="862"/>
      <c r="AM99" s="862"/>
      <c r="AN99" s="862"/>
    </row>
    <row r="100" spans="1:40" ht="15.95" customHeight="1">
      <c r="A100" s="373">
        <v>94</v>
      </c>
      <c r="B100" s="372" t="s">
        <v>310</v>
      </c>
      <c r="C100" s="371" t="s">
        <v>311</v>
      </c>
      <c r="D100" s="863">
        <v>107581</v>
      </c>
      <c r="E100" s="864">
        <v>228</v>
      </c>
      <c r="F100" s="864">
        <v>50</v>
      </c>
      <c r="G100" s="864">
        <v>107303</v>
      </c>
      <c r="H100" s="864">
        <v>2343</v>
      </c>
      <c r="I100" s="864">
        <v>104960</v>
      </c>
      <c r="J100" s="864">
        <v>102512</v>
      </c>
      <c r="K100" s="864">
        <v>54441</v>
      </c>
      <c r="L100" s="864">
        <v>48071</v>
      </c>
      <c r="M100" s="865">
        <v>2448</v>
      </c>
      <c r="N100" s="862"/>
      <c r="O100" s="862"/>
      <c r="P100" s="862"/>
      <c r="Q100" s="862"/>
      <c r="R100" s="862"/>
      <c r="S100" s="862"/>
      <c r="T100" s="862"/>
      <c r="U100" s="862"/>
      <c r="V100" s="862"/>
      <c r="W100" s="862"/>
      <c r="X100" s="862"/>
      <c r="Y100" s="862"/>
      <c r="Z100" s="862"/>
      <c r="AA100" s="862"/>
      <c r="AB100" s="862"/>
      <c r="AC100" s="862"/>
      <c r="AD100" s="862"/>
      <c r="AE100" s="862"/>
      <c r="AF100" s="862"/>
      <c r="AG100" s="862"/>
      <c r="AH100" s="862"/>
      <c r="AI100" s="862"/>
      <c r="AJ100" s="862"/>
      <c r="AK100" s="862"/>
      <c r="AL100" s="862"/>
      <c r="AM100" s="862"/>
      <c r="AN100" s="862"/>
    </row>
    <row r="101" spans="1:40" ht="15.95" customHeight="1">
      <c r="A101" s="373">
        <v>95</v>
      </c>
      <c r="B101" s="372" t="s">
        <v>312</v>
      </c>
      <c r="C101" s="371" t="s">
        <v>313</v>
      </c>
      <c r="D101" s="863">
        <v>95160</v>
      </c>
      <c r="E101" s="864">
        <v>0</v>
      </c>
      <c r="F101" s="864">
        <v>0</v>
      </c>
      <c r="G101" s="864">
        <v>95160</v>
      </c>
      <c r="H101" s="864">
        <v>2542</v>
      </c>
      <c r="I101" s="864">
        <v>92618</v>
      </c>
      <c r="J101" s="864">
        <v>90847</v>
      </c>
      <c r="K101" s="864">
        <v>52189</v>
      </c>
      <c r="L101" s="864">
        <v>38658</v>
      </c>
      <c r="M101" s="865">
        <v>1771</v>
      </c>
      <c r="N101" s="862"/>
      <c r="O101" s="862"/>
      <c r="P101" s="862"/>
      <c r="Q101" s="862"/>
      <c r="R101" s="862"/>
      <c r="S101" s="862"/>
      <c r="T101" s="862"/>
      <c r="U101" s="862"/>
      <c r="V101" s="862"/>
      <c r="W101" s="862"/>
      <c r="X101" s="862"/>
      <c r="Y101" s="862"/>
      <c r="Z101" s="862"/>
      <c r="AA101" s="862"/>
      <c r="AB101" s="862"/>
      <c r="AC101" s="862"/>
      <c r="AD101" s="862"/>
      <c r="AE101" s="862"/>
      <c r="AF101" s="862"/>
      <c r="AG101" s="862"/>
      <c r="AH101" s="862"/>
      <c r="AI101" s="862"/>
      <c r="AJ101" s="862"/>
      <c r="AK101" s="862"/>
      <c r="AL101" s="862"/>
      <c r="AM101" s="862"/>
      <c r="AN101" s="862"/>
    </row>
    <row r="102" spans="1:40" ht="15.95" customHeight="1">
      <c r="A102" s="373">
        <v>96</v>
      </c>
      <c r="B102" s="372" t="s">
        <v>314</v>
      </c>
      <c r="C102" s="371" t="s">
        <v>59</v>
      </c>
      <c r="D102" s="863">
        <v>29289</v>
      </c>
      <c r="E102" s="864">
        <v>1316</v>
      </c>
      <c r="F102" s="864">
        <v>720</v>
      </c>
      <c r="G102" s="864">
        <v>27253</v>
      </c>
      <c r="H102" s="864">
        <v>7405</v>
      </c>
      <c r="I102" s="864">
        <v>19848</v>
      </c>
      <c r="J102" s="864">
        <v>18847</v>
      </c>
      <c r="K102" s="864">
        <v>12715</v>
      </c>
      <c r="L102" s="864">
        <v>6132</v>
      </c>
      <c r="M102" s="865">
        <v>1001</v>
      </c>
      <c r="N102" s="862"/>
      <c r="O102" s="862"/>
      <c r="P102" s="862"/>
      <c r="Q102" s="862"/>
      <c r="R102" s="862"/>
      <c r="S102" s="862"/>
      <c r="T102" s="862"/>
      <c r="U102" s="862"/>
      <c r="V102" s="862"/>
      <c r="W102" s="862"/>
      <c r="X102" s="862"/>
      <c r="Y102" s="862"/>
      <c r="Z102" s="862"/>
      <c r="AA102" s="862"/>
      <c r="AB102" s="862"/>
      <c r="AC102" s="862"/>
      <c r="AD102" s="862"/>
      <c r="AE102" s="862"/>
      <c r="AF102" s="862"/>
      <c r="AG102" s="862"/>
      <c r="AH102" s="862"/>
      <c r="AI102" s="862"/>
      <c r="AJ102" s="862"/>
      <c r="AK102" s="862"/>
      <c r="AL102" s="862"/>
      <c r="AM102" s="862"/>
      <c r="AN102" s="862"/>
    </row>
    <row r="103" spans="1:40" ht="15.95" customHeight="1">
      <c r="A103" s="373">
        <v>97</v>
      </c>
      <c r="B103" s="372" t="s">
        <v>315</v>
      </c>
      <c r="C103" s="371" t="s">
        <v>316</v>
      </c>
      <c r="D103" s="863">
        <v>17044</v>
      </c>
      <c r="E103" s="864">
        <v>311</v>
      </c>
      <c r="F103" s="864">
        <v>79</v>
      </c>
      <c r="G103" s="864">
        <v>16654</v>
      </c>
      <c r="H103" s="864">
        <v>1240</v>
      </c>
      <c r="I103" s="864">
        <v>15414</v>
      </c>
      <c r="J103" s="864">
        <v>14889</v>
      </c>
      <c r="K103" s="864">
        <v>9793</v>
      </c>
      <c r="L103" s="864">
        <v>5096</v>
      </c>
      <c r="M103" s="865">
        <v>525</v>
      </c>
      <c r="N103" s="862"/>
      <c r="O103" s="862"/>
      <c r="P103" s="862"/>
      <c r="Q103" s="862"/>
      <c r="R103" s="862"/>
      <c r="S103" s="862"/>
      <c r="T103" s="862"/>
      <c r="U103" s="862"/>
      <c r="V103" s="862"/>
      <c r="W103" s="862"/>
      <c r="X103" s="862"/>
      <c r="Y103" s="862"/>
      <c r="Z103" s="862"/>
      <c r="AA103" s="862"/>
      <c r="AB103" s="862"/>
      <c r="AC103" s="862"/>
      <c r="AD103" s="862"/>
      <c r="AE103" s="862"/>
      <c r="AF103" s="862"/>
      <c r="AG103" s="862"/>
      <c r="AH103" s="862"/>
      <c r="AI103" s="862"/>
      <c r="AJ103" s="862"/>
      <c r="AK103" s="862"/>
      <c r="AL103" s="862"/>
      <c r="AM103" s="862"/>
      <c r="AN103" s="862"/>
    </row>
    <row r="104" spans="1:40" ht="15.95" customHeight="1">
      <c r="A104" s="373">
        <v>98</v>
      </c>
      <c r="B104" s="372" t="s">
        <v>317</v>
      </c>
      <c r="C104" s="371" t="s">
        <v>318</v>
      </c>
      <c r="D104" s="863">
        <v>8407</v>
      </c>
      <c r="E104" s="864">
        <v>736</v>
      </c>
      <c r="F104" s="864">
        <v>13</v>
      </c>
      <c r="G104" s="864">
        <v>7658</v>
      </c>
      <c r="H104" s="864">
        <v>1049</v>
      </c>
      <c r="I104" s="864">
        <v>6609</v>
      </c>
      <c r="J104" s="864">
        <v>6464</v>
      </c>
      <c r="K104" s="864">
        <v>4665</v>
      </c>
      <c r="L104" s="864">
        <v>1799</v>
      </c>
      <c r="M104" s="865">
        <v>145</v>
      </c>
      <c r="N104" s="862"/>
      <c r="O104" s="862"/>
      <c r="P104" s="862"/>
      <c r="Q104" s="862"/>
      <c r="R104" s="862"/>
      <c r="S104" s="862"/>
      <c r="T104" s="862"/>
      <c r="U104" s="862"/>
      <c r="V104" s="862"/>
      <c r="W104" s="862"/>
      <c r="X104" s="862"/>
      <c r="Y104" s="862"/>
      <c r="Z104" s="862"/>
      <c r="AA104" s="862"/>
      <c r="AB104" s="862"/>
      <c r="AC104" s="862"/>
      <c r="AD104" s="862"/>
      <c r="AE104" s="862"/>
      <c r="AF104" s="862"/>
      <c r="AG104" s="862"/>
      <c r="AH104" s="862"/>
      <c r="AI104" s="862"/>
      <c r="AJ104" s="862"/>
      <c r="AK104" s="862"/>
      <c r="AL104" s="862"/>
      <c r="AM104" s="862"/>
      <c r="AN104" s="862"/>
    </row>
    <row r="105" spans="1:40" ht="15.95" customHeight="1">
      <c r="A105" s="373">
        <v>99</v>
      </c>
      <c r="B105" s="372" t="s">
        <v>319</v>
      </c>
      <c r="C105" s="371" t="s">
        <v>320</v>
      </c>
      <c r="D105" s="863">
        <v>52679</v>
      </c>
      <c r="E105" s="864">
        <v>4866</v>
      </c>
      <c r="F105" s="864">
        <v>1463</v>
      </c>
      <c r="G105" s="864">
        <v>46350</v>
      </c>
      <c r="H105" s="864">
        <v>6567</v>
      </c>
      <c r="I105" s="864">
        <v>39783</v>
      </c>
      <c r="J105" s="864">
        <v>38914</v>
      </c>
      <c r="K105" s="864">
        <v>32506</v>
      </c>
      <c r="L105" s="864">
        <v>6408</v>
      </c>
      <c r="M105" s="865">
        <v>869</v>
      </c>
      <c r="N105" s="862"/>
      <c r="O105" s="862"/>
      <c r="P105" s="862"/>
      <c r="Q105" s="862"/>
      <c r="R105" s="862"/>
      <c r="S105" s="862"/>
      <c r="T105" s="862"/>
      <c r="U105" s="862"/>
      <c r="V105" s="862"/>
      <c r="W105" s="862"/>
      <c r="X105" s="862"/>
      <c r="Y105" s="862"/>
      <c r="Z105" s="862"/>
      <c r="AA105" s="862"/>
      <c r="AB105" s="862"/>
      <c r="AC105" s="862"/>
      <c r="AD105" s="862"/>
      <c r="AE105" s="862"/>
      <c r="AF105" s="862"/>
      <c r="AG105" s="862"/>
      <c r="AH105" s="862"/>
      <c r="AI105" s="862"/>
      <c r="AJ105" s="862"/>
      <c r="AK105" s="862"/>
      <c r="AL105" s="862"/>
      <c r="AM105" s="862"/>
      <c r="AN105" s="862"/>
    </row>
    <row r="106" spans="1:40" ht="15.95" customHeight="1">
      <c r="A106" s="373">
        <v>100</v>
      </c>
      <c r="B106" s="372" t="s">
        <v>321</v>
      </c>
      <c r="C106" s="371" t="s">
        <v>322</v>
      </c>
      <c r="D106" s="863">
        <v>456966</v>
      </c>
      <c r="E106" s="864">
        <v>48461</v>
      </c>
      <c r="F106" s="864">
        <v>3742</v>
      </c>
      <c r="G106" s="864">
        <v>404763</v>
      </c>
      <c r="H106" s="864">
        <v>16932</v>
      </c>
      <c r="I106" s="864">
        <v>387831</v>
      </c>
      <c r="J106" s="864">
        <v>369065</v>
      </c>
      <c r="K106" s="864">
        <v>181489</v>
      </c>
      <c r="L106" s="864">
        <v>187576</v>
      </c>
      <c r="M106" s="865">
        <v>18766</v>
      </c>
      <c r="N106" s="862"/>
      <c r="O106" s="862"/>
      <c r="P106" s="862"/>
      <c r="Q106" s="862"/>
      <c r="R106" s="862"/>
      <c r="S106" s="862"/>
      <c r="T106" s="862"/>
      <c r="U106" s="862"/>
      <c r="V106" s="862"/>
      <c r="W106" s="862"/>
      <c r="X106" s="862"/>
      <c r="Y106" s="862"/>
      <c r="Z106" s="862"/>
      <c r="AA106" s="862"/>
      <c r="AB106" s="862"/>
      <c r="AC106" s="862"/>
      <c r="AD106" s="862"/>
      <c r="AE106" s="862"/>
      <c r="AF106" s="862"/>
      <c r="AG106" s="862"/>
      <c r="AH106" s="862"/>
      <c r="AI106" s="862"/>
      <c r="AJ106" s="862"/>
      <c r="AK106" s="862"/>
      <c r="AL106" s="862"/>
      <c r="AM106" s="862"/>
      <c r="AN106" s="862"/>
    </row>
    <row r="107" spans="1:40" ht="15.95" customHeight="1">
      <c r="A107" s="373">
        <v>101</v>
      </c>
      <c r="B107" s="372" t="s">
        <v>323</v>
      </c>
      <c r="C107" s="371" t="s">
        <v>324</v>
      </c>
      <c r="D107" s="863">
        <v>14866</v>
      </c>
      <c r="E107" s="864">
        <v>329</v>
      </c>
      <c r="F107" s="864">
        <v>188</v>
      </c>
      <c r="G107" s="864">
        <v>14349</v>
      </c>
      <c r="H107" s="864">
        <v>788</v>
      </c>
      <c r="I107" s="864">
        <v>13561</v>
      </c>
      <c r="J107" s="864">
        <v>12713</v>
      </c>
      <c r="K107" s="864">
        <v>5526</v>
      </c>
      <c r="L107" s="864">
        <v>7187</v>
      </c>
      <c r="M107" s="865">
        <v>848</v>
      </c>
      <c r="N107" s="862"/>
      <c r="O107" s="862"/>
      <c r="P107" s="862"/>
      <c r="Q107" s="862"/>
      <c r="R107" s="862"/>
      <c r="S107" s="862"/>
      <c r="T107" s="862"/>
      <c r="U107" s="862"/>
      <c r="V107" s="862"/>
      <c r="W107" s="862"/>
      <c r="X107" s="862"/>
      <c r="Y107" s="862"/>
      <c r="Z107" s="862"/>
      <c r="AA107" s="862"/>
      <c r="AB107" s="862"/>
      <c r="AC107" s="862"/>
      <c r="AD107" s="862"/>
      <c r="AE107" s="862"/>
      <c r="AF107" s="862"/>
      <c r="AG107" s="862"/>
      <c r="AH107" s="862"/>
      <c r="AI107" s="862"/>
      <c r="AJ107" s="862"/>
      <c r="AK107" s="862"/>
      <c r="AL107" s="862"/>
      <c r="AM107" s="862"/>
      <c r="AN107" s="862"/>
    </row>
    <row r="108" spans="1:40" ht="15.95" customHeight="1">
      <c r="A108" s="373">
        <v>102</v>
      </c>
      <c r="B108" s="372" t="s">
        <v>325</v>
      </c>
      <c r="C108" s="371" t="s">
        <v>326</v>
      </c>
      <c r="D108" s="863">
        <v>243487</v>
      </c>
      <c r="E108" s="864">
        <v>16227</v>
      </c>
      <c r="F108" s="864">
        <v>6281</v>
      </c>
      <c r="G108" s="864">
        <v>220979</v>
      </c>
      <c r="H108" s="864">
        <v>7105</v>
      </c>
      <c r="I108" s="864">
        <v>213874</v>
      </c>
      <c r="J108" s="864">
        <v>204828</v>
      </c>
      <c r="K108" s="864">
        <v>43875</v>
      </c>
      <c r="L108" s="864">
        <v>160953</v>
      </c>
      <c r="M108" s="865">
        <v>9046</v>
      </c>
      <c r="N108" s="862"/>
      <c r="O108" s="862"/>
      <c r="P108" s="862"/>
      <c r="Q108" s="862"/>
      <c r="R108" s="862"/>
      <c r="S108" s="862"/>
      <c r="T108" s="862"/>
      <c r="U108" s="862"/>
      <c r="V108" s="862"/>
      <c r="W108" s="862"/>
      <c r="X108" s="862"/>
      <c r="Y108" s="862"/>
      <c r="Z108" s="862"/>
      <c r="AA108" s="862"/>
      <c r="AB108" s="862"/>
      <c r="AC108" s="862"/>
      <c r="AD108" s="862"/>
      <c r="AE108" s="862"/>
      <c r="AF108" s="862"/>
      <c r="AG108" s="862"/>
      <c r="AH108" s="862"/>
      <c r="AI108" s="862"/>
      <c r="AJ108" s="862"/>
      <c r="AK108" s="862"/>
      <c r="AL108" s="862"/>
      <c r="AM108" s="862"/>
      <c r="AN108" s="862"/>
    </row>
    <row r="109" spans="1:40" ht="15.95" customHeight="1">
      <c r="A109" s="373">
        <v>103</v>
      </c>
      <c r="B109" s="372" t="s">
        <v>327</v>
      </c>
      <c r="C109" s="371" t="s">
        <v>328</v>
      </c>
      <c r="D109" s="863">
        <v>60701</v>
      </c>
      <c r="E109" s="864">
        <v>18328</v>
      </c>
      <c r="F109" s="864">
        <v>5263</v>
      </c>
      <c r="G109" s="864">
        <v>37110</v>
      </c>
      <c r="H109" s="864">
        <v>2826</v>
      </c>
      <c r="I109" s="864">
        <v>34284</v>
      </c>
      <c r="J109" s="864">
        <v>33197</v>
      </c>
      <c r="K109" s="864">
        <v>23169</v>
      </c>
      <c r="L109" s="864">
        <v>10028</v>
      </c>
      <c r="M109" s="865">
        <v>1087</v>
      </c>
      <c r="N109" s="862"/>
      <c r="O109" s="862"/>
      <c r="P109" s="862"/>
      <c r="Q109" s="862"/>
      <c r="R109" s="862"/>
      <c r="S109" s="862"/>
      <c r="T109" s="862"/>
      <c r="U109" s="862"/>
      <c r="V109" s="862"/>
      <c r="W109" s="862"/>
      <c r="X109" s="862"/>
      <c r="Y109" s="862"/>
      <c r="Z109" s="862"/>
      <c r="AA109" s="862"/>
      <c r="AB109" s="862"/>
      <c r="AC109" s="862"/>
      <c r="AD109" s="862"/>
      <c r="AE109" s="862"/>
      <c r="AF109" s="862"/>
      <c r="AG109" s="862"/>
      <c r="AH109" s="862"/>
      <c r="AI109" s="862"/>
      <c r="AJ109" s="862"/>
      <c r="AK109" s="862"/>
      <c r="AL109" s="862"/>
      <c r="AM109" s="862"/>
      <c r="AN109" s="862"/>
    </row>
    <row r="110" spans="1:40" ht="15.95" customHeight="1">
      <c r="A110" s="373">
        <v>104</v>
      </c>
      <c r="B110" s="372" t="s">
        <v>329</v>
      </c>
      <c r="C110" s="371" t="s">
        <v>330</v>
      </c>
      <c r="D110" s="863">
        <v>47877</v>
      </c>
      <c r="E110" s="864">
        <v>4733</v>
      </c>
      <c r="F110" s="864">
        <v>270</v>
      </c>
      <c r="G110" s="864">
        <v>42874</v>
      </c>
      <c r="H110" s="864">
        <v>1571</v>
      </c>
      <c r="I110" s="864">
        <v>41303</v>
      </c>
      <c r="J110" s="864">
        <v>39186</v>
      </c>
      <c r="K110" s="864">
        <v>13392</v>
      </c>
      <c r="L110" s="864">
        <v>25794</v>
      </c>
      <c r="M110" s="865">
        <v>2117</v>
      </c>
      <c r="N110" s="862"/>
      <c r="O110" s="862"/>
      <c r="P110" s="862"/>
      <c r="Q110" s="862"/>
      <c r="R110" s="862"/>
      <c r="S110" s="862"/>
      <c r="T110" s="862"/>
      <c r="U110" s="862"/>
      <c r="V110" s="862"/>
      <c r="W110" s="862"/>
      <c r="X110" s="862"/>
      <c r="Y110" s="862"/>
      <c r="Z110" s="862"/>
      <c r="AA110" s="862"/>
      <c r="AB110" s="862"/>
      <c r="AC110" s="862"/>
      <c r="AD110" s="862"/>
      <c r="AE110" s="862"/>
      <c r="AF110" s="862"/>
      <c r="AG110" s="862"/>
      <c r="AH110" s="862"/>
      <c r="AI110" s="862"/>
      <c r="AJ110" s="862"/>
      <c r="AK110" s="862"/>
      <c r="AL110" s="862"/>
      <c r="AM110" s="862"/>
      <c r="AN110" s="862"/>
    </row>
    <row r="111" spans="1:40" ht="15.95" customHeight="1">
      <c r="A111" s="373">
        <v>105</v>
      </c>
      <c r="B111" s="372" t="s">
        <v>331</v>
      </c>
      <c r="C111" s="371" t="s">
        <v>332</v>
      </c>
      <c r="D111" s="863">
        <v>4143</v>
      </c>
      <c r="E111" s="864">
        <v>537</v>
      </c>
      <c r="F111" s="864">
        <v>215</v>
      </c>
      <c r="G111" s="864">
        <v>3391</v>
      </c>
      <c r="H111" s="864">
        <v>455</v>
      </c>
      <c r="I111" s="864">
        <v>2936</v>
      </c>
      <c r="J111" s="864">
        <v>2858</v>
      </c>
      <c r="K111" s="864">
        <v>2142</v>
      </c>
      <c r="L111" s="864">
        <v>716</v>
      </c>
      <c r="M111" s="865">
        <v>78</v>
      </c>
      <c r="N111" s="862"/>
      <c r="O111" s="862"/>
      <c r="P111" s="862"/>
      <c r="Q111" s="862"/>
      <c r="R111" s="862"/>
      <c r="S111" s="862"/>
      <c r="T111" s="862"/>
      <c r="U111" s="862"/>
      <c r="V111" s="862"/>
      <c r="W111" s="862"/>
      <c r="X111" s="862"/>
      <c r="Y111" s="862"/>
      <c r="Z111" s="862"/>
      <c r="AA111" s="862"/>
      <c r="AB111" s="862"/>
      <c r="AC111" s="862"/>
      <c r="AD111" s="862"/>
      <c r="AE111" s="862"/>
      <c r="AF111" s="862"/>
      <c r="AG111" s="862"/>
      <c r="AH111" s="862"/>
      <c r="AI111" s="862"/>
      <c r="AJ111" s="862"/>
      <c r="AK111" s="862"/>
      <c r="AL111" s="862"/>
      <c r="AM111" s="862"/>
      <c r="AN111" s="862"/>
    </row>
    <row r="112" spans="1:40" ht="15.95" customHeight="1">
      <c r="A112" s="373">
        <v>106</v>
      </c>
      <c r="B112" s="372" t="s">
        <v>333</v>
      </c>
      <c r="C112" s="371" t="s">
        <v>334</v>
      </c>
      <c r="D112" s="863">
        <v>86971</v>
      </c>
      <c r="E112" s="864">
        <v>24209</v>
      </c>
      <c r="F112" s="864">
        <v>1845</v>
      </c>
      <c r="G112" s="864">
        <v>60917</v>
      </c>
      <c r="H112" s="864">
        <v>2942</v>
      </c>
      <c r="I112" s="864">
        <v>57975</v>
      </c>
      <c r="J112" s="864">
        <v>54488</v>
      </c>
      <c r="K112" s="864">
        <v>20332</v>
      </c>
      <c r="L112" s="864">
        <v>34156</v>
      </c>
      <c r="M112" s="865">
        <v>3487</v>
      </c>
      <c r="N112" s="862"/>
      <c r="O112" s="862"/>
      <c r="P112" s="862"/>
      <c r="Q112" s="862"/>
      <c r="R112" s="862"/>
      <c r="S112" s="862"/>
      <c r="T112" s="862"/>
      <c r="U112" s="862"/>
      <c r="V112" s="862"/>
      <c r="W112" s="862"/>
      <c r="X112" s="862"/>
      <c r="Y112" s="862"/>
      <c r="Z112" s="862"/>
      <c r="AA112" s="862"/>
      <c r="AB112" s="862"/>
      <c r="AC112" s="862"/>
      <c r="AD112" s="862"/>
      <c r="AE112" s="862"/>
      <c r="AF112" s="862"/>
      <c r="AG112" s="862"/>
      <c r="AH112" s="862"/>
      <c r="AI112" s="862"/>
      <c r="AJ112" s="862"/>
      <c r="AK112" s="862"/>
      <c r="AL112" s="862"/>
      <c r="AM112" s="862"/>
      <c r="AN112" s="862"/>
    </row>
    <row r="113" spans="1:40" ht="15.95" customHeight="1">
      <c r="A113" s="373">
        <v>107</v>
      </c>
      <c r="B113" s="372" t="s">
        <v>335</v>
      </c>
      <c r="C113" s="371" t="s">
        <v>336</v>
      </c>
      <c r="D113" s="866">
        <v>0</v>
      </c>
      <c r="E113" s="864"/>
      <c r="F113" s="864"/>
      <c r="G113" s="864">
        <v>0</v>
      </c>
      <c r="H113" s="864"/>
      <c r="I113" s="864">
        <v>0</v>
      </c>
      <c r="J113" s="864">
        <v>0</v>
      </c>
      <c r="K113" s="864"/>
      <c r="L113" s="864"/>
      <c r="M113" s="865"/>
      <c r="N113" s="862"/>
      <c r="O113" s="862"/>
      <c r="P113" s="862"/>
      <c r="Q113" s="862"/>
      <c r="R113" s="862"/>
      <c r="S113" s="862"/>
      <c r="T113" s="862"/>
      <c r="U113" s="862"/>
      <c r="V113" s="862"/>
      <c r="W113" s="862"/>
      <c r="X113" s="862"/>
      <c r="Y113" s="862"/>
      <c r="Z113" s="862"/>
      <c r="AA113" s="862"/>
      <c r="AB113" s="862"/>
      <c r="AC113" s="862"/>
      <c r="AD113" s="862"/>
      <c r="AE113" s="862"/>
      <c r="AF113" s="862"/>
      <c r="AG113" s="862"/>
      <c r="AH113" s="862"/>
      <c r="AI113" s="862"/>
      <c r="AJ113" s="862"/>
      <c r="AK113" s="862"/>
      <c r="AL113" s="862"/>
      <c r="AM113" s="862"/>
      <c r="AN113" s="862"/>
    </row>
    <row r="114" spans="1:40" ht="15.95" customHeight="1" thickBot="1">
      <c r="A114" s="373">
        <v>108</v>
      </c>
      <c r="B114" s="372" t="s">
        <v>337</v>
      </c>
      <c r="C114" s="371" t="s">
        <v>338</v>
      </c>
      <c r="D114" s="875">
        <v>656</v>
      </c>
      <c r="E114" s="876">
        <v>16</v>
      </c>
      <c r="F114" s="876">
        <v>2</v>
      </c>
      <c r="G114" s="876">
        <v>638</v>
      </c>
      <c r="H114" s="876">
        <v>16</v>
      </c>
      <c r="I114" s="876">
        <v>622</v>
      </c>
      <c r="J114" s="876">
        <v>609</v>
      </c>
      <c r="K114" s="876">
        <v>234</v>
      </c>
      <c r="L114" s="876">
        <v>375</v>
      </c>
      <c r="M114" s="877">
        <v>13</v>
      </c>
      <c r="N114" s="862"/>
      <c r="O114" s="862"/>
      <c r="P114" s="862"/>
      <c r="Q114" s="862"/>
      <c r="R114" s="862"/>
      <c r="S114" s="862"/>
      <c r="T114" s="862"/>
      <c r="U114" s="862"/>
      <c r="V114" s="862"/>
      <c r="W114" s="862"/>
      <c r="X114" s="862"/>
      <c r="Y114" s="862"/>
      <c r="Z114" s="862"/>
      <c r="AA114" s="862"/>
      <c r="AB114" s="862"/>
      <c r="AC114" s="862"/>
      <c r="AD114" s="862"/>
      <c r="AE114" s="862"/>
      <c r="AF114" s="862"/>
      <c r="AG114" s="862"/>
      <c r="AH114" s="862"/>
      <c r="AI114" s="862"/>
      <c r="AJ114" s="862"/>
      <c r="AK114" s="862"/>
      <c r="AL114" s="862"/>
      <c r="AM114" s="862"/>
      <c r="AN114" s="862"/>
    </row>
    <row r="115" spans="1:40" ht="27.6" customHeight="1" thickBot="1">
      <c r="B115" s="374"/>
      <c r="C115" s="375" t="s">
        <v>83</v>
      </c>
      <c r="D115" s="878">
        <f>SUM(D7:D114)</f>
        <v>4387566</v>
      </c>
      <c r="E115" s="879">
        <f t="shared" ref="E115:M115" si="0">SUM(E7:E114)</f>
        <v>303252</v>
      </c>
      <c r="F115" s="879">
        <f t="shared" si="0"/>
        <v>75839</v>
      </c>
      <c r="G115" s="879">
        <f t="shared" si="0"/>
        <v>4008475</v>
      </c>
      <c r="H115" s="879">
        <f t="shared" si="0"/>
        <v>249061</v>
      </c>
      <c r="I115" s="879">
        <f t="shared" si="0"/>
        <v>3759414</v>
      </c>
      <c r="J115" s="879">
        <f t="shared" si="0"/>
        <v>3677083</v>
      </c>
      <c r="K115" s="879">
        <f t="shared" si="0"/>
        <v>2392828</v>
      </c>
      <c r="L115" s="879">
        <f t="shared" si="0"/>
        <v>1284255</v>
      </c>
      <c r="M115" s="880">
        <f t="shared" si="0"/>
        <v>82331</v>
      </c>
      <c r="N115" s="862"/>
      <c r="O115" s="862"/>
      <c r="P115" s="862"/>
      <c r="Q115" s="862"/>
      <c r="R115" s="862"/>
      <c r="S115" s="862"/>
      <c r="T115" s="862"/>
      <c r="U115" s="862"/>
      <c r="V115" s="862"/>
      <c r="W115" s="862"/>
      <c r="X115" s="862"/>
      <c r="Y115" s="862"/>
      <c r="Z115" s="862"/>
      <c r="AA115" s="862"/>
      <c r="AB115" s="862"/>
      <c r="AC115" s="862"/>
      <c r="AD115" s="862"/>
      <c r="AE115" s="862"/>
      <c r="AF115" s="862"/>
      <c r="AG115" s="862"/>
      <c r="AH115" s="862"/>
      <c r="AI115" s="862"/>
      <c r="AJ115" s="862"/>
      <c r="AK115" s="862"/>
      <c r="AL115" s="862"/>
      <c r="AM115" s="862"/>
      <c r="AN115" s="862"/>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76" customWidth="1"/>
    <col min="2" max="2" width="4.796875" style="282" customWidth="1"/>
    <col min="3" max="3" width="28.59765625" style="281" customWidth="1"/>
    <col min="4" max="111" width="7.8984375" style="282" customWidth="1"/>
    <col min="112" max="16384" width="12.59765625" style="282"/>
  </cols>
  <sheetData>
    <row r="1" spans="1:111" s="377" customFormat="1" ht="21.6" customHeight="1">
      <c r="A1" s="376"/>
      <c r="C1" s="378"/>
      <c r="D1" s="377">
        <v>1</v>
      </c>
      <c r="E1" s="377">
        <v>2</v>
      </c>
      <c r="F1" s="377">
        <v>3</v>
      </c>
      <c r="G1" s="377">
        <v>4</v>
      </c>
      <c r="H1" s="377">
        <v>5</v>
      </c>
      <c r="I1" s="377">
        <v>6</v>
      </c>
      <c r="J1" s="377">
        <v>7</v>
      </c>
      <c r="K1" s="377">
        <v>8</v>
      </c>
      <c r="L1" s="377">
        <v>9</v>
      </c>
      <c r="M1" s="377">
        <v>10</v>
      </c>
      <c r="N1" s="377">
        <v>11</v>
      </c>
      <c r="O1" s="377">
        <v>12</v>
      </c>
      <c r="P1" s="377">
        <v>13</v>
      </c>
      <c r="Q1" s="377">
        <v>14</v>
      </c>
      <c r="R1" s="377">
        <v>15</v>
      </c>
      <c r="S1" s="377">
        <v>16</v>
      </c>
      <c r="T1" s="377">
        <v>17</v>
      </c>
      <c r="U1" s="377">
        <v>18</v>
      </c>
      <c r="V1" s="377">
        <v>19</v>
      </c>
      <c r="W1" s="377">
        <v>20</v>
      </c>
      <c r="X1" s="377">
        <v>21</v>
      </c>
      <c r="Y1" s="377">
        <v>22</v>
      </c>
      <c r="Z1" s="377">
        <v>23</v>
      </c>
      <c r="AA1" s="377">
        <v>24</v>
      </c>
      <c r="AB1" s="377">
        <v>25</v>
      </c>
      <c r="AC1" s="377">
        <v>26</v>
      </c>
      <c r="AD1" s="377">
        <v>27</v>
      </c>
      <c r="AE1" s="377">
        <v>28</v>
      </c>
      <c r="AF1" s="377">
        <v>29</v>
      </c>
      <c r="AG1" s="377">
        <v>30</v>
      </c>
      <c r="AH1" s="377">
        <v>31</v>
      </c>
      <c r="AI1" s="377">
        <v>32</v>
      </c>
      <c r="AJ1" s="377">
        <v>33</v>
      </c>
      <c r="AK1" s="377">
        <v>34</v>
      </c>
      <c r="AL1" s="377">
        <v>35</v>
      </c>
      <c r="AM1" s="377">
        <v>36</v>
      </c>
      <c r="AN1" s="377">
        <v>37</v>
      </c>
      <c r="AO1" s="377">
        <v>38</v>
      </c>
      <c r="AP1" s="377">
        <v>39</v>
      </c>
      <c r="AQ1" s="377">
        <v>40</v>
      </c>
      <c r="AR1" s="377">
        <v>41</v>
      </c>
      <c r="AS1" s="377">
        <v>42</v>
      </c>
      <c r="AT1" s="377">
        <v>43</v>
      </c>
      <c r="AU1" s="377">
        <v>44</v>
      </c>
      <c r="AV1" s="377">
        <v>45</v>
      </c>
      <c r="AW1" s="377">
        <v>46</v>
      </c>
      <c r="AX1" s="377">
        <v>47</v>
      </c>
      <c r="AY1" s="377">
        <v>48</v>
      </c>
      <c r="AZ1" s="377">
        <v>49</v>
      </c>
      <c r="BA1" s="377">
        <v>50</v>
      </c>
      <c r="BB1" s="377">
        <v>51</v>
      </c>
      <c r="BC1" s="377">
        <v>52</v>
      </c>
      <c r="BD1" s="377">
        <v>53</v>
      </c>
      <c r="BE1" s="377">
        <v>54</v>
      </c>
      <c r="BF1" s="377">
        <v>55</v>
      </c>
      <c r="BG1" s="377">
        <v>56</v>
      </c>
      <c r="BH1" s="377">
        <v>57</v>
      </c>
      <c r="BI1" s="377">
        <v>58</v>
      </c>
      <c r="BJ1" s="377">
        <v>59</v>
      </c>
      <c r="BK1" s="377">
        <v>60</v>
      </c>
      <c r="BL1" s="377">
        <v>61</v>
      </c>
      <c r="BM1" s="377">
        <v>62</v>
      </c>
      <c r="BN1" s="377">
        <v>63</v>
      </c>
      <c r="BO1" s="377">
        <v>64</v>
      </c>
      <c r="BP1" s="377">
        <v>65</v>
      </c>
      <c r="BQ1" s="377">
        <v>66</v>
      </c>
      <c r="BR1" s="377">
        <v>67</v>
      </c>
      <c r="BS1" s="377">
        <v>68</v>
      </c>
      <c r="BT1" s="377">
        <v>69</v>
      </c>
      <c r="BU1" s="377">
        <v>70</v>
      </c>
      <c r="BV1" s="377">
        <v>71</v>
      </c>
      <c r="BW1" s="377">
        <v>72</v>
      </c>
      <c r="BX1" s="377">
        <v>73</v>
      </c>
      <c r="BY1" s="377">
        <v>74</v>
      </c>
      <c r="BZ1" s="377">
        <v>75</v>
      </c>
      <c r="CA1" s="377">
        <v>76</v>
      </c>
      <c r="CB1" s="377">
        <v>77</v>
      </c>
      <c r="CC1" s="377">
        <v>78</v>
      </c>
      <c r="CD1" s="377">
        <v>79</v>
      </c>
      <c r="CE1" s="377">
        <v>80</v>
      </c>
      <c r="CF1" s="377">
        <v>81</v>
      </c>
      <c r="CG1" s="377">
        <v>82</v>
      </c>
      <c r="CH1" s="377">
        <v>83</v>
      </c>
      <c r="CI1" s="377">
        <v>84</v>
      </c>
      <c r="CJ1" s="377">
        <v>85</v>
      </c>
      <c r="CK1" s="377">
        <v>86</v>
      </c>
      <c r="CL1" s="377">
        <v>87</v>
      </c>
      <c r="CM1" s="377">
        <v>88</v>
      </c>
      <c r="CN1" s="377">
        <v>89</v>
      </c>
      <c r="CO1" s="377">
        <v>90</v>
      </c>
      <c r="CP1" s="377">
        <v>91</v>
      </c>
      <c r="CQ1" s="377">
        <v>92</v>
      </c>
      <c r="CR1" s="377">
        <v>93</v>
      </c>
      <c r="CS1" s="377">
        <v>94</v>
      </c>
      <c r="CT1" s="377">
        <v>95</v>
      </c>
      <c r="CU1" s="377">
        <v>96</v>
      </c>
      <c r="CV1" s="377">
        <v>97</v>
      </c>
      <c r="CW1" s="377">
        <v>98</v>
      </c>
      <c r="CX1" s="377">
        <v>99</v>
      </c>
      <c r="CY1" s="377">
        <v>100</v>
      </c>
      <c r="CZ1" s="377">
        <v>101</v>
      </c>
      <c r="DA1" s="377">
        <v>102</v>
      </c>
      <c r="DB1" s="377">
        <v>103</v>
      </c>
      <c r="DC1" s="377">
        <v>104</v>
      </c>
      <c r="DD1" s="377">
        <v>105</v>
      </c>
      <c r="DE1" s="377">
        <v>106</v>
      </c>
      <c r="DF1" s="377">
        <v>107</v>
      </c>
      <c r="DG1" s="377">
        <v>108</v>
      </c>
    </row>
    <row r="2" spans="1:111" ht="6" customHeight="1"/>
    <row r="3" spans="1:111" s="283" customFormat="1" ht="6" customHeight="1">
      <c r="A3" s="376"/>
      <c r="B3" s="284"/>
      <c r="D3" s="284"/>
      <c r="E3" s="284"/>
      <c r="F3" s="284"/>
      <c r="G3" s="284"/>
      <c r="H3" s="284"/>
      <c r="I3" s="284"/>
      <c r="J3" s="284"/>
      <c r="K3" s="284"/>
      <c r="L3" s="284"/>
      <c r="M3" s="284"/>
      <c r="N3" s="284"/>
      <c r="O3" s="284"/>
      <c r="P3" s="284"/>
    </row>
    <row r="4" spans="1:111" ht="6" customHeight="1" thickBot="1">
      <c r="B4" s="286"/>
      <c r="C4" s="285"/>
      <c r="D4" s="286"/>
      <c r="E4" s="286"/>
      <c r="F4" s="286"/>
      <c r="G4" s="286"/>
      <c r="H4" s="286"/>
      <c r="I4" s="286"/>
      <c r="J4" s="286"/>
      <c r="K4" s="286"/>
      <c r="L4" s="286"/>
      <c r="M4" s="286"/>
      <c r="N4" s="286"/>
      <c r="O4" s="286"/>
      <c r="P4" s="286"/>
    </row>
    <row r="5" spans="1:111" s="288" customFormat="1">
      <c r="A5" s="379"/>
      <c r="B5" s="1157" t="s">
        <v>344</v>
      </c>
      <c r="C5" s="1158"/>
      <c r="D5" s="380" t="s">
        <v>137</v>
      </c>
      <c r="E5" s="287" t="s">
        <v>139</v>
      </c>
      <c r="F5" s="287" t="s">
        <v>141</v>
      </c>
      <c r="G5" s="287" t="s">
        <v>143</v>
      </c>
      <c r="H5" s="287" t="s">
        <v>145</v>
      </c>
      <c r="I5" s="287" t="s">
        <v>147</v>
      </c>
      <c r="J5" s="287" t="s">
        <v>149</v>
      </c>
      <c r="K5" s="287" t="s">
        <v>151</v>
      </c>
      <c r="L5" s="287" t="s">
        <v>153</v>
      </c>
      <c r="M5" s="287" t="s">
        <v>155</v>
      </c>
      <c r="N5" s="287" t="s">
        <v>157</v>
      </c>
      <c r="O5" s="287" t="s">
        <v>159</v>
      </c>
      <c r="P5" s="287" t="s">
        <v>161</v>
      </c>
      <c r="Q5" s="287" t="s">
        <v>163</v>
      </c>
      <c r="R5" s="287" t="s">
        <v>165</v>
      </c>
      <c r="S5" s="287" t="s">
        <v>167</v>
      </c>
      <c r="T5" s="287" t="s">
        <v>169</v>
      </c>
      <c r="U5" s="287" t="s">
        <v>171</v>
      </c>
      <c r="V5" s="287" t="s">
        <v>173</v>
      </c>
      <c r="W5" s="287" t="s">
        <v>175</v>
      </c>
      <c r="X5" s="287" t="s">
        <v>177</v>
      </c>
      <c r="Y5" s="287" t="s">
        <v>179</v>
      </c>
      <c r="Z5" s="287" t="s">
        <v>181</v>
      </c>
      <c r="AA5" s="287" t="s">
        <v>183</v>
      </c>
      <c r="AB5" s="287" t="s">
        <v>185</v>
      </c>
      <c r="AC5" s="287" t="s">
        <v>187</v>
      </c>
      <c r="AD5" s="287" t="s">
        <v>189</v>
      </c>
      <c r="AE5" s="287" t="s">
        <v>191</v>
      </c>
      <c r="AF5" s="287" t="s">
        <v>193</v>
      </c>
      <c r="AG5" s="287" t="s">
        <v>194</v>
      </c>
      <c r="AH5" s="287" t="s">
        <v>195</v>
      </c>
      <c r="AI5" s="287" t="s">
        <v>197</v>
      </c>
      <c r="AJ5" s="287" t="s">
        <v>199</v>
      </c>
      <c r="AK5" s="287" t="s">
        <v>201</v>
      </c>
      <c r="AL5" s="287" t="s">
        <v>202</v>
      </c>
      <c r="AM5" s="287" t="s">
        <v>203</v>
      </c>
      <c r="AN5" s="287" t="s">
        <v>205</v>
      </c>
      <c r="AO5" s="287" t="s">
        <v>207</v>
      </c>
      <c r="AP5" s="287" t="s">
        <v>209</v>
      </c>
      <c r="AQ5" s="287" t="s">
        <v>211</v>
      </c>
      <c r="AR5" s="287" t="s">
        <v>213</v>
      </c>
      <c r="AS5" s="287" t="s">
        <v>215</v>
      </c>
      <c r="AT5" s="287" t="s">
        <v>217</v>
      </c>
      <c r="AU5" s="287" t="s">
        <v>219</v>
      </c>
      <c r="AV5" s="287" t="s">
        <v>220</v>
      </c>
      <c r="AW5" s="287" t="s">
        <v>221</v>
      </c>
      <c r="AX5" s="287" t="s">
        <v>222</v>
      </c>
      <c r="AY5" s="287" t="s">
        <v>224</v>
      </c>
      <c r="AZ5" s="287" t="s">
        <v>226</v>
      </c>
      <c r="BA5" s="287" t="s">
        <v>228</v>
      </c>
      <c r="BB5" s="287" t="s">
        <v>230</v>
      </c>
      <c r="BC5" s="287" t="s">
        <v>232</v>
      </c>
      <c r="BD5" s="287" t="s">
        <v>234</v>
      </c>
      <c r="BE5" s="287" t="s">
        <v>236</v>
      </c>
      <c r="BF5" s="287" t="s">
        <v>238</v>
      </c>
      <c r="BG5" s="287" t="s">
        <v>240</v>
      </c>
      <c r="BH5" s="287" t="s">
        <v>242</v>
      </c>
      <c r="BI5" s="287" t="s">
        <v>244</v>
      </c>
      <c r="BJ5" s="287" t="s">
        <v>246</v>
      </c>
      <c r="BK5" s="287" t="s">
        <v>248</v>
      </c>
      <c r="BL5" s="287" t="s">
        <v>249</v>
      </c>
      <c r="BM5" s="287" t="s">
        <v>251</v>
      </c>
      <c r="BN5" s="287" t="s">
        <v>253</v>
      </c>
      <c r="BO5" s="287" t="s">
        <v>255</v>
      </c>
      <c r="BP5" s="287" t="s">
        <v>257</v>
      </c>
      <c r="BQ5" s="287" t="s">
        <v>259</v>
      </c>
      <c r="BR5" s="287" t="s">
        <v>261</v>
      </c>
      <c r="BS5" s="287" t="s">
        <v>263</v>
      </c>
      <c r="BT5" s="287" t="s">
        <v>264</v>
      </c>
      <c r="BU5" s="287" t="s">
        <v>265</v>
      </c>
      <c r="BV5" s="287" t="s">
        <v>266</v>
      </c>
      <c r="BW5" s="287" t="s">
        <v>267</v>
      </c>
      <c r="BX5" s="287" t="s">
        <v>269</v>
      </c>
      <c r="BY5" s="287" t="s">
        <v>271</v>
      </c>
      <c r="BZ5" s="287" t="s">
        <v>273</v>
      </c>
      <c r="CA5" s="287" t="s">
        <v>275</v>
      </c>
      <c r="CB5" s="287" t="s">
        <v>277</v>
      </c>
      <c r="CC5" s="287" t="s">
        <v>279</v>
      </c>
      <c r="CD5" s="287" t="s">
        <v>281</v>
      </c>
      <c r="CE5" s="287" t="s">
        <v>283</v>
      </c>
      <c r="CF5" s="287" t="s">
        <v>285</v>
      </c>
      <c r="CG5" s="287" t="s">
        <v>287</v>
      </c>
      <c r="CH5" s="287" t="s">
        <v>289</v>
      </c>
      <c r="CI5" s="287" t="s">
        <v>291</v>
      </c>
      <c r="CJ5" s="287" t="s">
        <v>293</v>
      </c>
      <c r="CK5" s="287" t="s">
        <v>295</v>
      </c>
      <c r="CL5" s="287" t="s">
        <v>297</v>
      </c>
      <c r="CM5" s="287" t="s">
        <v>299</v>
      </c>
      <c r="CN5" s="287" t="s">
        <v>301</v>
      </c>
      <c r="CO5" s="287" t="s">
        <v>302</v>
      </c>
      <c r="CP5" s="287" t="s">
        <v>304</v>
      </c>
      <c r="CQ5" s="287" t="s">
        <v>306</v>
      </c>
      <c r="CR5" s="287" t="s">
        <v>308</v>
      </c>
      <c r="CS5" s="287" t="s">
        <v>310</v>
      </c>
      <c r="CT5" s="287" t="s">
        <v>312</v>
      </c>
      <c r="CU5" s="287" t="s">
        <v>314</v>
      </c>
      <c r="CV5" s="287" t="s">
        <v>315</v>
      </c>
      <c r="CW5" s="287" t="s">
        <v>317</v>
      </c>
      <c r="CX5" s="287" t="s">
        <v>319</v>
      </c>
      <c r="CY5" s="287" t="s">
        <v>321</v>
      </c>
      <c r="CZ5" s="287" t="s">
        <v>323</v>
      </c>
      <c r="DA5" s="287" t="s">
        <v>325</v>
      </c>
      <c r="DB5" s="287" t="s">
        <v>327</v>
      </c>
      <c r="DC5" s="287" t="s">
        <v>329</v>
      </c>
      <c r="DD5" s="287" t="s">
        <v>331</v>
      </c>
      <c r="DE5" s="287" t="s">
        <v>333</v>
      </c>
      <c r="DF5" s="287" t="s">
        <v>335</v>
      </c>
      <c r="DG5" s="329" t="s">
        <v>337</v>
      </c>
    </row>
    <row r="6" spans="1:111" s="290" customFormat="1" ht="60.75" thickBot="1">
      <c r="A6" s="376"/>
      <c r="B6" s="1159"/>
      <c r="C6" s="1160"/>
      <c r="D6" s="381" t="s">
        <v>138</v>
      </c>
      <c r="E6" s="289" t="s">
        <v>140</v>
      </c>
      <c r="F6" s="289" t="s">
        <v>142</v>
      </c>
      <c r="G6" s="289" t="s">
        <v>144</v>
      </c>
      <c r="H6" s="289" t="s">
        <v>146</v>
      </c>
      <c r="I6" s="289" t="s">
        <v>148</v>
      </c>
      <c r="J6" s="289" t="s">
        <v>150</v>
      </c>
      <c r="K6" s="289" t="s">
        <v>152</v>
      </c>
      <c r="L6" s="289" t="s">
        <v>154</v>
      </c>
      <c r="M6" s="289" t="s">
        <v>156</v>
      </c>
      <c r="N6" s="289" t="s">
        <v>158</v>
      </c>
      <c r="O6" s="289" t="s">
        <v>160</v>
      </c>
      <c r="P6" s="289" t="s">
        <v>162</v>
      </c>
      <c r="Q6" s="289" t="s">
        <v>164</v>
      </c>
      <c r="R6" s="289" t="s">
        <v>166</v>
      </c>
      <c r="S6" s="289" t="s">
        <v>168</v>
      </c>
      <c r="T6" s="289" t="s">
        <v>170</v>
      </c>
      <c r="U6" s="289" t="s">
        <v>172</v>
      </c>
      <c r="V6" s="289" t="s">
        <v>174</v>
      </c>
      <c r="W6" s="289" t="s">
        <v>176</v>
      </c>
      <c r="X6" s="289" t="s">
        <v>178</v>
      </c>
      <c r="Y6" s="289" t="s">
        <v>180</v>
      </c>
      <c r="Z6" s="289" t="s">
        <v>182</v>
      </c>
      <c r="AA6" s="289" t="s">
        <v>184</v>
      </c>
      <c r="AB6" s="289" t="s">
        <v>186</v>
      </c>
      <c r="AC6" s="289" t="s">
        <v>188</v>
      </c>
      <c r="AD6" s="289" t="s">
        <v>190</v>
      </c>
      <c r="AE6" s="289" t="s">
        <v>192</v>
      </c>
      <c r="AF6" s="289" t="s">
        <v>96</v>
      </c>
      <c r="AG6" s="289" t="s">
        <v>97</v>
      </c>
      <c r="AH6" s="289" t="s">
        <v>196</v>
      </c>
      <c r="AI6" s="289" t="s">
        <v>198</v>
      </c>
      <c r="AJ6" s="289" t="s">
        <v>200</v>
      </c>
      <c r="AK6" s="289" t="s">
        <v>98</v>
      </c>
      <c r="AL6" s="289" t="s">
        <v>99</v>
      </c>
      <c r="AM6" s="289" t="s">
        <v>204</v>
      </c>
      <c r="AN6" s="289" t="s">
        <v>206</v>
      </c>
      <c r="AO6" s="289" t="s">
        <v>208</v>
      </c>
      <c r="AP6" s="289" t="s">
        <v>210</v>
      </c>
      <c r="AQ6" s="289" t="s">
        <v>212</v>
      </c>
      <c r="AR6" s="289" t="s">
        <v>214</v>
      </c>
      <c r="AS6" s="289" t="s">
        <v>216</v>
      </c>
      <c r="AT6" s="289" t="s">
        <v>218</v>
      </c>
      <c r="AU6" s="289" t="s">
        <v>0</v>
      </c>
      <c r="AV6" s="289" t="s">
        <v>1</v>
      </c>
      <c r="AW6" s="289" t="s">
        <v>2</v>
      </c>
      <c r="AX6" s="289" t="s">
        <v>223</v>
      </c>
      <c r="AY6" s="289" t="s">
        <v>225</v>
      </c>
      <c r="AZ6" s="289" t="s">
        <v>227</v>
      </c>
      <c r="BA6" s="289" t="s">
        <v>229</v>
      </c>
      <c r="BB6" s="289" t="s">
        <v>231</v>
      </c>
      <c r="BC6" s="289" t="s">
        <v>233</v>
      </c>
      <c r="BD6" s="289" t="s">
        <v>235</v>
      </c>
      <c r="BE6" s="289" t="s">
        <v>237</v>
      </c>
      <c r="BF6" s="289" t="s">
        <v>239</v>
      </c>
      <c r="BG6" s="289" t="s">
        <v>241</v>
      </c>
      <c r="BH6" s="289" t="s">
        <v>243</v>
      </c>
      <c r="BI6" s="289" t="s">
        <v>245</v>
      </c>
      <c r="BJ6" s="289" t="s">
        <v>247</v>
      </c>
      <c r="BK6" s="289" t="s">
        <v>3</v>
      </c>
      <c r="BL6" s="289" t="s">
        <v>250</v>
      </c>
      <c r="BM6" s="289" t="s">
        <v>252</v>
      </c>
      <c r="BN6" s="289" t="s">
        <v>254</v>
      </c>
      <c r="BO6" s="289" t="s">
        <v>256</v>
      </c>
      <c r="BP6" s="289" t="s">
        <v>258</v>
      </c>
      <c r="BQ6" s="289" t="s">
        <v>260</v>
      </c>
      <c r="BR6" s="289" t="s">
        <v>262</v>
      </c>
      <c r="BS6" s="289" t="s">
        <v>4</v>
      </c>
      <c r="BT6" s="289" t="s">
        <v>5</v>
      </c>
      <c r="BU6" s="289" t="s">
        <v>52</v>
      </c>
      <c r="BV6" s="289" t="s">
        <v>6</v>
      </c>
      <c r="BW6" s="289" t="s">
        <v>268</v>
      </c>
      <c r="BX6" s="289" t="s">
        <v>270</v>
      </c>
      <c r="BY6" s="289" t="s">
        <v>272</v>
      </c>
      <c r="BZ6" s="289" t="s">
        <v>274</v>
      </c>
      <c r="CA6" s="289" t="s">
        <v>276</v>
      </c>
      <c r="CB6" s="289" t="s">
        <v>278</v>
      </c>
      <c r="CC6" s="289" t="s">
        <v>280</v>
      </c>
      <c r="CD6" s="289" t="s">
        <v>282</v>
      </c>
      <c r="CE6" s="289" t="s">
        <v>284</v>
      </c>
      <c r="CF6" s="289" t="s">
        <v>286</v>
      </c>
      <c r="CG6" s="289" t="s">
        <v>288</v>
      </c>
      <c r="CH6" s="289" t="s">
        <v>290</v>
      </c>
      <c r="CI6" s="289" t="s">
        <v>292</v>
      </c>
      <c r="CJ6" s="289" t="s">
        <v>294</v>
      </c>
      <c r="CK6" s="289" t="s">
        <v>296</v>
      </c>
      <c r="CL6" s="289" t="s">
        <v>298</v>
      </c>
      <c r="CM6" s="289" t="s">
        <v>300</v>
      </c>
      <c r="CN6" s="289" t="s">
        <v>7</v>
      </c>
      <c r="CO6" s="289" t="s">
        <v>303</v>
      </c>
      <c r="CP6" s="289" t="s">
        <v>305</v>
      </c>
      <c r="CQ6" s="289" t="s">
        <v>307</v>
      </c>
      <c r="CR6" s="289" t="s">
        <v>309</v>
      </c>
      <c r="CS6" s="289" t="s">
        <v>311</v>
      </c>
      <c r="CT6" s="289" t="s">
        <v>313</v>
      </c>
      <c r="CU6" s="289" t="s">
        <v>59</v>
      </c>
      <c r="CV6" s="289" t="s">
        <v>316</v>
      </c>
      <c r="CW6" s="289" t="s">
        <v>318</v>
      </c>
      <c r="CX6" s="289" t="s">
        <v>320</v>
      </c>
      <c r="CY6" s="289" t="s">
        <v>322</v>
      </c>
      <c r="CZ6" s="289" t="s">
        <v>324</v>
      </c>
      <c r="DA6" s="289" t="s">
        <v>326</v>
      </c>
      <c r="DB6" s="289" t="s">
        <v>328</v>
      </c>
      <c r="DC6" s="289" t="s">
        <v>330</v>
      </c>
      <c r="DD6" s="289" t="s">
        <v>332</v>
      </c>
      <c r="DE6" s="289" t="s">
        <v>334</v>
      </c>
      <c r="DF6" s="289" t="s">
        <v>336</v>
      </c>
      <c r="DG6" s="334" t="s">
        <v>338</v>
      </c>
    </row>
    <row r="7" spans="1:111" ht="15" customHeight="1">
      <c r="A7" s="382">
        <v>1</v>
      </c>
      <c r="B7" s="383" t="s">
        <v>342</v>
      </c>
      <c r="C7" s="384" t="s">
        <v>138</v>
      </c>
      <c r="D7" s="385">
        <v>1</v>
      </c>
      <c r="E7" s="386" t="s">
        <v>355</v>
      </c>
      <c r="F7" s="386" t="s">
        <v>355</v>
      </c>
      <c r="G7" s="386" t="s">
        <v>355</v>
      </c>
      <c r="H7" s="386" t="s">
        <v>355</v>
      </c>
      <c r="I7" s="386" t="s">
        <v>355</v>
      </c>
      <c r="J7" s="386" t="s">
        <v>355</v>
      </c>
      <c r="K7" s="386" t="s">
        <v>355</v>
      </c>
      <c r="L7" s="386" t="s">
        <v>355</v>
      </c>
      <c r="M7" s="386" t="s">
        <v>355</v>
      </c>
      <c r="N7" s="386" t="s">
        <v>355</v>
      </c>
      <c r="O7" s="386" t="s">
        <v>355</v>
      </c>
      <c r="P7" s="386" t="s">
        <v>355</v>
      </c>
      <c r="Q7" s="386" t="s">
        <v>355</v>
      </c>
      <c r="R7" s="386" t="s">
        <v>355</v>
      </c>
      <c r="S7" s="386" t="s">
        <v>355</v>
      </c>
      <c r="T7" s="386" t="s">
        <v>355</v>
      </c>
      <c r="U7" s="386" t="s">
        <v>355</v>
      </c>
      <c r="V7" s="386" t="s">
        <v>355</v>
      </c>
      <c r="W7" s="386" t="s">
        <v>355</v>
      </c>
      <c r="X7" s="386" t="s">
        <v>355</v>
      </c>
      <c r="Y7" s="386" t="s">
        <v>355</v>
      </c>
      <c r="Z7" s="386" t="s">
        <v>355</v>
      </c>
      <c r="AA7" s="386" t="s">
        <v>355</v>
      </c>
      <c r="AB7" s="386" t="s">
        <v>355</v>
      </c>
      <c r="AC7" s="386" t="s">
        <v>355</v>
      </c>
      <c r="AD7" s="386" t="s">
        <v>355</v>
      </c>
      <c r="AE7" s="386" t="s">
        <v>355</v>
      </c>
      <c r="AF7" s="386" t="s">
        <v>355</v>
      </c>
      <c r="AG7" s="386" t="s">
        <v>355</v>
      </c>
      <c r="AH7" s="386" t="s">
        <v>355</v>
      </c>
      <c r="AI7" s="386" t="s">
        <v>355</v>
      </c>
      <c r="AJ7" s="386" t="s">
        <v>355</v>
      </c>
      <c r="AK7" s="386" t="s">
        <v>355</v>
      </c>
      <c r="AL7" s="386" t="s">
        <v>355</v>
      </c>
      <c r="AM7" s="386" t="s">
        <v>355</v>
      </c>
      <c r="AN7" s="386" t="s">
        <v>355</v>
      </c>
      <c r="AO7" s="386" t="s">
        <v>355</v>
      </c>
      <c r="AP7" s="386" t="s">
        <v>355</v>
      </c>
      <c r="AQ7" s="386" t="s">
        <v>355</v>
      </c>
      <c r="AR7" s="386" t="s">
        <v>355</v>
      </c>
      <c r="AS7" s="386" t="s">
        <v>355</v>
      </c>
      <c r="AT7" s="386" t="s">
        <v>355</v>
      </c>
      <c r="AU7" s="386" t="s">
        <v>355</v>
      </c>
      <c r="AV7" s="386" t="s">
        <v>355</v>
      </c>
      <c r="AW7" s="386" t="s">
        <v>355</v>
      </c>
      <c r="AX7" s="386" t="s">
        <v>355</v>
      </c>
      <c r="AY7" s="386" t="s">
        <v>355</v>
      </c>
      <c r="AZ7" s="386" t="s">
        <v>355</v>
      </c>
      <c r="BA7" s="386" t="s">
        <v>355</v>
      </c>
      <c r="BB7" s="386" t="s">
        <v>355</v>
      </c>
      <c r="BC7" s="386" t="s">
        <v>355</v>
      </c>
      <c r="BD7" s="386" t="s">
        <v>355</v>
      </c>
      <c r="BE7" s="386" t="s">
        <v>355</v>
      </c>
      <c r="BF7" s="386" t="s">
        <v>355</v>
      </c>
      <c r="BG7" s="386" t="s">
        <v>355</v>
      </c>
      <c r="BH7" s="386" t="s">
        <v>355</v>
      </c>
      <c r="BI7" s="386" t="s">
        <v>355</v>
      </c>
      <c r="BJ7" s="386" t="s">
        <v>355</v>
      </c>
      <c r="BK7" s="386" t="s">
        <v>355</v>
      </c>
      <c r="BL7" s="386" t="s">
        <v>355</v>
      </c>
      <c r="BM7" s="386" t="s">
        <v>355</v>
      </c>
      <c r="BN7" s="386" t="s">
        <v>355</v>
      </c>
      <c r="BO7" s="386" t="s">
        <v>355</v>
      </c>
      <c r="BP7" s="386" t="s">
        <v>355</v>
      </c>
      <c r="BQ7" s="386" t="s">
        <v>355</v>
      </c>
      <c r="BR7" s="386" t="s">
        <v>355</v>
      </c>
      <c r="BS7" s="386" t="s">
        <v>355</v>
      </c>
      <c r="BT7" s="386" t="s">
        <v>355</v>
      </c>
      <c r="BU7" s="386" t="s">
        <v>355</v>
      </c>
      <c r="BV7" s="386" t="s">
        <v>355</v>
      </c>
      <c r="BW7" s="386" t="s">
        <v>355</v>
      </c>
      <c r="BX7" s="386" t="s">
        <v>355</v>
      </c>
      <c r="BY7" s="386" t="s">
        <v>355</v>
      </c>
      <c r="BZ7" s="386" t="s">
        <v>355</v>
      </c>
      <c r="CA7" s="386" t="s">
        <v>355</v>
      </c>
      <c r="CB7" s="386" t="s">
        <v>355</v>
      </c>
      <c r="CC7" s="386" t="s">
        <v>355</v>
      </c>
      <c r="CD7" s="386" t="s">
        <v>355</v>
      </c>
      <c r="CE7" s="386" t="s">
        <v>355</v>
      </c>
      <c r="CF7" s="386" t="s">
        <v>355</v>
      </c>
      <c r="CG7" s="386" t="s">
        <v>355</v>
      </c>
      <c r="CH7" s="386" t="s">
        <v>355</v>
      </c>
      <c r="CI7" s="386" t="s">
        <v>355</v>
      </c>
      <c r="CJ7" s="386" t="s">
        <v>355</v>
      </c>
      <c r="CK7" s="386" t="s">
        <v>355</v>
      </c>
      <c r="CL7" s="386" t="s">
        <v>355</v>
      </c>
      <c r="CM7" s="386" t="s">
        <v>355</v>
      </c>
      <c r="CN7" s="386" t="s">
        <v>355</v>
      </c>
      <c r="CO7" s="386" t="s">
        <v>355</v>
      </c>
      <c r="CP7" s="386" t="s">
        <v>355</v>
      </c>
      <c r="CQ7" s="386" t="s">
        <v>355</v>
      </c>
      <c r="CR7" s="386" t="s">
        <v>355</v>
      </c>
      <c r="CS7" s="386" t="s">
        <v>355</v>
      </c>
      <c r="CT7" s="386" t="s">
        <v>355</v>
      </c>
      <c r="CU7" s="386" t="s">
        <v>355</v>
      </c>
      <c r="CV7" s="386" t="s">
        <v>355</v>
      </c>
      <c r="CW7" s="386" t="s">
        <v>355</v>
      </c>
      <c r="CX7" s="386" t="s">
        <v>355</v>
      </c>
      <c r="CY7" s="386" t="s">
        <v>355</v>
      </c>
      <c r="CZ7" s="386" t="s">
        <v>355</v>
      </c>
      <c r="DA7" s="386" t="s">
        <v>355</v>
      </c>
      <c r="DB7" s="386" t="s">
        <v>355</v>
      </c>
      <c r="DC7" s="386" t="s">
        <v>355</v>
      </c>
      <c r="DD7" s="386" t="s">
        <v>355</v>
      </c>
      <c r="DE7" s="386" t="s">
        <v>355</v>
      </c>
      <c r="DF7" s="386" t="s">
        <v>355</v>
      </c>
      <c r="DG7" s="387" t="s">
        <v>355</v>
      </c>
    </row>
    <row r="8" spans="1:111" ht="15" customHeight="1">
      <c r="A8" s="382">
        <v>2</v>
      </c>
      <c r="B8" s="123" t="s">
        <v>139</v>
      </c>
      <c r="C8" s="110" t="s">
        <v>140</v>
      </c>
      <c r="D8" s="388" t="s">
        <v>355</v>
      </c>
      <c r="E8" s="389">
        <v>1</v>
      </c>
      <c r="F8" s="389" t="s">
        <v>355</v>
      </c>
      <c r="G8" s="389" t="s">
        <v>355</v>
      </c>
      <c r="H8" s="389" t="s">
        <v>355</v>
      </c>
      <c r="I8" s="389" t="s">
        <v>355</v>
      </c>
      <c r="J8" s="389" t="s">
        <v>355</v>
      </c>
      <c r="K8" s="389" t="s">
        <v>355</v>
      </c>
      <c r="L8" s="389" t="s">
        <v>355</v>
      </c>
      <c r="M8" s="389" t="s">
        <v>355</v>
      </c>
      <c r="N8" s="389" t="s">
        <v>355</v>
      </c>
      <c r="O8" s="389" t="s">
        <v>355</v>
      </c>
      <c r="P8" s="389" t="s">
        <v>355</v>
      </c>
      <c r="Q8" s="389" t="s">
        <v>355</v>
      </c>
      <c r="R8" s="389" t="s">
        <v>355</v>
      </c>
      <c r="S8" s="389" t="s">
        <v>355</v>
      </c>
      <c r="T8" s="389" t="s">
        <v>355</v>
      </c>
      <c r="U8" s="389" t="s">
        <v>355</v>
      </c>
      <c r="V8" s="389" t="s">
        <v>355</v>
      </c>
      <c r="W8" s="389" t="s">
        <v>355</v>
      </c>
      <c r="X8" s="389" t="s">
        <v>355</v>
      </c>
      <c r="Y8" s="389" t="s">
        <v>355</v>
      </c>
      <c r="Z8" s="389" t="s">
        <v>355</v>
      </c>
      <c r="AA8" s="389" t="s">
        <v>355</v>
      </c>
      <c r="AB8" s="389" t="s">
        <v>355</v>
      </c>
      <c r="AC8" s="389" t="s">
        <v>355</v>
      </c>
      <c r="AD8" s="389" t="s">
        <v>355</v>
      </c>
      <c r="AE8" s="389" t="s">
        <v>355</v>
      </c>
      <c r="AF8" s="389" t="s">
        <v>355</v>
      </c>
      <c r="AG8" s="389" t="s">
        <v>355</v>
      </c>
      <c r="AH8" s="389" t="s">
        <v>355</v>
      </c>
      <c r="AI8" s="389" t="s">
        <v>355</v>
      </c>
      <c r="AJ8" s="389" t="s">
        <v>355</v>
      </c>
      <c r="AK8" s="389" t="s">
        <v>355</v>
      </c>
      <c r="AL8" s="389" t="s">
        <v>355</v>
      </c>
      <c r="AM8" s="389" t="s">
        <v>355</v>
      </c>
      <c r="AN8" s="389" t="s">
        <v>355</v>
      </c>
      <c r="AO8" s="389" t="s">
        <v>355</v>
      </c>
      <c r="AP8" s="389" t="s">
        <v>355</v>
      </c>
      <c r="AQ8" s="389" t="s">
        <v>355</v>
      </c>
      <c r="AR8" s="389" t="s">
        <v>355</v>
      </c>
      <c r="AS8" s="389" t="s">
        <v>355</v>
      </c>
      <c r="AT8" s="389" t="s">
        <v>355</v>
      </c>
      <c r="AU8" s="389" t="s">
        <v>355</v>
      </c>
      <c r="AV8" s="389" t="s">
        <v>355</v>
      </c>
      <c r="AW8" s="389" t="s">
        <v>355</v>
      </c>
      <c r="AX8" s="389" t="s">
        <v>355</v>
      </c>
      <c r="AY8" s="389" t="s">
        <v>355</v>
      </c>
      <c r="AZ8" s="389" t="s">
        <v>355</v>
      </c>
      <c r="BA8" s="389" t="s">
        <v>355</v>
      </c>
      <c r="BB8" s="389" t="s">
        <v>355</v>
      </c>
      <c r="BC8" s="389" t="s">
        <v>355</v>
      </c>
      <c r="BD8" s="389" t="s">
        <v>355</v>
      </c>
      <c r="BE8" s="389" t="s">
        <v>355</v>
      </c>
      <c r="BF8" s="389" t="s">
        <v>355</v>
      </c>
      <c r="BG8" s="389" t="s">
        <v>355</v>
      </c>
      <c r="BH8" s="389" t="s">
        <v>355</v>
      </c>
      <c r="BI8" s="389" t="s">
        <v>355</v>
      </c>
      <c r="BJ8" s="389" t="s">
        <v>355</v>
      </c>
      <c r="BK8" s="389" t="s">
        <v>355</v>
      </c>
      <c r="BL8" s="389" t="s">
        <v>355</v>
      </c>
      <c r="BM8" s="389" t="s">
        <v>355</v>
      </c>
      <c r="BN8" s="389" t="s">
        <v>355</v>
      </c>
      <c r="BO8" s="389" t="s">
        <v>355</v>
      </c>
      <c r="BP8" s="389" t="s">
        <v>355</v>
      </c>
      <c r="BQ8" s="389" t="s">
        <v>355</v>
      </c>
      <c r="BR8" s="389" t="s">
        <v>355</v>
      </c>
      <c r="BS8" s="389" t="s">
        <v>355</v>
      </c>
      <c r="BT8" s="389" t="s">
        <v>355</v>
      </c>
      <c r="BU8" s="389" t="s">
        <v>355</v>
      </c>
      <c r="BV8" s="389" t="s">
        <v>355</v>
      </c>
      <c r="BW8" s="389" t="s">
        <v>355</v>
      </c>
      <c r="BX8" s="389" t="s">
        <v>355</v>
      </c>
      <c r="BY8" s="389" t="s">
        <v>355</v>
      </c>
      <c r="BZ8" s="389" t="s">
        <v>355</v>
      </c>
      <c r="CA8" s="389" t="s">
        <v>355</v>
      </c>
      <c r="CB8" s="389" t="s">
        <v>355</v>
      </c>
      <c r="CC8" s="389" t="s">
        <v>355</v>
      </c>
      <c r="CD8" s="389" t="s">
        <v>355</v>
      </c>
      <c r="CE8" s="389" t="s">
        <v>355</v>
      </c>
      <c r="CF8" s="389" t="s">
        <v>355</v>
      </c>
      <c r="CG8" s="389" t="s">
        <v>355</v>
      </c>
      <c r="CH8" s="389" t="s">
        <v>355</v>
      </c>
      <c r="CI8" s="389" t="s">
        <v>355</v>
      </c>
      <c r="CJ8" s="389" t="s">
        <v>355</v>
      </c>
      <c r="CK8" s="389" t="s">
        <v>355</v>
      </c>
      <c r="CL8" s="389" t="s">
        <v>355</v>
      </c>
      <c r="CM8" s="389" t="s">
        <v>355</v>
      </c>
      <c r="CN8" s="389" t="s">
        <v>355</v>
      </c>
      <c r="CO8" s="389" t="s">
        <v>355</v>
      </c>
      <c r="CP8" s="389" t="s">
        <v>355</v>
      </c>
      <c r="CQ8" s="389" t="s">
        <v>355</v>
      </c>
      <c r="CR8" s="389" t="s">
        <v>355</v>
      </c>
      <c r="CS8" s="389" t="s">
        <v>355</v>
      </c>
      <c r="CT8" s="389" t="s">
        <v>355</v>
      </c>
      <c r="CU8" s="389" t="s">
        <v>355</v>
      </c>
      <c r="CV8" s="389" t="s">
        <v>355</v>
      </c>
      <c r="CW8" s="389" t="s">
        <v>355</v>
      </c>
      <c r="CX8" s="389" t="s">
        <v>355</v>
      </c>
      <c r="CY8" s="389" t="s">
        <v>355</v>
      </c>
      <c r="CZ8" s="389" t="s">
        <v>355</v>
      </c>
      <c r="DA8" s="389" t="s">
        <v>355</v>
      </c>
      <c r="DB8" s="389" t="s">
        <v>355</v>
      </c>
      <c r="DC8" s="389" t="s">
        <v>355</v>
      </c>
      <c r="DD8" s="389" t="s">
        <v>355</v>
      </c>
      <c r="DE8" s="389" t="s">
        <v>355</v>
      </c>
      <c r="DF8" s="389" t="s">
        <v>355</v>
      </c>
      <c r="DG8" s="390" t="s">
        <v>355</v>
      </c>
    </row>
    <row r="9" spans="1:111" ht="15" customHeight="1">
      <c r="A9" s="382">
        <v>3</v>
      </c>
      <c r="B9" s="123" t="s">
        <v>141</v>
      </c>
      <c r="C9" s="110" t="s">
        <v>142</v>
      </c>
      <c r="D9" s="388" t="s">
        <v>355</v>
      </c>
      <c r="E9" s="389" t="s">
        <v>355</v>
      </c>
      <c r="F9" s="389">
        <v>1</v>
      </c>
      <c r="G9" s="389" t="s">
        <v>355</v>
      </c>
      <c r="H9" s="389" t="s">
        <v>355</v>
      </c>
      <c r="I9" s="389" t="s">
        <v>355</v>
      </c>
      <c r="J9" s="389" t="s">
        <v>355</v>
      </c>
      <c r="K9" s="389" t="s">
        <v>355</v>
      </c>
      <c r="L9" s="389" t="s">
        <v>355</v>
      </c>
      <c r="M9" s="389" t="s">
        <v>355</v>
      </c>
      <c r="N9" s="389" t="s">
        <v>355</v>
      </c>
      <c r="O9" s="389" t="s">
        <v>355</v>
      </c>
      <c r="P9" s="389" t="s">
        <v>355</v>
      </c>
      <c r="Q9" s="389" t="s">
        <v>355</v>
      </c>
      <c r="R9" s="389" t="s">
        <v>355</v>
      </c>
      <c r="S9" s="389" t="s">
        <v>355</v>
      </c>
      <c r="T9" s="389" t="s">
        <v>355</v>
      </c>
      <c r="U9" s="389" t="s">
        <v>355</v>
      </c>
      <c r="V9" s="389" t="s">
        <v>355</v>
      </c>
      <c r="W9" s="389" t="s">
        <v>355</v>
      </c>
      <c r="X9" s="389" t="s">
        <v>355</v>
      </c>
      <c r="Y9" s="389" t="s">
        <v>355</v>
      </c>
      <c r="Z9" s="389" t="s">
        <v>355</v>
      </c>
      <c r="AA9" s="389" t="s">
        <v>355</v>
      </c>
      <c r="AB9" s="389" t="s">
        <v>355</v>
      </c>
      <c r="AC9" s="389" t="s">
        <v>355</v>
      </c>
      <c r="AD9" s="389" t="s">
        <v>355</v>
      </c>
      <c r="AE9" s="389" t="s">
        <v>355</v>
      </c>
      <c r="AF9" s="389" t="s">
        <v>355</v>
      </c>
      <c r="AG9" s="389" t="s">
        <v>355</v>
      </c>
      <c r="AH9" s="389" t="s">
        <v>355</v>
      </c>
      <c r="AI9" s="389" t="s">
        <v>355</v>
      </c>
      <c r="AJ9" s="389" t="s">
        <v>355</v>
      </c>
      <c r="AK9" s="389" t="s">
        <v>355</v>
      </c>
      <c r="AL9" s="389" t="s">
        <v>355</v>
      </c>
      <c r="AM9" s="389" t="s">
        <v>355</v>
      </c>
      <c r="AN9" s="389" t="s">
        <v>355</v>
      </c>
      <c r="AO9" s="389" t="s">
        <v>355</v>
      </c>
      <c r="AP9" s="389" t="s">
        <v>355</v>
      </c>
      <c r="AQ9" s="389" t="s">
        <v>355</v>
      </c>
      <c r="AR9" s="389" t="s">
        <v>355</v>
      </c>
      <c r="AS9" s="389" t="s">
        <v>355</v>
      </c>
      <c r="AT9" s="389" t="s">
        <v>355</v>
      </c>
      <c r="AU9" s="389" t="s">
        <v>355</v>
      </c>
      <c r="AV9" s="389" t="s">
        <v>355</v>
      </c>
      <c r="AW9" s="389" t="s">
        <v>355</v>
      </c>
      <c r="AX9" s="389" t="s">
        <v>355</v>
      </c>
      <c r="AY9" s="389" t="s">
        <v>355</v>
      </c>
      <c r="AZ9" s="389" t="s">
        <v>355</v>
      </c>
      <c r="BA9" s="389" t="s">
        <v>355</v>
      </c>
      <c r="BB9" s="389" t="s">
        <v>355</v>
      </c>
      <c r="BC9" s="389" t="s">
        <v>355</v>
      </c>
      <c r="BD9" s="389" t="s">
        <v>355</v>
      </c>
      <c r="BE9" s="389" t="s">
        <v>355</v>
      </c>
      <c r="BF9" s="389" t="s">
        <v>355</v>
      </c>
      <c r="BG9" s="389" t="s">
        <v>355</v>
      </c>
      <c r="BH9" s="389" t="s">
        <v>355</v>
      </c>
      <c r="BI9" s="389" t="s">
        <v>355</v>
      </c>
      <c r="BJ9" s="389" t="s">
        <v>355</v>
      </c>
      <c r="BK9" s="389" t="s">
        <v>355</v>
      </c>
      <c r="BL9" s="389" t="s">
        <v>355</v>
      </c>
      <c r="BM9" s="389" t="s">
        <v>355</v>
      </c>
      <c r="BN9" s="389" t="s">
        <v>355</v>
      </c>
      <c r="BO9" s="389" t="s">
        <v>355</v>
      </c>
      <c r="BP9" s="389" t="s">
        <v>355</v>
      </c>
      <c r="BQ9" s="389" t="s">
        <v>355</v>
      </c>
      <c r="BR9" s="389" t="s">
        <v>355</v>
      </c>
      <c r="BS9" s="389" t="s">
        <v>355</v>
      </c>
      <c r="BT9" s="389" t="s">
        <v>355</v>
      </c>
      <c r="BU9" s="389" t="s">
        <v>355</v>
      </c>
      <c r="BV9" s="389" t="s">
        <v>355</v>
      </c>
      <c r="BW9" s="389" t="s">
        <v>355</v>
      </c>
      <c r="BX9" s="389" t="s">
        <v>355</v>
      </c>
      <c r="BY9" s="389" t="s">
        <v>355</v>
      </c>
      <c r="BZ9" s="389" t="s">
        <v>355</v>
      </c>
      <c r="CA9" s="389" t="s">
        <v>355</v>
      </c>
      <c r="CB9" s="389" t="s">
        <v>355</v>
      </c>
      <c r="CC9" s="389" t="s">
        <v>355</v>
      </c>
      <c r="CD9" s="389" t="s">
        <v>355</v>
      </c>
      <c r="CE9" s="389" t="s">
        <v>355</v>
      </c>
      <c r="CF9" s="389" t="s">
        <v>355</v>
      </c>
      <c r="CG9" s="389" t="s">
        <v>355</v>
      </c>
      <c r="CH9" s="389" t="s">
        <v>355</v>
      </c>
      <c r="CI9" s="389" t="s">
        <v>355</v>
      </c>
      <c r="CJ9" s="389" t="s">
        <v>355</v>
      </c>
      <c r="CK9" s="389" t="s">
        <v>355</v>
      </c>
      <c r="CL9" s="389" t="s">
        <v>355</v>
      </c>
      <c r="CM9" s="389" t="s">
        <v>355</v>
      </c>
      <c r="CN9" s="389" t="s">
        <v>355</v>
      </c>
      <c r="CO9" s="389" t="s">
        <v>355</v>
      </c>
      <c r="CP9" s="389" t="s">
        <v>355</v>
      </c>
      <c r="CQ9" s="389" t="s">
        <v>355</v>
      </c>
      <c r="CR9" s="389" t="s">
        <v>355</v>
      </c>
      <c r="CS9" s="389" t="s">
        <v>355</v>
      </c>
      <c r="CT9" s="389" t="s">
        <v>355</v>
      </c>
      <c r="CU9" s="389" t="s">
        <v>355</v>
      </c>
      <c r="CV9" s="389" t="s">
        <v>355</v>
      </c>
      <c r="CW9" s="389" t="s">
        <v>355</v>
      </c>
      <c r="CX9" s="389" t="s">
        <v>355</v>
      </c>
      <c r="CY9" s="389" t="s">
        <v>355</v>
      </c>
      <c r="CZ9" s="389" t="s">
        <v>355</v>
      </c>
      <c r="DA9" s="389" t="s">
        <v>355</v>
      </c>
      <c r="DB9" s="389" t="s">
        <v>355</v>
      </c>
      <c r="DC9" s="389" t="s">
        <v>355</v>
      </c>
      <c r="DD9" s="389" t="s">
        <v>355</v>
      </c>
      <c r="DE9" s="389" t="s">
        <v>355</v>
      </c>
      <c r="DF9" s="389" t="s">
        <v>355</v>
      </c>
      <c r="DG9" s="390" t="s">
        <v>355</v>
      </c>
    </row>
    <row r="10" spans="1:111" ht="15" customHeight="1">
      <c r="A10" s="382">
        <v>4</v>
      </c>
      <c r="B10" s="123" t="s">
        <v>143</v>
      </c>
      <c r="C10" s="110" t="s">
        <v>144</v>
      </c>
      <c r="D10" s="388" t="s">
        <v>355</v>
      </c>
      <c r="E10" s="389" t="s">
        <v>355</v>
      </c>
      <c r="F10" s="389" t="s">
        <v>355</v>
      </c>
      <c r="G10" s="389">
        <v>1</v>
      </c>
      <c r="H10" s="389" t="s">
        <v>355</v>
      </c>
      <c r="I10" s="389" t="s">
        <v>355</v>
      </c>
      <c r="J10" s="389" t="s">
        <v>355</v>
      </c>
      <c r="K10" s="389" t="s">
        <v>355</v>
      </c>
      <c r="L10" s="389" t="s">
        <v>355</v>
      </c>
      <c r="M10" s="389" t="s">
        <v>355</v>
      </c>
      <c r="N10" s="389" t="s">
        <v>355</v>
      </c>
      <c r="O10" s="389" t="s">
        <v>355</v>
      </c>
      <c r="P10" s="389" t="s">
        <v>355</v>
      </c>
      <c r="Q10" s="389" t="s">
        <v>355</v>
      </c>
      <c r="R10" s="389" t="s">
        <v>355</v>
      </c>
      <c r="S10" s="389" t="s">
        <v>355</v>
      </c>
      <c r="T10" s="389" t="s">
        <v>355</v>
      </c>
      <c r="U10" s="389" t="s">
        <v>355</v>
      </c>
      <c r="V10" s="389" t="s">
        <v>355</v>
      </c>
      <c r="W10" s="389" t="s">
        <v>355</v>
      </c>
      <c r="X10" s="389" t="s">
        <v>355</v>
      </c>
      <c r="Y10" s="389" t="s">
        <v>355</v>
      </c>
      <c r="Z10" s="389" t="s">
        <v>355</v>
      </c>
      <c r="AA10" s="389" t="s">
        <v>355</v>
      </c>
      <c r="AB10" s="389" t="s">
        <v>355</v>
      </c>
      <c r="AC10" s="389" t="s">
        <v>355</v>
      </c>
      <c r="AD10" s="389" t="s">
        <v>355</v>
      </c>
      <c r="AE10" s="389" t="s">
        <v>355</v>
      </c>
      <c r="AF10" s="389" t="s">
        <v>355</v>
      </c>
      <c r="AG10" s="389" t="s">
        <v>355</v>
      </c>
      <c r="AH10" s="389" t="s">
        <v>355</v>
      </c>
      <c r="AI10" s="389" t="s">
        <v>355</v>
      </c>
      <c r="AJ10" s="389" t="s">
        <v>355</v>
      </c>
      <c r="AK10" s="389" t="s">
        <v>355</v>
      </c>
      <c r="AL10" s="389" t="s">
        <v>355</v>
      </c>
      <c r="AM10" s="389" t="s">
        <v>355</v>
      </c>
      <c r="AN10" s="389" t="s">
        <v>355</v>
      </c>
      <c r="AO10" s="389" t="s">
        <v>355</v>
      </c>
      <c r="AP10" s="389" t="s">
        <v>355</v>
      </c>
      <c r="AQ10" s="389" t="s">
        <v>355</v>
      </c>
      <c r="AR10" s="389" t="s">
        <v>355</v>
      </c>
      <c r="AS10" s="389" t="s">
        <v>355</v>
      </c>
      <c r="AT10" s="389" t="s">
        <v>355</v>
      </c>
      <c r="AU10" s="389" t="s">
        <v>355</v>
      </c>
      <c r="AV10" s="389" t="s">
        <v>355</v>
      </c>
      <c r="AW10" s="389" t="s">
        <v>355</v>
      </c>
      <c r="AX10" s="389" t="s">
        <v>355</v>
      </c>
      <c r="AY10" s="389" t="s">
        <v>355</v>
      </c>
      <c r="AZ10" s="389" t="s">
        <v>355</v>
      </c>
      <c r="BA10" s="389" t="s">
        <v>355</v>
      </c>
      <c r="BB10" s="389" t="s">
        <v>355</v>
      </c>
      <c r="BC10" s="389" t="s">
        <v>355</v>
      </c>
      <c r="BD10" s="389" t="s">
        <v>355</v>
      </c>
      <c r="BE10" s="389" t="s">
        <v>355</v>
      </c>
      <c r="BF10" s="389" t="s">
        <v>355</v>
      </c>
      <c r="BG10" s="389" t="s">
        <v>355</v>
      </c>
      <c r="BH10" s="389" t="s">
        <v>355</v>
      </c>
      <c r="BI10" s="389" t="s">
        <v>355</v>
      </c>
      <c r="BJ10" s="389" t="s">
        <v>355</v>
      </c>
      <c r="BK10" s="389" t="s">
        <v>355</v>
      </c>
      <c r="BL10" s="389" t="s">
        <v>355</v>
      </c>
      <c r="BM10" s="389" t="s">
        <v>355</v>
      </c>
      <c r="BN10" s="389" t="s">
        <v>355</v>
      </c>
      <c r="BO10" s="389" t="s">
        <v>355</v>
      </c>
      <c r="BP10" s="389" t="s">
        <v>355</v>
      </c>
      <c r="BQ10" s="389" t="s">
        <v>355</v>
      </c>
      <c r="BR10" s="389" t="s">
        <v>355</v>
      </c>
      <c r="BS10" s="389" t="s">
        <v>355</v>
      </c>
      <c r="BT10" s="389" t="s">
        <v>355</v>
      </c>
      <c r="BU10" s="389" t="s">
        <v>355</v>
      </c>
      <c r="BV10" s="389" t="s">
        <v>355</v>
      </c>
      <c r="BW10" s="389" t="s">
        <v>355</v>
      </c>
      <c r="BX10" s="389" t="s">
        <v>355</v>
      </c>
      <c r="BY10" s="389" t="s">
        <v>355</v>
      </c>
      <c r="BZ10" s="389" t="s">
        <v>355</v>
      </c>
      <c r="CA10" s="389" t="s">
        <v>355</v>
      </c>
      <c r="CB10" s="389" t="s">
        <v>355</v>
      </c>
      <c r="CC10" s="389" t="s">
        <v>355</v>
      </c>
      <c r="CD10" s="389" t="s">
        <v>355</v>
      </c>
      <c r="CE10" s="389" t="s">
        <v>355</v>
      </c>
      <c r="CF10" s="389" t="s">
        <v>355</v>
      </c>
      <c r="CG10" s="389" t="s">
        <v>355</v>
      </c>
      <c r="CH10" s="389" t="s">
        <v>355</v>
      </c>
      <c r="CI10" s="389" t="s">
        <v>355</v>
      </c>
      <c r="CJ10" s="389" t="s">
        <v>355</v>
      </c>
      <c r="CK10" s="389" t="s">
        <v>355</v>
      </c>
      <c r="CL10" s="389" t="s">
        <v>355</v>
      </c>
      <c r="CM10" s="389" t="s">
        <v>355</v>
      </c>
      <c r="CN10" s="389" t="s">
        <v>355</v>
      </c>
      <c r="CO10" s="389" t="s">
        <v>355</v>
      </c>
      <c r="CP10" s="389" t="s">
        <v>355</v>
      </c>
      <c r="CQ10" s="389" t="s">
        <v>355</v>
      </c>
      <c r="CR10" s="389" t="s">
        <v>355</v>
      </c>
      <c r="CS10" s="389" t="s">
        <v>355</v>
      </c>
      <c r="CT10" s="389" t="s">
        <v>355</v>
      </c>
      <c r="CU10" s="389" t="s">
        <v>355</v>
      </c>
      <c r="CV10" s="389" t="s">
        <v>355</v>
      </c>
      <c r="CW10" s="389" t="s">
        <v>355</v>
      </c>
      <c r="CX10" s="389" t="s">
        <v>355</v>
      </c>
      <c r="CY10" s="389" t="s">
        <v>355</v>
      </c>
      <c r="CZ10" s="389" t="s">
        <v>355</v>
      </c>
      <c r="DA10" s="389" t="s">
        <v>355</v>
      </c>
      <c r="DB10" s="389" t="s">
        <v>355</v>
      </c>
      <c r="DC10" s="389" t="s">
        <v>355</v>
      </c>
      <c r="DD10" s="389" t="s">
        <v>355</v>
      </c>
      <c r="DE10" s="389" t="s">
        <v>355</v>
      </c>
      <c r="DF10" s="389" t="s">
        <v>355</v>
      </c>
      <c r="DG10" s="390" t="s">
        <v>355</v>
      </c>
    </row>
    <row r="11" spans="1:111" ht="15" customHeight="1">
      <c r="A11" s="382">
        <v>5</v>
      </c>
      <c r="B11" s="123" t="s">
        <v>145</v>
      </c>
      <c r="C11" s="110" t="s">
        <v>146</v>
      </c>
      <c r="D11" s="388" t="s">
        <v>355</v>
      </c>
      <c r="E11" s="389" t="s">
        <v>355</v>
      </c>
      <c r="F11" s="389" t="s">
        <v>355</v>
      </c>
      <c r="G11" s="389" t="s">
        <v>355</v>
      </c>
      <c r="H11" s="389">
        <v>1</v>
      </c>
      <c r="I11" s="389" t="s">
        <v>355</v>
      </c>
      <c r="J11" s="389" t="s">
        <v>355</v>
      </c>
      <c r="K11" s="389" t="s">
        <v>355</v>
      </c>
      <c r="L11" s="389" t="s">
        <v>355</v>
      </c>
      <c r="M11" s="389" t="s">
        <v>355</v>
      </c>
      <c r="N11" s="389" t="s">
        <v>355</v>
      </c>
      <c r="O11" s="389" t="s">
        <v>355</v>
      </c>
      <c r="P11" s="389" t="s">
        <v>355</v>
      </c>
      <c r="Q11" s="389" t="s">
        <v>355</v>
      </c>
      <c r="R11" s="389" t="s">
        <v>355</v>
      </c>
      <c r="S11" s="389" t="s">
        <v>355</v>
      </c>
      <c r="T11" s="389" t="s">
        <v>355</v>
      </c>
      <c r="U11" s="389" t="s">
        <v>355</v>
      </c>
      <c r="V11" s="389" t="s">
        <v>355</v>
      </c>
      <c r="W11" s="389" t="s">
        <v>355</v>
      </c>
      <c r="X11" s="389" t="s">
        <v>355</v>
      </c>
      <c r="Y11" s="389" t="s">
        <v>355</v>
      </c>
      <c r="Z11" s="389" t="s">
        <v>355</v>
      </c>
      <c r="AA11" s="389" t="s">
        <v>355</v>
      </c>
      <c r="AB11" s="389" t="s">
        <v>355</v>
      </c>
      <c r="AC11" s="389" t="s">
        <v>355</v>
      </c>
      <c r="AD11" s="389" t="s">
        <v>355</v>
      </c>
      <c r="AE11" s="389" t="s">
        <v>355</v>
      </c>
      <c r="AF11" s="389" t="s">
        <v>355</v>
      </c>
      <c r="AG11" s="389" t="s">
        <v>355</v>
      </c>
      <c r="AH11" s="389" t="s">
        <v>355</v>
      </c>
      <c r="AI11" s="389" t="s">
        <v>355</v>
      </c>
      <c r="AJ11" s="389" t="s">
        <v>355</v>
      </c>
      <c r="AK11" s="389" t="s">
        <v>355</v>
      </c>
      <c r="AL11" s="389" t="s">
        <v>355</v>
      </c>
      <c r="AM11" s="389" t="s">
        <v>355</v>
      </c>
      <c r="AN11" s="389" t="s">
        <v>355</v>
      </c>
      <c r="AO11" s="389" t="s">
        <v>355</v>
      </c>
      <c r="AP11" s="389" t="s">
        <v>355</v>
      </c>
      <c r="AQ11" s="389" t="s">
        <v>355</v>
      </c>
      <c r="AR11" s="389" t="s">
        <v>355</v>
      </c>
      <c r="AS11" s="389" t="s">
        <v>355</v>
      </c>
      <c r="AT11" s="389" t="s">
        <v>355</v>
      </c>
      <c r="AU11" s="389" t="s">
        <v>355</v>
      </c>
      <c r="AV11" s="389" t="s">
        <v>355</v>
      </c>
      <c r="AW11" s="389" t="s">
        <v>355</v>
      </c>
      <c r="AX11" s="389" t="s">
        <v>355</v>
      </c>
      <c r="AY11" s="389" t="s">
        <v>355</v>
      </c>
      <c r="AZ11" s="389" t="s">
        <v>355</v>
      </c>
      <c r="BA11" s="389" t="s">
        <v>355</v>
      </c>
      <c r="BB11" s="389" t="s">
        <v>355</v>
      </c>
      <c r="BC11" s="389" t="s">
        <v>355</v>
      </c>
      <c r="BD11" s="389" t="s">
        <v>355</v>
      </c>
      <c r="BE11" s="389" t="s">
        <v>355</v>
      </c>
      <c r="BF11" s="389" t="s">
        <v>355</v>
      </c>
      <c r="BG11" s="389" t="s">
        <v>355</v>
      </c>
      <c r="BH11" s="389" t="s">
        <v>355</v>
      </c>
      <c r="BI11" s="389" t="s">
        <v>355</v>
      </c>
      <c r="BJ11" s="389" t="s">
        <v>355</v>
      </c>
      <c r="BK11" s="389" t="s">
        <v>355</v>
      </c>
      <c r="BL11" s="389" t="s">
        <v>355</v>
      </c>
      <c r="BM11" s="389" t="s">
        <v>355</v>
      </c>
      <c r="BN11" s="389" t="s">
        <v>355</v>
      </c>
      <c r="BO11" s="389" t="s">
        <v>355</v>
      </c>
      <c r="BP11" s="389" t="s">
        <v>355</v>
      </c>
      <c r="BQ11" s="389" t="s">
        <v>355</v>
      </c>
      <c r="BR11" s="389" t="s">
        <v>355</v>
      </c>
      <c r="BS11" s="389" t="s">
        <v>355</v>
      </c>
      <c r="BT11" s="389" t="s">
        <v>355</v>
      </c>
      <c r="BU11" s="389" t="s">
        <v>355</v>
      </c>
      <c r="BV11" s="389" t="s">
        <v>355</v>
      </c>
      <c r="BW11" s="389" t="s">
        <v>355</v>
      </c>
      <c r="BX11" s="389" t="s">
        <v>355</v>
      </c>
      <c r="BY11" s="389" t="s">
        <v>355</v>
      </c>
      <c r="BZ11" s="389" t="s">
        <v>355</v>
      </c>
      <c r="CA11" s="389" t="s">
        <v>355</v>
      </c>
      <c r="CB11" s="389" t="s">
        <v>355</v>
      </c>
      <c r="CC11" s="389" t="s">
        <v>355</v>
      </c>
      <c r="CD11" s="389" t="s">
        <v>355</v>
      </c>
      <c r="CE11" s="389" t="s">
        <v>355</v>
      </c>
      <c r="CF11" s="389" t="s">
        <v>355</v>
      </c>
      <c r="CG11" s="389" t="s">
        <v>355</v>
      </c>
      <c r="CH11" s="389" t="s">
        <v>355</v>
      </c>
      <c r="CI11" s="389" t="s">
        <v>355</v>
      </c>
      <c r="CJ11" s="389" t="s">
        <v>355</v>
      </c>
      <c r="CK11" s="389" t="s">
        <v>355</v>
      </c>
      <c r="CL11" s="389" t="s">
        <v>355</v>
      </c>
      <c r="CM11" s="389" t="s">
        <v>355</v>
      </c>
      <c r="CN11" s="389" t="s">
        <v>355</v>
      </c>
      <c r="CO11" s="389" t="s">
        <v>355</v>
      </c>
      <c r="CP11" s="389" t="s">
        <v>355</v>
      </c>
      <c r="CQ11" s="389" t="s">
        <v>355</v>
      </c>
      <c r="CR11" s="389" t="s">
        <v>355</v>
      </c>
      <c r="CS11" s="389" t="s">
        <v>355</v>
      </c>
      <c r="CT11" s="389" t="s">
        <v>355</v>
      </c>
      <c r="CU11" s="389" t="s">
        <v>355</v>
      </c>
      <c r="CV11" s="389" t="s">
        <v>355</v>
      </c>
      <c r="CW11" s="389" t="s">
        <v>355</v>
      </c>
      <c r="CX11" s="389" t="s">
        <v>355</v>
      </c>
      <c r="CY11" s="389" t="s">
        <v>355</v>
      </c>
      <c r="CZ11" s="389" t="s">
        <v>355</v>
      </c>
      <c r="DA11" s="389" t="s">
        <v>355</v>
      </c>
      <c r="DB11" s="389" t="s">
        <v>355</v>
      </c>
      <c r="DC11" s="389" t="s">
        <v>355</v>
      </c>
      <c r="DD11" s="389" t="s">
        <v>355</v>
      </c>
      <c r="DE11" s="389" t="s">
        <v>355</v>
      </c>
      <c r="DF11" s="389" t="s">
        <v>355</v>
      </c>
      <c r="DG11" s="390" t="s">
        <v>355</v>
      </c>
    </row>
    <row r="12" spans="1:111" ht="15" customHeight="1">
      <c r="A12" s="382">
        <v>6</v>
      </c>
      <c r="B12" s="123" t="s">
        <v>147</v>
      </c>
      <c r="C12" s="110" t="s">
        <v>148</v>
      </c>
      <c r="D12" s="388" t="s">
        <v>355</v>
      </c>
      <c r="E12" s="389" t="s">
        <v>355</v>
      </c>
      <c r="F12" s="389" t="s">
        <v>355</v>
      </c>
      <c r="G12" s="389" t="s">
        <v>355</v>
      </c>
      <c r="H12" s="389" t="s">
        <v>355</v>
      </c>
      <c r="I12" s="389">
        <v>1</v>
      </c>
      <c r="J12" s="389" t="s">
        <v>355</v>
      </c>
      <c r="K12" s="389" t="s">
        <v>355</v>
      </c>
      <c r="L12" s="389" t="s">
        <v>355</v>
      </c>
      <c r="M12" s="389" t="s">
        <v>355</v>
      </c>
      <c r="N12" s="389" t="s">
        <v>355</v>
      </c>
      <c r="O12" s="389" t="s">
        <v>355</v>
      </c>
      <c r="P12" s="389" t="s">
        <v>355</v>
      </c>
      <c r="Q12" s="389" t="s">
        <v>355</v>
      </c>
      <c r="R12" s="389" t="s">
        <v>355</v>
      </c>
      <c r="S12" s="389" t="s">
        <v>355</v>
      </c>
      <c r="T12" s="389" t="s">
        <v>355</v>
      </c>
      <c r="U12" s="389" t="s">
        <v>355</v>
      </c>
      <c r="V12" s="389" t="s">
        <v>355</v>
      </c>
      <c r="W12" s="389" t="s">
        <v>355</v>
      </c>
      <c r="X12" s="389" t="s">
        <v>355</v>
      </c>
      <c r="Y12" s="389" t="s">
        <v>355</v>
      </c>
      <c r="Z12" s="389" t="s">
        <v>355</v>
      </c>
      <c r="AA12" s="389" t="s">
        <v>355</v>
      </c>
      <c r="AB12" s="389" t="s">
        <v>355</v>
      </c>
      <c r="AC12" s="389" t="s">
        <v>355</v>
      </c>
      <c r="AD12" s="389" t="s">
        <v>355</v>
      </c>
      <c r="AE12" s="389" t="s">
        <v>355</v>
      </c>
      <c r="AF12" s="389" t="s">
        <v>355</v>
      </c>
      <c r="AG12" s="389" t="s">
        <v>355</v>
      </c>
      <c r="AH12" s="389" t="s">
        <v>355</v>
      </c>
      <c r="AI12" s="389" t="s">
        <v>355</v>
      </c>
      <c r="AJ12" s="389" t="s">
        <v>355</v>
      </c>
      <c r="AK12" s="389" t="s">
        <v>355</v>
      </c>
      <c r="AL12" s="389" t="s">
        <v>355</v>
      </c>
      <c r="AM12" s="389" t="s">
        <v>355</v>
      </c>
      <c r="AN12" s="389" t="s">
        <v>355</v>
      </c>
      <c r="AO12" s="389" t="s">
        <v>355</v>
      </c>
      <c r="AP12" s="389" t="s">
        <v>355</v>
      </c>
      <c r="AQ12" s="389" t="s">
        <v>355</v>
      </c>
      <c r="AR12" s="389" t="s">
        <v>355</v>
      </c>
      <c r="AS12" s="389" t="s">
        <v>355</v>
      </c>
      <c r="AT12" s="389" t="s">
        <v>355</v>
      </c>
      <c r="AU12" s="389" t="s">
        <v>355</v>
      </c>
      <c r="AV12" s="389" t="s">
        <v>355</v>
      </c>
      <c r="AW12" s="389" t="s">
        <v>355</v>
      </c>
      <c r="AX12" s="389" t="s">
        <v>355</v>
      </c>
      <c r="AY12" s="389" t="s">
        <v>355</v>
      </c>
      <c r="AZ12" s="389" t="s">
        <v>355</v>
      </c>
      <c r="BA12" s="389" t="s">
        <v>355</v>
      </c>
      <c r="BB12" s="389" t="s">
        <v>355</v>
      </c>
      <c r="BC12" s="389" t="s">
        <v>355</v>
      </c>
      <c r="BD12" s="389" t="s">
        <v>355</v>
      </c>
      <c r="BE12" s="389" t="s">
        <v>355</v>
      </c>
      <c r="BF12" s="389" t="s">
        <v>355</v>
      </c>
      <c r="BG12" s="389" t="s">
        <v>355</v>
      </c>
      <c r="BH12" s="389" t="s">
        <v>355</v>
      </c>
      <c r="BI12" s="389" t="s">
        <v>355</v>
      </c>
      <c r="BJ12" s="389" t="s">
        <v>355</v>
      </c>
      <c r="BK12" s="389" t="s">
        <v>355</v>
      </c>
      <c r="BL12" s="389" t="s">
        <v>355</v>
      </c>
      <c r="BM12" s="389" t="s">
        <v>355</v>
      </c>
      <c r="BN12" s="389" t="s">
        <v>355</v>
      </c>
      <c r="BO12" s="389" t="s">
        <v>355</v>
      </c>
      <c r="BP12" s="389" t="s">
        <v>355</v>
      </c>
      <c r="BQ12" s="389" t="s">
        <v>355</v>
      </c>
      <c r="BR12" s="389" t="s">
        <v>355</v>
      </c>
      <c r="BS12" s="389" t="s">
        <v>355</v>
      </c>
      <c r="BT12" s="389" t="s">
        <v>355</v>
      </c>
      <c r="BU12" s="389" t="s">
        <v>355</v>
      </c>
      <c r="BV12" s="389" t="s">
        <v>355</v>
      </c>
      <c r="BW12" s="389" t="s">
        <v>355</v>
      </c>
      <c r="BX12" s="389" t="s">
        <v>355</v>
      </c>
      <c r="BY12" s="389" t="s">
        <v>355</v>
      </c>
      <c r="BZ12" s="389" t="s">
        <v>355</v>
      </c>
      <c r="CA12" s="389" t="s">
        <v>355</v>
      </c>
      <c r="CB12" s="389" t="s">
        <v>355</v>
      </c>
      <c r="CC12" s="389" t="s">
        <v>355</v>
      </c>
      <c r="CD12" s="389" t="s">
        <v>355</v>
      </c>
      <c r="CE12" s="389" t="s">
        <v>355</v>
      </c>
      <c r="CF12" s="389" t="s">
        <v>355</v>
      </c>
      <c r="CG12" s="389" t="s">
        <v>355</v>
      </c>
      <c r="CH12" s="389" t="s">
        <v>355</v>
      </c>
      <c r="CI12" s="389" t="s">
        <v>355</v>
      </c>
      <c r="CJ12" s="389" t="s">
        <v>355</v>
      </c>
      <c r="CK12" s="389" t="s">
        <v>355</v>
      </c>
      <c r="CL12" s="389" t="s">
        <v>355</v>
      </c>
      <c r="CM12" s="389" t="s">
        <v>355</v>
      </c>
      <c r="CN12" s="389" t="s">
        <v>355</v>
      </c>
      <c r="CO12" s="389" t="s">
        <v>355</v>
      </c>
      <c r="CP12" s="389" t="s">
        <v>355</v>
      </c>
      <c r="CQ12" s="389" t="s">
        <v>355</v>
      </c>
      <c r="CR12" s="389" t="s">
        <v>355</v>
      </c>
      <c r="CS12" s="389" t="s">
        <v>355</v>
      </c>
      <c r="CT12" s="389" t="s">
        <v>355</v>
      </c>
      <c r="CU12" s="389" t="s">
        <v>355</v>
      </c>
      <c r="CV12" s="389" t="s">
        <v>355</v>
      </c>
      <c r="CW12" s="389" t="s">
        <v>355</v>
      </c>
      <c r="CX12" s="389" t="s">
        <v>355</v>
      </c>
      <c r="CY12" s="389" t="s">
        <v>355</v>
      </c>
      <c r="CZ12" s="389" t="s">
        <v>355</v>
      </c>
      <c r="DA12" s="389" t="s">
        <v>355</v>
      </c>
      <c r="DB12" s="389" t="s">
        <v>355</v>
      </c>
      <c r="DC12" s="389" t="s">
        <v>355</v>
      </c>
      <c r="DD12" s="389" t="s">
        <v>355</v>
      </c>
      <c r="DE12" s="389" t="s">
        <v>355</v>
      </c>
      <c r="DF12" s="389" t="s">
        <v>355</v>
      </c>
      <c r="DG12" s="390" t="s">
        <v>355</v>
      </c>
    </row>
    <row r="13" spans="1:111" ht="15" customHeight="1">
      <c r="A13" s="382">
        <v>7</v>
      </c>
      <c r="B13" s="123" t="s">
        <v>149</v>
      </c>
      <c r="C13" s="110" t="s">
        <v>150</v>
      </c>
      <c r="D13" s="388" t="s">
        <v>355</v>
      </c>
      <c r="E13" s="389" t="s">
        <v>355</v>
      </c>
      <c r="F13" s="389" t="s">
        <v>355</v>
      </c>
      <c r="G13" s="389" t="s">
        <v>355</v>
      </c>
      <c r="H13" s="389" t="s">
        <v>355</v>
      </c>
      <c r="I13" s="389" t="s">
        <v>355</v>
      </c>
      <c r="J13" s="389">
        <v>1</v>
      </c>
      <c r="K13" s="389" t="s">
        <v>355</v>
      </c>
      <c r="L13" s="389" t="s">
        <v>355</v>
      </c>
      <c r="M13" s="389" t="s">
        <v>355</v>
      </c>
      <c r="N13" s="389" t="s">
        <v>355</v>
      </c>
      <c r="O13" s="389" t="s">
        <v>355</v>
      </c>
      <c r="P13" s="389" t="s">
        <v>355</v>
      </c>
      <c r="Q13" s="389" t="s">
        <v>355</v>
      </c>
      <c r="R13" s="389" t="s">
        <v>355</v>
      </c>
      <c r="S13" s="389" t="s">
        <v>355</v>
      </c>
      <c r="T13" s="389" t="s">
        <v>355</v>
      </c>
      <c r="U13" s="389" t="s">
        <v>355</v>
      </c>
      <c r="V13" s="389" t="s">
        <v>355</v>
      </c>
      <c r="W13" s="389" t="s">
        <v>355</v>
      </c>
      <c r="X13" s="389" t="s">
        <v>355</v>
      </c>
      <c r="Y13" s="389" t="s">
        <v>355</v>
      </c>
      <c r="Z13" s="389" t="s">
        <v>355</v>
      </c>
      <c r="AA13" s="389" t="s">
        <v>355</v>
      </c>
      <c r="AB13" s="389" t="s">
        <v>355</v>
      </c>
      <c r="AC13" s="389" t="s">
        <v>355</v>
      </c>
      <c r="AD13" s="389" t="s">
        <v>355</v>
      </c>
      <c r="AE13" s="389" t="s">
        <v>355</v>
      </c>
      <c r="AF13" s="389" t="s">
        <v>355</v>
      </c>
      <c r="AG13" s="389" t="s">
        <v>355</v>
      </c>
      <c r="AH13" s="389" t="s">
        <v>355</v>
      </c>
      <c r="AI13" s="389" t="s">
        <v>355</v>
      </c>
      <c r="AJ13" s="389" t="s">
        <v>355</v>
      </c>
      <c r="AK13" s="389" t="s">
        <v>355</v>
      </c>
      <c r="AL13" s="389" t="s">
        <v>355</v>
      </c>
      <c r="AM13" s="389" t="s">
        <v>355</v>
      </c>
      <c r="AN13" s="389" t="s">
        <v>355</v>
      </c>
      <c r="AO13" s="389" t="s">
        <v>355</v>
      </c>
      <c r="AP13" s="389" t="s">
        <v>355</v>
      </c>
      <c r="AQ13" s="389" t="s">
        <v>355</v>
      </c>
      <c r="AR13" s="389" t="s">
        <v>355</v>
      </c>
      <c r="AS13" s="389" t="s">
        <v>355</v>
      </c>
      <c r="AT13" s="389" t="s">
        <v>355</v>
      </c>
      <c r="AU13" s="389" t="s">
        <v>355</v>
      </c>
      <c r="AV13" s="389" t="s">
        <v>355</v>
      </c>
      <c r="AW13" s="389" t="s">
        <v>355</v>
      </c>
      <c r="AX13" s="389" t="s">
        <v>355</v>
      </c>
      <c r="AY13" s="389" t="s">
        <v>355</v>
      </c>
      <c r="AZ13" s="389" t="s">
        <v>355</v>
      </c>
      <c r="BA13" s="389" t="s">
        <v>355</v>
      </c>
      <c r="BB13" s="389" t="s">
        <v>355</v>
      </c>
      <c r="BC13" s="389" t="s">
        <v>355</v>
      </c>
      <c r="BD13" s="389" t="s">
        <v>355</v>
      </c>
      <c r="BE13" s="389" t="s">
        <v>355</v>
      </c>
      <c r="BF13" s="389" t="s">
        <v>355</v>
      </c>
      <c r="BG13" s="389" t="s">
        <v>355</v>
      </c>
      <c r="BH13" s="389" t="s">
        <v>355</v>
      </c>
      <c r="BI13" s="389" t="s">
        <v>355</v>
      </c>
      <c r="BJ13" s="389" t="s">
        <v>355</v>
      </c>
      <c r="BK13" s="389" t="s">
        <v>355</v>
      </c>
      <c r="BL13" s="389" t="s">
        <v>355</v>
      </c>
      <c r="BM13" s="389" t="s">
        <v>355</v>
      </c>
      <c r="BN13" s="389" t="s">
        <v>355</v>
      </c>
      <c r="BO13" s="389" t="s">
        <v>355</v>
      </c>
      <c r="BP13" s="389" t="s">
        <v>355</v>
      </c>
      <c r="BQ13" s="389" t="s">
        <v>355</v>
      </c>
      <c r="BR13" s="389" t="s">
        <v>355</v>
      </c>
      <c r="BS13" s="389" t="s">
        <v>355</v>
      </c>
      <c r="BT13" s="389" t="s">
        <v>355</v>
      </c>
      <c r="BU13" s="389" t="s">
        <v>355</v>
      </c>
      <c r="BV13" s="389" t="s">
        <v>355</v>
      </c>
      <c r="BW13" s="389" t="s">
        <v>355</v>
      </c>
      <c r="BX13" s="389" t="s">
        <v>355</v>
      </c>
      <c r="BY13" s="389" t="s">
        <v>355</v>
      </c>
      <c r="BZ13" s="389" t="s">
        <v>355</v>
      </c>
      <c r="CA13" s="389" t="s">
        <v>355</v>
      </c>
      <c r="CB13" s="389" t="s">
        <v>355</v>
      </c>
      <c r="CC13" s="389" t="s">
        <v>355</v>
      </c>
      <c r="CD13" s="389" t="s">
        <v>355</v>
      </c>
      <c r="CE13" s="389" t="s">
        <v>355</v>
      </c>
      <c r="CF13" s="389" t="s">
        <v>355</v>
      </c>
      <c r="CG13" s="389" t="s">
        <v>355</v>
      </c>
      <c r="CH13" s="389" t="s">
        <v>355</v>
      </c>
      <c r="CI13" s="389" t="s">
        <v>355</v>
      </c>
      <c r="CJ13" s="389" t="s">
        <v>355</v>
      </c>
      <c r="CK13" s="389" t="s">
        <v>355</v>
      </c>
      <c r="CL13" s="389" t="s">
        <v>355</v>
      </c>
      <c r="CM13" s="389" t="s">
        <v>355</v>
      </c>
      <c r="CN13" s="389" t="s">
        <v>355</v>
      </c>
      <c r="CO13" s="389" t="s">
        <v>355</v>
      </c>
      <c r="CP13" s="389" t="s">
        <v>355</v>
      </c>
      <c r="CQ13" s="389" t="s">
        <v>355</v>
      </c>
      <c r="CR13" s="389" t="s">
        <v>355</v>
      </c>
      <c r="CS13" s="389" t="s">
        <v>355</v>
      </c>
      <c r="CT13" s="389" t="s">
        <v>355</v>
      </c>
      <c r="CU13" s="389" t="s">
        <v>355</v>
      </c>
      <c r="CV13" s="389" t="s">
        <v>355</v>
      </c>
      <c r="CW13" s="389" t="s">
        <v>355</v>
      </c>
      <c r="CX13" s="389" t="s">
        <v>355</v>
      </c>
      <c r="CY13" s="389" t="s">
        <v>355</v>
      </c>
      <c r="CZ13" s="389" t="s">
        <v>355</v>
      </c>
      <c r="DA13" s="389" t="s">
        <v>355</v>
      </c>
      <c r="DB13" s="389" t="s">
        <v>355</v>
      </c>
      <c r="DC13" s="389" t="s">
        <v>355</v>
      </c>
      <c r="DD13" s="389" t="s">
        <v>355</v>
      </c>
      <c r="DE13" s="389" t="s">
        <v>355</v>
      </c>
      <c r="DF13" s="389" t="s">
        <v>355</v>
      </c>
      <c r="DG13" s="390" t="s">
        <v>355</v>
      </c>
    </row>
    <row r="14" spans="1:111" ht="15" customHeight="1">
      <c r="A14" s="382">
        <v>8</v>
      </c>
      <c r="B14" s="123" t="s">
        <v>151</v>
      </c>
      <c r="C14" s="110" t="s">
        <v>152</v>
      </c>
      <c r="D14" s="388" t="s">
        <v>355</v>
      </c>
      <c r="E14" s="389" t="s">
        <v>355</v>
      </c>
      <c r="F14" s="389" t="s">
        <v>355</v>
      </c>
      <c r="G14" s="389" t="s">
        <v>355</v>
      </c>
      <c r="H14" s="389" t="s">
        <v>355</v>
      </c>
      <c r="I14" s="389" t="s">
        <v>355</v>
      </c>
      <c r="J14" s="389" t="s">
        <v>355</v>
      </c>
      <c r="K14" s="389">
        <v>1</v>
      </c>
      <c r="L14" s="389" t="s">
        <v>355</v>
      </c>
      <c r="M14" s="389" t="s">
        <v>355</v>
      </c>
      <c r="N14" s="389" t="s">
        <v>355</v>
      </c>
      <c r="O14" s="389" t="s">
        <v>355</v>
      </c>
      <c r="P14" s="389" t="s">
        <v>355</v>
      </c>
      <c r="Q14" s="389" t="s">
        <v>355</v>
      </c>
      <c r="R14" s="389" t="s">
        <v>355</v>
      </c>
      <c r="S14" s="389" t="s">
        <v>355</v>
      </c>
      <c r="T14" s="389" t="s">
        <v>355</v>
      </c>
      <c r="U14" s="389" t="s">
        <v>355</v>
      </c>
      <c r="V14" s="389" t="s">
        <v>355</v>
      </c>
      <c r="W14" s="389" t="s">
        <v>355</v>
      </c>
      <c r="X14" s="389" t="s">
        <v>355</v>
      </c>
      <c r="Y14" s="389" t="s">
        <v>355</v>
      </c>
      <c r="Z14" s="389" t="s">
        <v>355</v>
      </c>
      <c r="AA14" s="389" t="s">
        <v>355</v>
      </c>
      <c r="AB14" s="389" t="s">
        <v>355</v>
      </c>
      <c r="AC14" s="389" t="s">
        <v>355</v>
      </c>
      <c r="AD14" s="389" t="s">
        <v>355</v>
      </c>
      <c r="AE14" s="389" t="s">
        <v>355</v>
      </c>
      <c r="AF14" s="389" t="s">
        <v>355</v>
      </c>
      <c r="AG14" s="389" t="s">
        <v>355</v>
      </c>
      <c r="AH14" s="389" t="s">
        <v>355</v>
      </c>
      <c r="AI14" s="389" t="s">
        <v>355</v>
      </c>
      <c r="AJ14" s="389" t="s">
        <v>355</v>
      </c>
      <c r="AK14" s="389" t="s">
        <v>355</v>
      </c>
      <c r="AL14" s="389" t="s">
        <v>355</v>
      </c>
      <c r="AM14" s="389" t="s">
        <v>355</v>
      </c>
      <c r="AN14" s="389" t="s">
        <v>355</v>
      </c>
      <c r="AO14" s="389" t="s">
        <v>355</v>
      </c>
      <c r="AP14" s="389" t="s">
        <v>355</v>
      </c>
      <c r="AQ14" s="389" t="s">
        <v>355</v>
      </c>
      <c r="AR14" s="389" t="s">
        <v>355</v>
      </c>
      <c r="AS14" s="389" t="s">
        <v>355</v>
      </c>
      <c r="AT14" s="389" t="s">
        <v>355</v>
      </c>
      <c r="AU14" s="389" t="s">
        <v>355</v>
      </c>
      <c r="AV14" s="389" t="s">
        <v>355</v>
      </c>
      <c r="AW14" s="389" t="s">
        <v>355</v>
      </c>
      <c r="AX14" s="389" t="s">
        <v>355</v>
      </c>
      <c r="AY14" s="389" t="s">
        <v>355</v>
      </c>
      <c r="AZ14" s="389" t="s">
        <v>355</v>
      </c>
      <c r="BA14" s="389" t="s">
        <v>355</v>
      </c>
      <c r="BB14" s="389" t="s">
        <v>355</v>
      </c>
      <c r="BC14" s="389" t="s">
        <v>355</v>
      </c>
      <c r="BD14" s="389" t="s">
        <v>355</v>
      </c>
      <c r="BE14" s="389" t="s">
        <v>355</v>
      </c>
      <c r="BF14" s="389" t="s">
        <v>355</v>
      </c>
      <c r="BG14" s="389" t="s">
        <v>355</v>
      </c>
      <c r="BH14" s="389" t="s">
        <v>355</v>
      </c>
      <c r="BI14" s="389" t="s">
        <v>355</v>
      </c>
      <c r="BJ14" s="389" t="s">
        <v>355</v>
      </c>
      <c r="BK14" s="389" t="s">
        <v>355</v>
      </c>
      <c r="BL14" s="389" t="s">
        <v>355</v>
      </c>
      <c r="BM14" s="389" t="s">
        <v>355</v>
      </c>
      <c r="BN14" s="389" t="s">
        <v>355</v>
      </c>
      <c r="BO14" s="389" t="s">
        <v>355</v>
      </c>
      <c r="BP14" s="389" t="s">
        <v>355</v>
      </c>
      <c r="BQ14" s="389" t="s">
        <v>355</v>
      </c>
      <c r="BR14" s="389" t="s">
        <v>355</v>
      </c>
      <c r="BS14" s="389" t="s">
        <v>355</v>
      </c>
      <c r="BT14" s="389" t="s">
        <v>355</v>
      </c>
      <c r="BU14" s="389" t="s">
        <v>355</v>
      </c>
      <c r="BV14" s="389" t="s">
        <v>355</v>
      </c>
      <c r="BW14" s="389" t="s">
        <v>355</v>
      </c>
      <c r="BX14" s="389" t="s">
        <v>355</v>
      </c>
      <c r="BY14" s="389" t="s">
        <v>355</v>
      </c>
      <c r="BZ14" s="389" t="s">
        <v>355</v>
      </c>
      <c r="CA14" s="389" t="s">
        <v>355</v>
      </c>
      <c r="CB14" s="389" t="s">
        <v>355</v>
      </c>
      <c r="CC14" s="389" t="s">
        <v>355</v>
      </c>
      <c r="CD14" s="389" t="s">
        <v>355</v>
      </c>
      <c r="CE14" s="389" t="s">
        <v>355</v>
      </c>
      <c r="CF14" s="389" t="s">
        <v>355</v>
      </c>
      <c r="CG14" s="389" t="s">
        <v>355</v>
      </c>
      <c r="CH14" s="389" t="s">
        <v>355</v>
      </c>
      <c r="CI14" s="389" t="s">
        <v>355</v>
      </c>
      <c r="CJ14" s="389" t="s">
        <v>355</v>
      </c>
      <c r="CK14" s="389" t="s">
        <v>355</v>
      </c>
      <c r="CL14" s="389" t="s">
        <v>355</v>
      </c>
      <c r="CM14" s="389" t="s">
        <v>355</v>
      </c>
      <c r="CN14" s="389" t="s">
        <v>355</v>
      </c>
      <c r="CO14" s="389" t="s">
        <v>355</v>
      </c>
      <c r="CP14" s="389" t="s">
        <v>355</v>
      </c>
      <c r="CQ14" s="389" t="s">
        <v>355</v>
      </c>
      <c r="CR14" s="389" t="s">
        <v>355</v>
      </c>
      <c r="CS14" s="389" t="s">
        <v>355</v>
      </c>
      <c r="CT14" s="389" t="s">
        <v>355</v>
      </c>
      <c r="CU14" s="389" t="s">
        <v>355</v>
      </c>
      <c r="CV14" s="389" t="s">
        <v>355</v>
      </c>
      <c r="CW14" s="389" t="s">
        <v>355</v>
      </c>
      <c r="CX14" s="389" t="s">
        <v>355</v>
      </c>
      <c r="CY14" s="389" t="s">
        <v>355</v>
      </c>
      <c r="CZ14" s="389" t="s">
        <v>355</v>
      </c>
      <c r="DA14" s="389" t="s">
        <v>355</v>
      </c>
      <c r="DB14" s="389" t="s">
        <v>355</v>
      </c>
      <c r="DC14" s="389" t="s">
        <v>355</v>
      </c>
      <c r="DD14" s="389" t="s">
        <v>355</v>
      </c>
      <c r="DE14" s="389" t="s">
        <v>355</v>
      </c>
      <c r="DF14" s="389" t="s">
        <v>355</v>
      </c>
      <c r="DG14" s="390" t="s">
        <v>355</v>
      </c>
    </row>
    <row r="15" spans="1:111" ht="15" customHeight="1">
      <c r="A15" s="382">
        <v>9</v>
      </c>
      <c r="B15" s="123" t="s">
        <v>153</v>
      </c>
      <c r="C15" s="110" t="s">
        <v>154</v>
      </c>
      <c r="D15" s="388" t="s">
        <v>355</v>
      </c>
      <c r="E15" s="389" t="s">
        <v>355</v>
      </c>
      <c r="F15" s="389" t="s">
        <v>355</v>
      </c>
      <c r="G15" s="389" t="s">
        <v>355</v>
      </c>
      <c r="H15" s="389" t="s">
        <v>355</v>
      </c>
      <c r="I15" s="389" t="s">
        <v>355</v>
      </c>
      <c r="J15" s="389" t="s">
        <v>355</v>
      </c>
      <c r="K15" s="389" t="s">
        <v>355</v>
      </c>
      <c r="L15" s="389">
        <v>1</v>
      </c>
      <c r="M15" s="389" t="s">
        <v>355</v>
      </c>
      <c r="N15" s="389" t="s">
        <v>355</v>
      </c>
      <c r="O15" s="389" t="s">
        <v>355</v>
      </c>
      <c r="P15" s="389" t="s">
        <v>355</v>
      </c>
      <c r="Q15" s="389" t="s">
        <v>355</v>
      </c>
      <c r="R15" s="389" t="s">
        <v>355</v>
      </c>
      <c r="S15" s="389" t="s">
        <v>355</v>
      </c>
      <c r="T15" s="389" t="s">
        <v>355</v>
      </c>
      <c r="U15" s="389" t="s">
        <v>355</v>
      </c>
      <c r="V15" s="389" t="s">
        <v>355</v>
      </c>
      <c r="W15" s="389" t="s">
        <v>355</v>
      </c>
      <c r="X15" s="389" t="s">
        <v>355</v>
      </c>
      <c r="Y15" s="389" t="s">
        <v>355</v>
      </c>
      <c r="Z15" s="389" t="s">
        <v>355</v>
      </c>
      <c r="AA15" s="389" t="s">
        <v>355</v>
      </c>
      <c r="AB15" s="389" t="s">
        <v>355</v>
      </c>
      <c r="AC15" s="389" t="s">
        <v>355</v>
      </c>
      <c r="AD15" s="389" t="s">
        <v>355</v>
      </c>
      <c r="AE15" s="389" t="s">
        <v>355</v>
      </c>
      <c r="AF15" s="389" t="s">
        <v>355</v>
      </c>
      <c r="AG15" s="389" t="s">
        <v>355</v>
      </c>
      <c r="AH15" s="389" t="s">
        <v>355</v>
      </c>
      <c r="AI15" s="389" t="s">
        <v>355</v>
      </c>
      <c r="AJ15" s="389" t="s">
        <v>355</v>
      </c>
      <c r="AK15" s="389" t="s">
        <v>355</v>
      </c>
      <c r="AL15" s="389" t="s">
        <v>355</v>
      </c>
      <c r="AM15" s="389" t="s">
        <v>355</v>
      </c>
      <c r="AN15" s="389" t="s">
        <v>355</v>
      </c>
      <c r="AO15" s="389" t="s">
        <v>355</v>
      </c>
      <c r="AP15" s="389" t="s">
        <v>355</v>
      </c>
      <c r="AQ15" s="389" t="s">
        <v>355</v>
      </c>
      <c r="AR15" s="389" t="s">
        <v>355</v>
      </c>
      <c r="AS15" s="389" t="s">
        <v>355</v>
      </c>
      <c r="AT15" s="389" t="s">
        <v>355</v>
      </c>
      <c r="AU15" s="389" t="s">
        <v>355</v>
      </c>
      <c r="AV15" s="389" t="s">
        <v>355</v>
      </c>
      <c r="AW15" s="389" t="s">
        <v>355</v>
      </c>
      <c r="AX15" s="389" t="s">
        <v>355</v>
      </c>
      <c r="AY15" s="389" t="s">
        <v>355</v>
      </c>
      <c r="AZ15" s="389" t="s">
        <v>355</v>
      </c>
      <c r="BA15" s="389" t="s">
        <v>355</v>
      </c>
      <c r="BB15" s="389" t="s">
        <v>355</v>
      </c>
      <c r="BC15" s="389" t="s">
        <v>355</v>
      </c>
      <c r="BD15" s="389" t="s">
        <v>355</v>
      </c>
      <c r="BE15" s="389" t="s">
        <v>355</v>
      </c>
      <c r="BF15" s="389" t="s">
        <v>355</v>
      </c>
      <c r="BG15" s="389" t="s">
        <v>355</v>
      </c>
      <c r="BH15" s="389" t="s">
        <v>355</v>
      </c>
      <c r="BI15" s="389" t="s">
        <v>355</v>
      </c>
      <c r="BJ15" s="389" t="s">
        <v>355</v>
      </c>
      <c r="BK15" s="389" t="s">
        <v>355</v>
      </c>
      <c r="BL15" s="389" t="s">
        <v>355</v>
      </c>
      <c r="BM15" s="389" t="s">
        <v>355</v>
      </c>
      <c r="BN15" s="389" t="s">
        <v>355</v>
      </c>
      <c r="BO15" s="389" t="s">
        <v>355</v>
      </c>
      <c r="BP15" s="389" t="s">
        <v>355</v>
      </c>
      <c r="BQ15" s="389" t="s">
        <v>355</v>
      </c>
      <c r="BR15" s="389" t="s">
        <v>355</v>
      </c>
      <c r="BS15" s="389" t="s">
        <v>355</v>
      </c>
      <c r="BT15" s="389" t="s">
        <v>355</v>
      </c>
      <c r="BU15" s="389" t="s">
        <v>355</v>
      </c>
      <c r="BV15" s="389" t="s">
        <v>355</v>
      </c>
      <c r="BW15" s="389" t="s">
        <v>355</v>
      </c>
      <c r="BX15" s="389" t="s">
        <v>355</v>
      </c>
      <c r="BY15" s="389" t="s">
        <v>355</v>
      </c>
      <c r="BZ15" s="389" t="s">
        <v>355</v>
      </c>
      <c r="CA15" s="389" t="s">
        <v>355</v>
      </c>
      <c r="CB15" s="389" t="s">
        <v>355</v>
      </c>
      <c r="CC15" s="389" t="s">
        <v>355</v>
      </c>
      <c r="CD15" s="389" t="s">
        <v>355</v>
      </c>
      <c r="CE15" s="389" t="s">
        <v>355</v>
      </c>
      <c r="CF15" s="389" t="s">
        <v>355</v>
      </c>
      <c r="CG15" s="389" t="s">
        <v>355</v>
      </c>
      <c r="CH15" s="389" t="s">
        <v>355</v>
      </c>
      <c r="CI15" s="389" t="s">
        <v>355</v>
      </c>
      <c r="CJ15" s="389" t="s">
        <v>355</v>
      </c>
      <c r="CK15" s="389" t="s">
        <v>355</v>
      </c>
      <c r="CL15" s="389" t="s">
        <v>355</v>
      </c>
      <c r="CM15" s="389" t="s">
        <v>355</v>
      </c>
      <c r="CN15" s="389" t="s">
        <v>355</v>
      </c>
      <c r="CO15" s="389" t="s">
        <v>355</v>
      </c>
      <c r="CP15" s="389" t="s">
        <v>355</v>
      </c>
      <c r="CQ15" s="389" t="s">
        <v>355</v>
      </c>
      <c r="CR15" s="389" t="s">
        <v>355</v>
      </c>
      <c r="CS15" s="389" t="s">
        <v>355</v>
      </c>
      <c r="CT15" s="389" t="s">
        <v>355</v>
      </c>
      <c r="CU15" s="389" t="s">
        <v>355</v>
      </c>
      <c r="CV15" s="389" t="s">
        <v>355</v>
      </c>
      <c r="CW15" s="389" t="s">
        <v>355</v>
      </c>
      <c r="CX15" s="389" t="s">
        <v>355</v>
      </c>
      <c r="CY15" s="389" t="s">
        <v>355</v>
      </c>
      <c r="CZ15" s="389" t="s">
        <v>355</v>
      </c>
      <c r="DA15" s="389" t="s">
        <v>355</v>
      </c>
      <c r="DB15" s="389" t="s">
        <v>355</v>
      </c>
      <c r="DC15" s="389" t="s">
        <v>355</v>
      </c>
      <c r="DD15" s="389" t="s">
        <v>355</v>
      </c>
      <c r="DE15" s="389" t="s">
        <v>355</v>
      </c>
      <c r="DF15" s="389" t="s">
        <v>355</v>
      </c>
      <c r="DG15" s="390" t="s">
        <v>355</v>
      </c>
    </row>
    <row r="16" spans="1:111" ht="15" customHeight="1">
      <c r="A16" s="382">
        <v>10</v>
      </c>
      <c r="B16" s="123" t="s">
        <v>155</v>
      </c>
      <c r="C16" s="110" t="s">
        <v>156</v>
      </c>
      <c r="D16" s="388" t="s">
        <v>355</v>
      </c>
      <c r="E16" s="389" t="s">
        <v>355</v>
      </c>
      <c r="F16" s="389" t="s">
        <v>355</v>
      </c>
      <c r="G16" s="389" t="s">
        <v>355</v>
      </c>
      <c r="H16" s="389" t="s">
        <v>355</v>
      </c>
      <c r="I16" s="389" t="s">
        <v>355</v>
      </c>
      <c r="J16" s="389" t="s">
        <v>355</v>
      </c>
      <c r="K16" s="389" t="s">
        <v>355</v>
      </c>
      <c r="L16" s="389" t="s">
        <v>355</v>
      </c>
      <c r="M16" s="389">
        <v>1</v>
      </c>
      <c r="N16" s="389" t="s">
        <v>355</v>
      </c>
      <c r="O16" s="389" t="s">
        <v>355</v>
      </c>
      <c r="P16" s="389" t="s">
        <v>355</v>
      </c>
      <c r="Q16" s="389" t="s">
        <v>355</v>
      </c>
      <c r="R16" s="389" t="s">
        <v>355</v>
      </c>
      <c r="S16" s="389" t="s">
        <v>355</v>
      </c>
      <c r="T16" s="389" t="s">
        <v>355</v>
      </c>
      <c r="U16" s="389" t="s">
        <v>355</v>
      </c>
      <c r="V16" s="389" t="s">
        <v>355</v>
      </c>
      <c r="W16" s="389" t="s">
        <v>355</v>
      </c>
      <c r="X16" s="389" t="s">
        <v>355</v>
      </c>
      <c r="Y16" s="389" t="s">
        <v>355</v>
      </c>
      <c r="Z16" s="389" t="s">
        <v>355</v>
      </c>
      <c r="AA16" s="389" t="s">
        <v>355</v>
      </c>
      <c r="AB16" s="389" t="s">
        <v>355</v>
      </c>
      <c r="AC16" s="389" t="s">
        <v>355</v>
      </c>
      <c r="AD16" s="389" t="s">
        <v>355</v>
      </c>
      <c r="AE16" s="389" t="s">
        <v>355</v>
      </c>
      <c r="AF16" s="389" t="s">
        <v>355</v>
      </c>
      <c r="AG16" s="389" t="s">
        <v>355</v>
      </c>
      <c r="AH16" s="389" t="s">
        <v>355</v>
      </c>
      <c r="AI16" s="389" t="s">
        <v>355</v>
      </c>
      <c r="AJ16" s="389" t="s">
        <v>355</v>
      </c>
      <c r="AK16" s="389" t="s">
        <v>355</v>
      </c>
      <c r="AL16" s="389" t="s">
        <v>355</v>
      </c>
      <c r="AM16" s="389" t="s">
        <v>355</v>
      </c>
      <c r="AN16" s="389" t="s">
        <v>355</v>
      </c>
      <c r="AO16" s="389" t="s">
        <v>355</v>
      </c>
      <c r="AP16" s="389" t="s">
        <v>355</v>
      </c>
      <c r="AQ16" s="389" t="s">
        <v>355</v>
      </c>
      <c r="AR16" s="389" t="s">
        <v>355</v>
      </c>
      <c r="AS16" s="389" t="s">
        <v>355</v>
      </c>
      <c r="AT16" s="389" t="s">
        <v>355</v>
      </c>
      <c r="AU16" s="389" t="s">
        <v>355</v>
      </c>
      <c r="AV16" s="389" t="s">
        <v>355</v>
      </c>
      <c r="AW16" s="389" t="s">
        <v>355</v>
      </c>
      <c r="AX16" s="389" t="s">
        <v>355</v>
      </c>
      <c r="AY16" s="389" t="s">
        <v>355</v>
      </c>
      <c r="AZ16" s="389" t="s">
        <v>355</v>
      </c>
      <c r="BA16" s="389" t="s">
        <v>355</v>
      </c>
      <c r="BB16" s="389" t="s">
        <v>355</v>
      </c>
      <c r="BC16" s="389" t="s">
        <v>355</v>
      </c>
      <c r="BD16" s="389" t="s">
        <v>355</v>
      </c>
      <c r="BE16" s="389" t="s">
        <v>355</v>
      </c>
      <c r="BF16" s="389" t="s">
        <v>355</v>
      </c>
      <c r="BG16" s="389" t="s">
        <v>355</v>
      </c>
      <c r="BH16" s="389" t="s">
        <v>355</v>
      </c>
      <c r="BI16" s="389" t="s">
        <v>355</v>
      </c>
      <c r="BJ16" s="389" t="s">
        <v>355</v>
      </c>
      <c r="BK16" s="389" t="s">
        <v>355</v>
      </c>
      <c r="BL16" s="389" t="s">
        <v>355</v>
      </c>
      <c r="BM16" s="389" t="s">
        <v>355</v>
      </c>
      <c r="BN16" s="389" t="s">
        <v>355</v>
      </c>
      <c r="BO16" s="389" t="s">
        <v>355</v>
      </c>
      <c r="BP16" s="389" t="s">
        <v>355</v>
      </c>
      <c r="BQ16" s="389" t="s">
        <v>355</v>
      </c>
      <c r="BR16" s="389" t="s">
        <v>355</v>
      </c>
      <c r="BS16" s="389" t="s">
        <v>355</v>
      </c>
      <c r="BT16" s="389" t="s">
        <v>355</v>
      </c>
      <c r="BU16" s="389" t="s">
        <v>355</v>
      </c>
      <c r="BV16" s="389" t="s">
        <v>355</v>
      </c>
      <c r="BW16" s="389" t="s">
        <v>355</v>
      </c>
      <c r="BX16" s="389" t="s">
        <v>355</v>
      </c>
      <c r="BY16" s="389" t="s">
        <v>355</v>
      </c>
      <c r="BZ16" s="389" t="s">
        <v>355</v>
      </c>
      <c r="CA16" s="389" t="s">
        <v>355</v>
      </c>
      <c r="CB16" s="389" t="s">
        <v>355</v>
      </c>
      <c r="CC16" s="389" t="s">
        <v>355</v>
      </c>
      <c r="CD16" s="389" t="s">
        <v>355</v>
      </c>
      <c r="CE16" s="389" t="s">
        <v>355</v>
      </c>
      <c r="CF16" s="389" t="s">
        <v>355</v>
      </c>
      <c r="CG16" s="389" t="s">
        <v>355</v>
      </c>
      <c r="CH16" s="389" t="s">
        <v>355</v>
      </c>
      <c r="CI16" s="389" t="s">
        <v>355</v>
      </c>
      <c r="CJ16" s="389" t="s">
        <v>355</v>
      </c>
      <c r="CK16" s="389" t="s">
        <v>355</v>
      </c>
      <c r="CL16" s="389" t="s">
        <v>355</v>
      </c>
      <c r="CM16" s="389" t="s">
        <v>355</v>
      </c>
      <c r="CN16" s="389" t="s">
        <v>355</v>
      </c>
      <c r="CO16" s="389" t="s">
        <v>355</v>
      </c>
      <c r="CP16" s="389" t="s">
        <v>355</v>
      </c>
      <c r="CQ16" s="389" t="s">
        <v>355</v>
      </c>
      <c r="CR16" s="389" t="s">
        <v>355</v>
      </c>
      <c r="CS16" s="389" t="s">
        <v>355</v>
      </c>
      <c r="CT16" s="389" t="s">
        <v>355</v>
      </c>
      <c r="CU16" s="389" t="s">
        <v>355</v>
      </c>
      <c r="CV16" s="389" t="s">
        <v>355</v>
      </c>
      <c r="CW16" s="389" t="s">
        <v>355</v>
      </c>
      <c r="CX16" s="389" t="s">
        <v>355</v>
      </c>
      <c r="CY16" s="389" t="s">
        <v>355</v>
      </c>
      <c r="CZ16" s="389" t="s">
        <v>355</v>
      </c>
      <c r="DA16" s="389" t="s">
        <v>355</v>
      </c>
      <c r="DB16" s="389" t="s">
        <v>355</v>
      </c>
      <c r="DC16" s="389" t="s">
        <v>355</v>
      </c>
      <c r="DD16" s="389" t="s">
        <v>355</v>
      </c>
      <c r="DE16" s="389" t="s">
        <v>355</v>
      </c>
      <c r="DF16" s="389" t="s">
        <v>355</v>
      </c>
      <c r="DG16" s="390" t="s">
        <v>355</v>
      </c>
    </row>
    <row r="17" spans="1:111" ht="15" customHeight="1">
      <c r="A17" s="382">
        <v>11</v>
      </c>
      <c r="B17" s="123" t="s">
        <v>157</v>
      </c>
      <c r="C17" s="110" t="s">
        <v>158</v>
      </c>
      <c r="D17" s="388" t="s">
        <v>355</v>
      </c>
      <c r="E17" s="389" t="s">
        <v>355</v>
      </c>
      <c r="F17" s="389" t="s">
        <v>355</v>
      </c>
      <c r="G17" s="389" t="s">
        <v>355</v>
      </c>
      <c r="H17" s="389" t="s">
        <v>355</v>
      </c>
      <c r="I17" s="389" t="s">
        <v>355</v>
      </c>
      <c r="J17" s="389" t="s">
        <v>355</v>
      </c>
      <c r="K17" s="389" t="s">
        <v>355</v>
      </c>
      <c r="L17" s="389" t="s">
        <v>355</v>
      </c>
      <c r="M17" s="389" t="s">
        <v>355</v>
      </c>
      <c r="N17" s="389">
        <v>1</v>
      </c>
      <c r="O17" s="389" t="s">
        <v>355</v>
      </c>
      <c r="P17" s="389" t="s">
        <v>355</v>
      </c>
      <c r="Q17" s="389" t="s">
        <v>355</v>
      </c>
      <c r="R17" s="389" t="s">
        <v>355</v>
      </c>
      <c r="S17" s="389" t="s">
        <v>355</v>
      </c>
      <c r="T17" s="389" t="s">
        <v>355</v>
      </c>
      <c r="U17" s="389" t="s">
        <v>355</v>
      </c>
      <c r="V17" s="389" t="s">
        <v>355</v>
      </c>
      <c r="W17" s="389" t="s">
        <v>355</v>
      </c>
      <c r="X17" s="389" t="s">
        <v>355</v>
      </c>
      <c r="Y17" s="389" t="s">
        <v>355</v>
      </c>
      <c r="Z17" s="389" t="s">
        <v>355</v>
      </c>
      <c r="AA17" s="389" t="s">
        <v>355</v>
      </c>
      <c r="AB17" s="389" t="s">
        <v>355</v>
      </c>
      <c r="AC17" s="389" t="s">
        <v>355</v>
      </c>
      <c r="AD17" s="389" t="s">
        <v>355</v>
      </c>
      <c r="AE17" s="389" t="s">
        <v>355</v>
      </c>
      <c r="AF17" s="389" t="s">
        <v>355</v>
      </c>
      <c r="AG17" s="389" t="s">
        <v>355</v>
      </c>
      <c r="AH17" s="389" t="s">
        <v>355</v>
      </c>
      <c r="AI17" s="389" t="s">
        <v>355</v>
      </c>
      <c r="AJ17" s="389" t="s">
        <v>355</v>
      </c>
      <c r="AK17" s="389" t="s">
        <v>355</v>
      </c>
      <c r="AL17" s="389" t="s">
        <v>355</v>
      </c>
      <c r="AM17" s="389" t="s">
        <v>355</v>
      </c>
      <c r="AN17" s="389" t="s">
        <v>355</v>
      </c>
      <c r="AO17" s="389" t="s">
        <v>355</v>
      </c>
      <c r="AP17" s="389" t="s">
        <v>355</v>
      </c>
      <c r="AQ17" s="389" t="s">
        <v>355</v>
      </c>
      <c r="AR17" s="389" t="s">
        <v>355</v>
      </c>
      <c r="AS17" s="389" t="s">
        <v>355</v>
      </c>
      <c r="AT17" s="389" t="s">
        <v>355</v>
      </c>
      <c r="AU17" s="389" t="s">
        <v>355</v>
      </c>
      <c r="AV17" s="389" t="s">
        <v>355</v>
      </c>
      <c r="AW17" s="389" t="s">
        <v>355</v>
      </c>
      <c r="AX17" s="389" t="s">
        <v>355</v>
      </c>
      <c r="AY17" s="389" t="s">
        <v>355</v>
      </c>
      <c r="AZ17" s="389" t="s">
        <v>355</v>
      </c>
      <c r="BA17" s="389" t="s">
        <v>355</v>
      </c>
      <c r="BB17" s="389" t="s">
        <v>355</v>
      </c>
      <c r="BC17" s="389" t="s">
        <v>355</v>
      </c>
      <c r="BD17" s="389" t="s">
        <v>355</v>
      </c>
      <c r="BE17" s="389" t="s">
        <v>355</v>
      </c>
      <c r="BF17" s="389" t="s">
        <v>355</v>
      </c>
      <c r="BG17" s="389" t="s">
        <v>355</v>
      </c>
      <c r="BH17" s="389" t="s">
        <v>355</v>
      </c>
      <c r="BI17" s="389" t="s">
        <v>355</v>
      </c>
      <c r="BJ17" s="389" t="s">
        <v>355</v>
      </c>
      <c r="BK17" s="389" t="s">
        <v>355</v>
      </c>
      <c r="BL17" s="389" t="s">
        <v>355</v>
      </c>
      <c r="BM17" s="389" t="s">
        <v>355</v>
      </c>
      <c r="BN17" s="389" t="s">
        <v>355</v>
      </c>
      <c r="BO17" s="389" t="s">
        <v>355</v>
      </c>
      <c r="BP17" s="389" t="s">
        <v>355</v>
      </c>
      <c r="BQ17" s="389" t="s">
        <v>355</v>
      </c>
      <c r="BR17" s="389" t="s">
        <v>355</v>
      </c>
      <c r="BS17" s="389" t="s">
        <v>355</v>
      </c>
      <c r="BT17" s="389" t="s">
        <v>355</v>
      </c>
      <c r="BU17" s="389" t="s">
        <v>355</v>
      </c>
      <c r="BV17" s="389" t="s">
        <v>355</v>
      </c>
      <c r="BW17" s="389" t="s">
        <v>355</v>
      </c>
      <c r="BX17" s="389" t="s">
        <v>355</v>
      </c>
      <c r="BY17" s="389" t="s">
        <v>355</v>
      </c>
      <c r="BZ17" s="389" t="s">
        <v>355</v>
      </c>
      <c r="CA17" s="389" t="s">
        <v>355</v>
      </c>
      <c r="CB17" s="389" t="s">
        <v>355</v>
      </c>
      <c r="CC17" s="389" t="s">
        <v>355</v>
      </c>
      <c r="CD17" s="389" t="s">
        <v>355</v>
      </c>
      <c r="CE17" s="389" t="s">
        <v>355</v>
      </c>
      <c r="CF17" s="389" t="s">
        <v>355</v>
      </c>
      <c r="CG17" s="389" t="s">
        <v>355</v>
      </c>
      <c r="CH17" s="389" t="s">
        <v>355</v>
      </c>
      <c r="CI17" s="389" t="s">
        <v>355</v>
      </c>
      <c r="CJ17" s="389" t="s">
        <v>355</v>
      </c>
      <c r="CK17" s="389" t="s">
        <v>355</v>
      </c>
      <c r="CL17" s="389" t="s">
        <v>355</v>
      </c>
      <c r="CM17" s="389" t="s">
        <v>355</v>
      </c>
      <c r="CN17" s="389" t="s">
        <v>355</v>
      </c>
      <c r="CO17" s="389" t="s">
        <v>355</v>
      </c>
      <c r="CP17" s="389" t="s">
        <v>355</v>
      </c>
      <c r="CQ17" s="389" t="s">
        <v>355</v>
      </c>
      <c r="CR17" s="389" t="s">
        <v>355</v>
      </c>
      <c r="CS17" s="389" t="s">
        <v>355</v>
      </c>
      <c r="CT17" s="389" t="s">
        <v>355</v>
      </c>
      <c r="CU17" s="389" t="s">
        <v>355</v>
      </c>
      <c r="CV17" s="389" t="s">
        <v>355</v>
      </c>
      <c r="CW17" s="389" t="s">
        <v>355</v>
      </c>
      <c r="CX17" s="389" t="s">
        <v>355</v>
      </c>
      <c r="CY17" s="389" t="s">
        <v>355</v>
      </c>
      <c r="CZ17" s="389" t="s">
        <v>355</v>
      </c>
      <c r="DA17" s="389" t="s">
        <v>355</v>
      </c>
      <c r="DB17" s="389" t="s">
        <v>355</v>
      </c>
      <c r="DC17" s="389" t="s">
        <v>355</v>
      </c>
      <c r="DD17" s="389" t="s">
        <v>355</v>
      </c>
      <c r="DE17" s="389" t="s">
        <v>355</v>
      </c>
      <c r="DF17" s="389" t="s">
        <v>355</v>
      </c>
      <c r="DG17" s="390" t="s">
        <v>355</v>
      </c>
    </row>
    <row r="18" spans="1:111" ht="15" customHeight="1">
      <c r="A18" s="382">
        <v>12</v>
      </c>
      <c r="B18" s="123" t="s">
        <v>159</v>
      </c>
      <c r="C18" s="110" t="s">
        <v>160</v>
      </c>
      <c r="D18" s="388" t="s">
        <v>355</v>
      </c>
      <c r="E18" s="389" t="s">
        <v>355</v>
      </c>
      <c r="F18" s="389" t="s">
        <v>355</v>
      </c>
      <c r="G18" s="389" t="s">
        <v>355</v>
      </c>
      <c r="H18" s="389" t="s">
        <v>355</v>
      </c>
      <c r="I18" s="389" t="s">
        <v>355</v>
      </c>
      <c r="J18" s="389" t="s">
        <v>355</v>
      </c>
      <c r="K18" s="389" t="s">
        <v>355</v>
      </c>
      <c r="L18" s="389" t="s">
        <v>355</v>
      </c>
      <c r="M18" s="389" t="s">
        <v>355</v>
      </c>
      <c r="N18" s="389" t="s">
        <v>355</v>
      </c>
      <c r="O18" s="389">
        <v>1</v>
      </c>
      <c r="P18" s="389" t="s">
        <v>355</v>
      </c>
      <c r="Q18" s="389" t="s">
        <v>355</v>
      </c>
      <c r="R18" s="389" t="s">
        <v>355</v>
      </c>
      <c r="S18" s="389" t="s">
        <v>355</v>
      </c>
      <c r="T18" s="389" t="s">
        <v>355</v>
      </c>
      <c r="U18" s="389" t="s">
        <v>355</v>
      </c>
      <c r="V18" s="389" t="s">
        <v>355</v>
      </c>
      <c r="W18" s="389" t="s">
        <v>355</v>
      </c>
      <c r="X18" s="389" t="s">
        <v>355</v>
      </c>
      <c r="Y18" s="389" t="s">
        <v>355</v>
      </c>
      <c r="Z18" s="389" t="s">
        <v>355</v>
      </c>
      <c r="AA18" s="389" t="s">
        <v>355</v>
      </c>
      <c r="AB18" s="389" t="s">
        <v>355</v>
      </c>
      <c r="AC18" s="389" t="s">
        <v>355</v>
      </c>
      <c r="AD18" s="389" t="s">
        <v>355</v>
      </c>
      <c r="AE18" s="389" t="s">
        <v>355</v>
      </c>
      <c r="AF18" s="389" t="s">
        <v>355</v>
      </c>
      <c r="AG18" s="389" t="s">
        <v>355</v>
      </c>
      <c r="AH18" s="389" t="s">
        <v>355</v>
      </c>
      <c r="AI18" s="389" t="s">
        <v>355</v>
      </c>
      <c r="AJ18" s="389" t="s">
        <v>355</v>
      </c>
      <c r="AK18" s="389" t="s">
        <v>355</v>
      </c>
      <c r="AL18" s="389" t="s">
        <v>355</v>
      </c>
      <c r="AM18" s="389" t="s">
        <v>355</v>
      </c>
      <c r="AN18" s="389" t="s">
        <v>355</v>
      </c>
      <c r="AO18" s="389" t="s">
        <v>355</v>
      </c>
      <c r="AP18" s="389" t="s">
        <v>355</v>
      </c>
      <c r="AQ18" s="389" t="s">
        <v>355</v>
      </c>
      <c r="AR18" s="389" t="s">
        <v>355</v>
      </c>
      <c r="AS18" s="389" t="s">
        <v>355</v>
      </c>
      <c r="AT18" s="389" t="s">
        <v>355</v>
      </c>
      <c r="AU18" s="389" t="s">
        <v>355</v>
      </c>
      <c r="AV18" s="389" t="s">
        <v>355</v>
      </c>
      <c r="AW18" s="389" t="s">
        <v>355</v>
      </c>
      <c r="AX18" s="389" t="s">
        <v>355</v>
      </c>
      <c r="AY18" s="389" t="s">
        <v>355</v>
      </c>
      <c r="AZ18" s="389" t="s">
        <v>355</v>
      </c>
      <c r="BA18" s="389" t="s">
        <v>355</v>
      </c>
      <c r="BB18" s="389" t="s">
        <v>355</v>
      </c>
      <c r="BC18" s="389" t="s">
        <v>355</v>
      </c>
      <c r="BD18" s="389" t="s">
        <v>355</v>
      </c>
      <c r="BE18" s="389" t="s">
        <v>355</v>
      </c>
      <c r="BF18" s="389" t="s">
        <v>355</v>
      </c>
      <c r="BG18" s="389" t="s">
        <v>355</v>
      </c>
      <c r="BH18" s="389" t="s">
        <v>355</v>
      </c>
      <c r="BI18" s="389" t="s">
        <v>355</v>
      </c>
      <c r="BJ18" s="389" t="s">
        <v>355</v>
      </c>
      <c r="BK18" s="389" t="s">
        <v>355</v>
      </c>
      <c r="BL18" s="389" t="s">
        <v>355</v>
      </c>
      <c r="BM18" s="389" t="s">
        <v>355</v>
      </c>
      <c r="BN18" s="389" t="s">
        <v>355</v>
      </c>
      <c r="BO18" s="389" t="s">
        <v>355</v>
      </c>
      <c r="BP18" s="389" t="s">
        <v>355</v>
      </c>
      <c r="BQ18" s="389" t="s">
        <v>355</v>
      </c>
      <c r="BR18" s="389" t="s">
        <v>355</v>
      </c>
      <c r="BS18" s="389" t="s">
        <v>355</v>
      </c>
      <c r="BT18" s="389" t="s">
        <v>355</v>
      </c>
      <c r="BU18" s="389" t="s">
        <v>355</v>
      </c>
      <c r="BV18" s="389" t="s">
        <v>355</v>
      </c>
      <c r="BW18" s="389" t="s">
        <v>355</v>
      </c>
      <c r="BX18" s="389" t="s">
        <v>355</v>
      </c>
      <c r="BY18" s="389" t="s">
        <v>355</v>
      </c>
      <c r="BZ18" s="389" t="s">
        <v>355</v>
      </c>
      <c r="CA18" s="389" t="s">
        <v>355</v>
      </c>
      <c r="CB18" s="389" t="s">
        <v>355</v>
      </c>
      <c r="CC18" s="389" t="s">
        <v>355</v>
      </c>
      <c r="CD18" s="389" t="s">
        <v>355</v>
      </c>
      <c r="CE18" s="389" t="s">
        <v>355</v>
      </c>
      <c r="CF18" s="389" t="s">
        <v>355</v>
      </c>
      <c r="CG18" s="389" t="s">
        <v>355</v>
      </c>
      <c r="CH18" s="389" t="s">
        <v>355</v>
      </c>
      <c r="CI18" s="389" t="s">
        <v>355</v>
      </c>
      <c r="CJ18" s="389" t="s">
        <v>355</v>
      </c>
      <c r="CK18" s="389" t="s">
        <v>355</v>
      </c>
      <c r="CL18" s="389" t="s">
        <v>355</v>
      </c>
      <c r="CM18" s="389" t="s">
        <v>355</v>
      </c>
      <c r="CN18" s="389" t="s">
        <v>355</v>
      </c>
      <c r="CO18" s="389" t="s">
        <v>355</v>
      </c>
      <c r="CP18" s="389" t="s">
        <v>355</v>
      </c>
      <c r="CQ18" s="389" t="s">
        <v>355</v>
      </c>
      <c r="CR18" s="389" t="s">
        <v>355</v>
      </c>
      <c r="CS18" s="389" t="s">
        <v>355</v>
      </c>
      <c r="CT18" s="389" t="s">
        <v>355</v>
      </c>
      <c r="CU18" s="389" t="s">
        <v>355</v>
      </c>
      <c r="CV18" s="389" t="s">
        <v>355</v>
      </c>
      <c r="CW18" s="389" t="s">
        <v>355</v>
      </c>
      <c r="CX18" s="389" t="s">
        <v>355</v>
      </c>
      <c r="CY18" s="389" t="s">
        <v>355</v>
      </c>
      <c r="CZ18" s="389" t="s">
        <v>355</v>
      </c>
      <c r="DA18" s="389" t="s">
        <v>355</v>
      </c>
      <c r="DB18" s="389" t="s">
        <v>355</v>
      </c>
      <c r="DC18" s="389" t="s">
        <v>355</v>
      </c>
      <c r="DD18" s="389" t="s">
        <v>355</v>
      </c>
      <c r="DE18" s="389" t="s">
        <v>355</v>
      </c>
      <c r="DF18" s="389" t="s">
        <v>355</v>
      </c>
      <c r="DG18" s="390" t="s">
        <v>355</v>
      </c>
    </row>
    <row r="19" spans="1:111" ht="15" customHeight="1">
      <c r="A19" s="382">
        <v>13</v>
      </c>
      <c r="B19" s="123" t="s">
        <v>161</v>
      </c>
      <c r="C19" s="110" t="s">
        <v>162</v>
      </c>
      <c r="D19" s="388" t="s">
        <v>355</v>
      </c>
      <c r="E19" s="389" t="s">
        <v>355</v>
      </c>
      <c r="F19" s="389" t="s">
        <v>355</v>
      </c>
      <c r="G19" s="389" t="s">
        <v>355</v>
      </c>
      <c r="H19" s="389" t="s">
        <v>355</v>
      </c>
      <c r="I19" s="389" t="s">
        <v>355</v>
      </c>
      <c r="J19" s="389" t="s">
        <v>355</v>
      </c>
      <c r="K19" s="389" t="s">
        <v>355</v>
      </c>
      <c r="L19" s="389" t="s">
        <v>355</v>
      </c>
      <c r="M19" s="389" t="s">
        <v>355</v>
      </c>
      <c r="N19" s="389" t="s">
        <v>355</v>
      </c>
      <c r="O19" s="389" t="s">
        <v>355</v>
      </c>
      <c r="P19" s="389">
        <v>1</v>
      </c>
      <c r="Q19" s="389" t="s">
        <v>355</v>
      </c>
      <c r="R19" s="389" t="s">
        <v>355</v>
      </c>
      <c r="S19" s="389" t="s">
        <v>355</v>
      </c>
      <c r="T19" s="389" t="s">
        <v>355</v>
      </c>
      <c r="U19" s="389" t="s">
        <v>355</v>
      </c>
      <c r="V19" s="389" t="s">
        <v>355</v>
      </c>
      <c r="W19" s="389" t="s">
        <v>355</v>
      </c>
      <c r="X19" s="389" t="s">
        <v>355</v>
      </c>
      <c r="Y19" s="389" t="s">
        <v>355</v>
      </c>
      <c r="Z19" s="389" t="s">
        <v>355</v>
      </c>
      <c r="AA19" s="389" t="s">
        <v>355</v>
      </c>
      <c r="AB19" s="389" t="s">
        <v>355</v>
      </c>
      <c r="AC19" s="389" t="s">
        <v>355</v>
      </c>
      <c r="AD19" s="389" t="s">
        <v>355</v>
      </c>
      <c r="AE19" s="389" t="s">
        <v>355</v>
      </c>
      <c r="AF19" s="389" t="s">
        <v>355</v>
      </c>
      <c r="AG19" s="389" t="s">
        <v>355</v>
      </c>
      <c r="AH19" s="389" t="s">
        <v>355</v>
      </c>
      <c r="AI19" s="389" t="s">
        <v>355</v>
      </c>
      <c r="AJ19" s="389" t="s">
        <v>355</v>
      </c>
      <c r="AK19" s="389" t="s">
        <v>355</v>
      </c>
      <c r="AL19" s="389" t="s">
        <v>355</v>
      </c>
      <c r="AM19" s="389" t="s">
        <v>355</v>
      </c>
      <c r="AN19" s="389" t="s">
        <v>355</v>
      </c>
      <c r="AO19" s="389" t="s">
        <v>355</v>
      </c>
      <c r="AP19" s="389" t="s">
        <v>355</v>
      </c>
      <c r="AQ19" s="389" t="s">
        <v>355</v>
      </c>
      <c r="AR19" s="389" t="s">
        <v>355</v>
      </c>
      <c r="AS19" s="389" t="s">
        <v>355</v>
      </c>
      <c r="AT19" s="389" t="s">
        <v>355</v>
      </c>
      <c r="AU19" s="389" t="s">
        <v>355</v>
      </c>
      <c r="AV19" s="389" t="s">
        <v>355</v>
      </c>
      <c r="AW19" s="389" t="s">
        <v>355</v>
      </c>
      <c r="AX19" s="389" t="s">
        <v>355</v>
      </c>
      <c r="AY19" s="389" t="s">
        <v>355</v>
      </c>
      <c r="AZ19" s="389" t="s">
        <v>355</v>
      </c>
      <c r="BA19" s="389" t="s">
        <v>355</v>
      </c>
      <c r="BB19" s="389" t="s">
        <v>355</v>
      </c>
      <c r="BC19" s="389" t="s">
        <v>355</v>
      </c>
      <c r="BD19" s="389" t="s">
        <v>355</v>
      </c>
      <c r="BE19" s="389" t="s">
        <v>355</v>
      </c>
      <c r="BF19" s="389" t="s">
        <v>355</v>
      </c>
      <c r="BG19" s="389" t="s">
        <v>355</v>
      </c>
      <c r="BH19" s="389" t="s">
        <v>355</v>
      </c>
      <c r="BI19" s="389" t="s">
        <v>355</v>
      </c>
      <c r="BJ19" s="389" t="s">
        <v>355</v>
      </c>
      <c r="BK19" s="389" t="s">
        <v>355</v>
      </c>
      <c r="BL19" s="389" t="s">
        <v>355</v>
      </c>
      <c r="BM19" s="389" t="s">
        <v>355</v>
      </c>
      <c r="BN19" s="389" t="s">
        <v>355</v>
      </c>
      <c r="BO19" s="389" t="s">
        <v>355</v>
      </c>
      <c r="BP19" s="389" t="s">
        <v>355</v>
      </c>
      <c r="BQ19" s="389" t="s">
        <v>355</v>
      </c>
      <c r="BR19" s="389" t="s">
        <v>355</v>
      </c>
      <c r="BS19" s="389" t="s">
        <v>355</v>
      </c>
      <c r="BT19" s="389" t="s">
        <v>355</v>
      </c>
      <c r="BU19" s="389" t="s">
        <v>355</v>
      </c>
      <c r="BV19" s="389" t="s">
        <v>355</v>
      </c>
      <c r="BW19" s="389" t="s">
        <v>355</v>
      </c>
      <c r="BX19" s="389" t="s">
        <v>355</v>
      </c>
      <c r="BY19" s="389" t="s">
        <v>355</v>
      </c>
      <c r="BZ19" s="389" t="s">
        <v>355</v>
      </c>
      <c r="CA19" s="389" t="s">
        <v>355</v>
      </c>
      <c r="CB19" s="389" t="s">
        <v>355</v>
      </c>
      <c r="CC19" s="389" t="s">
        <v>355</v>
      </c>
      <c r="CD19" s="389" t="s">
        <v>355</v>
      </c>
      <c r="CE19" s="389" t="s">
        <v>355</v>
      </c>
      <c r="CF19" s="389" t="s">
        <v>355</v>
      </c>
      <c r="CG19" s="389" t="s">
        <v>355</v>
      </c>
      <c r="CH19" s="389" t="s">
        <v>355</v>
      </c>
      <c r="CI19" s="389" t="s">
        <v>355</v>
      </c>
      <c r="CJ19" s="389" t="s">
        <v>355</v>
      </c>
      <c r="CK19" s="389" t="s">
        <v>355</v>
      </c>
      <c r="CL19" s="389" t="s">
        <v>355</v>
      </c>
      <c r="CM19" s="389" t="s">
        <v>355</v>
      </c>
      <c r="CN19" s="389" t="s">
        <v>355</v>
      </c>
      <c r="CO19" s="389" t="s">
        <v>355</v>
      </c>
      <c r="CP19" s="389" t="s">
        <v>355</v>
      </c>
      <c r="CQ19" s="389" t="s">
        <v>355</v>
      </c>
      <c r="CR19" s="389" t="s">
        <v>355</v>
      </c>
      <c r="CS19" s="389" t="s">
        <v>355</v>
      </c>
      <c r="CT19" s="389" t="s">
        <v>355</v>
      </c>
      <c r="CU19" s="389" t="s">
        <v>355</v>
      </c>
      <c r="CV19" s="389" t="s">
        <v>355</v>
      </c>
      <c r="CW19" s="389" t="s">
        <v>355</v>
      </c>
      <c r="CX19" s="389" t="s">
        <v>355</v>
      </c>
      <c r="CY19" s="389" t="s">
        <v>355</v>
      </c>
      <c r="CZ19" s="389" t="s">
        <v>355</v>
      </c>
      <c r="DA19" s="389" t="s">
        <v>355</v>
      </c>
      <c r="DB19" s="389" t="s">
        <v>355</v>
      </c>
      <c r="DC19" s="389" t="s">
        <v>355</v>
      </c>
      <c r="DD19" s="389" t="s">
        <v>355</v>
      </c>
      <c r="DE19" s="389" t="s">
        <v>355</v>
      </c>
      <c r="DF19" s="389" t="s">
        <v>355</v>
      </c>
      <c r="DG19" s="390" t="s">
        <v>355</v>
      </c>
    </row>
    <row r="20" spans="1:111" ht="15" customHeight="1">
      <c r="A20" s="382">
        <v>14</v>
      </c>
      <c r="B20" s="123" t="s">
        <v>163</v>
      </c>
      <c r="C20" s="110" t="s">
        <v>164</v>
      </c>
      <c r="D20" s="388" t="s">
        <v>355</v>
      </c>
      <c r="E20" s="389" t="s">
        <v>355</v>
      </c>
      <c r="F20" s="389" t="s">
        <v>355</v>
      </c>
      <c r="G20" s="389" t="s">
        <v>355</v>
      </c>
      <c r="H20" s="389" t="s">
        <v>355</v>
      </c>
      <c r="I20" s="389" t="s">
        <v>355</v>
      </c>
      <c r="J20" s="389" t="s">
        <v>355</v>
      </c>
      <c r="K20" s="389" t="s">
        <v>355</v>
      </c>
      <c r="L20" s="389" t="s">
        <v>355</v>
      </c>
      <c r="M20" s="389" t="s">
        <v>355</v>
      </c>
      <c r="N20" s="389" t="s">
        <v>355</v>
      </c>
      <c r="O20" s="389" t="s">
        <v>355</v>
      </c>
      <c r="P20" s="389" t="s">
        <v>355</v>
      </c>
      <c r="Q20" s="389">
        <v>1</v>
      </c>
      <c r="R20" s="389" t="s">
        <v>355</v>
      </c>
      <c r="S20" s="389" t="s">
        <v>355</v>
      </c>
      <c r="T20" s="389" t="s">
        <v>355</v>
      </c>
      <c r="U20" s="389" t="s">
        <v>355</v>
      </c>
      <c r="V20" s="389" t="s">
        <v>355</v>
      </c>
      <c r="W20" s="389" t="s">
        <v>355</v>
      </c>
      <c r="X20" s="389" t="s">
        <v>355</v>
      </c>
      <c r="Y20" s="389" t="s">
        <v>355</v>
      </c>
      <c r="Z20" s="389" t="s">
        <v>355</v>
      </c>
      <c r="AA20" s="389" t="s">
        <v>355</v>
      </c>
      <c r="AB20" s="389" t="s">
        <v>355</v>
      </c>
      <c r="AC20" s="389" t="s">
        <v>355</v>
      </c>
      <c r="AD20" s="389" t="s">
        <v>355</v>
      </c>
      <c r="AE20" s="389" t="s">
        <v>355</v>
      </c>
      <c r="AF20" s="389" t="s">
        <v>355</v>
      </c>
      <c r="AG20" s="389" t="s">
        <v>355</v>
      </c>
      <c r="AH20" s="389" t="s">
        <v>355</v>
      </c>
      <c r="AI20" s="389" t="s">
        <v>355</v>
      </c>
      <c r="AJ20" s="389" t="s">
        <v>355</v>
      </c>
      <c r="AK20" s="389" t="s">
        <v>355</v>
      </c>
      <c r="AL20" s="389" t="s">
        <v>355</v>
      </c>
      <c r="AM20" s="389" t="s">
        <v>355</v>
      </c>
      <c r="AN20" s="389" t="s">
        <v>355</v>
      </c>
      <c r="AO20" s="389" t="s">
        <v>355</v>
      </c>
      <c r="AP20" s="389" t="s">
        <v>355</v>
      </c>
      <c r="AQ20" s="389" t="s">
        <v>355</v>
      </c>
      <c r="AR20" s="389" t="s">
        <v>355</v>
      </c>
      <c r="AS20" s="389" t="s">
        <v>355</v>
      </c>
      <c r="AT20" s="389" t="s">
        <v>355</v>
      </c>
      <c r="AU20" s="389" t="s">
        <v>355</v>
      </c>
      <c r="AV20" s="389" t="s">
        <v>355</v>
      </c>
      <c r="AW20" s="389" t="s">
        <v>355</v>
      </c>
      <c r="AX20" s="389" t="s">
        <v>355</v>
      </c>
      <c r="AY20" s="389" t="s">
        <v>355</v>
      </c>
      <c r="AZ20" s="389" t="s">
        <v>355</v>
      </c>
      <c r="BA20" s="389" t="s">
        <v>355</v>
      </c>
      <c r="BB20" s="389" t="s">
        <v>355</v>
      </c>
      <c r="BC20" s="389" t="s">
        <v>355</v>
      </c>
      <c r="BD20" s="389" t="s">
        <v>355</v>
      </c>
      <c r="BE20" s="389" t="s">
        <v>355</v>
      </c>
      <c r="BF20" s="389" t="s">
        <v>355</v>
      </c>
      <c r="BG20" s="389" t="s">
        <v>355</v>
      </c>
      <c r="BH20" s="389" t="s">
        <v>355</v>
      </c>
      <c r="BI20" s="389" t="s">
        <v>355</v>
      </c>
      <c r="BJ20" s="389" t="s">
        <v>355</v>
      </c>
      <c r="BK20" s="389" t="s">
        <v>355</v>
      </c>
      <c r="BL20" s="389" t="s">
        <v>355</v>
      </c>
      <c r="BM20" s="389" t="s">
        <v>355</v>
      </c>
      <c r="BN20" s="389" t="s">
        <v>355</v>
      </c>
      <c r="BO20" s="389" t="s">
        <v>355</v>
      </c>
      <c r="BP20" s="389" t="s">
        <v>355</v>
      </c>
      <c r="BQ20" s="389" t="s">
        <v>355</v>
      </c>
      <c r="BR20" s="389" t="s">
        <v>355</v>
      </c>
      <c r="BS20" s="389" t="s">
        <v>355</v>
      </c>
      <c r="BT20" s="389" t="s">
        <v>355</v>
      </c>
      <c r="BU20" s="389" t="s">
        <v>355</v>
      </c>
      <c r="BV20" s="389" t="s">
        <v>355</v>
      </c>
      <c r="BW20" s="389" t="s">
        <v>355</v>
      </c>
      <c r="BX20" s="389" t="s">
        <v>355</v>
      </c>
      <c r="BY20" s="389" t="s">
        <v>355</v>
      </c>
      <c r="BZ20" s="389" t="s">
        <v>355</v>
      </c>
      <c r="CA20" s="389" t="s">
        <v>355</v>
      </c>
      <c r="CB20" s="389" t="s">
        <v>355</v>
      </c>
      <c r="CC20" s="389" t="s">
        <v>355</v>
      </c>
      <c r="CD20" s="389" t="s">
        <v>355</v>
      </c>
      <c r="CE20" s="389" t="s">
        <v>355</v>
      </c>
      <c r="CF20" s="389" t="s">
        <v>355</v>
      </c>
      <c r="CG20" s="389" t="s">
        <v>355</v>
      </c>
      <c r="CH20" s="389" t="s">
        <v>355</v>
      </c>
      <c r="CI20" s="389" t="s">
        <v>355</v>
      </c>
      <c r="CJ20" s="389" t="s">
        <v>355</v>
      </c>
      <c r="CK20" s="389" t="s">
        <v>355</v>
      </c>
      <c r="CL20" s="389" t="s">
        <v>355</v>
      </c>
      <c r="CM20" s="389" t="s">
        <v>355</v>
      </c>
      <c r="CN20" s="389" t="s">
        <v>355</v>
      </c>
      <c r="CO20" s="389" t="s">
        <v>355</v>
      </c>
      <c r="CP20" s="389" t="s">
        <v>355</v>
      </c>
      <c r="CQ20" s="389" t="s">
        <v>355</v>
      </c>
      <c r="CR20" s="389" t="s">
        <v>355</v>
      </c>
      <c r="CS20" s="389" t="s">
        <v>355</v>
      </c>
      <c r="CT20" s="389" t="s">
        <v>355</v>
      </c>
      <c r="CU20" s="389" t="s">
        <v>355</v>
      </c>
      <c r="CV20" s="389" t="s">
        <v>355</v>
      </c>
      <c r="CW20" s="389" t="s">
        <v>355</v>
      </c>
      <c r="CX20" s="389" t="s">
        <v>355</v>
      </c>
      <c r="CY20" s="389" t="s">
        <v>355</v>
      </c>
      <c r="CZ20" s="389" t="s">
        <v>355</v>
      </c>
      <c r="DA20" s="389" t="s">
        <v>355</v>
      </c>
      <c r="DB20" s="389" t="s">
        <v>355</v>
      </c>
      <c r="DC20" s="389" t="s">
        <v>355</v>
      </c>
      <c r="DD20" s="389" t="s">
        <v>355</v>
      </c>
      <c r="DE20" s="389" t="s">
        <v>355</v>
      </c>
      <c r="DF20" s="389" t="s">
        <v>355</v>
      </c>
      <c r="DG20" s="390" t="s">
        <v>355</v>
      </c>
    </row>
    <row r="21" spans="1:111" ht="15" customHeight="1">
      <c r="A21" s="382">
        <v>15</v>
      </c>
      <c r="B21" s="123" t="s">
        <v>165</v>
      </c>
      <c r="C21" s="110" t="s">
        <v>166</v>
      </c>
      <c r="D21" s="388" t="s">
        <v>355</v>
      </c>
      <c r="E21" s="389" t="s">
        <v>355</v>
      </c>
      <c r="F21" s="389" t="s">
        <v>355</v>
      </c>
      <c r="G21" s="389" t="s">
        <v>355</v>
      </c>
      <c r="H21" s="389" t="s">
        <v>355</v>
      </c>
      <c r="I21" s="389" t="s">
        <v>355</v>
      </c>
      <c r="J21" s="389" t="s">
        <v>355</v>
      </c>
      <c r="K21" s="389" t="s">
        <v>355</v>
      </c>
      <c r="L21" s="389" t="s">
        <v>355</v>
      </c>
      <c r="M21" s="389" t="s">
        <v>355</v>
      </c>
      <c r="N21" s="389" t="s">
        <v>355</v>
      </c>
      <c r="O21" s="389" t="s">
        <v>355</v>
      </c>
      <c r="P21" s="389" t="s">
        <v>355</v>
      </c>
      <c r="Q21" s="389" t="s">
        <v>355</v>
      </c>
      <c r="R21" s="389">
        <v>1</v>
      </c>
      <c r="S21" s="389" t="s">
        <v>355</v>
      </c>
      <c r="T21" s="389" t="s">
        <v>355</v>
      </c>
      <c r="U21" s="389" t="s">
        <v>355</v>
      </c>
      <c r="V21" s="389" t="s">
        <v>355</v>
      </c>
      <c r="W21" s="389" t="s">
        <v>355</v>
      </c>
      <c r="X21" s="389" t="s">
        <v>355</v>
      </c>
      <c r="Y21" s="389" t="s">
        <v>355</v>
      </c>
      <c r="Z21" s="389" t="s">
        <v>355</v>
      </c>
      <c r="AA21" s="389" t="s">
        <v>355</v>
      </c>
      <c r="AB21" s="389" t="s">
        <v>355</v>
      </c>
      <c r="AC21" s="389" t="s">
        <v>355</v>
      </c>
      <c r="AD21" s="389" t="s">
        <v>355</v>
      </c>
      <c r="AE21" s="389" t="s">
        <v>355</v>
      </c>
      <c r="AF21" s="389" t="s">
        <v>355</v>
      </c>
      <c r="AG21" s="389" t="s">
        <v>355</v>
      </c>
      <c r="AH21" s="389" t="s">
        <v>355</v>
      </c>
      <c r="AI21" s="389" t="s">
        <v>355</v>
      </c>
      <c r="AJ21" s="389" t="s">
        <v>355</v>
      </c>
      <c r="AK21" s="389" t="s">
        <v>355</v>
      </c>
      <c r="AL21" s="389" t="s">
        <v>355</v>
      </c>
      <c r="AM21" s="389" t="s">
        <v>355</v>
      </c>
      <c r="AN21" s="389" t="s">
        <v>355</v>
      </c>
      <c r="AO21" s="389" t="s">
        <v>355</v>
      </c>
      <c r="AP21" s="389" t="s">
        <v>355</v>
      </c>
      <c r="AQ21" s="389" t="s">
        <v>355</v>
      </c>
      <c r="AR21" s="389" t="s">
        <v>355</v>
      </c>
      <c r="AS21" s="389" t="s">
        <v>355</v>
      </c>
      <c r="AT21" s="389" t="s">
        <v>355</v>
      </c>
      <c r="AU21" s="389" t="s">
        <v>355</v>
      </c>
      <c r="AV21" s="389" t="s">
        <v>355</v>
      </c>
      <c r="AW21" s="389" t="s">
        <v>355</v>
      </c>
      <c r="AX21" s="389" t="s">
        <v>355</v>
      </c>
      <c r="AY21" s="389" t="s">
        <v>355</v>
      </c>
      <c r="AZ21" s="389" t="s">
        <v>355</v>
      </c>
      <c r="BA21" s="389" t="s">
        <v>355</v>
      </c>
      <c r="BB21" s="389" t="s">
        <v>355</v>
      </c>
      <c r="BC21" s="389" t="s">
        <v>355</v>
      </c>
      <c r="BD21" s="389" t="s">
        <v>355</v>
      </c>
      <c r="BE21" s="389" t="s">
        <v>355</v>
      </c>
      <c r="BF21" s="389" t="s">
        <v>355</v>
      </c>
      <c r="BG21" s="389" t="s">
        <v>355</v>
      </c>
      <c r="BH21" s="389" t="s">
        <v>355</v>
      </c>
      <c r="BI21" s="389" t="s">
        <v>355</v>
      </c>
      <c r="BJ21" s="389" t="s">
        <v>355</v>
      </c>
      <c r="BK21" s="389" t="s">
        <v>355</v>
      </c>
      <c r="BL21" s="389" t="s">
        <v>355</v>
      </c>
      <c r="BM21" s="389" t="s">
        <v>355</v>
      </c>
      <c r="BN21" s="389" t="s">
        <v>355</v>
      </c>
      <c r="BO21" s="389" t="s">
        <v>355</v>
      </c>
      <c r="BP21" s="389" t="s">
        <v>355</v>
      </c>
      <c r="BQ21" s="389" t="s">
        <v>355</v>
      </c>
      <c r="BR21" s="389" t="s">
        <v>355</v>
      </c>
      <c r="BS21" s="389" t="s">
        <v>355</v>
      </c>
      <c r="BT21" s="389" t="s">
        <v>355</v>
      </c>
      <c r="BU21" s="389" t="s">
        <v>355</v>
      </c>
      <c r="BV21" s="389" t="s">
        <v>355</v>
      </c>
      <c r="BW21" s="389" t="s">
        <v>355</v>
      </c>
      <c r="BX21" s="389" t="s">
        <v>355</v>
      </c>
      <c r="BY21" s="389" t="s">
        <v>355</v>
      </c>
      <c r="BZ21" s="389" t="s">
        <v>355</v>
      </c>
      <c r="CA21" s="389" t="s">
        <v>355</v>
      </c>
      <c r="CB21" s="389" t="s">
        <v>355</v>
      </c>
      <c r="CC21" s="389" t="s">
        <v>355</v>
      </c>
      <c r="CD21" s="389" t="s">
        <v>355</v>
      </c>
      <c r="CE21" s="389" t="s">
        <v>355</v>
      </c>
      <c r="CF21" s="389" t="s">
        <v>355</v>
      </c>
      <c r="CG21" s="389" t="s">
        <v>355</v>
      </c>
      <c r="CH21" s="389" t="s">
        <v>355</v>
      </c>
      <c r="CI21" s="389" t="s">
        <v>355</v>
      </c>
      <c r="CJ21" s="389" t="s">
        <v>355</v>
      </c>
      <c r="CK21" s="389" t="s">
        <v>355</v>
      </c>
      <c r="CL21" s="389" t="s">
        <v>355</v>
      </c>
      <c r="CM21" s="389" t="s">
        <v>355</v>
      </c>
      <c r="CN21" s="389" t="s">
        <v>355</v>
      </c>
      <c r="CO21" s="389" t="s">
        <v>355</v>
      </c>
      <c r="CP21" s="389" t="s">
        <v>355</v>
      </c>
      <c r="CQ21" s="389" t="s">
        <v>355</v>
      </c>
      <c r="CR21" s="389" t="s">
        <v>355</v>
      </c>
      <c r="CS21" s="389" t="s">
        <v>355</v>
      </c>
      <c r="CT21" s="389" t="s">
        <v>355</v>
      </c>
      <c r="CU21" s="389" t="s">
        <v>355</v>
      </c>
      <c r="CV21" s="389" t="s">
        <v>355</v>
      </c>
      <c r="CW21" s="389" t="s">
        <v>355</v>
      </c>
      <c r="CX21" s="389" t="s">
        <v>355</v>
      </c>
      <c r="CY21" s="389" t="s">
        <v>355</v>
      </c>
      <c r="CZ21" s="389" t="s">
        <v>355</v>
      </c>
      <c r="DA21" s="389" t="s">
        <v>355</v>
      </c>
      <c r="DB21" s="389" t="s">
        <v>355</v>
      </c>
      <c r="DC21" s="389" t="s">
        <v>355</v>
      </c>
      <c r="DD21" s="389" t="s">
        <v>355</v>
      </c>
      <c r="DE21" s="389" t="s">
        <v>355</v>
      </c>
      <c r="DF21" s="389" t="s">
        <v>355</v>
      </c>
      <c r="DG21" s="390" t="s">
        <v>355</v>
      </c>
    </row>
    <row r="22" spans="1:111" ht="15" customHeight="1">
      <c r="A22" s="382">
        <v>16</v>
      </c>
      <c r="B22" s="123" t="s">
        <v>167</v>
      </c>
      <c r="C22" s="110" t="s">
        <v>168</v>
      </c>
      <c r="D22" s="388" t="s">
        <v>355</v>
      </c>
      <c r="E22" s="389" t="s">
        <v>355</v>
      </c>
      <c r="F22" s="389" t="s">
        <v>355</v>
      </c>
      <c r="G22" s="389" t="s">
        <v>355</v>
      </c>
      <c r="H22" s="389" t="s">
        <v>355</v>
      </c>
      <c r="I22" s="389" t="s">
        <v>355</v>
      </c>
      <c r="J22" s="389" t="s">
        <v>355</v>
      </c>
      <c r="K22" s="389" t="s">
        <v>355</v>
      </c>
      <c r="L22" s="389" t="s">
        <v>355</v>
      </c>
      <c r="M22" s="389" t="s">
        <v>355</v>
      </c>
      <c r="N22" s="389" t="s">
        <v>355</v>
      </c>
      <c r="O22" s="389" t="s">
        <v>355</v>
      </c>
      <c r="P22" s="389" t="s">
        <v>355</v>
      </c>
      <c r="Q22" s="389" t="s">
        <v>355</v>
      </c>
      <c r="R22" s="389" t="s">
        <v>355</v>
      </c>
      <c r="S22" s="389">
        <v>1</v>
      </c>
      <c r="T22" s="389" t="s">
        <v>355</v>
      </c>
      <c r="U22" s="389" t="s">
        <v>355</v>
      </c>
      <c r="V22" s="389" t="s">
        <v>355</v>
      </c>
      <c r="W22" s="389" t="s">
        <v>355</v>
      </c>
      <c r="X22" s="389" t="s">
        <v>355</v>
      </c>
      <c r="Y22" s="389" t="s">
        <v>355</v>
      </c>
      <c r="Z22" s="389" t="s">
        <v>355</v>
      </c>
      <c r="AA22" s="389" t="s">
        <v>355</v>
      </c>
      <c r="AB22" s="389" t="s">
        <v>355</v>
      </c>
      <c r="AC22" s="389" t="s">
        <v>355</v>
      </c>
      <c r="AD22" s="389" t="s">
        <v>355</v>
      </c>
      <c r="AE22" s="389" t="s">
        <v>355</v>
      </c>
      <c r="AF22" s="389" t="s">
        <v>355</v>
      </c>
      <c r="AG22" s="389" t="s">
        <v>355</v>
      </c>
      <c r="AH22" s="389" t="s">
        <v>355</v>
      </c>
      <c r="AI22" s="389" t="s">
        <v>355</v>
      </c>
      <c r="AJ22" s="389" t="s">
        <v>355</v>
      </c>
      <c r="AK22" s="389" t="s">
        <v>355</v>
      </c>
      <c r="AL22" s="389" t="s">
        <v>355</v>
      </c>
      <c r="AM22" s="389" t="s">
        <v>355</v>
      </c>
      <c r="AN22" s="389" t="s">
        <v>355</v>
      </c>
      <c r="AO22" s="389" t="s">
        <v>355</v>
      </c>
      <c r="AP22" s="389" t="s">
        <v>355</v>
      </c>
      <c r="AQ22" s="389" t="s">
        <v>355</v>
      </c>
      <c r="AR22" s="389" t="s">
        <v>355</v>
      </c>
      <c r="AS22" s="389" t="s">
        <v>355</v>
      </c>
      <c r="AT22" s="389" t="s">
        <v>355</v>
      </c>
      <c r="AU22" s="389" t="s">
        <v>355</v>
      </c>
      <c r="AV22" s="389" t="s">
        <v>355</v>
      </c>
      <c r="AW22" s="389" t="s">
        <v>355</v>
      </c>
      <c r="AX22" s="389" t="s">
        <v>355</v>
      </c>
      <c r="AY22" s="389" t="s">
        <v>355</v>
      </c>
      <c r="AZ22" s="389" t="s">
        <v>355</v>
      </c>
      <c r="BA22" s="389" t="s">
        <v>355</v>
      </c>
      <c r="BB22" s="389" t="s">
        <v>355</v>
      </c>
      <c r="BC22" s="389" t="s">
        <v>355</v>
      </c>
      <c r="BD22" s="389" t="s">
        <v>355</v>
      </c>
      <c r="BE22" s="389" t="s">
        <v>355</v>
      </c>
      <c r="BF22" s="389" t="s">
        <v>355</v>
      </c>
      <c r="BG22" s="389" t="s">
        <v>355</v>
      </c>
      <c r="BH22" s="389" t="s">
        <v>355</v>
      </c>
      <c r="BI22" s="389" t="s">
        <v>355</v>
      </c>
      <c r="BJ22" s="389" t="s">
        <v>355</v>
      </c>
      <c r="BK22" s="389" t="s">
        <v>355</v>
      </c>
      <c r="BL22" s="389" t="s">
        <v>355</v>
      </c>
      <c r="BM22" s="389" t="s">
        <v>355</v>
      </c>
      <c r="BN22" s="389" t="s">
        <v>355</v>
      </c>
      <c r="BO22" s="389" t="s">
        <v>355</v>
      </c>
      <c r="BP22" s="389" t="s">
        <v>355</v>
      </c>
      <c r="BQ22" s="389" t="s">
        <v>355</v>
      </c>
      <c r="BR22" s="389" t="s">
        <v>355</v>
      </c>
      <c r="BS22" s="389" t="s">
        <v>355</v>
      </c>
      <c r="BT22" s="389" t="s">
        <v>355</v>
      </c>
      <c r="BU22" s="389" t="s">
        <v>355</v>
      </c>
      <c r="BV22" s="389" t="s">
        <v>355</v>
      </c>
      <c r="BW22" s="389" t="s">
        <v>355</v>
      </c>
      <c r="BX22" s="389" t="s">
        <v>355</v>
      </c>
      <c r="BY22" s="389" t="s">
        <v>355</v>
      </c>
      <c r="BZ22" s="389" t="s">
        <v>355</v>
      </c>
      <c r="CA22" s="389" t="s">
        <v>355</v>
      </c>
      <c r="CB22" s="389" t="s">
        <v>355</v>
      </c>
      <c r="CC22" s="389" t="s">
        <v>355</v>
      </c>
      <c r="CD22" s="389" t="s">
        <v>355</v>
      </c>
      <c r="CE22" s="389" t="s">
        <v>355</v>
      </c>
      <c r="CF22" s="389" t="s">
        <v>355</v>
      </c>
      <c r="CG22" s="389" t="s">
        <v>355</v>
      </c>
      <c r="CH22" s="389" t="s">
        <v>355</v>
      </c>
      <c r="CI22" s="389" t="s">
        <v>355</v>
      </c>
      <c r="CJ22" s="389" t="s">
        <v>355</v>
      </c>
      <c r="CK22" s="389" t="s">
        <v>355</v>
      </c>
      <c r="CL22" s="389" t="s">
        <v>355</v>
      </c>
      <c r="CM22" s="389" t="s">
        <v>355</v>
      </c>
      <c r="CN22" s="389" t="s">
        <v>355</v>
      </c>
      <c r="CO22" s="389" t="s">
        <v>355</v>
      </c>
      <c r="CP22" s="389" t="s">
        <v>355</v>
      </c>
      <c r="CQ22" s="389" t="s">
        <v>355</v>
      </c>
      <c r="CR22" s="389" t="s">
        <v>355</v>
      </c>
      <c r="CS22" s="389" t="s">
        <v>355</v>
      </c>
      <c r="CT22" s="389" t="s">
        <v>355</v>
      </c>
      <c r="CU22" s="389" t="s">
        <v>355</v>
      </c>
      <c r="CV22" s="389" t="s">
        <v>355</v>
      </c>
      <c r="CW22" s="389" t="s">
        <v>355</v>
      </c>
      <c r="CX22" s="389" t="s">
        <v>355</v>
      </c>
      <c r="CY22" s="389" t="s">
        <v>355</v>
      </c>
      <c r="CZ22" s="389" t="s">
        <v>355</v>
      </c>
      <c r="DA22" s="389" t="s">
        <v>355</v>
      </c>
      <c r="DB22" s="389" t="s">
        <v>355</v>
      </c>
      <c r="DC22" s="389" t="s">
        <v>355</v>
      </c>
      <c r="DD22" s="389" t="s">
        <v>355</v>
      </c>
      <c r="DE22" s="389" t="s">
        <v>355</v>
      </c>
      <c r="DF22" s="389" t="s">
        <v>355</v>
      </c>
      <c r="DG22" s="390" t="s">
        <v>355</v>
      </c>
    </row>
    <row r="23" spans="1:111" ht="15" customHeight="1">
      <c r="A23" s="382">
        <v>17</v>
      </c>
      <c r="B23" s="123" t="s">
        <v>169</v>
      </c>
      <c r="C23" s="110" t="s">
        <v>170</v>
      </c>
      <c r="D23" s="388" t="s">
        <v>355</v>
      </c>
      <c r="E23" s="389" t="s">
        <v>355</v>
      </c>
      <c r="F23" s="389" t="s">
        <v>355</v>
      </c>
      <c r="G23" s="389" t="s">
        <v>355</v>
      </c>
      <c r="H23" s="389" t="s">
        <v>355</v>
      </c>
      <c r="I23" s="389" t="s">
        <v>355</v>
      </c>
      <c r="J23" s="389" t="s">
        <v>355</v>
      </c>
      <c r="K23" s="389" t="s">
        <v>355</v>
      </c>
      <c r="L23" s="389" t="s">
        <v>355</v>
      </c>
      <c r="M23" s="389" t="s">
        <v>355</v>
      </c>
      <c r="N23" s="389" t="s">
        <v>355</v>
      </c>
      <c r="O23" s="389" t="s">
        <v>355</v>
      </c>
      <c r="P23" s="389" t="s">
        <v>355</v>
      </c>
      <c r="Q23" s="389" t="s">
        <v>355</v>
      </c>
      <c r="R23" s="389" t="s">
        <v>355</v>
      </c>
      <c r="S23" s="389" t="s">
        <v>355</v>
      </c>
      <c r="T23" s="389">
        <v>1</v>
      </c>
      <c r="U23" s="389" t="s">
        <v>355</v>
      </c>
      <c r="V23" s="389" t="s">
        <v>355</v>
      </c>
      <c r="W23" s="389" t="s">
        <v>355</v>
      </c>
      <c r="X23" s="389" t="s">
        <v>355</v>
      </c>
      <c r="Y23" s="389" t="s">
        <v>355</v>
      </c>
      <c r="Z23" s="389" t="s">
        <v>355</v>
      </c>
      <c r="AA23" s="389" t="s">
        <v>355</v>
      </c>
      <c r="AB23" s="389" t="s">
        <v>355</v>
      </c>
      <c r="AC23" s="389" t="s">
        <v>355</v>
      </c>
      <c r="AD23" s="389" t="s">
        <v>355</v>
      </c>
      <c r="AE23" s="389" t="s">
        <v>355</v>
      </c>
      <c r="AF23" s="389" t="s">
        <v>355</v>
      </c>
      <c r="AG23" s="389" t="s">
        <v>355</v>
      </c>
      <c r="AH23" s="389" t="s">
        <v>355</v>
      </c>
      <c r="AI23" s="389" t="s">
        <v>355</v>
      </c>
      <c r="AJ23" s="389" t="s">
        <v>355</v>
      </c>
      <c r="AK23" s="389" t="s">
        <v>355</v>
      </c>
      <c r="AL23" s="389" t="s">
        <v>355</v>
      </c>
      <c r="AM23" s="389" t="s">
        <v>355</v>
      </c>
      <c r="AN23" s="389" t="s">
        <v>355</v>
      </c>
      <c r="AO23" s="389" t="s">
        <v>355</v>
      </c>
      <c r="AP23" s="389" t="s">
        <v>355</v>
      </c>
      <c r="AQ23" s="389" t="s">
        <v>355</v>
      </c>
      <c r="AR23" s="389" t="s">
        <v>355</v>
      </c>
      <c r="AS23" s="389" t="s">
        <v>355</v>
      </c>
      <c r="AT23" s="389" t="s">
        <v>355</v>
      </c>
      <c r="AU23" s="389" t="s">
        <v>355</v>
      </c>
      <c r="AV23" s="389" t="s">
        <v>355</v>
      </c>
      <c r="AW23" s="389" t="s">
        <v>355</v>
      </c>
      <c r="AX23" s="389" t="s">
        <v>355</v>
      </c>
      <c r="AY23" s="389" t="s">
        <v>355</v>
      </c>
      <c r="AZ23" s="389" t="s">
        <v>355</v>
      </c>
      <c r="BA23" s="389" t="s">
        <v>355</v>
      </c>
      <c r="BB23" s="389" t="s">
        <v>355</v>
      </c>
      <c r="BC23" s="389" t="s">
        <v>355</v>
      </c>
      <c r="BD23" s="389" t="s">
        <v>355</v>
      </c>
      <c r="BE23" s="389" t="s">
        <v>355</v>
      </c>
      <c r="BF23" s="389" t="s">
        <v>355</v>
      </c>
      <c r="BG23" s="389" t="s">
        <v>355</v>
      </c>
      <c r="BH23" s="389" t="s">
        <v>355</v>
      </c>
      <c r="BI23" s="389" t="s">
        <v>355</v>
      </c>
      <c r="BJ23" s="389" t="s">
        <v>355</v>
      </c>
      <c r="BK23" s="389" t="s">
        <v>355</v>
      </c>
      <c r="BL23" s="389" t="s">
        <v>355</v>
      </c>
      <c r="BM23" s="389" t="s">
        <v>355</v>
      </c>
      <c r="BN23" s="389" t="s">
        <v>355</v>
      </c>
      <c r="BO23" s="389" t="s">
        <v>355</v>
      </c>
      <c r="BP23" s="389" t="s">
        <v>355</v>
      </c>
      <c r="BQ23" s="389" t="s">
        <v>355</v>
      </c>
      <c r="BR23" s="389" t="s">
        <v>355</v>
      </c>
      <c r="BS23" s="389" t="s">
        <v>355</v>
      </c>
      <c r="BT23" s="389" t="s">
        <v>355</v>
      </c>
      <c r="BU23" s="389" t="s">
        <v>355</v>
      </c>
      <c r="BV23" s="389" t="s">
        <v>355</v>
      </c>
      <c r="BW23" s="389" t="s">
        <v>355</v>
      </c>
      <c r="BX23" s="389" t="s">
        <v>355</v>
      </c>
      <c r="BY23" s="389" t="s">
        <v>355</v>
      </c>
      <c r="BZ23" s="389" t="s">
        <v>355</v>
      </c>
      <c r="CA23" s="389" t="s">
        <v>355</v>
      </c>
      <c r="CB23" s="389" t="s">
        <v>355</v>
      </c>
      <c r="CC23" s="389" t="s">
        <v>355</v>
      </c>
      <c r="CD23" s="389" t="s">
        <v>355</v>
      </c>
      <c r="CE23" s="389" t="s">
        <v>355</v>
      </c>
      <c r="CF23" s="389" t="s">
        <v>355</v>
      </c>
      <c r="CG23" s="389" t="s">
        <v>355</v>
      </c>
      <c r="CH23" s="389" t="s">
        <v>355</v>
      </c>
      <c r="CI23" s="389" t="s">
        <v>355</v>
      </c>
      <c r="CJ23" s="389" t="s">
        <v>355</v>
      </c>
      <c r="CK23" s="389" t="s">
        <v>355</v>
      </c>
      <c r="CL23" s="389" t="s">
        <v>355</v>
      </c>
      <c r="CM23" s="389" t="s">
        <v>355</v>
      </c>
      <c r="CN23" s="389" t="s">
        <v>355</v>
      </c>
      <c r="CO23" s="389" t="s">
        <v>355</v>
      </c>
      <c r="CP23" s="389" t="s">
        <v>355</v>
      </c>
      <c r="CQ23" s="389" t="s">
        <v>355</v>
      </c>
      <c r="CR23" s="389" t="s">
        <v>355</v>
      </c>
      <c r="CS23" s="389" t="s">
        <v>355</v>
      </c>
      <c r="CT23" s="389" t="s">
        <v>355</v>
      </c>
      <c r="CU23" s="389" t="s">
        <v>355</v>
      </c>
      <c r="CV23" s="389" t="s">
        <v>355</v>
      </c>
      <c r="CW23" s="389" t="s">
        <v>355</v>
      </c>
      <c r="CX23" s="389" t="s">
        <v>355</v>
      </c>
      <c r="CY23" s="389" t="s">
        <v>355</v>
      </c>
      <c r="CZ23" s="389" t="s">
        <v>355</v>
      </c>
      <c r="DA23" s="389" t="s">
        <v>355</v>
      </c>
      <c r="DB23" s="389" t="s">
        <v>355</v>
      </c>
      <c r="DC23" s="389" t="s">
        <v>355</v>
      </c>
      <c r="DD23" s="389" t="s">
        <v>355</v>
      </c>
      <c r="DE23" s="389" t="s">
        <v>355</v>
      </c>
      <c r="DF23" s="389" t="s">
        <v>355</v>
      </c>
      <c r="DG23" s="390" t="s">
        <v>355</v>
      </c>
    </row>
    <row r="24" spans="1:111" ht="15" customHeight="1">
      <c r="A24" s="382">
        <v>18</v>
      </c>
      <c r="B24" s="123" t="s">
        <v>171</v>
      </c>
      <c r="C24" s="110" t="s">
        <v>172</v>
      </c>
      <c r="D24" s="388" t="s">
        <v>355</v>
      </c>
      <c r="E24" s="389" t="s">
        <v>355</v>
      </c>
      <c r="F24" s="389" t="s">
        <v>355</v>
      </c>
      <c r="G24" s="389" t="s">
        <v>355</v>
      </c>
      <c r="H24" s="389" t="s">
        <v>355</v>
      </c>
      <c r="I24" s="389" t="s">
        <v>355</v>
      </c>
      <c r="J24" s="389" t="s">
        <v>355</v>
      </c>
      <c r="K24" s="389" t="s">
        <v>355</v>
      </c>
      <c r="L24" s="389" t="s">
        <v>355</v>
      </c>
      <c r="M24" s="389" t="s">
        <v>355</v>
      </c>
      <c r="N24" s="389" t="s">
        <v>355</v>
      </c>
      <c r="O24" s="389" t="s">
        <v>355</v>
      </c>
      <c r="P24" s="389" t="s">
        <v>355</v>
      </c>
      <c r="Q24" s="389" t="s">
        <v>355</v>
      </c>
      <c r="R24" s="389" t="s">
        <v>355</v>
      </c>
      <c r="S24" s="389" t="s">
        <v>355</v>
      </c>
      <c r="T24" s="389" t="s">
        <v>355</v>
      </c>
      <c r="U24" s="389">
        <v>1</v>
      </c>
      <c r="V24" s="389" t="s">
        <v>355</v>
      </c>
      <c r="W24" s="389" t="s">
        <v>355</v>
      </c>
      <c r="X24" s="389" t="s">
        <v>355</v>
      </c>
      <c r="Y24" s="389" t="s">
        <v>355</v>
      </c>
      <c r="Z24" s="389" t="s">
        <v>355</v>
      </c>
      <c r="AA24" s="389" t="s">
        <v>355</v>
      </c>
      <c r="AB24" s="389" t="s">
        <v>355</v>
      </c>
      <c r="AC24" s="389" t="s">
        <v>355</v>
      </c>
      <c r="AD24" s="389" t="s">
        <v>355</v>
      </c>
      <c r="AE24" s="389" t="s">
        <v>355</v>
      </c>
      <c r="AF24" s="389" t="s">
        <v>355</v>
      </c>
      <c r="AG24" s="389" t="s">
        <v>355</v>
      </c>
      <c r="AH24" s="389" t="s">
        <v>355</v>
      </c>
      <c r="AI24" s="389" t="s">
        <v>355</v>
      </c>
      <c r="AJ24" s="389" t="s">
        <v>355</v>
      </c>
      <c r="AK24" s="389" t="s">
        <v>355</v>
      </c>
      <c r="AL24" s="389" t="s">
        <v>355</v>
      </c>
      <c r="AM24" s="389" t="s">
        <v>355</v>
      </c>
      <c r="AN24" s="389" t="s">
        <v>355</v>
      </c>
      <c r="AO24" s="389" t="s">
        <v>355</v>
      </c>
      <c r="AP24" s="389" t="s">
        <v>355</v>
      </c>
      <c r="AQ24" s="389" t="s">
        <v>355</v>
      </c>
      <c r="AR24" s="389" t="s">
        <v>355</v>
      </c>
      <c r="AS24" s="389" t="s">
        <v>355</v>
      </c>
      <c r="AT24" s="389" t="s">
        <v>355</v>
      </c>
      <c r="AU24" s="389" t="s">
        <v>355</v>
      </c>
      <c r="AV24" s="389" t="s">
        <v>355</v>
      </c>
      <c r="AW24" s="389" t="s">
        <v>355</v>
      </c>
      <c r="AX24" s="389" t="s">
        <v>355</v>
      </c>
      <c r="AY24" s="389" t="s">
        <v>355</v>
      </c>
      <c r="AZ24" s="389" t="s">
        <v>355</v>
      </c>
      <c r="BA24" s="389" t="s">
        <v>355</v>
      </c>
      <c r="BB24" s="389" t="s">
        <v>355</v>
      </c>
      <c r="BC24" s="389" t="s">
        <v>355</v>
      </c>
      <c r="BD24" s="389" t="s">
        <v>355</v>
      </c>
      <c r="BE24" s="389" t="s">
        <v>355</v>
      </c>
      <c r="BF24" s="389" t="s">
        <v>355</v>
      </c>
      <c r="BG24" s="389" t="s">
        <v>355</v>
      </c>
      <c r="BH24" s="389" t="s">
        <v>355</v>
      </c>
      <c r="BI24" s="389" t="s">
        <v>355</v>
      </c>
      <c r="BJ24" s="389" t="s">
        <v>355</v>
      </c>
      <c r="BK24" s="389" t="s">
        <v>355</v>
      </c>
      <c r="BL24" s="389" t="s">
        <v>355</v>
      </c>
      <c r="BM24" s="389" t="s">
        <v>355</v>
      </c>
      <c r="BN24" s="389" t="s">
        <v>355</v>
      </c>
      <c r="BO24" s="389" t="s">
        <v>355</v>
      </c>
      <c r="BP24" s="389" t="s">
        <v>355</v>
      </c>
      <c r="BQ24" s="389" t="s">
        <v>355</v>
      </c>
      <c r="BR24" s="389" t="s">
        <v>355</v>
      </c>
      <c r="BS24" s="389" t="s">
        <v>355</v>
      </c>
      <c r="BT24" s="389" t="s">
        <v>355</v>
      </c>
      <c r="BU24" s="389" t="s">
        <v>355</v>
      </c>
      <c r="BV24" s="389" t="s">
        <v>355</v>
      </c>
      <c r="BW24" s="389" t="s">
        <v>355</v>
      </c>
      <c r="BX24" s="389" t="s">
        <v>355</v>
      </c>
      <c r="BY24" s="389" t="s">
        <v>355</v>
      </c>
      <c r="BZ24" s="389" t="s">
        <v>355</v>
      </c>
      <c r="CA24" s="389" t="s">
        <v>355</v>
      </c>
      <c r="CB24" s="389" t="s">
        <v>355</v>
      </c>
      <c r="CC24" s="389" t="s">
        <v>355</v>
      </c>
      <c r="CD24" s="389" t="s">
        <v>355</v>
      </c>
      <c r="CE24" s="389" t="s">
        <v>355</v>
      </c>
      <c r="CF24" s="389" t="s">
        <v>355</v>
      </c>
      <c r="CG24" s="389" t="s">
        <v>355</v>
      </c>
      <c r="CH24" s="389" t="s">
        <v>355</v>
      </c>
      <c r="CI24" s="389" t="s">
        <v>355</v>
      </c>
      <c r="CJ24" s="389" t="s">
        <v>355</v>
      </c>
      <c r="CK24" s="389" t="s">
        <v>355</v>
      </c>
      <c r="CL24" s="389" t="s">
        <v>355</v>
      </c>
      <c r="CM24" s="389" t="s">
        <v>355</v>
      </c>
      <c r="CN24" s="389" t="s">
        <v>355</v>
      </c>
      <c r="CO24" s="389" t="s">
        <v>355</v>
      </c>
      <c r="CP24" s="389" t="s">
        <v>355</v>
      </c>
      <c r="CQ24" s="389" t="s">
        <v>355</v>
      </c>
      <c r="CR24" s="389" t="s">
        <v>355</v>
      </c>
      <c r="CS24" s="389" t="s">
        <v>355</v>
      </c>
      <c r="CT24" s="389" t="s">
        <v>355</v>
      </c>
      <c r="CU24" s="389" t="s">
        <v>355</v>
      </c>
      <c r="CV24" s="389" t="s">
        <v>355</v>
      </c>
      <c r="CW24" s="389" t="s">
        <v>355</v>
      </c>
      <c r="CX24" s="389" t="s">
        <v>355</v>
      </c>
      <c r="CY24" s="389" t="s">
        <v>355</v>
      </c>
      <c r="CZ24" s="389" t="s">
        <v>355</v>
      </c>
      <c r="DA24" s="389" t="s">
        <v>355</v>
      </c>
      <c r="DB24" s="389" t="s">
        <v>355</v>
      </c>
      <c r="DC24" s="389" t="s">
        <v>355</v>
      </c>
      <c r="DD24" s="389" t="s">
        <v>355</v>
      </c>
      <c r="DE24" s="389" t="s">
        <v>355</v>
      </c>
      <c r="DF24" s="389" t="s">
        <v>355</v>
      </c>
      <c r="DG24" s="390" t="s">
        <v>355</v>
      </c>
    </row>
    <row r="25" spans="1:111" ht="15" customHeight="1">
      <c r="A25" s="382">
        <v>19</v>
      </c>
      <c r="B25" s="123" t="s">
        <v>173</v>
      </c>
      <c r="C25" s="110" t="s">
        <v>174</v>
      </c>
      <c r="D25" s="388" t="s">
        <v>355</v>
      </c>
      <c r="E25" s="389" t="s">
        <v>355</v>
      </c>
      <c r="F25" s="389" t="s">
        <v>355</v>
      </c>
      <c r="G25" s="389" t="s">
        <v>355</v>
      </c>
      <c r="H25" s="389" t="s">
        <v>355</v>
      </c>
      <c r="I25" s="389" t="s">
        <v>355</v>
      </c>
      <c r="J25" s="389" t="s">
        <v>355</v>
      </c>
      <c r="K25" s="389" t="s">
        <v>355</v>
      </c>
      <c r="L25" s="389" t="s">
        <v>355</v>
      </c>
      <c r="M25" s="389" t="s">
        <v>355</v>
      </c>
      <c r="N25" s="389" t="s">
        <v>355</v>
      </c>
      <c r="O25" s="389" t="s">
        <v>355</v>
      </c>
      <c r="P25" s="389" t="s">
        <v>355</v>
      </c>
      <c r="Q25" s="389" t="s">
        <v>355</v>
      </c>
      <c r="R25" s="389" t="s">
        <v>355</v>
      </c>
      <c r="S25" s="389" t="s">
        <v>355</v>
      </c>
      <c r="T25" s="389" t="s">
        <v>355</v>
      </c>
      <c r="U25" s="389" t="s">
        <v>355</v>
      </c>
      <c r="V25" s="389">
        <v>1</v>
      </c>
      <c r="W25" s="389" t="s">
        <v>355</v>
      </c>
      <c r="X25" s="389" t="s">
        <v>355</v>
      </c>
      <c r="Y25" s="389" t="s">
        <v>355</v>
      </c>
      <c r="Z25" s="389" t="s">
        <v>355</v>
      </c>
      <c r="AA25" s="389" t="s">
        <v>355</v>
      </c>
      <c r="AB25" s="389" t="s">
        <v>355</v>
      </c>
      <c r="AC25" s="389" t="s">
        <v>355</v>
      </c>
      <c r="AD25" s="389" t="s">
        <v>355</v>
      </c>
      <c r="AE25" s="389" t="s">
        <v>355</v>
      </c>
      <c r="AF25" s="389" t="s">
        <v>355</v>
      </c>
      <c r="AG25" s="389" t="s">
        <v>355</v>
      </c>
      <c r="AH25" s="389" t="s">
        <v>355</v>
      </c>
      <c r="AI25" s="389" t="s">
        <v>355</v>
      </c>
      <c r="AJ25" s="389" t="s">
        <v>355</v>
      </c>
      <c r="AK25" s="389" t="s">
        <v>355</v>
      </c>
      <c r="AL25" s="389" t="s">
        <v>355</v>
      </c>
      <c r="AM25" s="389" t="s">
        <v>355</v>
      </c>
      <c r="AN25" s="389" t="s">
        <v>355</v>
      </c>
      <c r="AO25" s="389" t="s">
        <v>355</v>
      </c>
      <c r="AP25" s="389" t="s">
        <v>355</v>
      </c>
      <c r="AQ25" s="389" t="s">
        <v>355</v>
      </c>
      <c r="AR25" s="389" t="s">
        <v>355</v>
      </c>
      <c r="AS25" s="389" t="s">
        <v>355</v>
      </c>
      <c r="AT25" s="389" t="s">
        <v>355</v>
      </c>
      <c r="AU25" s="389" t="s">
        <v>355</v>
      </c>
      <c r="AV25" s="389" t="s">
        <v>355</v>
      </c>
      <c r="AW25" s="389" t="s">
        <v>355</v>
      </c>
      <c r="AX25" s="389" t="s">
        <v>355</v>
      </c>
      <c r="AY25" s="389" t="s">
        <v>355</v>
      </c>
      <c r="AZ25" s="389" t="s">
        <v>355</v>
      </c>
      <c r="BA25" s="389" t="s">
        <v>355</v>
      </c>
      <c r="BB25" s="389" t="s">
        <v>355</v>
      </c>
      <c r="BC25" s="389" t="s">
        <v>355</v>
      </c>
      <c r="BD25" s="389" t="s">
        <v>355</v>
      </c>
      <c r="BE25" s="389" t="s">
        <v>355</v>
      </c>
      <c r="BF25" s="389" t="s">
        <v>355</v>
      </c>
      <c r="BG25" s="389" t="s">
        <v>355</v>
      </c>
      <c r="BH25" s="389" t="s">
        <v>355</v>
      </c>
      <c r="BI25" s="389" t="s">
        <v>355</v>
      </c>
      <c r="BJ25" s="389" t="s">
        <v>355</v>
      </c>
      <c r="BK25" s="389" t="s">
        <v>355</v>
      </c>
      <c r="BL25" s="389" t="s">
        <v>355</v>
      </c>
      <c r="BM25" s="389" t="s">
        <v>355</v>
      </c>
      <c r="BN25" s="389" t="s">
        <v>355</v>
      </c>
      <c r="BO25" s="389" t="s">
        <v>355</v>
      </c>
      <c r="BP25" s="389" t="s">
        <v>355</v>
      </c>
      <c r="BQ25" s="389" t="s">
        <v>355</v>
      </c>
      <c r="BR25" s="389" t="s">
        <v>355</v>
      </c>
      <c r="BS25" s="389" t="s">
        <v>355</v>
      </c>
      <c r="BT25" s="389" t="s">
        <v>355</v>
      </c>
      <c r="BU25" s="389" t="s">
        <v>355</v>
      </c>
      <c r="BV25" s="389" t="s">
        <v>355</v>
      </c>
      <c r="BW25" s="389" t="s">
        <v>355</v>
      </c>
      <c r="BX25" s="389" t="s">
        <v>355</v>
      </c>
      <c r="BY25" s="389" t="s">
        <v>355</v>
      </c>
      <c r="BZ25" s="389" t="s">
        <v>355</v>
      </c>
      <c r="CA25" s="389" t="s">
        <v>355</v>
      </c>
      <c r="CB25" s="389" t="s">
        <v>355</v>
      </c>
      <c r="CC25" s="389" t="s">
        <v>355</v>
      </c>
      <c r="CD25" s="389" t="s">
        <v>355</v>
      </c>
      <c r="CE25" s="389" t="s">
        <v>355</v>
      </c>
      <c r="CF25" s="389" t="s">
        <v>355</v>
      </c>
      <c r="CG25" s="389" t="s">
        <v>355</v>
      </c>
      <c r="CH25" s="389" t="s">
        <v>355</v>
      </c>
      <c r="CI25" s="389" t="s">
        <v>355</v>
      </c>
      <c r="CJ25" s="389" t="s">
        <v>355</v>
      </c>
      <c r="CK25" s="389" t="s">
        <v>355</v>
      </c>
      <c r="CL25" s="389" t="s">
        <v>355</v>
      </c>
      <c r="CM25" s="389" t="s">
        <v>355</v>
      </c>
      <c r="CN25" s="389" t="s">
        <v>355</v>
      </c>
      <c r="CO25" s="389" t="s">
        <v>355</v>
      </c>
      <c r="CP25" s="389" t="s">
        <v>355</v>
      </c>
      <c r="CQ25" s="389" t="s">
        <v>355</v>
      </c>
      <c r="CR25" s="389" t="s">
        <v>355</v>
      </c>
      <c r="CS25" s="389" t="s">
        <v>355</v>
      </c>
      <c r="CT25" s="389" t="s">
        <v>355</v>
      </c>
      <c r="CU25" s="389" t="s">
        <v>355</v>
      </c>
      <c r="CV25" s="389" t="s">
        <v>355</v>
      </c>
      <c r="CW25" s="389" t="s">
        <v>355</v>
      </c>
      <c r="CX25" s="389" t="s">
        <v>355</v>
      </c>
      <c r="CY25" s="389" t="s">
        <v>355</v>
      </c>
      <c r="CZ25" s="389" t="s">
        <v>355</v>
      </c>
      <c r="DA25" s="389" t="s">
        <v>355</v>
      </c>
      <c r="DB25" s="389" t="s">
        <v>355</v>
      </c>
      <c r="DC25" s="389" t="s">
        <v>355</v>
      </c>
      <c r="DD25" s="389" t="s">
        <v>355</v>
      </c>
      <c r="DE25" s="389" t="s">
        <v>355</v>
      </c>
      <c r="DF25" s="389" t="s">
        <v>355</v>
      </c>
      <c r="DG25" s="390" t="s">
        <v>355</v>
      </c>
    </row>
    <row r="26" spans="1:111" ht="15" customHeight="1">
      <c r="A26" s="382">
        <v>20</v>
      </c>
      <c r="B26" s="123" t="s">
        <v>175</v>
      </c>
      <c r="C26" s="110" t="s">
        <v>176</v>
      </c>
      <c r="D26" s="388" t="s">
        <v>355</v>
      </c>
      <c r="E26" s="389" t="s">
        <v>355</v>
      </c>
      <c r="F26" s="389" t="s">
        <v>355</v>
      </c>
      <c r="G26" s="389" t="s">
        <v>355</v>
      </c>
      <c r="H26" s="389" t="s">
        <v>355</v>
      </c>
      <c r="I26" s="389" t="s">
        <v>355</v>
      </c>
      <c r="J26" s="389" t="s">
        <v>355</v>
      </c>
      <c r="K26" s="389" t="s">
        <v>355</v>
      </c>
      <c r="L26" s="389" t="s">
        <v>355</v>
      </c>
      <c r="M26" s="389" t="s">
        <v>355</v>
      </c>
      <c r="N26" s="389" t="s">
        <v>355</v>
      </c>
      <c r="O26" s="389" t="s">
        <v>355</v>
      </c>
      <c r="P26" s="389" t="s">
        <v>355</v>
      </c>
      <c r="Q26" s="389" t="s">
        <v>355</v>
      </c>
      <c r="R26" s="389" t="s">
        <v>355</v>
      </c>
      <c r="S26" s="389" t="s">
        <v>355</v>
      </c>
      <c r="T26" s="389" t="s">
        <v>355</v>
      </c>
      <c r="U26" s="389" t="s">
        <v>355</v>
      </c>
      <c r="V26" s="389" t="s">
        <v>355</v>
      </c>
      <c r="W26" s="389">
        <v>1</v>
      </c>
      <c r="X26" s="389" t="s">
        <v>355</v>
      </c>
      <c r="Y26" s="389" t="s">
        <v>355</v>
      </c>
      <c r="Z26" s="389" t="s">
        <v>355</v>
      </c>
      <c r="AA26" s="389" t="s">
        <v>355</v>
      </c>
      <c r="AB26" s="389" t="s">
        <v>355</v>
      </c>
      <c r="AC26" s="389" t="s">
        <v>355</v>
      </c>
      <c r="AD26" s="389" t="s">
        <v>355</v>
      </c>
      <c r="AE26" s="389" t="s">
        <v>355</v>
      </c>
      <c r="AF26" s="389" t="s">
        <v>355</v>
      </c>
      <c r="AG26" s="389" t="s">
        <v>355</v>
      </c>
      <c r="AH26" s="389" t="s">
        <v>355</v>
      </c>
      <c r="AI26" s="389" t="s">
        <v>355</v>
      </c>
      <c r="AJ26" s="389" t="s">
        <v>355</v>
      </c>
      <c r="AK26" s="389" t="s">
        <v>355</v>
      </c>
      <c r="AL26" s="389" t="s">
        <v>355</v>
      </c>
      <c r="AM26" s="389" t="s">
        <v>355</v>
      </c>
      <c r="AN26" s="389" t="s">
        <v>355</v>
      </c>
      <c r="AO26" s="389" t="s">
        <v>355</v>
      </c>
      <c r="AP26" s="389" t="s">
        <v>355</v>
      </c>
      <c r="AQ26" s="389" t="s">
        <v>355</v>
      </c>
      <c r="AR26" s="389" t="s">
        <v>355</v>
      </c>
      <c r="AS26" s="389" t="s">
        <v>355</v>
      </c>
      <c r="AT26" s="389" t="s">
        <v>355</v>
      </c>
      <c r="AU26" s="389" t="s">
        <v>355</v>
      </c>
      <c r="AV26" s="389" t="s">
        <v>355</v>
      </c>
      <c r="AW26" s="389" t="s">
        <v>355</v>
      </c>
      <c r="AX26" s="389" t="s">
        <v>355</v>
      </c>
      <c r="AY26" s="389" t="s">
        <v>355</v>
      </c>
      <c r="AZ26" s="389" t="s">
        <v>355</v>
      </c>
      <c r="BA26" s="389" t="s">
        <v>355</v>
      </c>
      <c r="BB26" s="389" t="s">
        <v>355</v>
      </c>
      <c r="BC26" s="389" t="s">
        <v>355</v>
      </c>
      <c r="BD26" s="389" t="s">
        <v>355</v>
      </c>
      <c r="BE26" s="389" t="s">
        <v>355</v>
      </c>
      <c r="BF26" s="389" t="s">
        <v>355</v>
      </c>
      <c r="BG26" s="389" t="s">
        <v>355</v>
      </c>
      <c r="BH26" s="389" t="s">
        <v>355</v>
      </c>
      <c r="BI26" s="389" t="s">
        <v>355</v>
      </c>
      <c r="BJ26" s="389" t="s">
        <v>355</v>
      </c>
      <c r="BK26" s="389" t="s">
        <v>355</v>
      </c>
      <c r="BL26" s="389" t="s">
        <v>355</v>
      </c>
      <c r="BM26" s="389" t="s">
        <v>355</v>
      </c>
      <c r="BN26" s="389" t="s">
        <v>355</v>
      </c>
      <c r="BO26" s="389" t="s">
        <v>355</v>
      </c>
      <c r="BP26" s="389" t="s">
        <v>355</v>
      </c>
      <c r="BQ26" s="389" t="s">
        <v>355</v>
      </c>
      <c r="BR26" s="389" t="s">
        <v>355</v>
      </c>
      <c r="BS26" s="389" t="s">
        <v>355</v>
      </c>
      <c r="BT26" s="389" t="s">
        <v>355</v>
      </c>
      <c r="BU26" s="389" t="s">
        <v>355</v>
      </c>
      <c r="BV26" s="389" t="s">
        <v>355</v>
      </c>
      <c r="BW26" s="389" t="s">
        <v>355</v>
      </c>
      <c r="BX26" s="389" t="s">
        <v>355</v>
      </c>
      <c r="BY26" s="389" t="s">
        <v>355</v>
      </c>
      <c r="BZ26" s="389" t="s">
        <v>355</v>
      </c>
      <c r="CA26" s="389" t="s">
        <v>355</v>
      </c>
      <c r="CB26" s="389" t="s">
        <v>355</v>
      </c>
      <c r="CC26" s="389" t="s">
        <v>355</v>
      </c>
      <c r="CD26" s="389" t="s">
        <v>355</v>
      </c>
      <c r="CE26" s="389" t="s">
        <v>355</v>
      </c>
      <c r="CF26" s="389" t="s">
        <v>355</v>
      </c>
      <c r="CG26" s="389" t="s">
        <v>355</v>
      </c>
      <c r="CH26" s="389" t="s">
        <v>355</v>
      </c>
      <c r="CI26" s="389" t="s">
        <v>355</v>
      </c>
      <c r="CJ26" s="389" t="s">
        <v>355</v>
      </c>
      <c r="CK26" s="389" t="s">
        <v>355</v>
      </c>
      <c r="CL26" s="389" t="s">
        <v>355</v>
      </c>
      <c r="CM26" s="389" t="s">
        <v>355</v>
      </c>
      <c r="CN26" s="389" t="s">
        <v>355</v>
      </c>
      <c r="CO26" s="389" t="s">
        <v>355</v>
      </c>
      <c r="CP26" s="389" t="s">
        <v>355</v>
      </c>
      <c r="CQ26" s="389" t="s">
        <v>355</v>
      </c>
      <c r="CR26" s="389" t="s">
        <v>355</v>
      </c>
      <c r="CS26" s="389" t="s">
        <v>355</v>
      </c>
      <c r="CT26" s="389" t="s">
        <v>355</v>
      </c>
      <c r="CU26" s="389" t="s">
        <v>355</v>
      </c>
      <c r="CV26" s="389" t="s">
        <v>355</v>
      </c>
      <c r="CW26" s="389" t="s">
        <v>355</v>
      </c>
      <c r="CX26" s="389" t="s">
        <v>355</v>
      </c>
      <c r="CY26" s="389" t="s">
        <v>355</v>
      </c>
      <c r="CZ26" s="389" t="s">
        <v>355</v>
      </c>
      <c r="DA26" s="389" t="s">
        <v>355</v>
      </c>
      <c r="DB26" s="389" t="s">
        <v>355</v>
      </c>
      <c r="DC26" s="389" t="s">
        <v>355</v>
      </c>
      <c r="DD26" s="389" t="s">
        <v>355</v>
      </c>
      <c r="DE26" s="389" t="s">
        <v>355</v>
      </c>
      <c r="DF26" s="389" t="s">
        <v>355</v>
      </c>
      <c r="DG26" s="390" t="s">
        <v>355</v>
      </c>
    </row>
    <row r="27" spans="1:111" ht="15" customHeight="1">
      <c r="A27" s="382">
        <v>21</v>
      </c>
      <c r="B27" s="123" t="s">
        <v>177</v>
      </c>
      <c r="C27" s="110" t="s">
        <v>178</v>
      </c>
      <c r="D27" s="388" t="s">
        <v>355</v>
      </c>
      <c r="E27" s="389" t="s">
        <v>355</v>
      </c>
      <c r="F27" s="389" t="s">
        <v>355</v>
      </c>
      <c r="G27" s="389" t="s">
        <v>355</v>
      </c>
      <c r="H27" s="389" t="s">
        <v>355</v>
      </c>
      <c r="I27" s="389" t="s">
        <v>355</v>
      </c>
      <c r="J27" s="389" t="s">
        <v>355</v>
      </c>
      <c r="K27" s="389" t="s">
        <v>355</v>
      </c>
      <c r="L27" s="389" t="s">
        <v>355</v>
      </c>
      <c r="M27" s="389" t="s">
        <v>355</v>
      </c>
      <c r="N27" s="389" t="s">
        <v>355</v>
      </c>
      <c r="O27" s="389" t="s">
        <v>355</v>
      </c>
      <c r="P27" s="389" t="s">
        <v>355</v>
      </c>
      <c r="Q27" s="389" t="s">
        <v>355</v>
      </c>
      <c r="R27" s="389" t="s">
        <v>355</v>
      </c>
      <c r="S27" s="389" t="s">
        <v>355</v>
      </c>
      <c r="T27" s="389" t="s">
        <v>355</v>
      </c>
      <c r="U27" s="389" t="s">
        <v>355</v>
      </c>
      <c r="V27" s="389" t="s">
        <v>355</v>
      </c>
      <c r="W27" s="389" t="s">
        <v>355</v>
      </c>
      <c r="X27" s="389">
        <v>1</v>
      </c>
      <c r="Y27" s="389" t="s">
        <v>355</v>
      </c>
      <c r="Z27" s="389" t="s">
        <v>355</v>
      </c>
      <c r="AA27" s="389" t="s">
        <v>355</v>
      </c>
      <c r="AB27" s="389" t="s">
        <v>355</v>
      </c>
      <c r="AC27" s="389" t="s">
        <v>355</v>
      </c>
      <c r="AD27" s="389" t="s">
        <v>355</v>
      </c>
      <c r="AE27" s="389" t="s">
        <v>355</v>
      </c>
      <c r="AF27" s="389" t="s">
        <v>355</v>
      </c>
      <c r="AG27" s="389" t="s">
        <v>355</v>
      </c>
      <c r="AH27" s="389" t="s">
        <v>355</v>
      </c>
      <c r="AI27" s="389" t="s">
        <v>355</v>
      </c>
      <c r="AJ27" s="389" t="s">
        <v>355</v>
      </c>
      <c r="AK27" s="389" t="s">
        <v>355</v>
      </c>
      <c r="AL27" s="389" t="s">
        <v>355</v>
      </c>
      <c r="AM27" s="389" t="s">
        <v>355</v>
      </c>
      <c r="AN27" s="389" t="s">
        <v>355</v>
      </c>
      <c r="AO27" s="389" t="s">
        <v>355</v>
      </c>
      <c r="AP27" s="389" t="s">
        <v>355</v>
      </c>
      <c r="AQ27" s="389" t="s">
        <v>355</v>
      </c>
      <c r="AR27" s="389" t="s">
        <v>355</v>
      </c>
      <c r="AS27" s="389" t="s">
        <v>355</v>
      </c>
      <c r="AT27" s="389" t="s">
        <v>355</v>
      </c>
      <c r="AU27" s="389" t="s">
        <v>355</v>
      </c>
      <c r="AV27" s="389" t="s">
        <v>355</v>
      </c>
      <c r="AW27" s="389" t="s">
        <v>355</v>
      </c>
      <c r="AX27" s="389" t="s">
        <v>355</v>
      </c>
      <c r="AY27" s="389" t="s">
        <v>355</v>
      </c>
      <c r="AZ27" s="389" t="s">
        <v>355</v>
      </c>
      <c r="BA27" s="389" t="s">
        <v>355</v>
      </c>
      <c r="BB27" s="389" t="s">
        <v>355</v>
      </c>
      <c r="BC27" s="389" t="s">
        <v>355</v>
      </c>
      <c r="BD27" s="389" t="s">
        <v>355</v>
      </c>
      <c r="BE27" s="389" t="s">
        <v>355</v>
      </c>
      <c r="BF27" s="389" t="s">
        <v>355</v>
      </c>
      <c r="BG27" s="389" t="s">
        <v>355</v>
      </c>
      <c r="BH27" s="389" t="s">
        <v>355</v>
      </c>
      <c r="BI27" s="389" t="s">
        <v>355</v>
      </c>
      <c r="BJ27" s="389" t="s">
        <v>355</v>
      </c>
      <c r="BK27" s="389" t="s">
        <v>355</v>
      </c>
      <c r="BL27" s="389" t="s">
        <v>355</v>
      </c>
      <c r="BM27" s="389" t="s">
        <v>355</v>
      </c>
      <c r="BN27" s="389" t="s">
        <v>355</v>
      </c>
      <c r="BO27" s="389" t="s">
        <v>355</v>
      </c>
      <c r="BP27" s="389" t="s">
        <v>355</v>
      </c>
      <c r="BQ27" s="389" t="s">
        <v>355</v>
      </c>
      <c r="BR27" s="389" t="s">
        <v>355</v>
      </c>
      <c r="BS27" s="389" t="s">
        <v>355</v>
      </c>
      <c r="BT27" s="389" t="s">
        <v>355</v>
      </c>
      <c r="BU27" s="389" t="s">
        <v>355</v>
      </c>
      <c r="BV27" s="389" t="s">
        <v>355</v>
      </c>
      <c r="BW27" s="389" t="s">
        <v>355</v>
      </c>
      <c r="BX27" s="389" t="s">
        <v>355</v>
      </c>
      <c r="BY27" s="389" t="s">
        <v>355</v>
      </c>
      <c r="BZ27" s="389" t="s">
        <v>355</v>
      </c>
      <c r="CA27" s="389" t="s">
        <v>355</v>
      </c>
      <c r="CB27" s="389" t="s">
        <v>355</v>
      </c>
      <c r="CC27" s="389" t="s">
        <v>355</v>
      </c>
      <c r="CD27" s="389" t="s">
        <v>355</v>
      </c>
      <c r="CE27" s="389" t="s">
        <v>355</v>
      </c>
      <c r="CF27" s="389" t="s">
        <v>355</v>
      </c>
      <c r="CG27" s="389" t="s">
        <v>355</v>
      </c>
      <c r="CH27" s="389" t="s">
        <v>355</v>
      </c>
      <c r="CI27" s="389" t="s">
        <v>355</v>
      </c>
      <c r="CJ27" s="389" t="s">
        <v>355</v>
      </c>
      <c r="CK27" s="389" t="s">
        <v>355</v>
      </c>
      <c r="CL27" s="389" t="s">
        <v>355</v>
      </c>
      <c r="CM27" s="389" t="s">
        <v>355</v>
      </c>
      <c r="CN27" s="389" t="s">
        <v>355</v>
      </c>
      <c r="CO27" s="389" t="s">
        <v>355</v>
      </c>
      <c r="CP27" s="389" t="s">
        <v>355</v>
      </c>
      <c r="CQ27" s="389" t="s">
        <v>355</v>
      </c>
      <c r="CR27" s="389" t="s">
        <v>355</v>
      </c>
      <c r="CS27" s="389" t="s">
        <v>355</v>
      </c>
      <c r="CT27" s="389" t="s">
        <v>355</v>
      </c>
      <c r="CU27" s="389" t="s">
        <v>355</v>
      </c>
      <c r="CV27" s="389" t="s">
        <v>355</v>
      </c>
      <c r="CW27" s="389" t="s">
        <v>355</v>
      </c>
      <c r="CX27" s="389" t="s">
        <v>355</v>
      </c>
      <c r="CY27" s="389" t="s">
        <v>355</v>
      </c>
      <c r="CZ27" s="389" t="s">
        <v>355</v>
      </c>
      <c r="DA27" s="389" t="s">
        <v>355</v>
      </c>
      <c r="DB27" s="389" t="s">
        <v>355</v>
      </c>
      <c r="DC27" s="389" t="s">
        <v>355</v>
      </c>
      <c r="DD27" s="389" t="s">
        <v>355</v>
      </c>
      <c r="DE27" s="389" t="s">
        <v>355</v>
      </c>
      <c r="DF27" s="389" t="s">
        <v>355</v>
      </c>
      <c r="DG27" s="390" t="s">
        <v>355</v>
      </c>
    </row>
    <row r="28" spans="1:111" ht="15" customHeight="1">
      <c r="A28" s="382">
        <v>22</v>
      </c>
      <c r="B28" s="123" t="s">
        <v>179</v>
      </c>
      <c r="C28" s="110" t="s">
        <v>180</v>
      </c>
      <c r="D28" s="388" t="s">
        <v>355</v>
      </c>
      <c r="E28" s="389" t="s">
        <v>355</v>
      </c>
      <c r="F28" s="389" t="s">
        <v>355</v>
      </c>
      <c r="G28" s="389" t="s">
        <v>355</v>
      </c>
      <c r="H28" s="389" t="s">
        <v>355</v>
      </c>
      <c r="I28" s="389" t="s">
        <v>355</v>
      </c>
      <c r="J28" s="389" t="s">
        <v>355</v>
      </c>
      <c r="K28" s="389" t="s">
        <v>355</v>
      </c>
      <c r="L28" s="389" t="s">
        <v>355</v>
      </c>
      <c r="M28" s="389" t="s">
        <v>355</v>
      </c>
      <c r="N28" s="389" t="s">
        <v>355</v>
      </c>
      <c r="O28" s="389" t="s">
        <v>355</v>
      </c>
      <c r="P28" s="389" t="s">
        <v>355</v>
      </c>
      <c r="Q28" s="389" t="s">
        <v>355</v>
      </c>
      <c r="R28" s="389" t="s">
        <v>355</v>
      </c>
      <c r="S28" s="389" t="s">
        <v>355</v>
      </c>
      <c r="T28" s="389" t="s">
        <v>355</v>
      </c>
      <c r="U28" s="389" t="s">
        <v>355</v>
      </c>
      <c r="V28" s="389" t="s">
        <v>355</v>
      </c>
      <c r="W28" s="389" t="s">
        <v>355</v>
      </c>
      <c r="X28" s="389" t="s">
        <v>355</v>
      </c>
      <c r="Y28" s="389">
        <v>1</v>
      </c>
      <c r="Z28" s="389" t="s">
        <v>355</v>
      </c>
      <c r="AA28" s="389" t="s">
        <v>355</v>
      </c>
      <c r="AB28" s="389" t="s">
        <v>355</v>
      </c>
      <c r="AC28" s="389" t="s">
        <v>355</v>
      </c>
      <c r="AD28" s="389" t="s">
        <v>355</v>
      </c>
      <c r="AE28" s="389" t="s">
        <v>355</v>
      </c>
      <c r="AF28" s="389" t="s">
        <v>355</v>
      </c>
      <c r="AG28" s="389" t="s">
        <v>355</v>
      </c>
      <c r="AH28" s="389" t="s">
        <v>355</v>
      </c>
      <c r="AI28" s="389" t="s">
        <v>355</v>
      </c>
      <c r="AJ28" s="389" t="s">
        <v>355</v>
      </c>
      <c r="AK28" s="389" t="s">
        <v>355</v>
      </c>
      <c r="AL28" s="389" t="s">
        <v>355</v>
      </c>
      <c r="AM28" s="389" t="s">
        <v>355</v>
      </c>
      <c r="AN28" s="389" t="s">
        <v>355</v>
      </c>
      <c r="AO28" s="389" t="s">
        <v>355</v>
      </c>
      <c r="AP28" s="389" t="s">
        <v>355</v>
      </c>
      <c r="AQ28" s="389" t="s">
        <v>355</v>
      </c>
      <c r="AR28" s="389" t="s">
        <v>355</v>
      </c>
      <c r="AS28" s="389" t="s">
        <v>355</v>
      </c>
      <c r="AT28" s="389" t="s">
        <v>355</v>
      </c>
      <c r="AU28" s="389" t="s">
        <v>355</v>
      </c>
      <c r="AV28" s="389" t="s">
        <v>355</v>
      </c>
      <c r="AW28" s="389" t="s">
        <v>355</v>
      </c>
      <c r="AX28" s="389" t="s">
        <v>355</v>
      </c>
      <c r="AY28" s="389" t="s">
        <v>355</v>
      </c>
      <c r="AZ28" s="389" t="s">
        <v>355</v>
      </c>
      <c r="BA28" s="389" t="s">
        <v>355</v>
      </c>
      <c r="BB28" s="389" t="s">
        <v>355</v>
      </c>
      <c r="BC28" s="389" t="s">
        <v>355</v>
      </c>
      <c r="BD28" s="389" t="s">
        <v>355</v>
      </c>
      <c r="BE28" s="389" t="s">
        <v>355</v>
      </c>
      <c r="BF28" s="389" t="s">
        <v>355</v>
      </c>
      <c r="BG28" s="389" t="s">
        <v>355</v>
      </c>
      <c r="BH28" s="389" t="s">
        <v>355</v>
      </c>
      <c r="BI28" s="389" t="s">
        <v>355</v>
      </c>
      <c r="BJ28" s="389" t="s">
        <v>355</v>
      </c>
      <c r="BK28" s="389" t="s">
        <v>355</v>
      </c>
      <c r="BL28" s="389" t="s">
        <v>355</v>
      </c>
      <c r="BM28" s="389" t="s">
        <v>355</v>
      </c>
      <c r="BN28" s="389" t="s">
        <v>355</v>
      </c>
      <c r="BO28" s="389" t="s">
        <v>355</v>
      </c>
      <c r="BP28" s="389" t="s">
        <v>355</v>
      </c>
      <c r="BQ28" s="389" t="s">
        <v>355</v>
      </c>
      <c r="BR28" s="389" t="s">
        <v>355</v>
      </c>
      <c r="BS28" s="389" t="s">
        <v>355</v>
      </c>
      <c r="BT28" s="389" t="s">
        <v>355</v>
      </c>
      <c r="BU28" s="389" t="s">
        <v>355</v>
      </c>
      <c r="BV28" s="389" t="s">
        <v>355</v>
      </c>
      <c r="BW28" s="389" t="s">
        <v>355</v>
      </c>
      <c r="BX28" s="389" t="s">
        <v>355</v>
      </c>
      <c r="BY28" s="389" t="s">
        <v>355</v>
      </c>
      <c r="BZ28" s="389" t="s">
        <v>355</v>
      </c>
      <c r="CA28" s="389" t="s">
        <v>355</v>
      </c>
      <c r="CB28" s="389" t="s">
        <v>355</v>
      </c>
      <c r="CC28" s="389" t="s">
        <v>355</v>
      </c>
      <c r="CD28" s="389" t="s">
        <v>355</v>
      </c>
      <c r="CE28" s="389" t="s">
        <v>355</v>
      </c>
      <c r="CF28" s="389" t="s">
        <v>355</v>
      </c>
      <c r="CG28" s="389" t="s">
        <v>355</v>
      </c>
      <c r="CH28" s="389" t="s">
        <v>355</v>
      </c>
      <c r="CI28" s="389" t="s">
        <v>355</v>
      </c>
      <c r="CJ28" s="389" t="s">
        <v>355</v>
      </c>
      <c r="CK28" s="389" t="s">
        <v>355</v>
      </c>
      <c r="CL28" s="389" t="s">
        <v>355</v>
      </c>
      <c r="CM28" s="389" t="s">
        <v>355</v>
      </c>
      <c r="CN28" s="389" t="s">
        <v>355</v>
      </c>
      <c r="CO28" s="389" t="s">
        <v>355</v>
      </c>
      <c r="CP28" s="389" t="s">
        <v>355</v>
      </c>
      <c r="CQ28" s="389" t="s">
        <v>355</v>
      </c>
      <c r="CR28" s="389" t="s">
        <v>355</v>
      </c>
      <c r="CS28" s="389" t="s">
        <v>355</v>
      </c>
      <c r="CT28" s="389" t="s">
        <v>355</v>
      </c>
      <c r="CU28" s="389" t="s">
        <v>355</v>
      </c>
      <c r="CV28" s="389" t="s">
        <v>355</v>
      </c>
      <c r="CW28" s="389" t="s">
        <v>355</v>
      </c>
      <c r="CX28" s="389" t="s">
        <v>355</v>
      </c>
      <c r="CY28" s="389" t="s">
        <v>355</v>
      </c>
      <c r="CZ28" s="389" t="s">
        <v>355</v>
      </c>
      <c r="DA28" s="389" t="s">
        <v>355</v>
      </c>
      <c r="DB28" s="389" t="s">
        <v>355</v>
      </c>
      <c r="DC28" s="389" t="s">
        <v>355</v>
      </c>
      <c r="DD28" s="389" t="s">
        <v>355</v>
      </c>
      <c r="DE28" s="389" t="s">
        <v>355</v>
      </c>
      <c r="DF28" s="389" t="s">
        <v>355</v>
      </c>
      <c r="DG28" s="390" t="s">
        <v>355</v>
      </c>
    </row>
    <row r="29" spans="1:111" ht="15" customHeight="1">
      <c r="A29" s="382">
        <v>23</v>
      </c>
      <c r="B29" s="123" t="s">
        <v>181</v>
      </c>
      <c r="C29" s="110" t="s">
        <v>182</v>
      </c>
      <c r="D29" s="388" t="s">
        <v>355</v>
      </c>
      <c r="E29" s="389" t="s">
        <v>355</v>
      </c>
      <c r="F29" s="389" t="s">
        <v>355</v>
      </c>
      <c r="G29" s="389" t="s">
        <v>355</v>
      </c>
      <c r="H29" s="389" t="s">
        <v>355</v>
      </c>
      <c r="I29" s="389" t="s">
        <v>355</v>
      </c>
      <c r="J29" s="389" t="s">
        <v>355</v>
      </c>
      <c r="K29" s="389" t="s">
        <v>355</v>
      </c>
      <c r="L29" s="389" t="s">
        <v>355</v>
      </c>
      <c r="M29" s="389" t="s">
        <v>355</v>
      </c>
      <c r="N29" s="389" t="s">
        <v>355</v>
      </c>
      <c r="O29" s="389" t="s">
        <v>355</v>
      </c>
      <c r="P29" s="389" t="s">
        <v>355</v>
      </c>
      <c r="Q29" s="389" t="s">
        <v>355</v>
      </c>
      <c r="R29" s="389" t="s">
        <v>355</v>
      </c>
      <c r="S29" s="389" t="s">
        <v>355</v>
      </c>
      <c r="T29" s="389" t="s">
        <v>355</v>
      </c>
      <c r="U29" s="389" t="s">
        <v>355</v>
      </c>
      <c r="V29" s="389" t="s">
        <v>355</v>
      </c>
      <c r="W29" s="389" t="s">
        <v>355</v>
      </c>
      <c r="X29" s="389" t="s">
        <v>355</v>
      </c>
      <c r="Y29" s="389" t="s">
        <v>355</v>
      </c>
      <c r="Z29" s="389">
        <v>1</v>
      </c>
      <c r="AA29" s="389" t="s">
        <v>355</v>
      </c>
      <c r="AB29" s="389" t="s">
        <v>355</v>
      </c>
      <c r="AC29" s="389" t="s">
        <v>355</v>
      </c>
      <c r="AD29" s="389" t="s">
        <v>355</v>
      </c>
      <c r="AE29" s="389" t="s">
        <v>355</v>
      </c>
      <c r="AF29" s="389" t="s">
        <v>355</v>
      </c>
      <c r="AG29" s="389" t="s">
        <v>355</v>
      </c>
      <c r="AH29" s="389" t="s">
        <v>355</v>
      </c>
      <c r="AI29" s="389" t="s">
        <v>355</v>
      </c>
      <c r="AJ29" s="389" t="s">
        <v>355</v>
      </c>
      <c r="AK29" s="389" t="s">
        <v>355</v>
      </c>
      <c r="AL29" s="389" t="s">
        <v>355</v>
      </c>
      <c r="AM29" s="389" t="s">
        <v>355</v>
      </c>
      <c r="AN29" s="389" t="s">
        <v>355</v>
      </c>
      <c r="AO29" s="389" t="s">
        <v>355</v>
      </c>
      <c r="AP29" s="389" t="s">
        <v>355</v>
      </c>
      <c r="AQ29" s="389" t="s">
        <v>355</v>
      </c>
      <c r="AR29" s="389" t="s">
        <v>355</v>
      </c>
      <c r="AS29" s="389" t="s">
        <v>355</v>
      </c>
      <c r="AT29" s="389" t="s">
        <v>355</v>
      </c>
      <c r="AU29" s="389" t="s">
        <v>355</v>
      </c>
      <c r="AV29" s="389" t="s">
        <v>355</v>
      </c>
      <c r="AW29" s="389" t="s">
        <v>355</v>
      </c>
      <c r="AX29" s="389" t="s">
        <v>355</v>
      </c>
      <c r="AY29" s="389" t="s">
        <v>355</v>
      </c>
      <c r="AZ29" s="389" t="s">
        <v>355</v>
      </c>
      <c r="BA29" s="389" t="s">
        <v>355</v>
      </c>
      <c r="BB29" s="389" t="s">
        <v>355</v>
      </c>
      <c r="BC29" s="389" t="s">
        <v>355</v>
      </c>
      <c r="BD29" s="389" t="s">
        <v>355</v>
      </c>
      <c r="BE29" s="389" t="s">
        <v>355</v>
      </c>
      <c r="BF29" s="389" t="s">
        <v>355</v>
      </c>
      <c r="BG29" s="389" t="s">
        <v>355</v>
      </c>
      <c r="BH29" s="389" t="s">
        <v>355</v>
      </c>
      <c r="BI29" s="389" t="s">
        <v>355</v>
      </c>
      <c r="BJ29" s="389" t="s">
        <v>355</v>
      </c>
      <c r="BK29" s="389" t="s">
        <v>355</v>
      </c>
      <c r="BL29" s="389" t="s">
        <v>355</v>
      </c>
      <c r="BM29" s="389" t="s">
        <v>355</v>
      </c>
      <c r="BN29" s="389" t="s">
        <v>355</v>
      </c>
      <c r="BO29" s="389" t="s">
        <v>355</v>
      </c>
      <c r="BP29" s="389" t="s">
        <v>355</v>
      </c>
      <c r="BQ29" s="389" t="s">
        <v>355</v>
      </c>
      <c r="BR29" s="389" t="s">
        <v>355</v>
      </c>
      <c r="BS29" s="389" t="s">
        <v>355</v>
      </c>
      <c r="BT29" s="389" t="s">
        <v>355</v>
      </c>
      <c r="BU29" s="389" t="s">
        <v>355</v>
      </c>
      <c r="BV29" s="389" t="s">
        <v>355</v>
      </c>
      <c r="BW29" s="389" t="s">
        <v>355</v>
      </c>
      <c r="BX29" s="389" t="s">
        <v>355</v>
      </c>
      <c r="BY29" s="389" t="s">
        <v>355</v>
      </c>
      <c r="BZ29" s="389" t="s">
        <v>355</v>
      </c>
      <c r="CA29" s="389" t="s">
        <v>355</v>
      </c>
      <c r="CB29" s="389" t="s">
        <v>355</v>
      </c>
      <c r="CC29" s="389" t="s">
        <v>355</v>
      </c>
      <c r="CD29" s="389" t="s">
        <v>355</v>
      </c>
      <c r="CE29" s="389" t="s">
        <v>355</v>
      </c>
      <c r="CF29" s="389" t="s">
        <v>355</v>
      </c>
      <c r="CG29" s="389" t="s">
        <v>355</v>
      </c>
      <c r="CH29" s="389" t="s">
        <v>355</v>
      </c>
      <c r="CI29" s="389" t="s">
        <v>355</v>
      </c>
      <c r="CJ29" s="389" t="s">
        <v>355</v>
      </c>
      <c r="CK29" s="389" t="s">
        <v>355</v>
      </c>
      <c r="CL29" s="389" t="s">
        <v>355</v>
      </c>
      <c r="CM29" s="389" t="s">
        <v>355</v>
      </c>
      <c r="CN29" s="389" t="s">
        <v>355</v>
      </c>
      <c r="CO29" s="389" t="s">
        <v>355</v>
      </c>
      <c r="CP29" s="389" t="s">
        <v>355</v>
      </c>
      <c r="CQ29" s="389" t="s">
        <v>355</v>
      </c>
      <c r="CR29" s="389" t="s">
        <v>355</v>
      </c>
      <c r="CS29" s="389" t="s">
        <v>355</v>
      </c>
      <c r="CT29" s="389" t="s">
        <v>355</v>
      </c>
      <c r="CU29" s="389" t="s">
        <v>355</v>
      </c>
      <c r="CV29" s="389" t="s">
        <v>355</v>
      </c>
      <c r="CW29" s="389" t="s">
        <v>355</v>
      </c>
      <c r="CX29" s="389" t="s">
        <v>355</v>
      </c>
      <c r="CY29" s="389" t="s">
        <v>355</v>
      </c>
      <c r="CZ29" s="389" t="s">
        <v>355</v>
      </c>
      <c r="DA29" s="389" t="s">
        <v>355</v>
      </c>
      <c r="DB29" s="389" t="s">
        <v>355</v>
      </c>
      <c r="DC29" s="389" t="s">
        <v>355</v>
      </c>
      <c r="DD29" s="389" t="s">
        <v>355</v>
      </c>
      <c r="DE29" s="389" t="s">
        <v>355</v>
      </c>
      <c r="DF29" s="389" t="s">
        <v>355</v>
      </c>
      <c r="DG29" s="390" t="s">
        <v>355</v>
      </c>
    </row>
    <row r="30" spans="1:111" ht="15" customHeight="1">
      <c r="A30" s="382">
        <v>24</v>
      </c>
      <c r="B30" s="123" t="s">
        <v>183</v>
      </c>
      <c r="C30" s="110" t="s">
        <v>184</v>
      </c>
      <c r="D30" s="388" t="s">
        <v>355</v>
      </c>
      <c r="E30" s="389" t="s">
        <v>355</v>
      </c>
      <c r="F30" s="389" t="s">
        <v>355</v>
      </c>
      <c r="G30" s="389" t="s">
        <v>355</v>
      </c>
      <c r="H30" s="389" t="s">
        <v>355</v>
      </c>
      <c r="I30" s="389" t="s">
        <v>355</v>
      </c>
      <c r="J30" s="389" t="s">
        <v>355</v>
      </c>
      <c r="K30" s="389" t="s">
        <v>355</v>
      </c>
      <c r="L30" s="389" t="s">
        <v>355</v>
      </c>
      <c r="M30" s="389" t="s">
        <v>355</v>
      </c>
      <c r="N30" s="389" t="s">
        <v>355</v>
      </c>
      <c r="O30" s="389" t="s">
        <v>355</v>
      </c>
      <c r="P30" s="389" t="s">
        <v>355</v>
      </c>
      <c r="Q30" s="389" t="s">
        <v>355</v>
      </c>
      <c r="R30" s="389" t="s">
        <v>355</v>
      </c>
      <c r="S30" s="389" t="s">
        <v>355</v>
      </c>
      <c r="T30" s="389" t="s">
        <v>355</v>
      </c>
      <c r="U30" s="389" t="s">
        <v>355</v>
      </c>
      <c r="V30" s="389" t="s">
        <v>355</v>
      </c>
      <c r="W30" s="389" t="s">
        <v>355</v>
      </c>
      <c r="X30" s="389" t="s">
        <v>355</v>
      </c>
      <c r="Y30" s="389" t="s">
        <v>355</v>
      </c>
      <c r="Z30" s="389" t="s">
        <v>355</v>
      </c>
      <c r="AA30" s="389">
        <v>1</v>
      </c>
      <c r="AB30" s="389" t="s">
        <v>355</v>
      </c>
      <c r="AC30" s="389" t="s">
        <v>355</v>
      </c>
      <c r="AD30" s="389" t="s">
        <v>355</v>
      </c>
      <c r="AE30" s="389" t="s">
        <v>355</v>
      </c>
      <c r="AF30" s="389" t="s">
        <v>355</v>
      </c>
      <c r="AG30" s="389" t="s">
        <v>355</v>
      </c>
      <c r="AH30" s="389" t="s">
        <v>355</v>
      </c>
      <c r="AI30" s="389" t="s">
        <v>355</v>
      </c>
      <c r="AJ30" s="389" t="s">
        <v>355</v>
      </c>
      <c r="AK30" s="389" t="s">
        <v>355</v>
      </c>
      <c r="AL30" s="389" t="s">
        <v>355</v>
      </c>
      <c r="AM30" s="389" t="s">
        <v>355</v>
      </c>
      <c r="AN30" s="389" t="s">
        <v>355</v>
      </c>
      <c r="AO30" s="389" t="s">
        <v>355</v>
      </c>
      <c r="AP30" s="389" t="s">
        <v>355</v>
      </c>
      <c r="AQ30" s="389" t="s">
        <v>355</v>
      </c>
      <c r="AR30" s="389" t="s">
        <v>355</v>
      </c>
      <c r="AS30" s="389" t="s">
        <v>355</v>
      </c>
      <c r="AT30" s="389" t="s">
        <v>355</v>
      </c>
      <c r="AU30" s="389" t="s">
        <v>355</v>
      </c>
      <c r="AV30" s="389" t="s">
        <v>355</v>
      </c>
      <c r="AW30" s="389" t="s">
        <v>355</v>
      </c>
      <c r="AX30" s="389" t="s">
        <v>355</v>
      </c>
      <c r="AY30" s="389" t="s">
        <v>355</v>
      </c>
      <c r="AZ30" s="389" t="s">
        <v>355</v>
      </c>
      <c r="BA30" s="389" t="s">
        <v>355</v>
      </c>
      <c r="BB30" s="389" t="s">
        <v>355</v>
      </c>
      <c r="BC30" s="389" t="s">
        <v>355</v>
      </c>
      <c r="BD30" s="389" t="s">
        <v>355</v>
      </c>
      <c r="BE30" s="389" t="s">
        <v>355</v>
      </c>
      <c r="BF30" s="389" t="s">
        <v>355</v>
      </c>
      <c r="BG30" s="389" t="s">
        <v>355</v>
      </c>
      <c r="BH30" s="389" t="s">
        <v>355</v>
      </c>
      <c r="BI30" s="389" t="s">
        <v>355</v>
      </c>
      <c r="BJ30" s="389" t="s">
        <v>355</v>
      </c>
      <c r="BK30" s="389" t="s">
        <v>355</v>
      </c>
      <c r="BL30" s="389" t="s">
        <v>355</v>
      </c>
      <c r="BM30" s="389" t="s">
        <v>355</v>
      </c>
      <c r="BN30" s="389" t="s">
        <v>355</v>
      </c>
      <c r="BO30" s="389" t="s">
        <v>355</v>
      </c>
      <c r="BP30" s="389" t="s">
        <v>355</v>
      </c>
      <c r="BQ30" s="389" t="s">
        <v>355</v>
      </c>
      <c r="BR30" s="389" t="s">
        <v>355</v>
      </c>
      <c r="BS30" s="389" t="s">
        <v>355</v>
      </c>
      <c r="BT30" s="389" t="s">
        <v>355</v>
      </c>
      <c r="BU30" s="389" t="s">
        <v>355</v>
      </c>
      <c r="BV30" s="389" t="s">
        <v>355</v>
      </c>
      <c r="BW30" s="389" t="s">
        <v>355</v>
      </c>
      <c r="BX30" s="389" t="s">
        <v>355</v>
      </c>
      <c r="BY30" s="389" t="s">
        <v>355</v>
      </c>
      <c r="BZ30" s="389" t="s">
        <v>355</v>
      </c>
      <c r="CA30" s="389" t="s">
        <v>355</v>
      </c>
      <c r="CB30" s="389" t="s">
        <v>355</v>
      </c>
      <c r="CC30" s="389" t="s">
        <v>355</v>
      </c>
      <c r="CD30" s="389" t="s">
        <v>355</v>
      </c>
      <c r="CE30" s="389" t="s">
        <v>355</v>
      </c>
      <c r="CF30" s="389" t="s">
        <v>355</v>
      </c>
      <c r="CG30" s="389" t="s">
        <v>355</v>
      </c>
      <c r="CH30" s="389" t="s">
        <v>355</v>
      </c>
      <c r="CI30" s="389" t="s">
        <v>355</v>
      </c>
      <c r="CJ30" s="389" t="s">
        <v>355</v>
      </c>
      <c r="CK30" s="389" t="s">
        <v>355</v>
      </c>
      <c r="CL30" s="389" t="s">
        <v>355</v>
      </c>
      <c r="CM30" s="389" t="s">
        <v>355</v>
      </c>
      <c r="CN30" s="389" t="s">
        <v>355</v>
      </c>
      <c r="CO30" s="389" t="s">
        <v>355</v>
      </c>
      <c r="CP30" s="389" t="s">
        <v>355</v>
      </c>
      <c r="CQ30" s="389" t="s">
        <v>355</v>
      </c>
      <c r="CR30" s="389" t="s">
        <v>355</v>
      </c>
      <c r="CS30" s="389" t="s">
        <v>355</v>
      </c>
      <c r="CT30" s="389" t="s">
        <v>355</v>
      </c>
      <c r="CU30" s="389" t="s">
        <v>355</v>
      </c>
      <c r="CV30" s="389" t="s">
        <v>355</v>
      </c>
      <c r="CW30" s="389" t="s">
        <v>355</v>
      </c>
      <c r="CX30" s="389" t="s">
        <v>355</v>
      </c>
      <c r="CY30" s="389" t="s">
        <v>355</v>
      </c>
      <c r="CZ30" s="389" t="s">
        <v>355</v>
      </c>
      <c r="DA30" s="389" t="s">
        <v>355</v>
      </c>
      <c r="DB30" s="389" t="s">
        <v>355</v>
      </c>
      <c r="DC30" s="389" t="s">
        <v>355</v>
      </c>
      <c r="DD30" s="389" t="s">
        <v>355</v>
      </c>
      <c r="DE30" s="389" t="s">
        <v>355</v>
      </c>
      <c r="DF30" s="389" t="s">
        <v>355</v>
      </c>
      <c r="DG30" s="390" t="s">
        <v>355</v>
      </c>
    </row>
    <row r="31" spans="1:111" ht="15" customHeight="1">
      <c r="A31" s="382">
        <v>25</v>
      </c>
      <c r="B31" s="123" t="s">
        <v>185</v>
      </c>
      <c r="C31" s="110" t="s">
        <v>186</v>
      </c>
      <c r="D31" s="388" t="s">
        <v>355</v>
      </c>
      <c r="E31" s="389" t="s">
        <v>355</v>
      </c>
      <c r="F31" s="389" t="s">
        <v>355</v>
      </c>
      <c r="G31" s="389" t="s">
        <v>355</v>
      </c>
      <c r="H31" s="389" t="s">
        <v>355</v>
      </c>
      <c r="I31" s="389" t="s">
        <v>355</v>
      </c>
      <c r="J31" s="389" t="s">
        <v>355</v>
      </c>
      <c r="K31" s="389" t="s">
        <v>355</v>
      </c>
      <c r="L31" s="389" t="s">
        <v>355</v>
      </c>
      <c r="M31" s="389" t="s">
        <v>355</v>
      </c>
      <c r="N31" s="389" t="s">
        <v>355</v>
      </c>
      <c r="O31" s="389" t="s">
        <v>355</v>
      </c>
      <c r="P31" s="389" t="s">
        <v>355</v>
      </c>
      <c r="Q31" s="389" t="s">
        <v>355</v>
      </c>
      <c r="R31" s="389" t="s">
        <v>355</v>
      </c>
      <c r="S31" s="389" t="s">
        <v>355</v>
      </c>
      <c r="T31" s="389" t="s">
        <v>355</v>
      </c>
      <c r="U31" s="389" t="s">
        <v>355</v>
      </c>
      <c r="V31" s="389" t="s">
        <v>355</v>
      </c>
      <c r="W31" s="389" t="s">
        <v>355</v>
      </c>
      <c r="X31" s="389" t="s">
        <v>355</v>
      </c>
      <c r="Y31" s="389" t="s">
        <v>355</v>
      </c>
      <c r="Z31" s="389" t="s">
        <v>355</v>
      </c>
      <c r="AA31" s="389" t="s">
        <v>355</v>
      </c>
      <c r="AB31" s="389">
        <v>1</v>
      </c>
      <c r="AC31" s="389" t="s">
        <v>355</v>
      </c>
      <c r="AD31" s="389" t="s">
        <v>355</v>
      </c>
      <c r="AE31" s="389" t="s">
        <v>355</v>
      </c>
      <c r="AF31" s="389" t="s">
        <v>355</v>
      </c>
      <c r="AG31" s="389" t="s">
        <v>355</v>
      </c>
      <c r="AH31" s="389" t="s">
        <v>355</v>
      </c>
      <c r="AI31" s="389" t="s">
        <v>355</v>
      </c>
      <c r="AJ31" s="389" t="s">
        <v>355</v>
      </c>
      <c r="AK31" s="389" t="s">
        <v>355</v>
      </c>
      <c r="AL31" s="389" t="s">
        <v>355</v>
      </c>
      <c r="AM31" s="389" t="s">
        <v>355</v>
      </c>
      <c r="AN31" s="389" t="s">
        <v>355</v>
      </c>
      <c r="AO31" s="389" t="s">
        <v>355</v>
      </c>
      <c r="AP31" s="389" t="s">
        <v>355</v>
      </c>
      <c r="AQ31" s="389" t="s">
        <v>355</v>
      </c>
      <c r="AR31" s="389" t="s">
        <v>355</v>
      </c>
      <c r="AS31" s="389" t="s">
        <v>355</v>
      </c>
      <c r="AT31" s="389" t="s">
        <v>355</v>
      </c>
      <c r="AU31" s="389" t="s">
        <v>355</v>
      </c>
      <c r="AV31" s="389" t="s">
        <v>355</v>
      </c>
      <c r="AW31" s="389" t="s">
        <v>355</v>
      </c>
      <c r="AX31" s="389" t="s">
        <v>355</v>
      </c>
      <c r="AY31" s="389" t="s">
        <v>355</v>
      </c>
      <c r="AZ31" s="389" t="s">
        <v>355</v>
      </c>
      <c r="BA31" s="389" t="s">
        <v>355</v>
      </c>
      <c r="BB31" s="389" t="s">
        <v>355</v>
      </c>
      <c r="BC31" s="389" t="s">
        <v>355</v>
      </c>
      <c r="BD31" s="389" t="s">
        <v>355</v>
      </c>
      <c r="BE31" s="389" t="s">
        <v>355</v>
      </c>
      <c r="BF31" s="389" t="s">
        <v>355</v>
      </c>
      <c r="BG31" s="389" t="s">
        <v>355</v>
      </c>
      <c r="BH31" s="389" t="s">
        <v>355</v>
      </c>
      <c r="BI31" s="389" t="s">
        <v>355</v>
      </c>
      <c r="BJ31" s="389" t="s">
        <v>355</v>
      </c>
      <c r="BK31" s="389" t="s">
        <v>355</v>
      </c>
      <c r="BL31" s="389" t="s">
        <v>355</v>
      </c>
      <c r="BM31" s="389" t="s">
        <v>355</v>
      </c>
      <c r="BN31" s="389" t="s">
        <v>355</v>
      </c>
      <c r="BO31" s="389" t="s">
        <v>355</v>
      </c>
      <c r="BP31" s="389" t="s">
        <v>355</v>
      </c>
      <c r="BQ31" s="389" t="s">
        <v>355</v>
      </c>
      <c r="BR31" s="389" t="s">
        <v>355</v>
      </c>
      <c r="BS31" s="389" t="s">
        <v>355</v>
      </c>
      <c r="BT31" s="389" t="s">
        <v>355</v>
      </c>
      <c r="BU31" s="389" t="s">
        <v>355</v>
      </c>
      <c r="BV31" s="389" t="s">
        <v>355</v>
      </c>
      <c r="BW31" s="389" t="s">
        <v>355</v>
      </c>
      <c r="BX31" s="389" t="s">
        <v>355</v>
      </c>
      <c r="BY31" s="389" t="s">
        <v>355</v>
      </c>
      <c r="BZ31" s="389" t="s">
        <v>355</v>
      </c>
      <c r="CA31" s="389" t="s">
        <v>355</v>
      </c>
      <c r="CB31" s="389" t="s">
        <v>355</v>
      </c>
      <c r="CC31" s="389" t="s">
        <v>355</v>
      </c>
      <c r="CD31" s="389" t="s">
        <v>355</v>
      </c>
      <c r="CE31" s="389" t="s">
        <v>355</v>
      </c>
      <c r="CF31" s="389" t="s">
        <v>355</v>
      </c>
      <c r="CG31" s="389" t="s">
        <v>355</v>
      </c>
      <c r="CH31" s="389" t="s">
        <v>355</v>
      </c>
      <c r="CI31" s="389" t="s">
        <v>355</v>
      </c>
      <c r="CJ31" s="389" t="s">
        <v>355</v>
      </c>
      <c r="CK31" s="389" t="s">
        <v>355</v>
      </c>
      <c r="CL31" s="389" t="s">
        <v>355</v>
      </c>
      <c r="CM31" s="389" t="s">
        <v>355</v>
      </c>
      <c r="CN31" s="389" t="s">
        <v>355</v>
      </c>
      <c r="CO31" s="389" t="s">
        <v>355</v>
      </c>
      <c r="CP31" s="389" t="s">
        <v>355</v>
      </c>
      <c r="CQ31" s="389" t="s">
        <v>355</v>
      </c>
      <c r="CR31" s="389" t="s">
        <v>355</v>
      </c>
      <c r="CS31" s="389" t="s">
        <v>355</v>
      </c>
      <c r="CT31" s="389" t="s">
        <v>355</v>
      </c>
      <c r="CU31" s="389" t="s">
        <v>355</v>
      </c>
      <c r="CV31" s="389" t="s">
        <v>355</v>
      </c>
      <c r="CW31" s="389" t="s">
        <v>355</v>
      </c>
      <c r="CX31" s="389" t="s">
        <v>355</v>
      </c>
      <c r="CY31" s="389" t="s">
        <v>355</v>
      </c>
      <c r="CZ31" s="389" t="s">
        <v>355</v>
      </c>
      <c r="DA31" s="389" t="s">
        <v>355</v>
      </c>
      <c r="DB31" s="389" t="s">
        <v>355</v>
      </c>
      <c r="DC31" s="389" t="s">
        <v>355</v>
      </c>
      <c r="DD31" s="389" t="s">
        <v>355</v>
      </c>
      <c r="DE31" s="389" t="s">
        <v>355</v>
      </c>
      <c r="DF31" s="389" t="s">
        <v>355</v>
      </c>
      <c r="DG31" s="390" t="s">
        <v>355</v>
      </c>
    </row>
    <row r="32" spans="1:111" ht="15" customHeight="1">
      <c r="A32" s="382">
        <v>26</v>
      </c>
      <c r="B32" s="123" t="s">
        <v>187</v>
      </c>
      <c r="C32" s="110" t="s">
        <v>188</v>
      </c>
      <c r="D32" s="388" t="s">
        <v>355</v>
      </c>
      <c r="E32" s="389" t="s">
        <v>355</v>
      </c>
      <c r="F32" s="389" t="s">
        <v>355</v>
      </c>
      <c r="G32" s="389" t="s">
        <v>355</v>
      </c>
      <c r="H32" s="389" t="s">
        <v>355</v>
      </c>
      <c r="I32" s="389" t="s">
        <v>355</v>
      </c>
      <c r="J32" s="389" t="s">
        <v>355</v>
      </c>
      <c r="K32" s="389" t="s">
        <v>355</v>
      </c>
      <c r="L32" s="389" t="s">
        <v>355</v>
      </c>
      <c r="M32" s="389" t="s">
        <v>355</v>
      </c>
      <c r="N32" s="389" t="s">
        <v>355</v>
      </c>
      <c r="O32" s="389" t="s">
        <v>355</v>
      </c>
      <c r="P32" s="389" t="s">
        <v>355</v>
      </c>
      <c r="Q32" s="389" t="s">
        <v>355</v>
      </c>
      <c r="R32" s="389" t="s">
        <v>355</v>
      </c>
      <c r="S32" s="389" t="s">
        <v>355</v>
      </c>
      <c r="T32" s="389" t="s">
        <v>355</v>
      </c>
      <c r="U32" s="389" t="s">
        <v>355</v>
      </c>
      <c r="V32" s="389" t="s">
        <v>355</v>
      </c>
      <c r="W32" s="389" t="s">
        <v>355</v>
      </c>
      <c r="X32" s="389" t="s">
        <v>355</v>
      </c>
      <c r="Y32" s="389" t="s">
        <v>355</v>
      </c>
      <c r="Z32" s="389" t="s">
        <v>355</v>
      </c>
      <c r="AA32" s="389" t="s">
        <v>355</v>
      </c>
      <c r="AB32" s="389" t="s">
        <v>355</v>
      </c>
      <c r="AC32" s="389">
        <v>1</v>
      </c>
      <c r="AD32" s="389" t="s">
        <v>355</v>
      </c>
      <c r="AE32" s="389" t="s">
        <v>355</v>
      </c>
      <c r="AF32" s="389" t="s">
        <v>355</v>
      </c>
      <c r="AG32" s="389" t="s">
        <v>355</v>
      </c>
      <c r="AH32" s="389" t="s">
        <v>355</v>
      </c>
      <c r="AI32" s="389" t="s">
        <v>355</v>
      </c>
      <c r="AJ32" s="389" t="s">
        <v>355</v>
      </c>
      <c r="AK32" s="389" t="s">
        <v>355</v>
      </c>
      <c r="AL32" s="389" t="s">
        <v>355</v>
      </c>
      <c r="AM32" s="389" t="s">
        <v>355</v>
      </c>
      <c r="AN32" s="389" t="s">
        <v>355</v>
      </c>
      <c r="AO32" s="389" t="s">
        <v>355</v>
      </c>
      <c r="AP32" s="389" t="s">
        <v>355</v>
      </c>
      <c r="AQ32" s="389" t="s">
        <v>355</v>
      </c>
      <c r="AR32" s="389" t="s">
        <v>355</v>
      </c>
      <c r="AS32" s="389" t="s">
        <v>355</v>
      </c>
      <c r="AT32" s="389" t="s">
        <v>355</v>
      </c>
      <c r="AU32" s="389" t="s">
        <v>355</v>
      </c>
      <c r="AV32" s="389" t="s">
        <v>355</v>
      </c>
      <c r="AW32" s="389" t="s">
        <v>355</v>
      </c>
      <c r="AX32" s="389" t="s">
        <v>355</v>
      </c>
      <c r="AY32" s="389" t="s">
        <v>355</v>
      </c>
      <c r="AZ32" s="389" t="s">
        <v>355</v>
      </c>
      <c r="BA32" s="389" t="s">
        <v>355</v>
      </c>
      <c r="BB32" s="389" t="s">
        <v>355</v>
      </c>
      <c r="BC32" s="389" t="s">
        <v>355</v>
      </c>
      <c r="BD32" s="389" t="s">
        <v>355</v>
      </c>
      <c r="BE32" s="389" t="s">
        <v>355</v>
      </c>
      <c r="BF32" s="389" t="s">
        <v>355</v>
      </c>
      <c r="BG32" s="389" t="s">
        <v>355</v>
      </c>
      <c r="BH32" s="389" t="s">
        <v>355</v>
      </c>
      <c r="BI32" s="389" t="s">
        <v>355</v>
      </c>
      <c r="BJ32" s="389" t="s">
        <v>355</v>
      </c>
      <c r="BK32" s="389" t="s">
        <v>355</v>
      </c>
      <c r="BL32" s="389" t="s">
        <v>355</v>
      </c>
      <c r="BM32" s="389" t="s">
        <v>355</v>
      </c>
      <c r="BN32" s="389" t="s">
        <v>355</v>
      </c>
      <c r="BO32" s="389" t="s">
        <v>355</v>
      </c>
      <c r="BP32" s="389" t="s">
        <v>355</v>
      </c>
      <c r="BQ32" s="389" t="s">
        <v>355</v>
      </c>
      <c r="BR32" s="389" t="s">
        <v>355</v>
      </c>
      <c r="BS32" s="389" t="s">
        <v>355</v>
      </c>
      <c r="BT32" s="389" t="s">
        <v>355</v>
      </c>
      <c r="BU32" s="389" t="s">
        <v>355</v>
      </c>
      <c r="BV32" s="389" t="s">
        <v>355</v>
      </c>
      <c r="BW32" s="389" t="s">
        <v>355</v>
      </c>
      <c r="BX32" s="389" t="s">
        <v>355</v>
      </c>
      <c r="BY32" s="389" t="s">
        <v>355</v>
      </c>
      <c r="BZ32" s="389" t="s">
        <v>355</v>
      </c>
      <c r="CA32" s="389" t="s">
        <v>355</v>
      </c>
      <c r="CB32" s="389" t="s">
        <v>355</v>
      </c>
      <c r="CC32" s="389" t="s">
        <v>355</v>
      </c>
      <c r="CD32" s="389" t="s">
        <v>355</v>
      </c>
      <c r="CE32" s="389" t="s">
        <v>355</v>
      </c>
      <c r="CF32" s="389" t="s">
        <v>355</v>
      </c>
      <c r="CG32" s="389" t="s">
        <v>355</v>
      </c>
      <c r="CH32" s="389" t="s">
        <v>355</v>
      </c>
      <c r="CI32" s="389" t="s">
        <v>355</v>
      </c>
      <c r="CJ32" s="389" t="s">
        <v>355</v>
      </c>
      <c r="CK32" s="389" t="s">
        <v>355</v>
      </c>
      <c r="CL32" s="389" t="s">
        <v>355</v>
      </c>
      <c r="CM32" s="389" t="s">
        <v>355</v>
      </c>
      <c r="CN32" s="389" t="s">
        <v>355</v>
      </c>
      <c r="CO32" s="389" t="s">
        <v>355</v>
      </c>
      <c r="CP32" s="389" t="s">
        <v>355</v>
      </c>
      <c r="CQ32" s="389" t="s">
        <v>355</v>
      </c>
      <c r="CR32" s="389" t="s">
        <v>355</v>
      </c>
      <c r="CS32" s="389" t="s">
        <v>355</v>
      </c>
      <c r="CT32" s="389" t="s">
        <v>355</v>
      </c>
      <c r="CU32" s="389" t="s">
        <v>355</v>
      </c>
      <c r="CV32" s="389" t="s">
        <v>355</v>
      </c>
      <c r="CW32" s="389" t="s">
        <v>355</v>
      </c>
      <c r="CX32" s="389" t="s">
        <v>355</v>
      </c>
      <c r="CY32" s="389" t="s">
        <v>355</v>
      </c>
      <c r="CZ32" s="389" t="s">
        <v>355</v>
      </c>
      <c r="DA32" s="389" t="s">
        <v>355</v>
      </c>
      <c r="DB32" s="389" t="s">
        <v>355</v>
      </c>
      <c r="DC32" s="389" t="s">
        <v>355</v>
      </c>
      <c r="DD32" s="389" t="s">
        <v>355</v>
      </c>
      <c r="DE32" s="389" t="s">
        <v>355</v>
      </c>
      <c r="DF32" s="389" t="s">
        <v>355</v>
      </c>
      <c r="DG32" s="390" t="s">
        <v>355</v>
      </c>
    </row>
    <row r="33" spans="1:111" ht="15" customHeight="1">
      <c r="A33" s="382">
        <v>27</v>
      </c>
      <c r="B33" s="123" t="s">
        <v>189</v>
      </c>
      <c r="C33" s="110" t="s">
        <v>190</v>
      </c>
      <c r="D33" s="388" t="s">
        <v>355</v>
      </c>
      <c r="E33" s="389" t="s">
        <v>355</v>
      </c>
      <c r="F33" s="389" t="s">
        <v>355</v>
      </c>
      <c r="G33" s="389" t="s">
        <v>355</v>
      </c>
      <c r="H33" s="389" t="s">
        <v>355</v>
      </c>
      <c r="I33" s="389" t="s">
        <v>355</v>
      </c>
      <c r="J33" s="389" t="s">
        <v>355</v>
      </c>
      <c r="K33" s="389" t="s">
        <v>355</v>
      </c>
      <c r="L33" s="389" t="s">
        <v>355</v>
      </c>
      <c r="M33" s="389" t="s">
        <v>355</v>
      </c>
      <c r="N33" s="389" t="s">
        <v>355</v>
      </c>
      <c r="O33" s="389" t="s">
        <v>355</v>
      </c>
      <c r="P33" s="389" t="s">
        <v>355</v>
      </c>
      <c r="Q33" s="389" t="s">
        <v>355</v>
      </c>
      <c r="R33" s="389" t="s">
        <v>355</v>
      </c>
      <c r="S33" s="389" t="s">
        <v>355</v>
      </c>
      <c r="T33" s="389" t="s">
        <v>355</v>
      </c>
      <c r="U33" s="389" t="s">
        <v>355</v>
      </c>
      <c r="V33" s="389" t="s">
        <v>355</v>
      </c>
      <c r="W33" s="389" t="s">
        <v>355</v>
      </c>
      <c r="X33" s="389" t="s">
        <v>355</v>
      </c>
      <c r="Y33" s="389" t="s">
        <v>355</v>
      </c>
      <c r="Z33" s="389" t="s">
        <v>355</v>
      </c>
      <c r="AA33" s="389" t="s">
        <v>355</v>
      </c>
      <c r="AB33" s="389" t="s">
        <v>355</v>
      </c>
      <c r="AC33" s="389" t="s">
        <v>355</v>
      </c>
      <c r="AD33" s="389">
        <v>1</v>
      </c>
      <c r="AE33" s="389" t="s">
        <v>355</v>
      </c>
      <c r="AF33" s="389" t="s">
        <v>355</v>
      </c>
      <c r="AG33" s="389" t="s">
        <v>355</v>
      </c>
      <c r="AH33" s="389" t="s">
        <v>355</v>
      </c>
      <c r="AI33" s="389" t="s">
        <v>355</v>
      </c>
      <c r="AJ33" s="389" t="s">
        <v>355</v>
      </c>
      <c r="AK33" s="389" t="s">
        <v>355</v>
      </c>
      <c r="AL33" s="389" t="s">
        <v>355</v>
      </c>
      <c r="AM33" s="389" t="s">
        <v>355</v>
      </c>
      <c r="AN33" s="389" t="s">
        <v>355</v>
      </c>
      <c r="AO33" s="389" t="s">
        <v>355</v>
      </c>
      <c r="AP33" s="389" t="s">
        <v>355</v>
      </c>
      <c r="AQ33" s="389" t="s">
        <v>355</v>
      </c>
      <c r="AR33" s="389" t="s">
        <v>355</v>
      </c>
      <c r="AS33" s="389" t="s">
        <v>355</v>
      </c>
      <c r="AT33" s="389" t="s">
        <v>355</v>
      </c>
      <c r="AU33" s="389" t="s">
        <v>355</v>
      </c>
      <c r="AV33" s="389" t="s">
        <v>355</v>
      </c>
      <c r="AW33" s="389" t="s">
        <v>355</v>
      </c>
      <c r="AX33" s="389" t="s">
        <v>355</v>
      </c>
      <c r="AY33" s="389" t="s">
        <v>355</v>
      </c>
      <c r="AZ33" s="389" t="s">
        <v>355</v>
      </c>
      <c r="BA33" s="389" t="s">
        <v>355</v>
      </c>
      <c r="BB33" s="389" t="s">
        <v>355</v>
      </c>
      <c r="BC33" s="389" t="s">
        <v>355</v>
      </c>
      <c r="BD33" s="389" t="s">
        <v>355</v>
      </c>
      <c r="BE33" s="389" t="s">
        <v>355</v>
      </c>
      <c r="BF33" s="389" t="s">
        <v>355</v>
      </c>
      <c r="BG33" s="389" t="s">
        <v>355</v>
      </c>
      <c r="BH33" s="389" t="s">
        <v>355</v>
      </c>
      <c r="BI33" s="389" t="s">
        <v>355</v>
      </c>
      <c r="BJ33" s="389" t="s">
        <v>355</v>
      </c>
      <c r="BK33" s="389" t="s">
        <v>355</v>
      </c>
      <c r="BL33" s="389" t="s">
        <v>355</v>
      </c>
      <c r="BM33" s="389" t="s">
        <v>355</v>
      </c>
      <c r="BN33" s="389" t="s">
        <v>355</v>
      </c>
      <c r="BO33" s="389" t="s">
        <v>355</v>
      </c>
      <c r="BP33" s="389" t="s">
        <v>355</v>
      </c>
      <c r="BQ33" s="389" t="s">
        <v>355</v>
      </c>
      <c r="BR33" s="389" t="s">
        <v>355</v>
      </c>
      <c r="BS33" s="389" t="s">
        <v>355</v>
      </c>
      <c r="BT33" s="389" t="s">
        <v>355</v>
      </c>
      <c r="BU33" s="389" t="s">
        <v>355</v>
      </c>
      <c r="BV33" s="389" t="s">
        <v>355</v>
      </c>
      <c r="BW33" s="389" t="s">
        <v>355</v>
      </c>
      <c r="BX33" s="389" t="s">
        <v>355</v>
      </c>
      <c r="BY33" s="389" t="s">
        <v>355</v>
      </c>
      <c r="BZ33" s="389" t="s">
        <v>355</v>
      </c>
      <c r="CA33" s="389" t="s">
        <v>355</v>
      </c>
      <c r="CB33" s="389" t="s">
        <v>355</v>
      </c>
      <c r="CC33" s="389" t="s">
        <v>355</v>
      </c>
      <c r="CD33" s="389" t="s">
        <v>355</v>
      </c>
      <c r="CE33" s="389" t="s">
        <v>355</v>
      </c>
      <c r="CF33" s="389" t="s">
        <v>355</v>
      </c>
      <c r="CG33" s="389" t="s">
        <v>355</v>
      </c>
      <c r="CH33" s="389" t="s">
        <v>355</v>
      </c>
      <c r="CI33" s="389" t="s">
        <v>355</v>
      </c>
      <c r="CJ33" s="389" t="s">
        <v>355</v>
      </c>
      <c r="CK33" s="389" t="s">
        <v>355</v>
      </c>
      <c r="CL33" s="389" t="s">
        <v>355</v>
      </c>
      <c r="CM33" s="389" t="s">
        <v>355</v>
      </c>
      <c r="CN33" s="389" t="s">
        <v>355</v>
      </c>
      <c r="CO33" s="389" t="s">
        <v>355</v>
      </c>
      <c r="CP33" s="389" t="s">
        <v>355</v>
      </c>
      <c r="CQ33" s="389" t="s">
        <v>355</v>
      </c>
      <c r="CR33" s="389" t="s">
        <v>355</v>
      </c>
      <c r="CS33" s="389" t="s">
        <v>355</v>
      </c>
      <c r="CT33" s="389" t="s">
        <v>355</v>
      </c>
      <c r="CU33" s="389" t="s">
        <v>355</v>
      </c>
      <c r="CV33" s="389" t="s">
        <v>355</v>
      </c>
      <c r="CW33" s="389" t="s">
        <v>355</v>
      </c>
      <c r="CX33" s="389" t="s">
        <v>355</v>
      </c>
      <c r="CY33" s="389" t="s">
        <v>355</v>
      </c>
      <c r="CZ33" s="389" t="s">
        <v>355</v>
      </c>
      <c r="DA33" s="389" t="s">
        <v>355</v>
      </c>
      <c r="DB33" s="389" t="s">
        <v>355</v>
      </c>
      <c r="DC33" s="389" t="s">
        <v>355</v>
      </c>
      <c r="DD33" s="389" t="s">
        <v>355</v>
      </c>
      <c r="DE33" s="389" t="s">
        <v>355</v>
      </c>
      <c r="DF33" s="389" t="s">
        <v>355</v>
      </c>
      <c r="DG33" s="390" t="s">
        <v>355</v>
      </c>
    </row>
    <row r="34" spans="1:111" ht="15" customHeight="1">
      <c r="A34" s="382">
        <v>28</v>
      </c>
      <c r="B34" s="123" t="s">
        <v>191</v>
      </c>
      <c r="C34" s="110" t="s">
        <v>192</v>
      </c>
      <c r="D34" s="388" t="s">
        <v>355</v>
      </c>
      <c r="E34" s="389" t="s">
        <v>355</v>
      </c>
      <c r="F34" s="389" t="s">
        <v>355</v>
      </c>
      <c r="G34" s="389" t="s">
        <v>355</v>
      </c>
      <c r="H34" s="389" t="s">
        <v>355</v>
      </c>
      <c r="I34" s="389" t="s">
        <v>355</v>
      </c>
      <c r="J34" s="389" t="s">
        <v>355</v>
      </c>
      <c r="K34" s="389" t="s">
        <v>355</v>
      </c>
      <c r="L34" s="389" t="s">
        <v>355</v>
      </c>
      <c r="M34" s="389" t="s">
        <v>355</v>
      </c>
      <c r="N34" s="389" t="s">
        <v>355</v>
      </c>
      <c r="O34" s="389" t="s">
        <v>355</v>
      </c>
      <c r="P34" s="389" t="s">
        <v>355</v>
      </c>
      <c r="Q34" s="389" t="s">
        <v>355</v>
      </c>
      <c r="R34" s="389" t="s">
        <v>355</v>
      </c>
      <c r="S34" s="389" t="s">
        <v>355</v>
      </c>
      <c r="T34" s="389" t="s">
        <v>355</v>
      </c>
      <c r="U34" s="389" t="s">
        <v>355</v>
      </c>
      <c r="V34" s="389" t="s">
        <v>355</v>
      </c>
      <c r="W34" s="389" t="s">
        <v>355</v>
      </c>
      <c r="X34" s="389" t="s">
        <v>355</v>
      </c>
      <c r="Y34" s="389" t="s">
        <v>355</v>
      </c>
      <c r="Z34" s="389" t="s">
        <v>355</v>
      </c>
      <c r="AA34" s="389" t="s">
        <v>355</v>
      </c>
      <c r="AB34" s="389" t="s">
        <v>355</v>
      </c>
      <c r="AC34" s="389" t="s">
        <v>355</v>
      </c>
      <c r="AD34" s="389" t="s">
        <v>355</v>
      </c>
      <c r="AE34" s="389">
        <v>1</v>
      </c>
      <c r="AF34" s="389" t="s">
        <v>355</v>
      </c>
      <c r="AG34" s="389" t="s">
        <v>355</v>
      </c>
      <c r="AH34" s="389" t="s">
        <v>355</v>
      </c>
      <c r="AI34" s="389" t="s">
        <v>355</v>
      </c>
      <c r="AJ34" s="389" t="s">
        <v>355</v>
      </c>
      <c r="AK34" s="389" t="s">
        <v>355</v>
      </c>
      <c r="AL34" s="389" t="s">
        <v>355</v>
      </c>
      <c r="AM34" s="389" t="s">
        <v>355</v>
      </c>
      <c r="AN34" s="389" t="s">
        <v>355</v>
      </c>
      <c r="AO34" s="389" t="s">
        <v>355</v>
      </c>
      <c r="AP34" s="389" t="s">
        <v>355</v>
      </c>
      <c r="AQ34" s="389" t="s">
        <v>355</v>
      </c>
      <c r="AR34" s="389" t="s">
        <v>355</v>
      </c>
      <c r="AS34" s="389" t="s">
        <v>355</v>
      </c>
      <c r="AT34" s="389" t="s">
        <v>355</v>
      </c>
      <c r="AU34" s="389" t="s">
        <v>355</v>
      </c>
      <c r="AV34" s="389" t="s">
        <v>355</v>
      </c>
      <c r="AW34" s="389" t="s">
        <v>355</v>
      </c>
      <c r="AX34" s="389" t="s">
        <v>355</v>
      </c>
      <c r="AY34" s="389" t="s">
        <v>355</v>
      </c>
      <c r="AZ34" s="389" t="s">
        <v>355</v>
      </c>
      <c r="BA34" s="389" t="s">
        <v>355</v>
      </c>
      <c r="BB34" s="389" t="s">
        <v>355</v>
      </c>
      <c r="BC34" s="389" t="s">
        <v>355</v>
      </c>
      <c r="BD34" s="389" t="s">
        <v>355</v>
      </c>
      <c r="BE34" s="389" t="s">
        <v>355</v>
      </c>
      <c r="BF34" s="389" t="s">
        <v>355</v>
      </c>
      <c r="BG34" s="389" t="s">
        <v>355</v>
      </c>
      <c r="BH34" s="389" t="s">
        <v>355</v>
      </c>
      <c r="BI34" s="389" t="s">
        <v>355</v>
      </c>
      <c r="BJ34" s="389" t="s">
        <v>355</v>
      </c>
      <c r="BK34" s="389" t="s">
        <v>355</v>
      </c>
      <c r="BL34" s="389" t="s">
        <v>355</v>
      </c>
      <c r="BM34" s="389" t="s">
        <v>355</v>
      </c>
      <c r="BN34" s="389" t="s">
        <v>355</v>
      </c>
      <c r="BO34" s="389" t="s">
        <v>355</v>
      </c>
      <c r="BP34" s="389" t="s">
        <v>355</v>
      </c>
      <c r="BQ34" s="389" t="s">
        <v>355</v>
      </c>
      <c r="BR34" s="389" t="s">
        <v>355</v>
      </c>
      <c r="BS34" s="389" t="s">
        <v>355</v>
      </c>
      <c r="BT34" s="389" t="s">
        <v>355</v>
      </c>
      <c r="BU34" s="389" t="s">
        <v>355</v>
      </c>
      <c r="BV34" s="389" t="s">
        <v>355</v>
      </c>
      <c r="BW34" s="389" t="s">
        <v>355</v>
      </c>
      <c r="BX34" s="389" t="s">
        <v>355</v>
      </c>
      <c r="BY34" s="389" t="s">
        <v>355</v>
      </c>
      <c r="BZ34" s="389" t="s">
        <v>355</v>
      </c>
      <c r="CA34" s="389" t="s">
        <v>355</v>
      </c>
      <c r="CB34" s="389" t="s">
        <v>355</v>
      </c>
      <c r="CC34" s="389" t="s">
        <v>355</v>
      </c>
      <c r="CD34" s="389" t="s">
        <v>355</v>
      </c>
      <c r="CE34" s="389" t="s">
        <v>355</v>
      </c>
      <c r="CF34" s="389" t="s">
        <v>355</v>
      </c>
      <c r="CG34" s="389" t="s">
        <v>355</v>
      </c>
      <c r="CH34" s="389" t="s">
        <v>355</v>
      </c>
      <c r="CI34" s="389" t="s">
        <v>355</v>
      </c>
      <c r="CJ34" s="389" t="s">
        <v>355</v>
      </c>
      <c r="CK34" s="389" t="s">
        <v>355</v>
      </c>
      <c r="CL34" s="389" t="s">
        <v>355</v>
      </c>
      <c r="CM34" s="389" t="s">
        <v>355</v>
      </c>
      <c r="CN34" s="389" t="s">
        <v>355</v>
      </c>
      <c r="CO34" s="389" t="s">
        <v>355</v>
      </c>
      <c r="CP34" s="389" t="s">
        <v>355</v>
      </c>
      <c r="CQ34" s="389" t="s">
        <v>355</v>
      </c>
      <c r="CR34" s="389" t="s">
        <v>355</v>
      </c>
      <c r="CS34" s="389" t="s">
        <v>355</v>
      </c>
      <c r="CT34" s="389" t="s">
        <v>355</v>
      </c>
      <c r="CU34" s="389" t="s">
        <v>355</v>
      </c>
      <c r="CV34" s="389" t="s">
        <v>355</v>
      </c>
      <c r="CW34" s="389" t="s">
        <v>355</v>
      </c>
      <c r="CX34" s="389" t="s">
        <v>355</v>
      </c>
      <c r="CY34" s="389" t="s">
        <v>355</v>
      </c>
      <c r="CZ34" s="389" t="s">
        <v>355</v>
      </c>
      <c r="DA34" s="389" t="s">
        <v>355</v>
      </c>
      <c r="DB34" s="389" t="s">
        <v>355</v>
      </c>
      <c r="DC34" s="389" t="s">
        <v>355</v>
      </c>
      <c r="DD34" s="389" t="s">
        <v>355</v>
      </c>
      <c r="DE34" s="389" t="s">
        <v>355</v>
      </c>
      <c r="DF34" s="389" t="s">
        <v>355</v>
      </c>
      <c r="DG34" s="390" t="s">
        <v>355</v>
      </c>
    </row>
    <row r="35" spans="1:111" ht="15" customHeight="1">
      <c r="A35" s="382">
        <v>29</v>
      </c>
      <c r="B35" s="123" t="s">
        <v>193</v>
      </c>
      <c r="C35" s="110" t="s">
        <v>96</v>
      </c>
      <c r="D35" s="388" t="s">
        <v>355</v>
      </c>
      <c r="E35" s="389" t="s">
        <v>355</v>
      </c>
      <c r="F35" s="389" t="s">
        <v>355</v>
      </c>
      <c r="G35" s="389" t="s">
        <v>355</v>
      </c>
      <c r="H35" s="389" t="s">
        <v>355</v>
      </c>
      <c r="I35" s="389" t="s">
        <v>355</v>
      </c>
      <c r="J35" s="389" t="s">
        <v>355</v>
      </c>
      <c r="K35" s="389" t="s">
        <v>355</v>
      </c>
      <c r="L35" s="389" t="s">
        <v>355</v>
      </c>
      <c r="M35" s="389" t="s">
        <v>355</v>
      </c>
      <c r="N35" s="389" t="s">
        <v>355</v>
      </c>
      <c r="O35" s="389" t="s">
        <v>355</v>
      </c>
      <c r="P35" s="389" t="s">
        <v>355</v>
      </c>
      <c r="Q35" s="389" t="s">
        <v>355</v>
      </c>
      <c r="R35" s="389" t="s">
        <v>355</v>
      </c>
      <c r="S35" s="389" t="s">
        <v>355</v>
      </c>
      <c r="T35" s="389" t="s">
        <v>355</v>
      </c>
      <c r="U35" s="389" t="s">
        <v>355</v>
      </c>
      <c r="V35" s="389" t="s">
        <v>355</v>
      </c>
      <c r="W35" s="389" t="s">
        <v>355</v>
      </c>
      <c r="X35" s="389" t="s">
        <v>355</v>
      </c>
      <c r="Y35" s="389" t="s">
        <v>355</v>
      </c>
      <c r="Z35" s="389" t="s">
        <v>355</v>
      </c>
      <c r="AA35" s="389" t="s">
        <v>355</v>
      </c>
      <c r="AB35" s="389" t="s">
        <v>355</v>
      </c>
      <c r="AC35" s="389" t="s">
        <v>355</v>
      </c>
      <c r="AD35" s="389" t="s">
        <v>355</v>
      </c>
      <c r="AE35" s="389" t="s">
        <v>355</v>
      </c>
      <c r="AF35" s="389">
        <v>1</v>
      </c>
      <c r="AG35" s="389" t="s">
        <v>355</v>
      </c>
      <c r="AH35" s="389" t="s">
        <v>355</v>
      </c>
      <c r="AI35" s="389" t="s">
        <v>355</v>
      </c>
      <c r="AJ35" s="389" t="s">
        <v>355</v>
      </c>
      <c r="AK35" s="389" t="s">
        <v>355</v>
      </c>
      <c r="AL35" s="389" t="s">
        <v>355</v>
      </c>
      <c r="AM35" s="389" t="s">
        <v>355</v>
      </c>
      <c r="AN35" s="389" t="s">
        <v>355</v>
      </c>
      <c r="AO35" s="389" t="s">
        <v>355</v>
      </c>
      <c r="AP35" s="389" t="s">
        <v>355</v>
      </c>
      <c r="AQ35" s="389" t="s">
        <v>355</v>
      </c>
      <c r="AR35" s="389" t="s">
        <v>355</v>
      </c>
      <c r="AS35" s="389" t="s">
        <v>355</v>
      </c>
      <c r="AT35" s="389" t="s">
        <v>355</v>
      </c>
      <c r="AU35" s="389" t="s">
        <v>355</v>
      </c>
      <c r="AV35" s="389" t="s">
        <v>355</v>
      </c>
      <c r="AW35" s="389" t="s">
        <v>355</v>
      </c>
      <c r="AX35" s="389" t="s">
        <v>355</v>
      </c>
      <c r="AY35" s="389" t="s">
        <v>355</v>
      </c>
      <c r="AZ35" s="389" t="s">
        <v>355</v>
      </c>
      <c r="BA35" s="389" t="s">
        <v>355</v>
      </c>
      <c r="BB35" s="389" t="s">
        <v>355</v>
      </c>
      <c r="BC35" s="389" t="s">
        <v>355</v>
      </c>
      <c r="BD35" s="389" t="s">
        <v>355</v>
      </c>
      <c r="BE35" s="389" t="s">
        <v>355</v>
      </c>
      <c r="BF35" s="389" t="s">
        <v>355</v>
      </c>
      <c r="BG35" s="389" t="s">
        <v>355</v>
      </c>
      <c r="BH35" s="389" t="s">
        <v>355</v>
      </c>
      <c r="BI35" s="389" t="s">
        <v>355</v>
      </c>
      <c r="BJ35" s="389" t="s">
        <v>355</v>
      </c>
      <c r="BK35" s="389" t="s">
        <v>355</v>
      </c>
      <c r="BL35" s="389" t="s">
        <v>355</v>
      </c>
      <c r="BM35" s="389" t="s">
        <v>355</v>
      </c>
      <c r="BN35" s="389" t="s">
        <v>355</v>
      </c>
      <c r="BO35" s="389" t="s">
        <v>355</v>
      </c>
      <c r="BP35" s="389" t="s">
        <v>355</v>
      </c>
      <c r="BQ35" s="389" t="s">
        <v>355</v>
      </c>
      <c r="BR35" s="389" t="s">
        <v>355</v>
      </c>
      <c r="BS35" s="389" t="s">
        <v>355</v>
      </c>
      <c r="BT35" s="389" t="s">
        <v>355</v>
      </c>
      <c r="BU35" s="389" t="s">
        <v>355</v>
      </c>
      <c r="BV35" s="389" t="s">
        <v>355</v>
      </c>
      <c r="BW35" s="389" t="s">
        <v>355</v>
      </c>
      <c r="BX35" s="389" t="s">
        <v>355</v>
      </c>
      <c r="BY35" s="389" t="s">
        <v>355</v>
      </c>
      <c r="BZ35" s="389" t="s">
        <v>355</v>
      </c>
      <c r="CA35" s="389" t="s">
        <v>355</v>
      </c>
      <c r="CB35" s="389" t="s">
        <v>355</v>
      </c>
      <c r="CC35" s="389" t="s">
        <v>355</v>
      </c>
      <c r="CD35" s="389" t="s">
        <v>355</v>
      </c>
      <c r="CE35" s="389" t="s">
        <v>355</v>
      </c>
      <c r="CF35" s="389" t="s">
        <v>355</v>
      </c>
      <c r="CG35" s="389" t="s">
        <v>355</v>
      </c>
      <c r="CH35" s="389" t="s">
        <v>355</v>
      </c>
      <c r="CI35" s="389" t="s">
        <v>355</v>
      </c>
      <c r="CJ35" s="389" t="s">
        <v>355</v>
      </c>
      <c r="CK35" s="389" t="s">
        <v>355</v>
      </c>
      <c r="CL35" s="389" t="s">
        <v>355</v>
      </c>
      <c r="CM35" s="389" t="s">
        <v>355</v>
      </c>
      <c r="CN35" s="389" t="s">
        <v>355</v>
      </c>
      <c r="CO35" s="389" t="s">
        <v>355</v>
      </c>
      <c r="CP35" s="389" t="s">
        <v>355</v>
      </c>
      <c r="CQ35" s="389" t="s">
        <v>355</v>
      </c>
      <c r="CR35" s="389" t="s">
        <v>355</v>
      </c>
      <c r="CS35" s="389" t="s">
        <v>355</v>
      </c>
      <c r="CT35" s="389" t="s">
        <v>355</v>
      </c>
      <c r="CU35" s="389" t="s">
        <v>355</v>
      </c>
      <c r="CV35" s="389" t="s">
        <v>355</v>
      </c>
      <c r="CW35" s="389" t="s">
        <v>355</v>
      </c>
      <c r="CX35" s="389" t="s">
        <v>355</v>
      </c>
      <c r="CY35" s="389" t="s">
        <v>355</v>
      </c>
      <c r="CZ35" s="389" t="s">
        <v>355</v>
      </c>
      <c r="DA35" s="389" t="s">
        <v>355</v>
      </c>
      <c r="DB35" s="389" t="s">
        <v>355</v>
      </c>
      <c r="DC35" s="389" t="s">
        <v>355</v>
      </c>
      <c r="DD35" s="389" t="s">
        <v>355</v>
      </c>
      <c r="DE35" s="389" t="s">
        <v>355</v>
      </c>
      <c r="DF35" s="389" t="s">
        <v>355</v>
      </c>
      <c r="DG35" s="390" t="s">
        <v>355</v>
      </c>
    </row>
    <row r="36" spans="1:111" ht="15" customHeight="1">
      <c r="A36" s="382">
        <v>30</v>
      </c>
      <c r="B36" s="123" t="s">
        <v>194</v>
      </c>
      <c r="C36" s="110" t="s">
        <v>97</v>
      </c>
      <c r="D36" s="388" t="s">
        <v>355</v>
      </c>
      <c r="E36" s="389" t="s">
        <v>355</v>
      </c>
      <c r="F36" s="389" t="s">
        <v>355</v>
      </c>
      <c r="G36" s="389" t="s">
        <v>355</v>
      </c>
      <c r="H36" s="389" t="s">
        <v>355</v>
      </c>
      <c r="I36" s="389" t="s">
        <v>355</v>
      </c>
      <c r="J36" s="389" t="s">
        <v>355</v>
      </c>
      <c r="K36" s="389" t="s">
        <v>355</v>
      </c>
      <c r="L36" s="389" t="s">
        <v>355</v>
      </c>
      <c r="M36" s="389" t="s">
        <v>355</v>
      </c>
      <c r="N36" s="389" t="s">
        <v>355</v>
      </c>
      <c r="O36" s="389" t="s">
        <v>355</v>
      </c>
      <c r="P36" s="389" t="s">
        <v>355</v>
      </c>
      <c r="Q36" s="389" t="s">
        <v>355</v>
      </c>
      <c r="R36" s="389" t="s">
        <v>355</v>
      </c>
      <c r="S36" s="389" t="s">
        <v>355</v>
      </c>
      <c r="T36" s="389" t="s">
        <v>355</v>
      </c>
      <c r="U36" s="389" t="s">
        <v>355</v>
      </c>
      <c r="V36" s="389" t="s">
        <v>355</v>
      </c>
      <c r="W36" s="389" t="s">
        <v>355</v>
      </c>
      <c r="X36" s="389" t="s">
        <v>355</v>
      </c>
      <c r="Y36" s="389" t="s">
        <v>355</v>
      </c>
      <c r="Z36" s="389" t="s">
        <v>355</v>
      </c>
      <c r="AA36" s="389" t="s">
        <v>355</v>
      </c>
      <c r="AB36" s="389" t="s">
        <v>355</v>
      </c>
      <c r="AC36" s="389" t="s">
        <v>355</v>
      </c>
      <c r="AD36" s="389" t="s">
        <v>355</v>
      </c>
      <c r="AE36" s="389" t="s">
        <v>355</v>
      </c>
      <c r="AF36" s="389" t="s">
        <v>355</v>
      </c>
      <c r="AG36" s="389">
        <v>1</v>
      </c>
      <c r="AH36" s="389" t="s">
        <v>355</v>
      </c>
      <c r="AI36" s="389" t="s">
        <v>355</v>
      </c>
      <c r="AJ36" s="389" t="s">
        <v>355</v>
      </c>
      <c r="AK36" s="389" t="s">
        <v>355</v>
      </c>
      <c r="AL36" s="389" t="s">
        <v>355</v>
      </c>
      <c r="AM36" s="389" t="s">
        <v>355</v>
      </c>
      <c r="AN36" s="389" t="s">
        <v>355</v>
      </c>
      <c r="AO36" s="389" t="s">
        <v>355</v>
      </c>
      <c r="AP36" s="389" t="s">
        <v>355</v>
      </c>
      <c r="AQ36" s="389" t="s">
        <v>355</v>
      </c>
      <c r="AR36" s="389" t="s">
        <v>355</v>
      </c>
      <c r="AS36" s="389" t="s">
        <v>355</v>
      </c>
      <c r="AT36" s="389" t="s">
        <v>355</v>
      </c>
      <c r="AU36" s="389" t="s">
        <v>355</v>
      </c>
      <c r="AV36" s="389" t="s">
        <v>355</v>
      </c>
      <c r="AW36" s="389" t="s">
        <v>355</v>
      </c>
      <c r="AX36" s="389" t="s">
        <v>355</v>
      </c>
      <c r="AY36" s="389" t="s">
        <v>355</v>
      </c>
      <c r="AZ36" s="389" t="s">
        <v>355</v>
      </c>
      <c r="BA36" s="389" t="s">
        <v>355</v>
      </c>
      <c r="BB36" s="389" t="s">
        <v>355</v>
      </c>
      <c r="BC36" s="389" t="s">
        <v>355</v>
      </c>
      <c r="BD36" s="389" t="s">
        <v>355</v>
      </c>
      <c r="BE36" s="389" t="s">
        <v>355</v>
      </c>
      <c r="BF36" s="389" t="s">
        <v>355</v>
      </c>
      <c r="BG36" s="389" t="s">
        <v>355</v>
      </c>
      <c r="BH36" s="389" t="s">
        <v>355</v>
      </c>
      <c r="BI36" s="389" t="s">
        <v>355</v>
      </c>
      <c r="BJ36" s="389" t="s">
        <v>355</v>
      </c>
      <c r="BK36" s="389" t="s">
        <v>355</v>
      </c>
      <c r="BL36" s="389" t="s">
        <v>355</v>
      </c>
      <c r="BM36" s="389" t="s">
        <v>355</v>
      </c>
      <c r="BN36" s="389" t="s">
        <v>355</v>
      </c>
      <c r="BO36" s="389" t="s">
        <v>355</v>
      </c>
      <c r="BP36" s="389" t="s">
        <v>355</v>
      </c>
      <c r="BQ36" s="389" t="s">
        <v>355</v>
      </c>
      <c r="BR36" s="389" t="s">
        <v>355</v>
      </c>
      <c r="BS36" s="389" t="s">
        <v>355</v>
      </c>
      <c r="BT36" s="389" t="s">
        <v>355</v>
      </c>
      <c r="BU36" s="389" t="s">
        <v>355</v>
      </c>
      <c r="BV36" s="389" t="s">
        <v>355</v>
      </c>
      <c r="BW36" s="389" t="s">
        <v>355</v>
      </c>
      <c r="BX36" s="389" t="s">
        <v>355</v>
      </c>
      <c r="BY36" s="389" t="s">
        <v>355</v>
      </c>
      <c r="BZ36" s="389" t="s">
        <v>355</v>
      </c>
      <c r="CA36" s="389" t="s">
        <v>355</v>
      </c>
      <c r="CB36" s="389" t="s">
        <v>355</v>
      </c>
      <c r="CC36" s="389" t="s">
        <v>355</v>
      </c>
      <c r="CD36" s="389" t="s">
        <v>355</v>
      </c>
      <c r="CE36" s="389" t="s">
        <v>355</v>
      </c>
      <c r="CF36" s="389" t="s">
        <v>355</v>
      </c>
      <c r="CG36" s="389" t="s">
        <v>355</v>
      </c>
      <c r="CH36" s="389" t="s">
        <v>355</v>
      </c>
      <c r="CI36" s="389" t="s">
        <v>355</v>
      </c>
      <c r="CJ36" s="389" t="s">
        <v>355</v>
      </c>
      <c r="CK36" s="389" t="s">
        <v>355</v>
      </c>
      <c r="CL36" s="389" t="s">
        <v>355</v>
      </c>
      <c r="CM36" s="389" t="s">
        <v>355</v>
      </c>
      <c r="CN36" s="389" t="s">
        <v>355</v>
      </c>
      <c r="CO36" s="389" t="s">
        <v>355</v>
      </c>
      <c r="CP36" s="389" t="s">
        <v>355</v>
      </c>
      <c r="CQ36" s="389" t="s">
        <v>355</v>
      </c>
      <c r="CR36" s="389" t="s">
        <v>355</v>
      </c>
      <c r="CS36" s="389" t="s">
        <v>355</v>
      </c>
      <c r="CT36" s="389" t="s">
        <v>355</v>
      </c>
      <c r="CU36" s="389" t="s">
        <v>355</v>
      </c>
      <c r="CV36" s="389" t="s">
        <v>355</v>
      </c>
      <c r="CW36" s="389" t="s">
        <v>355</v>
      </c>
      <c r="CX36" s="389" t="s">
        <v>355</v>
      </c>
      <c r="CY36" s="389" t="s">
        <v>355</v>
      </c>
      <c r="CZ36" s="389" t="s">
        <v>355</v>
      </c>
      <c r="DA36" s="389" t="s">
        <v>355</v>
      </c>
      <c r="DB36" s="389" t="s">
        <v>355</v>
      </c>
      <c r="DC36" s="389" t="s">
        <v>355</v>
      </c>
      <c r="DD36" s="389" t="s">
        <v>355</v>
      </c>
      <c r="DE36" s="389" t="s">
        <v>355</v>
      </c>
      <c r="DF36" s="389" t="s">
        <v>355</v>
      </c>
      <c r="DG36" s="390" t="s">
        <v>355</v>
      </c>
    </row>
    <row r="37" spans="1:111" ht="15" customHeight="1">
      <c r="A37" s="382">
        <v>31</v>
      </c>
      <c r="B37" s="123" t="s">
        <v>195</v>
      </c>
      <c r="C37" s="110" t="s">
        <v>196</v>
      </c>
      <c r="D37" s="388" t="s">
        <v>355</v>
      </c>
      <c r="E37" s="389" t="s">
        <v>355</v>
      </c>
      <c r="F37" s="389" t="s">
        <v>355</v>
      </c>
      <c r="G37" s="389" t="s">
        <v>355</v>
      </c>
      <c r="H37" s="389" t="s">
        <v>355</v>
      </c>
      <c r="I37" s="389" t="s">
        <v>355</v>
      </c>
      <c r="J37" s="389" t="s">
        <v>355</v>
      </c>
      <c r="K37" s="389" t="s">
        <v>355</v>
      </c>
      <c r="L37" s="389" t="s">
        <v>355</v>
      </c>
      <c r="M37" s="389" t="s">
        <v>355</v>
      </c>
      <c r="N37" s="389" t="s">
        <v>355</v>
      </c>
      <c r="O37" s="389" t="s">
        <v>355</v>
      </c>
      <c r="P37" s="389" t="s">
        <v>355</v>
      </c>
      <c r="Q37" s="389" t="s">
        <v>355</v>
      </c>
      <c r="R37" s="389" t="s">
        <v>355</v>
      </c>
      <c r="S37" s="389" t="s">
        <v>355</v>
      </c>
      <c r="T37" s="389" t="s">
        <v>355</v>
      </c>
      <c r="U37" s="389" t="s">
        <v>355</v>
      </c>
      <c r="V37" s="389" t="s">
        <v>355</v>
      </c>
      <c r="W37" s="389" t="s">
        <v>355</v>
      </c>
      <c r="X37" s="389" t="s">
        <v>355</v>
      </c>
      <c r="Y37" s="389" t="s">
        <v>355</v>
      </c>
      <c r="Z37" s="389" t="s">
        <v>355</v>
      </c>
      <c r="AA37" s="389" t="s">
        <v>355</v>
      </c>
      <c r="AB37" s="389" t="s">
        <v>355</v>
      </c>
      <c r="AC37" s="389" t="s">
        <v>355</v>
      </c>
      <c r="AD37" s="389" t="s">
        <v>355</v>
      </c>
      <c r="AE37" s="389" t="s">
        <v>355</v>
      </c>
      <c r="AF37" s="389" t="s">
        <v>355</v>
      </c>
      <c r="AG37" s="389" t="s">
        <v>355</v>
      </c>
      <c r="AH37" s="389">
        <v>1</v>
      </c>
      <c r="AI37" s="389" t="s">
        <v>355</v>
      </c>
      <c r="AJ37" s="389" t="s">
        <v>355</v>
      </c>
      <c r="AK37" s="389" t="s">
        <v>355</v>
      </c>
      <c r="AL37" s="389" t="s">
        <v>355</v>
      </c>
      <c r="AM37" s="389" t="s">
        <v>355</v>
      </c>
      <c r="AN37" s="389" t="s">
        <v>355</v>
      </c>
      <c r="AO37" s="389" t="s">
        <v>355</v>
      </c>
      <c r="AP37" s="389" t="s">
        <v>355</v>
      </c>
      <c r="AQ37" s="389" t="s">
        <v>355</v>
      </c>
      <c r="AR37" s="389" t="s">
        <v>355</v>
      </c>
      <c r="AS37" s="389" t="s">
        <v>355</v>
      </c>
      <c r="AT37" s="389" t="s">
        <v>355</v>
      </c>
      <c r="AU37" s="389" t="s">
        <v>355</v>
      </c>
      <c r="AV37" s="389" t="s">
        <v>355</v>
      </c>
      <c r="AW37" s="389" t="s">
        <v>355</v>
      </c>
      <c r="AX37" s="389" t="s">
        <v>355</v>
      </c>
      <c r="AY37" s="389" t="s">
        <v>355</v>
      </c>
      <c r="AZ37" s="389" t="s">
        <v>355</v>
      </c>
      <c r="BA37" s="389" t="s">
        <v>355</v>
      </c>
      <c r="BB37" s="389" t="s">
        <v>355</v>
      </c>
      <c r="BC37" s="389" t="s">
        <v>355</v>
      </c>
      <c r="BD37" s="389" t="s">
        <v>355</v>
      </c>
      <c r="BE37" s="389" t="s">
        <v>355</v>
      </c>
      <c r="BF37" s="389" t="s">
        <v>355</v>
      </c>
      <c r="BG37" s="389" t="s">
        <v>355</v>
      </c>
      <c r="BH37" s="389" t="s">
        <v>355</v>
      </c>
      <c r="BI37" s="389" t="s">
        <v>355</v>
      </c>
      <c r="BJ37" s="389" t="s">
        <v>355</v>
      </c>
      <c r="BK37" s="389" t="s">
        <v>355</v>
      </c>
      <c r="BL37" s="389" t="s">
        <v>355</v>
      </c>
      <c r="BM37" s="389" t="s">
        <v>355</v>
      </c>
      <c r="BN37" s="389" t="s">
        <v>355</v>
      </c>
      <c r="BO37" s="389" t="s">
        <v>355</v>
      </c>
      <c r="BP37" s="389" t="s">
        <v>355</v>
      </c>
      <c r="BQ37" s="389" t="s">
        <v>355</v>
      </c>
      <c r="BR37" s="389" t="s">
        <v>355</v>
      </c>
      <c r="BS37" s="389" t="s">
        <v>355</v>
      </c>
      <c r="BT37" s="389" t="s">
        <v>355</v>
      </c>
      <c r="BU37" s="389" t="s">
        <v>355</v>
      </c>
      <c r="BV37" s="389" t="s">
        <v>355</v>
      </c>
      <c r="BW37" s="389" t="s">
        <v>355</v>
      </c>
      <c r="BX37" s="389" t="s">
        <v>355</v>
      </c>
      <c r="BY37" s="389" t="s">
        <v>355</v>
      </c>
      <c r="BZ37" s="389" t="s">
        <v>355</v>
      </c>
      <c r="CA37" s="389" t="s">
        <v>355</v>
      </c>
      <c r="CB37" s="389" t="s">
        <v>355</v>
      </c>
      <c r="CC37" s="389" t="s">
        <v>355</v>
      </c>
      <c r="CD37" s="389" t="s">
        <v>355</v>
      </c>
      <c r="CE37" s="389" t="s">
        <v>355</v>
      </c>
      <c r="CF37" s="389" t="s">
        <v>355</v>
      </c>
      <c r="CG37" s="389" t="s">
        <v>355</v>
      </c>
      <c r="CH37" s="389" t="s">
        <v>355</v>
      </c>
      <c r="CI37" s="389" t="s">
        <v>355</v>
      </c>
      <c r="CJ37" s="389" t="s">
        <v>355</v>
      </c>
      <c r="CK37" s="389" t="s">
        <v>355</v>
      </c>
      <c r="CL37" s="389" t="s">
        <v>355</v>
      </c>
      <c r="CM37" s="389" t="s">
        <v>355</v>
      </c>
      <c r="CN37" s="389" t="s">
        <v>355</v>
      </c>
      <c r="CO37" s="389" t="s">
        <v>355</v>
      </c>
      <c r="CP37" s="389" t="s">
        <v>355</v>
      </c>
      <c r="CQ37" s="389" t="s">
        <v>355</v>
      </c>
      <c r="CR37" s="389" t="s">
        <v>355</v>
      </c>
      <c r="CS37" s="389" t="s">
        <v>355</v>
      </c>
      <c r="CT37" s="389" t="s">
        <v>355</v>
      </c>
      <c r="CU37" s="389" t="s">
        <v>355</v>
      </c>
      <c r="CV37" s="389" t="s">
        <v>355</v>
      </c>
      <c r="CW37" s="389" t="s">
        <v>355</v>
      </c>
      <c r="CX37" s="389" t="s">
        <v>355</v>
      </c>
      <c r="CY37" s="389" t="s">
        <v>355</v>
      </c>
      <c r="CZ37" s="389" t="s">
        <v>355</v>
      </c>
      <c r="DA37" s="389" t="s">
        <v>355</v>
      </c>
      <c r="DB37" s="389" t="s">
        <v>355</v>
      </c>
      <c r="DC37" s="389" t="s">
        <v>355</v>
      </c>
      <c r="DD37" s="389" t="s">
        <v>355</v>
      </c>
      <c r="DE37" s="389" t="s">
        <v>355</v>
      </c>
      <c r="DF37" s="389" t="s">
        <v>355</v>
      </c>
      <c r="DG37" s="390" t="s">
        <v>355</v>
      </c>
    </row>
    <row r="38" spans="1:111" ht="15" customHeight="1">
      <c r="A38" s="382">
        <v>32</v>
      </c>
      <c r="B38" s="123" t="s">
        <v>197</v>
      </c>
      <c r="C38" s="110" t="s">
        <v>198</v>
      </c>
      <c r="D38" s="388" t="s">
        <v>355</v>
      </c>
      <c r="E38" s="389" t="s">
        <v>355</v>
      </c>
      <c r="F38" s="389" t="s">
        <v>355</v>
      </c>
      <c r="G38" s="389" t="s">
        <v>355</v>
      </c>
      <c r="H38" s="389" t="s">
        <v>355</v>
      </c>
      <c r="I38" s="389" t="s">
        <v>355</v>
      </c>
      <c r="J38" s="389" t="s">
        <v>355</v>
      </c>
      <c r="K38" s="389" t="s">
        <v>355</v>
      </c>
      <c r="L38" s="389" t="s">
        <v>355</v>
      </c>
      <c r="M38" s="389" t="s">
        <v>355</v>
      </c>
      <c r="N38" s="389" t="s">
        <v>355</v>
      </c>
      <c r="O38" s="389" t="s">
        <v>355</v>
      </c>
      <c r="P38" s="389" t="s">
        <v>355</v>
      </c>
      <c r="Q38" s="389" t="s">
        <v>355</v>
      </c>
      <c r="R38" s="389" t="s">
        <v>355</v>
      </c>
      <c r="S38" s="389" t="s">
        <v>355</v>
      </c>
      <c r="T38" s="389" t="s">
        <v>355</v>
      </c>
      <c r="U38" s="389" t="s">
        <v>355</v>
      </c>
      <c r="V38" s="389" t="s">
        <v>355</v>
      </c>
      <c r="W38" s="389" t="s">
        <v>355</v>
      </c>
      <c r="X38" s="389" t="s">
        <v>355</v>
      </c>
      <c r="Y38" s="389" t="s">
        <v>355</v>
      </c>
      <c r="Z38" s="389" t="s">
        <v>355</v>
      </c>
      <c r="AA38" s="389" t="s">
        <v>355</v>
      </c>
      <c r="AB38" s="389" t="s">
        <v>355</v>
      </c>
      <c r="AC38" s="389" t="s">
        <v>355</v>
      </c>
      <c r="AD38" s="389" t="s">
        <v>355</v>
      </c>
      <c r="AE38" s="389" t="s">
        <v>355</v>
      </c>
      <c r="AF38" s="389" t="s">
        <v>355</v>
      </c>
      <c r="AG38" s="389" t="s">
        <v>355</v>
      </c>
      <c r="AH38" s="389" t="s">
        <v>355</v>
      </c>
      <c r="AI38" s="389">
        <v>1</v>
      </c>
      <c r="AJ38" s="389" t="s">
        <v>355</v>
      </c>
      <c r="AK38" s="389" t="s">
        <v>355</v>
      </c>
      <c r="AL38" s="389" t="s">
        <v>355</v>
      </c>
      <c r="AM38" s="389" t="s">
        <v>355</v>
      </c>
      <c r="AN38" s="389" t="s">
        <v>355</v>
      </c>
      <c r="AO38" s="389" t="s">
        <v>355</v>
      </c>
      <c r="AP38" s="389" t="s">
        <v>355</v>
      </c>
      <c r="AQ38" s="389" t="s">
        <v>355</v>
      </c>
      <c r="AR38" s="389" t="s">
        <v>355</v>
      </c>
      <c r="AS38" s="389" t="s">
        <v>355</v>
      </c>
      <c r="AT38" s="389" t="s">
        <v>355</v>
      </c>
      <c r="AU38" s="389" t="s">
        <v>355</v>
      </c>
      <c r="AV38" s="389" t="s">
        <v>355</v>
      </c>
      <c r="AW38" s="389" t="s">
        <v>355</v>
      </c>
      <c r="AX38" s="389" t="s">
        <v>355</v>
      </c>
      <c r="AY38" s="389" t="s">
        <v>355</v>
      </c>
      <c r="AZ38" s="389" t="s">
        <v>355</v>
      </c>
      <c r="BA38" s="389" t="s">
        <v>355</v>
      </c>
      <c r="BB38" s="389" t="s">
        <v>355</v>
      </c>
      <c r="BC38" s="389" t="s">
        <v>355</v>
      </c>
      <c r="BD38" s="389" t="s">
        <v>355</v>
      </c>
      <c r="BE38" s="389" t="s">
        <v>355</v>
      </c>
      <c r="BF38" s="389" t="s">
        <v>355</v>
      </c>
      <c r="BG38" s="389" t="s">
        <v>355</v>
      </c>
      <c r="BH38" s="389" t="s">
        <v>355</v>
      </c>
      <c r="BI38" s="389" t="s">
        <v>355</v>
      </c>
      <c r="BJ38" s="389" t="s">
        <v>355</v>
      </c>
      <c r="BK38" s="389" t="s">
        <v>355</v>
      </c>
      <c r="BL38" s="389" t="s">
        <v>355</v>
      </c>
      <c r="BM38" s="389" t="s">
        <v>355</v>
      </c>
      <c r="BN38" s="389" t="s">
        <v>355</v>
      </c>
      <c r="BO38" s="389" t="s">
        <v>355</v>
      </c>
      <c r="BP38" s="389" t="s">
        <v>355</v>
      </c>
      <c r="BQ38" s="389" t="s">
        <v>355</v>
      </c>
      <c r="BR38" s="389" t="s">
        <v>355</v>
      </c>
      <c r="BS38" s="389" t="s">
        <v>355</v>
      </c>
      <c r="BT38" s="389" t="s">
        <v>355</v>
      </c>
      <c r="BU38" s="389" t="s">
        <v>355</v>
      </c>
      <c r="BV38" s="389" t="s">
        <v>355</v>
      </c>
      <c r="BW38" s="389" t="s">
        <v>355</v>
      </c>
      <c r="BX38" s="389" t="s">
        <v>355</v>
      </c>
      <c r="BY38" s="389" t="s">
        <v>355</v>
      </c>
      <c r="BZ38" s="389" t="s">
        <v>355</v>
      </c>
      <c r="CA38" s="389" t="s">
        <v>355</v>
      </c>
      <c r="CB38" s="389" t="s">
        <v>355</v>
      </c>
      <c r="CC38" s="389" t="s">
        <v>355</v>
      </c>
      <c r="CD38" s="389" t="s">
        <v>355</v>
      </c>
      <c r="CE38" s="389" t="s">
        <v>355</v>
      </c>
      <c r="CF38" s="389" t="s">
        <v>355</v>
      </c>
      <c r="CG38" s="389" t="s">
        <v>355</v>
      </c>
      <c r="CH38" s="389" t="s">
        <v>355</v>
      </c>
      <c r="CI38" s="389" t="s">
        <v>355</v>
      </c>
      <c r="CJ38" s="389" t="s">
        <v>355</v>
      </c>
      <c r="CK38" s="389" t="s">
        <v>355</v>
      </c>
      <c r="CL38" s="389" t="s">
        <v>355</v>
      </c>
      <c r="CM38" s="389" t="s">
        <v>355</v>
      </c>
      <c r="CN38" s="389" t="s">
        <v>355</v>
      </c>
      <c r="CO38" s="389" t="s">
        <v>355</v>
      </c>
      <c r="CP38" s="389" t="s">
        <v>355</v>
      </c>
      <c r="CQ38" s="389" t="s">
        <v>355</v>
      </c>
      <c r="CR38" s="389" t="s">
        <v>355</v>
      </c>
      <c r="CS38" s="389" t="s">
        <v>355</v>
      </c>
      <c r="CT38" s="389" t="s">
        <v>355</v>
      </c>
      <c r="CU38" s="389" t="s">
        <v>355</v>
      </c>
      <c r="CV38" s="389" t="s">
        <v>355</v>
      </c>
      <c r="CW38" s="389" t="s">
        <v>355</v>
      </c>
      <c r="CX38" s="389" t="s">
        <v>355</v>
      </c>
      <c r="CY38" s="389" t="s">
        <v>355</v>
      </c>
      <c r="CZ38" s="389" t="s">
        <v>355</v>
      </c>
      <c r="DA38" s="389" t="s">
        <v>355</v>
      </c>
      <c r="DB38" s="389" t="s">
        <v>355</v>
      </c>
      <c r="DC38" s="389" t="s">
        <v>355</v>
      </c>
      <c r="DD38" s="389" t="s">
        <v>355</v>
      </c>
      <c r="DE38" s="389" t="s">
        <v>355</v>
      </c>
      <c r="DF38" s="389" t="s">
        <v>355</v>
      </c>
      <c r="DG38" s="390" t="s">
        <v>355</v>
      </c>
    </row>
    <row r="39" spans="1:111" ht="15" customHeight="1">
      <c r="A39" s="382">
        <v>33</v>
      </c>
      <c r="B39" s="123" t="s">
        <v>199</v>
      </c>
      <c r="C39" s="110" t="s">
        <v>200</v>
      </c>
      <c r="D39" s="388" t="s">
        <v>355</v>
      </c>
      <c r="E39" s="389" t="s">
        <v>355</v>
      </c>
      <c r="F39" s="389" t="s">
        <v>355</v>
      </c>
      <c r="G39" s="389" t="s">
        <v>355</v>
      </c>
      <c r="H39" s="389" t="s">
        <v>355</v>
      </c>
      <c r="I39" s="389" t="s">
        <v>355</v>
      </c>
      <c r="J39" s="389" t="s">
        <v>355</v>
      </c>
      <c r="K39" s="389" t="s">
        <v>355</v>
      </c>
      <c r="L39" s="389" t="s">
        <v>355</v>
      </c>
      <c r="M39" s="389" t="s">
        <v>355</v>
      </c>
      <c r="N39" s="389" t="s">
        <v>355</v>
      </c>
      <c r="O39" s="389" t="s">
        <v>355</v>
      </c>
      <c r="P39" s="389" t="s">
        <v>355</v>
      </c>
      <c r="Q39" s="389" t="s">
        <v>355</v>
      </c>
      <c r="R39" s="389" t="s">
        <v>355</v>
      </c>
      <c r="S39" s="389" t="s">
        <v>355</v>
      </c>
      <c r="T39" s="389" t="s">
        <v>355</v>
      </c>
      <c r="U39" s="389" t="s">
        <v>355</v>
      </c>
      <c r="V39" s="389" t="s">
        <v>355</v>
      </c>
      <c r="W39" s="389" t="s">
        <v>355</v>
      </c>
      <c r="X39" s="389" t="s">
        <v>355</v>
      </c>
      <c r="Y39" s="389" t="s">
        <v>355</v>
      </c>
      <c r="Z39" s="389" t="s">
        <v>355</v>
      </c>
      <c r="AA39" s="389" t="s">
        <v>355</v>
      </c>
      <c r="AB39" s="389" t="s">
        <v>355</v>
      </c>
      <c r="AC39" s="389" t="s">
        <v>355</v>
      </c>
      <c r="AD39" s="389" t="s">
        <v>355</v>
      </c>
      <c r="AE39" s="389" t="s">
        <v>355</v>
      </c>
      <c r="AF39" s="389" t="s">
        <v>355</v>
      </c>
      <c r="AG39" s="389" t="s">
        <v>355</v>
      </c>
      <c r="AH39" s="389" t="s">
        <v>355</v>
      </c>
      <c r="AI39" s="389" t="s">
        <v>355</v>
      </c>
      <c r="AJ39" s="389">
        <v>1</v>
      </c>
      <c r="AK39" s="389" t="s">
        <v>355</v>
      </c>
      <c r="AL39" s="389" t="s">
        <v>355</v>
      </c>
      <c r="AM39" s="389" t="s">
        <v>355</v>
      </c>
      <c r="AN39" s="389" t="s">
        <v>355</v>
      </c>
      <c r="AO39" s="389" t="s">
        <v>355</v>
      </c>
      <c r="AP39" s="389" t="s">
        <v>355</v>
      </c>
      <c r="AQ39" s="389" t="s">
        <v>355</v>
      </c>
      <c r="AR39" s="389" t="s">
        <v>355</v>
      </c>
      <c r="AS39" s="389" t="s">
        <v>355</v>
      </c>
      <c r="AT39" s="389" t="s">
        <v>355</v>
      </c>
      <c r="AU39" s="389" t="s">
        <v>355</v>
      </c>
      <c r="AV39" s="389" t="s">
        <v>355</v>
      </c>
      <c r="AW39" s="389" t="s">
        <v>355</v>
      </c>
      <c r="AX39" s="389" t="s">
        <v>355</v>
      </c>
      <c r="AY39" s="389" t="s">
        <v>355</v>
      </c>
      <c r="AZ39" s="389" t="s">
        <v>355</v>
      </c>
      <c r="BA39" s="389" t="s">
        <v>355</v>
      </c>
      <c r="BB39" s="389" t="s">
        <v>355</v>
      </c>
      <c r="BC39" s="389" t="s">
        <v>355</v>
      </c>
      <c r="BD39" s="389" t="s">
        <v>355</v>
      </c>
      <c r="BE39" s="389" t="s">
        <v>355</v>
      </c>
      <c r="BF39" s="389" t="s">
        <v>355</v>
      </c>
      <c r="BG39" s="389" t="s">
        <v>355</v>
      </c>
      <c r="BH39" s="389" t="s">
        <v>355</v>
      </c>
      <c r="BI39" s="389" t="s">
        <v>355</v>
      </c>
      <c r="BJ39" s="389" t="s">
        <v>355</v>
      </c>
      <c r="BK39" s="389" t="s">
        <v>355</v>
      </c>
      <c r="BL39" s="389" t="s">
        <v>355</v>
      </c>
      <c r="BM39" s="389" t="s">
        <v>355</v>
      </c>
      <c r="BN39" s="389" t="s">
        <v>355</v>
      </c>
      <c r="BO39" s="389" t="s">
        <v>355</v>
      </c>
      <c r="BP39" s="389" t="s">
        <v>355</v>
      </c>
      <c r="BQ39" s="389" t="s">
        <v>355</v>
      </c>
      <c r="BR39" s="389" t="s">
        <v>355</v>
      </c>
      <c r="BS39" s="389" t="s">
        <v>355</v>
      </c>
      <c r="BT39" s="389" t="s">
        <v>355</v>
      </c>
      <c r="BU39" s="389" t="s">
        <v>355</v>
      </c>
      <c r="BV39" s="389" t="s">
        <v>355</v>
      </c>
      <c r="BW39" s="389" t="s">
        <v>355</v>
      </c>
      <c r="BX39" s="389" t="s">
        <v>355</v>
      </c>
      <c r="BY39" s="389" t="s">
        <v>355</v>
      </c>
      <c r="BZ39" s="389" t="s">
        <v>355</v>
      </c>
      <c r="CA39" s="389" t="s">
        <v>355</v>
      </c>
      <c r="CB39" s="389" t="s">
        <v>355</v>
      </c>
      <c r="CC39" s="389" t="s">
        <v>355</v>
      </c>
      <c r="CD39" s="389" t="s">
        <v>355</v>
      </c>
      <c r="CE39" s="389" t="s">
        <v>355</v>
      </c>
      <c r="CF39" s="389" t="s">
        <v>355</v>
      </c>
      <c r="CG39" s="389" t="s">
        <v>355</v>
      </c>
      <c r="CH39" s="389" t="s">
        <v>355</v>
      </c>
      <c r="CI39" s="389" t="s">
        <v>355</v>
      </c>
      <c r="CJ39" s="389" t="s">
        <v>355</v>
      </c>
      <c r="CK39" s="389" t="s">
        <v>355</v>
      </c>
      <c r="CL39" s="389" t="s">
        <v>355</v>
      </c>
      <c r="CM39" s="389" t="s">
        <v>355</v>
      </c>
      <c r="CN39" s="389" t="s">
        <v>355</v>
      </c>
      <c r="CO39" s="389" t="s">
        <v>355</v>
      </c>
      <c r="CP39" s="389" t="s">
        <v>355</v>
      </c>
      <c r="CQ39" s="389" t="s">
        <v>355</v>
      </c>
      <c r="CR39" s="389" t="s">
        <v>355</v>
      </c>
      <c r="CS39" s="389" t="s">
        <v>355</v>
      </c>
      <c r="CT39" s="389" t="s">
        <v>355</v>
      </c>
      <c r="CU39" s="389" t="s">
        <v>355</v>
      </c>
      <c r="CV39" s="389" t="s">
        <v>355</v>
      </c>
      <c r="CW39" s="389" t="s">
        <v>355</v>
      </c>
      <c r="CX39" s="389" t="s">
        <v>355</v>
      </c>
      <c r="CY39" s="389" t="s">
        <v>355</v>
      </c>
      <c r="CZ39" s="389" t="s">
        <v>355</v>
      </c>
      <c r="DA39" s="389" t="s">
        <v>355</v>
      </c>
      <c r="DB39" s="389" t="s">
        <v>355</v>
      </c>
      <c r="DC39" s="389" t="s">
        <v>355</v>
      </c>
      <c r="DD39" s="389" t="s">
        <v>355</v>
      </c>
      <c r="DE39" s="389" t="s">
        <v>355</v>
      </c>
      <c r="DF39" s="389" t="s">
        <v>355</v>
      </c>
      <c r="DG39" s="390" t="s">
        <v>355</v>
      </c>
    </row>
    <row r="40" spans="1:111" ht="15" customHeight="1">
      <c r="A40" s="382">
        <v>34</v>
      </c>
      <c r="B40" s="123" t="s">
        <v>201</v>
      </c>
      <c r="C40" s="110" t="s">
        <v>98</v>
      </c>
      <c r="D40" s="388" t="s">
        <v>355</v>
      </c>
      <c r="E40" s="389" t="s">
        <v>355</v>
      </c>
      <c r="F40" s="389" t="s">
        <v>355</v>
      </c>
      <c r="G40" s="389" t="s">
        <v>355</v>
      </c>
      <c r="H40" s="389" t="s">
        <v>355</v>
      </c>
      <c r="I40" s="389" t="s">
        <v>355</v>
      </c>
      <c r="J40" s="389" t="s">
        <v>355</v>
      </c>
      <c r="K40" s="389" t="s">
        <v>355</v>
      </c>
      <c r="L40" s="389" t="s">
        <v>355</v>
      </c>
      <c r="M40" s="389" t="s">
        <v>355</v>
      </c>
      <c r="N40" s="389" t="s">
        <v>355</v>
      </c>
      <c r="O40" s="389" t="s">
        <v>355</v>
      </c>
      <c r="P40" s="389" t="s">
        <v>355</v>
      </c>
      <c r="Q40" s="389" t="s">
        <v>355</v>
      </c>
      <c r="R40" s="389" t="s">
        <v>355</v>
      </c>
      <c r="S40" s="389" t="s">
        <v>355</v>
      </c>
      <c r="T40" s="389" t="s">
        <v>355</v>
      </c>
      <c r="U40" s="389" t="s">
        <v>355</v>
      </c>
      <c r="V40" s="389" t="s">
        <v>355</v>
      </c>
      <c r="W40" s="389" t="s">
        <v>355</v>
      </c>
      <c r="X40" s="389" t="s">
        <v>355</v>
      </c>
      <c r="Y40" s="389" t="s">
        <v>355</v>
      </c>
      <c r="Z40" s="389" t="s">
        <v>355</v>
      </c>
      <c r="AA40" s="389" t="s">
        <v>355</v>
      </c>
      <c r="AB40" s="389" t="s">
        <v>355</v>
      </c>
      <c r="AC40" s="389" t="s">
        <v>355</v>
      </c>
      <c r="AD40" s="389" t="s">
        <v>355</v>
      </c>
      <c r="AE40" s="389" t="s">
        <v>355</v>
      </c>
      <c r="AF40" s="389" t="s">
        <v>355</v>
      </c>
      <c r="AG40" s="389" t="s">
        <v>355</v>
      </c>
      <c r="AH40" s="389" t="s">
        <v>355</v>
      </c>
      <c r="AI40" s="389" t="s">
        <v>355</v>
      </c>
      <c r="AJ40" s="389" t="s">
        <v>355</v>
      </c>
      <c r="AK40" s="389">
        <v>1</v>
      </c>
      <c r="AL40" s="389" t="s">
        <v>355</v>
      </c>
      <c r="AM40" s="389" t="s">
        <v>355</v>
      </c>
      <c r="AN40" s="389" t="s">
        <v>355</v>
      </c>
      <c r="AO40" s="389" t="s">
        <v>355</v>
      </c>
      <c r="AP40" s="389" t="s">
        <v>355</v>
      </c>
      <c r="AQ40" s="389" t="s">
        <v>355</v>
      </c>
      <c r="AR40" s="389" t="s">
        <v>355</v>
      </c>
      <c r="AS40" s="389" t="s">
        <v>355</v>
      </c>
      <c r="AT40" s="389" t="s">
        <v>355</v>
      </c>
      <c r="AU40" s="389" t="s">
        <v>355</v>
      </c>
      <c r="AV40" s="389" t="s">
        <v>355</v>
      </c>
      <c r="AW40" s="389" t="s">
        <v>355</v>
      </c>
      <c r="AX40" s="389" t="s">
        <v>355</v>
      </c>
      <c r="AY40" s="389" t="s">
        <v>355</v>
      </c>
      <c r="AZ40" s="389" t="s">
        <v>355</v>
      </c>
      <c r="BA40" s="389" t="s">
        <v>355</v>
      </c>
      <c r="BB40" s="389" t="s">
        <v>355</v>
      </c>
      <c r="BC40" s="389" t="s">
        <v>355</v>
      </c>
      <c r="BD40" s="389" t="s">
        <v>355</v>
      </c>
      <c r="BE40" s="389" t="s">
        <v>355</v>
      </c>
      <c r="BF40" s="389" t="s">
        <v>355</v>
      </c>
      <c r="BG40" s="389" t="s">
        <v>355</v>
      </c>
      <c r="BH40" s="389" t="s">
        <v>355</v>
      </c>
      <c r="BI40" s="389" t="s">
        <v>355</v>
      </c>
      <c r="BJ40" s="389" t="s">
        <v>355</v>
      </c>
      <c r="BK40" s="389" t="s">
        <v>355</v>
      </c>
      <c r="BL40" s="389" t="s">
        <v>355</v>
      </c>
      <c r="BM40" s="389" t="s">
        <v>355</v>
      </c>
      <c r="BN40" s="389" t="s">
        <v>355</v>
      </c>
      <c r="BO40" s="389" t="s">
        <v>355</v>
      </c>
      <c r="BP40" s="389" t="s">
        <v>355</v>
      </c>
      <c r="BQ40" s="389" t="s">
        <v>355</v>
      </c>
      <c r="BR40" s="389" t="s">
        <v>355</v>
      </c>
      <c r="BS40" s="389" t="s">
        <v>355</v>
      </c>
      <c r="BT40" s="389" t="s">
        <v>355</v>
      </c>
      <c r="BU40" s="389" t="s">
        <v>355</v>
      </c>
      <c r="BV40" s="389" t="s">
        <v>355</v>
      </c>
      <c r="BW40" s="389" t="s">
        <v>355</v>
      </c>
      <c r="BX40" s="389" t="s">
        <v>355</v>
      </c>
      <c r="BY40" s="389" t="s">
        <v>355</v>
      </c>
      <c r="BZ40" s="389" t="s">
        <v>355</v>
      </c>
      <c r="CA40" s="389" t="s">
        <v>355</v>
      </c>
      <c r="CB40" s="389" t="s">
        <v>355</v>
      </c>
      <c r="CC40" s="389" t="s">
        <v>355</v>
      </c>
      <c r="CD40" s="389" t="s">
        <v>355</v>
      </c>
      <c r="CE40" s="389" t="s">
        <v>355</v>
      </c>
      <c r="CF40" s="389" t="s">
        <v>355</v>
      </c>
      <c r="CG40" s="389" t="s">
        <v>355</v>
      </c>
      <c r="CH40" s="389" t="s">
        <v>355</v>
      </c>
      <c r="CI40" s="389" t="s">
        <v>355</v>
      </c>
      <c r="CJ40" s="389" t="s">
        <v>355</v>
      </c>
      <c r="CK40" s="389" t="s">
        <v>355</v>
      </c>
      <c r="CL40" s="389" t="s">
        <v>355</v>
      </c>
      <c r="CM40" s="389" t="s">
        <v>355</v>
      </c>
      <c r="CN40" s="389" t="s">
        <v>355</v>
      </c>
      <c r="CO40" s="389" t="s">
        <v>355</v>
      </c>
      <c r="CP40" s="389" t="s">
        <v>355</v>
      </c>
      <c r="CQ40" s="389" t="s">
        <v>355</v>
      </c>
      <c r="CR40" s="389" t="s">
        <v>355</v>
      </c>
      <c r="CS40" s="389" t="s">
        <v>355</v>
      </c>
      <c r="CT40" s="389" t="s">
        <v>355</v>
      </c>
      <c r="CU40" s="389" t="s">
        <v>355</v>
      </c>
      <c r="CV40" s="389" t="s">
        <v>355</v>
      </c>
      <c r="CW40" s="389" t="s">
        <v>355</v>
      </c>
      <c r="CX40" s="389" t="s">
        <v>355</v>
      </c>
      <c r="CY40" s="389" t="s">
        <v>355</v>
      </c>
      <c r="CZ40" s="389" t="s">
        <v>355</v>
      </c>
      <c r="DA40" s="389" t="s">
        <v>355</v>
      </c>
      <c r="DB40" s="389" t="s">
        <v>355</v>
      </c>
      <c r="DC40" s="389" t="s">
        <v>355</v>
      </c>
      <c r="DD40" s="389" t="s">
        <v>355</v>
      </c>
      <c r="DE40" s="389" t="s">
        <v>355</v>
      </c>
      <c r="DF40" s="389" t="s">
        <v>355</v>
      </c>
      <c r="DG40" s="390" t="s">
        <v>355</v>
      </c>
    </row>
    <row r="41" spans="1:111" ht="15" customHeight="1">
      <c r="A41" s="382">
        <v>35</v>
      </c>
      <c r="B41" s="123" t="s">
        <v>202</v>
      </c>
      <c r="C41" s="110" t="s">
        <v>99</v>
      </c>
      <c r="D41" s="388" t="s">
        <v>355</v>
      </c>
      <c r="E41" s="389" t="s">
        <v>355</v>
      </c>
      <c r="F41" s="389" t="s">
        <v>355</v>
      </c>
      <c r="G41" s="389" t="s">
        <v>355</v>
      </c>
      <c r="H41" s="389" t="s">
        <v>355</v>
      </c>
      <c r="I41" s="389" t="s">
        <v>355</v>
      </c>
      <c r="J41" s="389" t="s">
        <v>355</v>
      </c>
      <c r="K41" s="389" t="s">
        <v>355</v>
      </c>
      <c r="L41" s="389" t="s">
        <v>355</v>
      </c>
      <c r="M41" s="389" t="s">
        <v>355</v>
      </c>
      <c r="N41" s="389" t="s">
        <v>355</v>
      </c>
      <c r="O41" s="389" t="s">
        <v>355</v>
      </c>
      <c r="P41" s="389" t="s">
        <v>355</v>
      </c>
      <c r="Q41" s="389" t="s">
        <v>355</v>
      </c>
      <c r="R41" s="389" t="s">
        <v>355</v>
      </c>
      <c r="S41" s="389" t="s">
        <v>355</v>
      </c>
      <c r="T41" s="389" t="s">
        <v>355</v>
      </c>
      <c r="U41" s="389" t="s">
        <v>355</v>
      </c>
      <c r="V41" s="389" t="s">
        <v>355</v>
      </c>
      <c r="W41" s="389" t="s">
        <v>355</v>
      </c>
      <c r="X41" s="389" t="s">
        <v>355</v>
      </c>
      <c r="Y41" s="389" t="s">
        <v>355</v>
      </c>
      <c r="Z41" s="389" t="s">
        <v>355</v>
      </c>
      <c r="AA41" s="389" t="s">
        <v>355</v>
      </c>
      <c r="AB41" s="389" t="s">
        <v>355</v>
      </c>
      <c r="AC41" s="389" t="s">
        <v>355</v>
      </c>
      <c r="AD41" s="389" t="s">
        <v>355</v>
      </c>
      <c r="AE41" s="389" t="s">
        <v>355</v>
      </c>
      <c r="AF41" s="389" t="s">
        <v>355</v>
      </c>
      <c r="AG41" s="389" t="s">
        <v>355</v>
      </c>
      <c r="AH41" s="389" t="s">
        <v>355</v>
      </c>
      <c r="AI41" s="389" t="s">
        <v>355</v>
      </c>
      <c r="AJ41" s="389" t="s">
        <v>355</v>
      </c>
      <c r="AK41" s="389" t="s">
        <v>355</v>
      </c>
      <c r="AL41" s="389">
        <v>1</v>
      </c>
      <c r="AM41" s="389" t="s">
        <v>355</v>
      </c>
      <c r="AN41" s="389" t="s">
        <v>355</v>
      </c>
      <c r="AO41" s="389" t="s">
        <v>355</v>
      </c>
      <c r="AP41" s="389" t="s">
        <v>355</v>
      </c>
      <c r="AQ41" s="389" t="s">
        <v>355</v>
      </c>
      <c r="AR41" s="389" t="s">
        <v>355</v>
      </c>
      <c r="AS41" s="389" t="s">
        <v>355</v>
      </c>
      <c r="AT41" s="389" t="s">
        <v>355</v>
      </c>
      <c r="AU41" s="389" t="s">
        <v>355</v>
      </c>
      <c r="AV41" s="389" t="s">
        <v>355</v>
      </c>
      <c r="AW41" s="389" t="s">
        <v>355</v>
      </c>
      <c r="AX41" s="389" t="s">
        <v>355</v>
      </c>
      <c r="AY41" s="389" t="s">
        <v>355</v>
      </c>
      <c r="AZ41" s="389" t="s">
        <v>355</v>
      </c>
      <c r="BA41" s="389" t="s">
        <v>355</v>
      </c>
      <c r="BB41" s="389" t="s">
        <v>355</v>
      </c>
      <c r="BC41" s="389" t="s">
        <v>355</v>
      </c>
      <c r="BD41" s="389" t="s">
        <v>355</v>
      </c>
      <c r="BE41" s="389" t="s">
        <v>355</v>
      </c>
      <c r="BF41" s="389" t="s">
        <v>355</v>
      </c>
      <c r="BG41" s="389" t="s">
        <v>355</v>
      </c>
      <c r="BH41" s="389" t="s">
        <v>355</v>
      </c>
      <c r="BI41" s="389" t="s">
        <v>355</v>
      </c>
      <c r="BJ41" s="389" t="s">
        <v>355</v>
      </c>
      <c r="BK41" s="389" t="s">
        <v>355</v>
      </c>
      <c r="BL41" s="389" t="s">
        <v>355</v>
      </c>
      <c r="BM41" s="389" t="s">
        <v>355</v>
      </c>
      <c r="BN41" s="389" t="s">
        <v>355</v>
      </c>
      <c r="BO41" s="389" t="s">
        <v>355</v>
      </c>
      <c r="BP41" s="389" t="s">
        <v>355</v>
      </c>
      <c r="BQ41" s="389" t="s">
        <v>355</v>
      </c>
      <c r="BR41" s="389" t="s">
        <v>355</v>
      </c>
      <c r="BS41" s="389" t="s">
        <v>355</v>
      </c>
      <c r="BT41" s="389" t="s">
        <v>355</v>
      </c>
      <c r="BU41" s="389" t="s">
        <v>355</v>
      </c>
      <c r="BV41" s="389" t="s">
        <v>355</v>
      </c>
      <c r="BW41" s="389" t="s">
        <v>355</v>
      </c>
      <c r="BX41" s="389" t="s">
        <v>355</v>
      </c>
      <c r="BY41" s="389" t="s">
        <v>355</v>
      </c>
      <c r="BZ41" s="389" t="s">
        <v>355</v>
      </c>
      <c r="CA41" s="389" t="s">
        <v>355</v>
      </c>
      <c r="CB41" s="389" t="s">
        <v>355</v>
      </c>
      <c r="CC41" s="389" t="s">
        <v>355</v>
      </c>
      <c r="CD41" s="389" t="s">
        <v>355</v>
      </c>
      <c r="CE41" s="389" t="s">
        <v>355</v>
      </c>
      <c r="CF41" s="389" t="s">
        <v>355</v>
      </c>
      <c r="CG41" s="389" t="s">
        <v>355</v>
      </c>
      <c r="CH41" s="389" t="s">
        <v>355</v>
      </c>
      <c r="CI41" s="389" t="s">
        <v>355</v>
      </c>
      <c r="CJ41" s="389" t="s">
        <v>355</v>
      </c>
      <c r="CK41" s="389" t="s">
        <v>355</v>
      </c>
      <c r="CL41" s="389" t="s">
        <v>355</v>
      </c>
      <c r="CM41" s="389" t="s">
        <v>355</v>
      </c>
      <c r="CN41" s="389" t="s">
        <v>355</v>
      </c>
      <c r="CO41" s="389" t="s">
        <v>355</v>
      </c>
      <c r="CP41" s="389" t="s">
        <v>355</v>
      </c>
      <c r="CQ41" s="389" t="s">
        <v>355</v>
      </c>
      <c r="CR41" s="389" t="s">
        <v>355</v>
      </c>
      <c r="CS41" s="389" t="s">
        <v>355</v>
      </c>
      <c r="CT41" s="389" t="s">
        <v>355</v>
      </c>
      <c r="CU41" s="389" t="s">
        <v>355</v>
      </c>
      <c r="CV41" s="389" t="s">
        <v>355</v>
      </c>
      <c r="CW41" s="389" t="s">
        <v>355</v>
      </c>
      <c r="CX41" s="389" t="s">
        <v>355</v>
      </c>
      <c r="CY41" s="389" t="s">
        <v>355</v>
      </c>
      <c r="CZ41" s="389" t="s">
        <v>355</v>
      </c>
      <c r="DA41" s="389" t="s">
        <v>355</v>
      </c>
      <c r="DB41" s="389" t="s">
        <v>355</v>
      </c>
      <c r="DC41" s="389" t="s">
        <v>355</v>
      </c>
      <c r="DD41" s="389" t="s">
        <v>355</v>
      </c>
      <c r="DE41" s="389" t="s">
        <v>355</v>
      </c>
      <c r="DF41" s="389" t="s">
        <v>355</v>
      </c>
      <c r="DG41" s="390" t="s">
        <v>355</v>
      </c>
    </row>
    <row r="42" spans="1:111" ht="15" customHeight="1">
      <c r="A42" s="382">
        <v>36</v>
      </c>
      <c r="B42" s="123" t="s">
        <v>203</v>
      </c>
      <c r="C42" s="110" t="s">
        <v>204</v>
      </c>
      <c r="D42" s="388" t="s">
        <v>355</v>
      </c>
      <c r="E42" s="389" t="s">
        <v>355</v>
      </c>
      <c r="F42" s="389" t="s">
        <v>355</v>
      </c>
      <c r="G42" s="389" t="s">
        <v>355</v>
      </c>
      <c r="H42" s="389" t="s">
        <v>355</v>
      </c>
      <c r="I42" s="389" t="s">
        <v>355</v>
      </c>
      <c r="J42" s="389" t="s">
        <v>355</v>
      </c>
      <c r="K42" s="389" t="s">
        <v>355</v>
      </c>
      <c r="L42" s="389" t="s">
        <v>355</v>
      </c>
      <c r="M42" s="389" t="s">
        <v>355</v>
      </c>
      <c r="N42" s="389" t="s">
        <v>355</v>
      </c>
      <c r="O42" s="389" t="s">
        <v>355</v>
      </c>
      <c r="P42" s="389" t="s">
        <v>355</v>
      </c>
      <c r="Q42" s="389" t="s">
        <v>355</v>
      </c>
      <c r="R42" s="389" t="s">
        <v>355</v>
      </c>
      <c r="S42" s="389" t="s">
        <v>355</v>
      </c>
      <c r="T42" s="389" t="s">
        <v>355</v>
      </c>
      <c r="U42" s="389" t="s">
        <v>355</v>
      </c>
      <c r="V42" s="389" t="s">
        <v>355</v>
      </c>
      <c r="W42" s="389" t="s">
        <v>355</v>
      </c>
      <c r="X42" s="389" t="s">
        <v>355</v>
      </c>
      <c r="Y42" s="389" t="s">
        <v>355</v>
      </c>
      <c r="Z42" s="389" t="s">
        <v>355</v>
      </c>
      <c r="AA42" s="389" t="s">
        <v>355</v>
      </c>
      <c r="AB42" s="389" t="s">
        <v>355</v>
      </c>
      <c r="AC42" s="389" t="s">
        <v>355</v>
      </c>
      <c r="AD42" s="389" t="s">
        <v>355</v>
      </c>
      <c r="AE42" s="389" t="s">
        <v>355</v>
      </c>
      <c r="AF42" s="389" t="s">
        <v>355</v>
      </c>
      <c r="AG42" s="389" t="s">
        <v>355</v>
      </c>
      <c r="AH42" s="389" t="s">
        <v>355</v>
      </c>
      <c r="AI42" s="389" t="s">
        <v>355</v>
      </c>
      <c r="AJ42" s="389" t="s">
        <v>355</v>
      </c>
      <c r="AK42" s="389" t="s">
        <v>355</v>
      </c>
      <c r="AL42" s="389" t="s">
        <v>355</v>
      </c>
      <c r="AM42" s="389">
        <v>1</v>
      </c>
      <c r="AN42" s="389" t="s">
        <v>355</v>
      </c>
      <c r="AO42" s="389" t="s">
        <v>355</v>
      </c>
      <c r="AP42" s="389" t="s">
        <v>355</v>
      </c>
      <c r="AQ42" s="389" t="s">
        <v>355</v>
      </c>
      <c r="AR42" s="389" t="s">
        <v>355</v>
      </c>
      <c r="AS42" s="389" t="s">
        <v>355</v>
      </c>
      <c r="AT42" s="389" t="s">
        <v>355</v>
      </c>
      <c r="AU42" s="389" t="s">
        <v>355</v>
      </c>
      <c r="AV42" s="389" t="s">
        <v>355</v>
      </c>
      <c r="AW42" s="389" t="s">
        <v>355</v>
      </c>
      <c r="AX42" s="389" t="s">
        <v>355</v>
      </c>
      <c r="AY42" s="389" t="s">
        <v>355</v>
      </c>
      <c r="AZ42" s="389" t="s">
        <v>355</v>
      </c>
      <c r="BA42" s="389" t="s">
        <v>355</v>
      </c>
      <c r="BB42" s="389" t="s">
        <v>355</v>
      </c>
      <c r="BC42" s="389" t="s">
        <v>355</v>
      </c>
      <c r="BD42" s="389" t="s">
        <v>355</v>
      </c>
      <c r="BE42" s="389" t="s">
        <v>355</v>
      </c>
      <c r="BF42" s="389" t="s">
        <v>355</v>
      </c>
      <c r="BG42" s="389" t="s">
        <v>355</v>
      </c>
      <c r="BH42" s="389" t="s">
        <v>355</v>
      </c>
      <c r="BI42" s="389" t="s">
        <v>355</v>
      </c>
      <c r="BJ42" s="389" t="s">
        <v>355</v>
      </c>
      <c r="BK42" s="389" t="s">
        <v>355</v>
      </c>
      <c r="BL42" s="389" t="s">
        <v>355</v>
      </c>
      <c r="BM42" s="389" t="s">
        <v>355</v>
      </c>
      <c r="BN42" s="389" t="s">
        <v>355</v>
      </c>
      <c r="BO42" s="389" t="s">
        <v>355</v>
      </c>
      <c r="BP42" s="389" t="s">
        <v>355</v>
      </c>
      <c r="BQ42" s="389" t="s">
        <v>355</v>
      </c>
      <c r="BR42" s="389" t="s">
        <v>355</v>
      </c>
      <c r="BS42" s="389" t="s">
        <v>355</v>
      </c>
      <c r="BT42" s="389" t="s">
        <v>355</v>
      </c>
      <c r="BU42" s="389" t="s">
        <v>355</v>
      </c>
      <c r="BV42" s="389" t="s">
        <v>355</v>
      </c>
      <c r="BW42" s="389" t="s">
        <v>355</v>
      </c>
      <c r="BX42" s="389" t="s">
        <v>355</v>
      </c>
      <c r="BY42" s="389" t="s">
        <v>355</v>
      </c>
      <c r="BZ42" s="389" t="s">
        <v>355</v>
      </c>
      <c r="CA42" s="389" t="s">
        <v>355</v>
      </c>
      <c r="CB42" s="389" t="s">
        <v>355</v>
      </c>
      <c r="CC42" s="389" t="s">
        <v>355</v>
      </c>
      <c r="CD42" s="389" t="s">
        <v>355</v>
      </c>
      <c r="CE42" s="389" t="s">
        <v>355</v>
      </c>
      <c r="CF42" s="389" t="s">
        <v>355</v>
      </c>
      <c r="CG42" s="389" t="s">
        <v>355</v>
      </c>
      <c r="CH42" s="389" t="s">
        <v>355</v>
      </c>
      <c r="CI42" s="389" t="s">
        <v>355</v>
      </c>
      <c r="CJ42" s="389" t="s">
        <v>355</v>
      </c>
      <c r="CK42" s="389" t="s">
        <v>355</v>
      </c>
      <c r="CL42" s="389" t="s">
        <v>355</v>
      </c>
      <c r="CM42" s="389" t="s">
        <v>355</v>
      </c>
      <c r="CN42" s="389" t="s">
        <v>355</v>
      </c>
      <c r="CO42" s="389" t="s">
        <v>355</v>
      </c>
      <c r="CP42" s="389" t="s">
        <v>355</v>
      </c>
      <c r="CQ42" s="389" t="s">
        <v>355</v>
      </c>
      <c r="CR42" s="389" t="s">
        <v>355</v>
      </c>
      <c r="CS42" s="389" t="s">
        <v>355</v>
      </c>
      <c r="CT42" s="389" t="s">
        <v>355</v>
      </c>
      <c r="CU42" s="389" t="s">
        <v>355</v>
      </c>
      <c r="CV42" s="389" t="s">
        <v>355</v>
      </c>
      <c r="CW42" s="389" t="s">
        <v>355</v>
      </c>
      <c r="CX42" s="389" t="s">
        <v>355</v>
      </c>
      <c r="CY42" s="389" t="s">
        <v>355</v>
      </c>
      <c r="CZ42" s="389" t="s">
        <v>355</v>
      </c>
      <c r="DA42" s="389" t="s">
        <v>355</v>
      </c>
      <c r="DB42" s="389" t="s">
        <v>355</v>
      </c>
      <c r="DC42" s="389" t="s">
        <v>355</v>
      </c>
      <c r="DD42" s="389" t="s">
        <v>355</v>
      </c>
      <c r="DE42" s="389" t="s">
        <v>355</v>
      </c>
      <c r="DF42" s="389" t="s">
        <v>355</v>
      </c>
      <c r="DG42" s="390" t="s">
        <v>355</v>
      </c>
    </row>
    <row r="43" spans="1:111" ht="15" customHeight="1">
      <c r="A43" s="382">
        <v>37</v>
      </c>
      <c r="B43" s="123" t="s">
        <v>205</v>
      </c>
      <c r="C43" s="110" t="s">
        <v>206</v>
      </c>
      <c r="D43" s="388" t="s">
        <v>355</v>
      </c>
      <c r="E43" s="389" t="s">
        <v>355</v>
      </c>
      <c r="F43" s="389" t="s">
        <v>355</v>
      </c>
      <c r="G43" s="389" t="s">
        <v>355</v>
      </c>
      <c r="H43" s="389" t="s">
        <v>355</v>
      </c>
      <c r="I43" s="389" t="s">
        <v>355</v>
      </c>
      <c r="J43" s="389" t="s">
        <v>355</v>
      </c>
      <c r="K43" s="389" t="s">
        <v>355</v>
      </c>
      <c r="L43" s="389" t="s">
        <v>355</v>
      </c>
      <c r="M43" s="389" t="s">
        <v>355</v>
      </c>
      <c r="N43" s="389" t="s">
        <v>355</v>
      </c>
      <c r="O43" s="389" t="s">
        <v>355</v>
      </c>
      <c r="P43" s="389" t="s">
        <v>355</v>
      </c>
      <c r="Q43" s="389" t="s">
        <v>355</v>
      </c>
      <c r="R43" s="389" t="s">
        <v>355</v>
      </c>
      <c r="S43" s="389" t="s">
        <v>355</v>
      </c>
      <c r="T43" s="389" t="s">
        <v>355</v>
      </c>
      <c r="U43" s="389" t="s">
        <v>355</v>
      </c>
      <c r="V43" s="389" t="s">
        <v>355</v>
      </c>
      <c r="W43" s="389" t="s">
        <v>355</v>
      </c>
      <c r="X43" s="389" t="s">
        <v>355</v>
      </c>
      <c r="Y43" s="389" t="s">
        <v>355</v>
      </c>
      <c r="Z43" s="389" t="s">
        <v>355</v>
      </c>
      <c r="AA43" s="389" t="s">
        <v>355</v>
      </c>
      <c r="AB43" s="389" t="s">
        <v>355</v>
      </c>
      <c r="AC43" s="389" t="s">
        <v>355</v>
      </c>
      <c r="AD43" s="389" t="s">
        <v>355</v>
      </c>
      <c r="AE43" s="389" t="s">
        <v>355</v>
      </c>
      <c r="AF43" s="389" t="s">
        <v>355</v>
      </c>
      <c r="AG43" s="389" t="s">
        <v>355</v>
      </c>
      <c r="AH43" s="389" t="s">
        <v>355</v>
      </c>
      <c r="AI43" s="389" t="s">
        <v>355</v>
      </c>
      <c r="AJ43" s="389" t="s">
        <v>355</v>
      </c>
      <c r="AK43" s="389" t="s">
        <v>355</v>
      </c>
      <c r="AL43" s="389" t="s">
        <v>355</v>
      </c>
      <c r="AM43" s="389" t="s">
        <v>355</v>
      </c>
      <c r="AN43" s="389">
        <v>1</v>
      </c>
      <c r="AO43" s="389" t="s">
        <v>355</v>
      </c>
      <c r="AP43" s="389" t="s">
        <v>355</v>
      </c>
      <c r="AQ43" s="389" t="s">
        <v>355</v>
      </c>
      <c r="AR43" s="389" t="s">
        <v>355</v>
      </c>
      <c r="AS43" s="389" t="s">
        <v>355</v>
      </c>
      <c r="AT43" s="389" t="s">
        <v>355</v>
      </c>
      <c r="AU43" s="389" t="s">
        <v>355</v>
      </c>
      <c r="AV43" s="389" t="s">
        <v>355</v>
      </c>
      <c r="AW43" s="389" t="s">
        <v>355</v>
      </c>
      <c r="AX43" s="389" t="s">
        <v>355</v>
      </c>
      <c r="AY43" s="389" t="s">
        <v>355</v>
      </c>
      <c r="AZ43" s="389" t="s">
        <v>355</v>
      </c>
      <c r="BA43" s="389" t="s">
        <v>355</v>
      </c>
      <c r="BB43" s="389" t="s">
        <v>355</v>
      </c>
      <c r="BC43" s="389" t="s">
        <v>355</v>
      </c>
      <c r="BD43" s="389" t="s">
        <v>355</v>
      </c>
      <c r="BE43" s="389" t="s">
        <v>355</v>
      </c>
      <c r="BF43" s="389" t="s">
        <v>355</v>
      </c>
      <c r="BG43" s="389" t="s">
        <v>355</v>
      </c>
      <c r="BH43" s="389" t="s">
        <v>355</v>
      </c>
      <c r="BI43" s="389" t="s">
        <v>355</v>
      </c>
      <c r="BJ43" s="389" t="s">
        <v>355</v>
      </c>
      <c r="BK43" s="389" t="s">
        <v>355</v>
      </c>
      <c r="BL43" s="389" t="s">
        <v>355</v>
      </c>
      <c r="BM43" s="389" t="s">
        <v>355</v>
      </c>
      <c r="BN43" s="389" t="s">
        <v>355</v>
      </c>
      <c r="BO43" s="389" t="s">
        <v>355</v>
      </c>
      <c r="BP43" s="389" t="s">
        <v>355</v>
      </c>
      <c r="BQ43" s="389" t="s">
        <v>355</v>
      </c>
      <c r="BR43" s="389" t="s">
        <v>355</v>
      </c>
      <c r="BS43" s="389" t="s">
        <v>355</v>
      </c>
      <c r="BT43" s="389" t="s">
        <v>355</v>
      </c>
      <c r="BU43" s="389" t="s">
        <v>355</v>
      </c>
      <c r="BV43" s="389" t="s">
        <v>355</v>
      </c>
      <c r="BW43" s="389" t="s">
        <v>355</v>
      </c>
      <c r="BX43" s="389" t="s">
        <v>355</v>
      </c>
      <c r="BY43" s="389" t="s">
        <v>355</v>
      </c>
      <c r="BZ43" s="389" t="s">
        <v>355</v>
      </c>
      <c r="CA43" s="389" t="s">
        <v>355</v>
      </c>
      <c r="CB43" s="389" t="s">
        <v>355</v>
      </c>
      <c r="CC43" s="389" t="s">
        <v>355</v>
      </c>
      <c r="CD43" s="389" t="s">
        <v>355</v>
      </c>
      <c r="CE43" s="389" t="s">
        <v>355</v>
      </c>
      <c r="CF43" s="389" t="s">
        <v>355</v>
      </c>
      <c r="CG43" s="389" t="s">
        <v>355</v>
      </c>
      <c r="CH43" s="389" t="s">
        <v>355</v>
      </c>
      <c r="CI43" s="389" t="s">
        <v>355</v>
      </c>
      <c r="CJ43" s="389" t="s">
        <v>355</v>
      </c>
      <c r="CK43" s="389" t="s">
        <v>355</v>
      </c>
      <c r="CL43" s="389" t="s">
        <v>355</v>
      </c>
      <c r="CM43" s="389" t="s">
        <v>355</v>
      </c>
      <c r="CN43" s="389" t="s">
        <v>355</v>
      </c>
      <c r="CO43" s="389" t="s">
        <v>355</v>
      </c>
      <c r="CP43" s="389" t="s">
        <v>355</v>
      </c>
      <c r="CQ43" s="389" t="s">
        <v>355</v>
      </c>
      <c r="CR43" s="389" t="s">
        <v>355</v>
      </c>
      <c r="CS43" s="389" t="s">
        <v>355</v>
      </c>
      <c r="CT43" s="389" t="s">
        <v>355</v>
      </c>
      <c r="CU43" s="389" t="s">
        <v>355</v>
      </c>
      <c r="CV43" s="389" t="s">
        <v>355</v>
      </c>
      <c r="CW43" s="389" t="s">
        <v>355</v>
      </c>
      <c r="CX43" s="389" t="s">
        <v>355</v>
      </c>
      <c r="CY43" s="389" t="s">
        <v>355</v>
      </c>
      <c r="CZ43" s="389" t="s">
        <v>355</v>
      </c>
      <c r="DA43" s="389" t="s">
        <v>355</v>
      </c>
      <c r="DB43" s="389" t="s">
        <v>355</v>
      </c>
      <c r="DC43" s="389" t="s">
        <v>355</v>
      </c>
      <c r="DD43" s="389" t="s">
        <v>355</v>
      </c>
      <c r="DE43" s="389" t="s">
        <v>355</v>
      </c>
      <c r="DF43" s="389" t="s">
        <v>355</v>
      </c>
      <c r="DG43" s="390" t="s">
        <v>355</v>
      </c>
    </row>
    <row r="44" spans="1:111" ht="15" customHeight="1">
      <c r="A44" s="382">
        <v>38</v>
      </c>
      <c r="B44" s="123" t="s">
        <v>207</v>
      </c>
      <c r="C44" s="110" t="s">
        <v>208</v>
      </c>
      <c r="D44" s="388" t="s">
        <v>355</v>
      </c>
      <c r="E44" s="389" t="s">
        <v>355</v>
      </c>
      <c r="F44" s="389" t="s">
        <v>355</v>
      </c>
      <c r="G44" s="389" t="s">
        <v>355</v>
      </c>
      <c r="H44" s="389" t="s">
        <v>355</v>
      </c>
      <c r="I44" s="389" t="s">
        <v>355</v>
      </c>
      <c r="J44" s="389" t="s">
        <v>355</v>
      </c>
      <c r="K44" s="389" t="s">
        <v>355</v>
      </c>
      <c r="L44" s="389" t="s">
        <v>355</v>
      </c>
      <c r="M44" s="389" t="s">
        <v>355</v>
      </c>
      <c r="N44" s="389" t="s">
        <v>355</v>
      </c>
      <c r="O44" s="389" t="s">
        <v>355</v>
      </c>
      <c r="P44" s="389" t="s">
        <v>355</v>
      </c>
      <c r="Q44" s="389" t="s">
        <v>355</v>
      </c>
      <c r="R44" s="389" t="s">
        <v>355</v>
      </c>
      <c r="S44" s="389" t="s">
        <v>355</v>
      </c>
      <c r="T44" s="389" t="s">
        <v>355</v>
      </c>
      <c r="U44" s="389" t="s">
        <v>355</v>
      </c>
      <c r="V44" s="389" t="s">
        <v>355</v>
      </c>
      <c r="W44" s="389" t="s">
        <v>355</v>
      </c>
      <c r="X44" s="389" t="s">
        <v>355</v>
      </c>
      <c r="Y44" s="389" t="s">
        <v>355</v>
      </c>
      <c r="Z44" s="389" t="s">
        <v>355</v>
      </c>
      <c r="AA44" s="389" t="s">
        <v>355</v>
      </c>
      <c r="AB44" s="389" t="s">
        <v>355</v>
      </c>
      <c r="AC44" s="389" t="s">
        <v>355</v>
      </c>
      <c r="AD44" s="389" t="s">
        <v>355</v>
      </c>
      <c r="AE44" s="389" t="s">
        <v>355</v>
      </c>
      <c r="AF44" s="389" t="s">
        <v>355</v>
      </c>
      <c r="AG44" s="389" t="s">
        <v>355</v>
      </c>
      <c r="AH44" s="389" t="s">
        <v>355</v>
      </c>
      <c r="AI44" s="389" t="s">
        <v>355</v>
      </c>
      <c r="AJ44" s="389" t="s">
        <v>355</v>
      </c>
      <c r="AK44" s="389" t="s">
        <v>355</v>
      </c>
      <c r="AL44" s="389" t="s">
        <v>355</v>
      </c>
      <c r="AM44" s="389" t="s">
        <v>355</v>
      </c>
      <c r="AN44" s="389" t="s">
        <v>355</v>
      </c>
      <c r="AO44" s="389">
        <v>1</v>
      </c>
      <c r="AP44" s="389" t="s">
        <v>355</v>
      </c>
      <c r="AQ44" s="389" t="s">
        <v>355</v>
      </c>
      <c r="AR44" s="389" t="s">
        <v>355</v>
      </c>
      <c r="AS44" s="389" t="s">
        <v>355</v>
      </c>
      <c r="AT44" s="389" t="s">
        <v>355</v>
      </c>
      <c r="AU44" s="389" t="s">
        <v>355</v>
      </c>
      <c r="AV44" s="389" t="s">
        <v>355</v>
      </c>
      <c r="AW44" s="389" t="s">
        <v>355</v>
      </c>
      <c r="AX44" s="389" t="s">
        <v>355</v>
      </c>
      <c r="AY44" s="389" t="s">
        <v>355</v>
      </c>
      <c r="AZ44" s="389" t="s">
        <v>355</v>
      </c>
      <c r="BA44" s="389" t="s">
        <v>355</v>
      </c>
      <c r="BB44" s="389" t="s">
        <v>355</v>
      </c>
      <c r="BC44" s="389" t="s">
        <v>355</v>
      </c>
      <c r="BD44" s="389" t="s">
        <v>355</v>
      </c>
      <c r="BE44" s="389" t="s">
        <v>355</v>
      </c>
      <c r="BF44" s="389" t="s">
        <v>355</v>
      </c>
      <c r="BG44" s="389" t="s">
        <v>355</v>
      </c>
      <c r="BH44" s="389" t="s">
        <v>355</v>
      </c>
      <c r="BI44" s="389" t="s">
        <v>355</v>
      </c>
      <c r="BJ44" s="389" t="s">
        <v>355</v>
      </c>
      <c r="BK44" s="389" t="s">
        <v>355</v>
      </c>
      <c r="BL44" s="389" t="s">
        <v>355</v>
      </c>
      <c r="BM44" s="389" t="s">
        <v>355</v>
      </c>
      <c r="BN44" s="389" t="s">
        <v>355</v>
      </c>
      <c r="BO44" s="389" t="s">
        <v>355</v>
      </c>
      <c r="BP44" s="389" t="s">
        <v>355</v>
      </c>
      <c r="BQ44" s="389" t="s">
        <v>355</v>
      </c>
      <c r="BR44" s="389" t="s">
        <v>355</v>
      </c>
      <c r="BS44" s="389" t="s">
        <v>355</v>
      </c>
      <c r="BT44" s="389" t="s">
        <v>355</v>
      </c>
      <c r="BU44" s="389" t="s">
        <v>355</v>
      </c>
      <c r="BV44" s="389" t="s">
        <v>355</v>
      </c>
      <c r="BW44" s="389" t="s">
        <v>355</v>
      </c>
      <c r="BX44" s="389" t="s">
        <v>355</v>
      </c>
      <c r="BY44" s="389" t="s">
        <v>355</v>
      </c>
      <c r="BZ44" s="389" t="s">
        <v>355</v>
      </c>
      <c r="CA44" s="389" t="s">
        <v>355</v>
      </c>
      <c r="CB44" s="389" t="s">
        <v>355</v>
      </c>
      <c r="CC44" s="389" t="s">
        <v>355</v>
      </c>
      <c r="CD44" s="389" t="s">
        <v>355</v>
      </c>
      <c r="CE44" s="389" t="s">
        <v>355</v>
      </c>
      <c r="CF44" s="389" t="s">
        <v>355</v>
      </c>
      <c r="CG44" s="389" t="s">
        <v>355</v>
      </c>
      <c r="CH44" s="389" t="s">
        <v>355</v>
      </c>
      <c r="CI44" s="389" t="s">
        <v>355</v>
      </c>
      <c r="CJ44" s="389" t="s">
        <v>355</v>
      </c>
      <c r="CK44" s="389" t="s">
        <v>355</v>
      </c>
      <c r="CL44" s="389" t="s">
        <v>355</v>
      </c>
      <c r="CM44" s="389" t="s">
        <v>355</v>
      </c>
      <c r="CN44" s="389" t="s">
        <v>355</v>
      </c>
      <c r="CO44" s="389" t="s">
        <v>355</v>
      </c>
      <c r="CP44" s="389" t="s">
        <v>355</v>
      </c>
      <c r="CQ44" s="389" t="s">
        <v>355</v>
      </c>
      <c r="CR44" s="389" t="s">
        <v>355</v>
      </c>
      <c r="CS44" s="389" t="s">
        <v>355</v>
      </c>
      <c r="CT44" s="389" t="s">
        <v>355</v>
      </c>
      <c r="CU44" s="389" t="s">
        <v>355</v>
      </c>
      <c r="CV44" s="389" t="s">
        <v>355</v>
      </c>
      <c r="CW44" s="389" t="s">
        <v>355</v>
      </c>
      <c r="CX44" s="389" t="s">
        <v>355</v>
      </c>
      <c r="CY44" s="389" t="s">
        <v>355</v>
      </c>
      <c r="CZ44" s="389" t="s">
        <v>355</v>
      </c>
      <c r="DA44" s="389" t="s">
        <v>355</v>
      </c>
      <c r="DB44" s="389" t="s">
        <v>355</v>
      </c>
      <c r="DC44" s="389" t="s">
        <v>355</v>
      </c>
      <c r="DD44" s="389" t="s">
        <v>355</v>
      </c>
      <c r="DE44" s="389" t="s">
        <v>355</v>
      </c>
      <c r="DF44" s="389" t="s">
        <v>355</v>
      </c>
      <c r="DG44" s="390" t="s">
        <v>355</v>
      </c>
    </row>
    <row r="45" spans="1:111" ht="15" customHeight="1">
      <c r="A45" s="382">
        <v>39</v>
      </c>
      <c r="B45" s="123" t="s">
        <v>209</v>
      </c>
      <c r="C45" s="110" t="s">
        <v>210</v>
      </c>
      <c r="D45" s="388" t="s">
        <v>355</v>
      </c>
      <c r="E45" s="389" t="s">
        <v>355</v>
      </c>
      <c r="F45" s="389" t="s">
        <v>355</v>
      </c>
      <c r="G45" s="389" t="s">
        <v>355</v>
      </c>
      <c r="H45" s="389" t="s">
        <v>355</v>
      </c>
      <c r="I45" s="389" t="s">
        <v>355</v>
      </c>
      <c r="J45" s="389" t="s">
        <v>355</v>
      </c>
      <c r="K45" s="389" t="s">
        <v>355</v>
      </c>
      <c r="L45" s="389" t="s">
        <v>355</v>
      </c>
      <c r="M45" s="389" t="s">
        <v>355</v>
      </c>
      <c r="N45" s="389" t="s">
        <v>355</v>
      </c>
      <c r="O45" s="389" t="s">
        <v>355</v>
      </c>
      <c r="P45" s="389" t="s">
        <v>355</v>
      </c>
      <c r="Q45" s="389" t="s">
        <v>355</v>
      </c>
      <c r="R45" s="389" t="s">
        <v>355</v>
      </c>
      <c r="S45" s="389" t="s">
        <v>355</v>
      </c>
      <c r="T45" s="389" t="s">
        <v>355</v>
      </c>
      <c r="U45" s="389" t="s">
        <v>355</v>
      </c>
      <c r="V45" s="389" t="s">
        <v>355</v>
      </c>
      <c r="W45" s="389" t="s">
        <v>355</v>
      </c>
      <c r="X45" s="389" t="s">
        <v>355</v>
      </c>
      <c r="Y45" s="389" t="s">
        <v>355</v>
      </c>
      <c r="Z45" s="389" t="s">
        <v>355</v>
      </c>
      <c r="AA45" s="389" t="s">
        <v>355</v>
      </c>
      <c r="AB45" s="389" t="s">
        <v>355</v>
      </c>
      <c r="AC45" s="389" t="s">
        <v>355</v>
      </c>
      <c r="AD45" s="389" t="s">
        <v>355</v>
      </c>
      <c r="AE45" s="389" t="s">
        <v>355</v>
      </c>
      <c r="AF45" s="389" t="s">
        <v>355</v>
      </c>
      <c r="AG45" s="389" t="s">
        <v>355</v>
      </c>
      <c r="AH45" s="389" t="s">
        <v>355</v>
      </c>
      <c r="AI45" s="389" t="s">
        <v>355</v>
      </c>
      <c r="AJ45" s="389" t="s">
        <v>355</v>
      </c>
      <c r="AK45" s="389" t="s">
        <v>355</v>
      </c>
      <c r="AL45" s="389" t="s">
        <v>355</v>
      </c>
      <c r="AM45" s="389" t="s">
        <v>355</v>
      </c>
      <c r="AN45" s="389" t="s">
        <v>355</v>
      </c>
      <c r="AO45" s="389" t="s">
        <v>355</v>
      </c>
      <c r="AP45" s="389">
        <v>1</v>
      </c>
      <c r="AQ45" s="389" t="s">
        <v>355</v>
      </c>
      <c r="AR45" s="389" t="s">
        <v>355</v>
      </c>
      <c r="AS45" s="389" t="s">
        <v>355</v>
      </c>
      <c r="AT45" s="389" t="s">
        <v>355</v>
      </c>
      <c r="AU45" s="389" t="s">
        <v>355</v>
      </c>
      <c r="AV45" s="389" t="s">
        <v>355</v>
      </c>
      <c r="AW45" s="389" t="s">
        <v>355</v>
      </c>
      <c r="AX45" s="389" t="s">
        <v>355</v>
      </c>
      <c r="AY45" s="389" t="s">
        <v>355</v>
      </c>
      <c r="AZ45" s="389" t="s">
        <v>355</v>
      </c>
      <c r="BA45" s="389" t="s">
        <v>355</v>
      </c>
      <c r="BB45" s="389" t="s">
        <v>355</v>
      </c>
      <c r="BC45" s="389" t="s">
        <v>355</v>
      </c>
      <c r="BD45" s="389" t="s">
        <v>355</v>
      </c>
      <c r="BE45" s="389" t="s">
        <v>355</v>
      </c>
      <c r="BF45" s="389" t="s">
        <v>355</v>
      </c>
      <c r="BG45" s="389" t="s">
        <v>355</v>
      </c>
      <c r="BH45" s="389" t="s">
        <v>355</v>
      </c>
      <c r="BI45" s="389" t="s">
        <v>355</v>
      </c>
      <c r="BJ45" s="389" t="s">
        <v>355</v>
      </c>
      <c r="BK45" s="389" t="s">
        <v>355</v>
      </c>
      <c r="BL45" s="389" t="s">
        <v>355</v>
      </c>
      <c r="BM45" s="389" t="s">
        <v>355</v>
      </c>
      <c r="BN45" s="389" t="s">
        <v>355</v>
      </c>
      <c r="BO45" s="389" t="s">
        <v>355</v>
      </c>
      <c r="BP45" s="389" t="s">
        <v>355</v>
      </c>
      <c r="BQ45" s="389" t="s">
        <v>355</v>
      </c>
      <c r="BR45" s="389" t="s">
        <v>355</v>
      </c>
      <c r="BS45" s="389" t="s">
        <v>355</v>
      </c>
      <c r="BT45" s="389" t="s">
        <v>355</v>
      </c>
      <c r="BU45" s="389" t="s">
        <v>355</v>
      </c>
      <c r="BV45" s="389" t="s">
        <v>355</v>
      </c>
      <c r="BW45" s="389" t="s">
        <v>355</v>
      </c>
      <c r="BX45" s="389" t="s">
        <v>355</v>
      </c>
      <c r="BY45" s="389" t="s">
        <v>355</v>
      </c>
      <c r="BZ45" s="389" t="s">
        <v>355</v>
      </c>
      <c r="CA45" s="389" t="s">
        <v>355</v>
      </c>
      <c r="CB45" s="389" t="s">
        <v>355</v>
      </c>
      <c r="CC45" s="389" t="s">
        <v>355</v>
      </c>
      <c r="CD45" s="389" t="s">
        <v>355</v>
      </c>
      <c r="CE45" s="389" t="s">
        <v>355</v>
      </c>
      <c r="CF45" s="389" t="s">
        <v>355</v>
      </c>
      <c r="CG45" s="389" t="s">
        <v>355</v>
      </c>
      <c r="CH45" s="389" t="s">
        <v>355</v>
      </c>
      <c r="CI45" s="389" t="s">
        <v>355</v>
      </c>
      <c r="CJ45" s="389" t="s">
        <v>355</v>
      </c>
      <c r="CK45" s="389" t="s">
        <v>355</v>
      </c>
      <c r="CL45" s="389" t="s">
        <v>355</v>
      </c>
      <c r="CM45" s="389" t="s">
        <v>355</v>
      </c>
      <c r="CN45" s="389" t="s">
        <v>355</v>
      </c>
      <c r="CO45" s="389" t="s">
        <v>355</v>
      </c>
      <c r="CP45" s="389" t="s">
        <v>355</v>
      </c>
      <c r="CQ45" s="389" t="s">
        <v>355</v>
      </c>
      <c r="CR45" s="389" t="s">
        <v>355</v>
      </c>
      <c r="CS45" s="389" t="s">
        <v>355</v>
      </c>
      <c r="CT45" s="389" t="s">
        <v>355</v>
      </c>
      <c r="CU45" s="389" t="s">
        <v>355</v>
      </c>
      <c r="CV45" s="389" t="s">
        <v>355</v>
      </c>
      <c r="CW45" s="389" t="s">
        <v>355</v>
      </c>
      <c r="CX45" s="389" t="s">
        <v>355</v>
      </c>
      <c r="CY45" s="389" t="s">
        <v>355</v>
      </c>
      <c r="CZ45" s="389" t="s">
        <v>355</v>
      </c>
      <c r="DA45" s="389" t="s">
        <v>355</v>
      </c>
      <c r="DB45" s="389" t="s">
        <v>355</v>
      </c>
      <c r="DC45" s="389" t="s">
        <v>355</v>
      </c>
      <c r="DD45" s="389" t="s">
        <v>355</v>
      </c>
      <c r="DE45" s="389" t="s">
        <v>355</v>
      </c>
      <c r="DF45" s="389" t="s">
        <v>355</v>
      </c>
      <c r="DG45" s="390" t="s">
        <v>355</v>
      </c>
    </row>
    <row r="46" spans="1:111" ht="15" customHeight="1">
      <c r="A46" s="382">
        <v>40</v>
      </c>
      <c r="B46" s="123" t="s">
        <v>211</v>
      </c>
      <c r="C46" s="110" t="s">
        <v>212</v>
      </c>
      <c r="D46" s="388" t="s">
        <v>355</v>
      </c>
      <c r="E46" s="389" t="s">
        <v>355</v>
      </c>
      <c r="F46" s="389" t="s">
        <v>355</v>
      </c>
      <c r="G46" s="389" t="s">
        <v>355</v>
      </c>
      <c r="H46" s="389" t="s">
        <v>355</v>
      </c>
      <c r="I46" s="389" t="s">
        <v>355</v>
      </c>
      <c r="J46" s="389" t="s">
        <v>355</v>
      </c>
      <c r="K46" s="389" t="s">
        <v>355</v>
      </c>
      <c r="L46" s="389" t="s">
        <v>355</v>
      </c>
      <c r="M46" s="389" t="s">
        <v>355</v>
      </c>
      <c r="N46" s="389" t="s">
        <v>355</v>
      </c>
      <c r="O46" s="389" t="s">
        <v>355</v>
      </c>
      <c r="P46" s="389" t="s">
        <v>355</v>
      </c>
      <c r="Q46" s="389" t="s">
        <v>355</v>
      </c>
      <c r="R46" s="389" t="s">
        <v>355</v>
      </c>
      <c r="S46" s="389" t="s">
        <v>355</v>
      </c>
      <c r="T46" s="389" t="s">
        <v>355</v>
      </c>
      <c r="U46" s="389" t="s">
        <v>355</v>
      </c>
      <c r="V46" s="389" t="s">
        <v>355</v>
      </c>
      <c r="W46" s="389" t="s">
        <v>355</v>
      </c>
      <c r="X46" s="389" t="s">
        <v>355</v>
      </c>
      <c r="Y46" s="389" t="s">
        <v>355</v>
      </c>
      <c r="Z46" s="389" t="s">
        <v>355</v>
      </c>
      <c r="AA46" s="389" t="s">
        <v>355</v>
      </c>
      <c r="AB46" s="389" t="s">
        <v>355</v>
      </c>
      <c r="AC46" s="389" t="s">
        <v>355</v>
      </c>
      <c r="AD46" s="389" t="s">
        <v>355</v>
      </c>
      <c r="AE46" s="389" t="s">
        <v>355</v>
      </c>
      <c r="AF46" s="389" t="s">
        <v>355</v>
      </c>
      <c r="AG46" s="389" t="s">
        <v>355</v>
      </c>
      <c r="AH46" s="389" t="s">
        <v>355</v>
      </c>
      <c r="AI46" s="389" t="s">
        <v>355</v>
      </c>
      <c r="AJ46" s="389" t="s">
        <v>355</v>
      </c>
      <c r="AK46" s="389" t="s">
        <v>355</v>
      </c>
      <c r="AL46" s="389" t="s">
        <v>355</v>
      </c>
      <c r="AM46" s="389" t="s">
        <v>355</v>
      </c>
      <c r="AN46" s="389" t="s">
        <v>355</v>
      </c>
      <c r="AO46" s="389" t="s">
        <v>355</v>
      </c>
      <c r="AP46" s="389" t="s">
        <v>355</v>
      </c>
      <c r="AQ46" s="389">
        <v>1</v>
      </c>
      <c r="AR46" s="389" t="s">
        <v>355</v>
      </c>
      <c r="AS46" s="389" t="s">
        <v>355</v>
      </c>
      <c r="AT46" s="389" t="s">
        <v>355</v>
      </c>
      <c r="AU46" s="389" t="s">
        <v>355</v>
      </c>
      <c r="AV46" s="389" t="s">
        <v>355</v>
      </c>
      <c r="AW46" s="389" t="s">
        <v>355</v>
      </c>
      <c r="AX46" s="389" t="s">
        <v>355</v>
      </c>
      <c r="AY46" s="389" t="s">
        <v>355</v>
      </c>
      <c r="AZ46" s="389" t="s">
        <v>355</v>
      </c>
      <c r="BA46" s="389" t="s">
        <v>355</v>
      </c>
      <c r="BB46" s="389" t="s">
        <v>355</v>
      </c>
      <c r="BC46" s="389" t="s">
        <v>355</v>
      </c>
      <c r="BD46" s="389" t="s">
        <v>355</v>
      </c>
      <c r="BE46" s="389" t="s">
        <v>355</v>
      </c>
      <c r="BF46" s="389" t="s">
        <v>355</v>
      </c>
      <c r="BG46" s="389" t="s">
        <v>355</v>
      </c>
      <c r="BH46" s="389" t="s">
        <v>355</v>
      </c>
      <c r="BI46" s="389" t="s">
        <v>355</v>
      </c>
      <c r="BJ46" s="389" t="s">
        <v>355</v>
      </c>
      <c r="BK46" s="389" t="s">
        <v>355</v>
      </c>
      <c r="BL46" s="389" t="s">
        <v>355</v>
      </c>
      <c r="BM46" s="389" t="s">
        <v>355</v>
      </c>
      <c r="BN46" s="389" t="s">
        <v>355</v>
      </c>
      <c r="BO46" s="389" t="s">
        <v>355</v>
      </c>
      <c r="BP46" s="389" t="s">
        <v>355</v>
      </c>
      <c r="BQ46" s="389" t="s">
        <v>355</v>
      </c>
      <c r="BR46" s="389" t="s">
        <v>355</v>
      </c>
      <c r="BS46" s="389" t="s">
        <v>355</v>
      </c>
      <c r="BT46" s="389" t="s">
        <v>355</v>
      </c>
      <c r="BU46" s="389" t="s">
        <v>355</v>
      </c>
      <c r="BV46" s="389" t="s">
        <v>355</v>
      </c>
      <c r="BW46" s="389" t="s">
        <v>355</v>
      </c>
      <c r="BX46" s="389" t="s">
        <v>355</v>
      </c>
      <c r="BY46" s="389" t="s">
        <v>355</v>
      </c>
      <c r="BZ46" s="389" t="s">
        <v>355</v>
      </c>
      <c r="CA46" s="389" t="s">
        <v>355</v>
      </c>
      <c r="CB46" s="389" t="s">
        <v>355</v>
      </c>
      <c r="CC46" s="389" t="s">
        <v>355</v>
      </c>
      <c r="CD46" s="389" t="s">
        <v>355</v>
      </c>
      <c r="CE46" s="389" t="s">
        <v>355</v>
      </c>
      <c r="CF46" s="389" t="s">
        <v>355</v>
      </c>
      <c r="CG46" s="389" t="s">
        <v>355</v>
      </c>
      <c r="CH46" s="389" t="s">
        <v>355</v>
      </c>
      <c r="CI46" s="389" t="s">
        <v>355</v>
      </c>
      <c r="CJ46" s="389" t="s">
        <v>355</v>
      </c>
      <c r="CK46" s="389" t="s">
        <v>355</v>
      </c>
      <c r="CL46" s="389" t="s">
        <v>355</v>
      </c>
      <c r="CM46" s="389" t="s">
        <v>355</v>
      </c>
      <c r="CN46" s="389" t="s">
        <v>355</v>
      </c>
      <c r="CO46" s="389" t="s">
        <v>355</v>
      </c>
      <c r="CP46" s="389" t="s">
        <v>355</v>
      </c>
      <c r="CQ46" s="389" t="s">
        <v>355</v>
      </c>
      <c r="CR46" s="389" t="s">
        <v>355</v>
      </c>
      <c r="CS46" s="389" t="s">
        <v>355</v>
      </c>
      <c r="CT46" s="389" t="s">
        <v>355</v>
      </c>
      <c r="CU46" s="389" t="s">
        <v>355</v>
      </c>
      <c r="CV46" s="389" t="s">
        <v>355</v>
      </c>
      <c r="CW46" s="389" t="s">
        <v>355</v>
      </c>
      <c r="CX46" s="389" t="s">
        <v>355</v>
      </c>
      <c r="CY46" s="389" t="s">
        <v>355</v>
      </c>
      <c r="CZ46" s="389" t="s">
        <v>355</v>
      </c>
      <c r="DA46" s="389" t="s">
        <v>355</v>
      </c>
      <c r="DB46" s="389" t="s">
        <v>355</v>
      </c>
      <c r="DC46" s="389" t="s">
        <v>355</v>
      </c>
      <c r="DD46" s="389" t="s">
        <v>355</v>
      </c>
      <c r="DE46" s="389" t="s">
        <v>355</v>
      </c>
      <c r="DF46" s="389" t="s">
        <v>355</v>
      </c>
      <c r="DG46" s="390" t="s">
        <v>355</v>
      </c>
    </row>
    <row r="47" spans="1:111" ht="15" customHeight="1">
      <c r="A47" s="382">
        <v>41</v>
      </c>
      <c r="B47" s="123" t="s">
        <v>213</v>
      </c>
      <c r="C47" s="110" t="s">
        <v>214</v>
      </c>
      <c r="D47" s="388" t="s">
        <v>355</v>
      </c>
      <c r="E47" s="389" t="s">
        <v>355</v>
      </c>
      <c r="F47" s="389" t="s">
        <v>355</v>
      </c>
      <c r="G47" s="389" t="s">
        <v>355</v>
      </c>
      <c r="H47" s="389" t="s">
        <v>355</v>
      </c>
      <c r="I47" s="389" t="s">
        <v>355</v>
      </c>
      <c r="J47" s="389" t="s">
        <v>355</v>
      </c>
      <c r="K47" s="389" t="s">
        <v>355</v>
      </c>
      <c r="L47" s="389" t="s">
        <v>355</v>
      </c>
      <c r="M47" s="389" t="s">
        <v>355</v>
      </c>
      <c r="N47" s="389" t="s">
        <v>355</v>
      </c>
      <c r="O47" s="389" t="s">
        <v>355</v>
      </c>
      <c r="P47" s="389" t="s">
        <v>355</v>
      </c>
      <c r="Q47" s="389" t="s">
        <v>355</v>
      </c>
      <c r="R47" s="389" t="s">
        <v>355</v>
      </c>
      <c r="S47" s="389" t="s">
        <v>355</v>
      </c>
      <c r="T47" s="389" t="s">
        <v>355</v>
      </c>
      <c r="U47" s="389" t="s">
        <v>355</v>
      </c>
      <c r="V47" s="389" t="s">
        <v>355</v>
      </c>
      <c r="W47" s="389" t="s">
        <v>355</v>
      </c>
      <c r="X47" s="389" t="s">
        <v>355</v>
      </c>
      <c r="Y47" s="389" t="s">
        <v>355</v>
      </c>
      <c r="Z47" s="389" t="s">
        <v>355</v>
      </c>
      <c r="AA47" s="389" t="s">
        <v>355</v>
      </c>
      <c r="AB47" s="389" t="s">
        <v>355</v>
      </c>
      <c r="AC47" s="389" t="s">
        <v>355</v>
      </c>
      <c r="AD47" s="389" t="s">
        <v>355</v>
      </c>
      <c r="AE47" s="389" t="s">
        <v>355</v>
      </c>
      <c r="AF47" s="389" t="s">
        <v>355</v>
      </c>
      <c r="AG47" s="389" t="s">
        <v>355</v>
      </c>
      <c r="AH47" s="389" t="s">
        <v>355</v>
      </c>
      <c r="AI47" s="389" t="s">
        <v>355</v>
      </c>
      <c r="AJ47" s="389" t="s">
        <v>355</v>
      </c>
      <c r="AK47" s="389" t="s">
        <v>355</v>
      </c>
      <c r="AL47" s="389" t="s">
        <v>355</v>
      </c>
      <c r="AM47" s="389" t="s">
        <v>355</v>
      </c>
      <c r="AN47" s="389" t="s">
        <v>355</v>
      </c>
      <c r="AO47" s="389" t="s">
        <v>355</v>
      </c>
      <c r="AP47" s="389" t="s">
        <v>355</v>
      </c>
      <c r="AQ47" s="389" t="s">
        <v>355</v>
      </c>
      <c r="AR47" s="389">
        <v>1</v>
      </c>
      <c r="AS47" s="389" t="s">
        <v>355</v>
      </c>
      <c r="AT47" s="389" t="s">
        <v>355</v>
      </c>
      <c r="AU47" s="389" t="s">
        <v>355</v>
      </c>
      <c r="AV47" s="389" t="s">
        <v>355</v>
      </c>
      <c r="AW47" s="389" t="s">
        <v>355</v>
      </c>
      <c r="AX47" s="389" t="s">
        <v>355</v>
      </c>
      <c r="AY47" s="389" t="s">
        <v>355</v>
      </c>
      <c r="AZ47" s="389" t="s">
        <v>355</v>
      </c>
      <c r="BA47" s="389" t="s">
        <v>355</v>
      </c>
      <c r="BB47" s="389" t="s">
        <v>355</v>
      </c>
      <c r="BC47" s="389" t="s">
        <v>355</v>
      </c>
      <c r="BD47" s="389" t="s">
        <v>355</v>
      </c>
      <c r="BE47" s="389" t="s">
        <v>355</v>
      </c>
      <c r="BF47" s="389" t="s">
        <v>355</v>
      </c>
      <c r="BG47" s="389" t="s">
        <v>355</v>
      </c>
      <c r="BH47" s="389" t="s">
        <v>355</v>
      </c>
      <c r="BI47" s="389" t="s">
        <v>355</v>
      </c>
      <c r="BJ47" s="389" t="s">
        <v>355</v>
      </c>
      <c r="BK47" s="389" t="s">
        <v>355</v>
      </c>
      <c r="BL47" s="389" t="s">
        <v>355</v>
      </c>
      <c r="BM47" s="389" t="s">
        <v>355</v>
      </c>
      <c r="BN47" s="389" t="s">
        <v>355</v>
      </c>
      <c r="BO47" s="389" t="s">
        <v>355</v>
      </c>
      <c r="BP47" s="389" t="s">
        <v>355</v>
      </c>
      <c r="BQ47" s="389" t="s">
        <v>355</v>
      </c>
      <c r="BR47" s="389" t="s">
        <v>355</v>
      </c>
      <c r="BS47" s="389" t="s">
        <v>355</v>
      </c>
      <c r="BT47" s="389" t="s">
        <v>355</v>
      </c>
      <c r="BU47" s="389" t="s">
        <v>355</v>
      </c>
      <c r="BV47" s="389" t="s">
        <v>355</v>
      </c>
      <c r="BW47" s="389" t="s">
        <v>355</v>
      </c>
      <c r="BX47" s="389" t="s">
        <v>355</v>
      </c>
      <c r="BY47" s="389" t="s">
        <v>355</v>
      </c>
      <c r="BZ47" s="389" t="s">
        <v>355</v>
      </c>
      <c r="CA47" s="389" t="s">
        <v>355</v>
      </c>
      <c r="CB47" s="389" t="s">
        <v>355</v>
      </c>
      <c r="CC47" s="389" t="s">
        <v>355</v>
      </c>
      <c r="CD47" s="389" t="s">
        <v>355</v>
      </c>
      <c r="CE47" s="389" t="s">
        <v>355</v>
      </c>
      <c r="CF47" s="389" t="s">
        <v>355</v>
      </c>
      <c r="CG47" s="389" t="s">
        <v>355</v>
      </c>
      <c r="CH47" s="389" t="s">
        <v>355</v>
      </c>
      <c r="CI47" s="389" t="s">
        <v>355</v>
      </c>
      <c r="CJ47" s="389" t="s">
        <v>355</v>
      </c>
      <c r="CK47" s="389" t="s">
        <v>355</v>
      </c>
      <c r="CL47" s="389" t="s">
        <v>355</v>
      </c>
      <c r="CM47" s="389" t="s">
        <v>355</v>
      </c>
      <c r="CN47" s="389" t="s">
        <v>355</v>
      </c>
      <c r="CO47" s="389" t="s">
        <v>355</v>
      </c>
      <c r="CP47" s="389" t="s">
        <v>355</v>
      </c>
      <c r="CQ47" s="389" t="s">
        <v>355</v>
      </c>
      <c r="CR47" s="389" t="s">
        <v>355</v>
      </c>
      <c r="CS47" s="389" t="s">
        <v>355</v>
      </c>
      <c r="CT47" s="389" t="s">
        <v>355</v>
      </c>
      <c r="CU47" s="389" t="s">
        <v>355</v>
      </c>
      <c r="CV47" s="389" t="s">
        <v>355</v>
      </c>
      <c r="CW47" s="389" t="s">
        <v>355</v>
      </c>
      <c r="CX47" s="389" t="s">
        <v>355</v>
      </c>
      <c r="CY47" s="389" t="s">
        <v>355</v>
      </c>
      <c r="CZ47" s="389" t="s">
        <v>355</v>
      </c>
      <c r="DA47" s="389" t="s">
        <v>355</v>
      </c>
      <c r="DB47" s="389" t="s">
        <v>355</v>
      </c>
      <c r="DC47" s="389" t="s">
        <v>355</v>
      </c>
      <c r="DD47" s="389" t="s">
        <v>355</v>
      </c>
      <c r="DE47" s="389" t="s">
        <v>355</v>
      </c>
      <c r="DF47" s="389" t="s">
        <v>355</v>
      </c>
      <c r="DG47" s="390" t="s">
        <v>355</v>
      </c>
    </row>
    <row r="48" spans="1:111" ht="15" customHeight="1">
      <c r="A48" s="382">
        <v>42</v>
      </c>
      <c r="B48" s="123" t="s">
        <v>215</v>
      </c>
      <c r="C48" s="110" t="s">
        <v>216</v>
      </c>
      <c r="D48" s="388" t="s">
        <v>355</v>
      </c>
      <c r="E48" s="389" t="s">
        <v>355</v>
      </c>
      <c r="F48" s="389" t="s">
        <v>355</v>
      </c>
      <c r="G48" s="389" t="s">
        <v>355</v>
      </c>
      <c r="H48" s="389" t="s">
        <v>355</v>
      </c>
      <c r="I48" s="389" t="s">
        <v>355</v>
      </c>
      <c r="J48" s="389" t="s">
        <v>355</v>
      </c>
      <c r="K48" s="389" t="s">
        <v>355</v>
      </c>
      <c r="L48" s="389" t="s">
        <v>355</v>
      </c>
      <c r="M48" s="389" t="s">
        <v>355</v>
      </c>
      <c r="N48" s="389" t="s">
        <v>355</v>
      </c>
      <c r="O48" s="389" t="s">
        <v>355</v>
      </c>
      <c r="P48" s="389" t="s">
        <v>355</v>
      </c>
      <c r="Q48" s="389" t="s">
        <v>355</v>
      </c>
      <c r="R48" s="389" t="s">
        <v>355</v>
      </c>
      <c r="S48" s="389" t="s">
        <v>355</v>
      </c>
      <c r="T48" s="389" t="s">
        <v>355</v>
      </c>
      <c r="U48" s="389" t="s">
        <v>355</v>
      </c>
      <c r="V48" s="389" t="s">
        <v>355</v>
      </c>
      <c r="W48" s="389" t="s">
        <v>355</v>
      </c>
      <c r="X48" s="389" t="s">
        <v>355</v>
      </c>
      <c r="Y48" s="389" t="s">
        <v>355</v>
      </c>
      <c r="Z48" s="389" t="s">
        <v>355</v>
      </c>
      <c r="AA48" s="389" t="s">
        <v>355</v>
      </c>
      <c r="AB48" s="389" t="s">
        <v>355</v>
      </c>
      <c r="AC48" s="389" t="s">
        <v>355</v>
      </c>
      <c r="AD48" s="389" t="s">
        <v>355</v>
      </c>
      <c r="AE48" s="389" t="s">
        <v>355</v>
      </c>
      <c r="AF48" s="389" t="s">
        <v>355</v>
      </c>
      <c r="AG48" s="389" t="s">
        <v>355</v>
      </c>
      <c r="AH48" s="389" t="s">
        <v>355</v>
      </c>
      <c r="AI48" s="389" t="s">
        <v>355</v>
      </c>
      <c r="AJ48" s="389" t="s">
        <v>355</v>
      </c>
      <c r="AK48" s="389" t="s">
        <v>355</v>
      </c>
      <c r="AL48" s="389" t="s">
        <v>355</v>
      </c>
      <c r="AM48" s="389" t="s">
        <v>355</v>
      </c>
      <c r="AN48" s="389" t="s">
        <v>355</v>
      </c>
      <c r="AO48" s="389" t="s">
        <v>355</v>
      </c>
      <c r="AP48" s="389" t="s">
        <v>355</v>
      </c>
      <c r="AQ48" s="389" t="s">
        <v>355</v>
      </c>
      <c r="AR48" s="389" t="s">
        <v>355</v>
      </c>
      <c r="AS48" s="389">
        <v>1</v>
      </c>
      <c r="AT48" s="389" t="s">
        <v>355</v>
      </c>
      <c r="AU48" s="389" t="s">
        <v>355</v>
      </c>
      <c r="AV48" s="389" t="s">
        <v>355</v>
      </c>
      <c r="AW48" s="389" t="s">
        <v>355</v>
      </c>
      <c r="AX48" s="389" t="s">
        <v>355</v>
      </c>
      <c r="AY48" s="389" t="s">
        <v>355</v>
      </c>
      <c r="AZ48" s="389" t="s">
        <v>355</v>
      </c>
      <c r="BA48" s="389" t="s">
        <v>355</v>
      </c>
      <c r="BB48" s="389" t="s">
        <v>355</v>
      </c>
      <c r="BC48" s="389" t="s">
        <v>355</v>
      </c>
      <c r="BD48" s="389" t="s">
        <v>355</v>
      </c>
      <c r="BE48" s="389" t="s">
        <v>355</v>
      </c>
      <c r="BF48" s="389" t="s">
        <v>355</v>
      </c>
      <c r="BG48" s="389" t="s">
        <v>355</v>
      </c>
      <c r="BH48" s="389" t="s">
        <v>355</v>
      </c>
      <c r="BI48" s="389" t="s">
        <v>355</v>
      </c>
      <c r="BJ48" s="389" t="s">
        <v>355</v>
      </c>
      <c r="BK48" s="389" t="s">
        <v>355</v>
      </c>
      <c r="BL48" s="389" t="s">
        <v>355</v>
      </c>
      <c r="BM48" s="389" t="s">
        <v>355</v>
      </c>
      <c r="BN48" s="389" t="s">
        <v>355</v>
      </c>
      <c r="BO48" s="389" t="s">
        <v>355</v>
      </c>
      <c r="BP48" s="389" t="s">
        <v>355</v>
      </c>
      <c r="BQ48" s="389" t="s">
        <v>355</v>
      </c>
      <c r="BR48" s="389" t="s">
        <v>355</v>
      </c>
      <c r="BS48" s="389" t="s">
        <v>355</v>
      </c>
      <c r="BT48" s="389" t="s">
        <v>355</v>
      </c>
      <c r="BU48" s="389" t="s">
        <v>355</v>
      </c>
      <c r="BV48" s="389" t="s">
        <v>355</v>
      </c>
      <c r="BW48" s="389" t="s">
        <v>355</v>
      </c>
      <c r="BX48" s="389" t="s">
        <v>355</v>
      </c>
      <c r="BY48" s="389" t="s">
        <v>355</v>
      </c>
      <c r="BZ48" s="389" t="s">
        <v>355</v>
      </c>
      <c r="CA48" s="389" t="s">
        <v>355</v>
      </c>
      <c r="CB48" s="389" t="s">
        <v>355</v>
      </c>
      <c r="CC48" s="389" t="s">
        <v>355</v>
      </c>
      <c r="CD48" s="389" t="s">
        <v>355</v>
      </c>
      <c r="CE48" s="389" t="s">
        <v>355</v>
      </c>
      <c r="CF48" s="389" t="s">
        <v>355</v>
      </c>
      <c r="CG48" s="389" t="s">
        <v>355</v>
      </c>
      <c r="CH48" s="389" t="s">
        <v>355</v>
      </c>
      <c r="CI48" s="389" t="s">
        <v>355</v>
      </c>
      <c r="CJ48" s="389" t="s">
        <v>355</v>
      </c>
      <c r="CK48" s="389" t="s">
        <v>355</v>
      </c>
      <c r="CL48" s="389" t="s">
        <v>355</v>
      </c>
      <c r="CM48" s="389" t="s">
        <v>355</v>
      </c>
      <c r="CN48" s="389" t="s">
        <v>355</v>
      </c>
      <c r="CO48" s="389" t="s">
        <v>355</v>
      </c>
      <c r="CP48" s="389" t="s">
        <v>355</v>
      </c>
      <c r="CQ48" s="389" t="s">
        <v>355</v>
      </c>
      <c r="CR48" s="389" t="s">
        <v>355</v>
      </c>
      <c r="CS48" s="389" t="s">
        <v>355</v>
      </c>
      <c r="CT48" s="389" t="s">
        <v>355</v>
      </c>
      <c r="CU48" s="389" t="s">
        <v>355</v>
      </c>
      <c r="CV48" s="389" t="s">
        <v>355</v>
      </c>
      <c r="CW48" s="389" t="s">
        <v>355</v>
      </c>
      <c r="CX48" s="389" t="s">
        <v>355</v>
      </c>
      <c r="CY48" s="389" t="s">
        <v>355</v>
      </c>
      <c r="CZ48" s="389" t="s">
        <v>355</v>
      </c>
      <c r="DA48" s="389" t="s">
        <v>355</v>
      </c>
      <c r="DB48" s="389" t="s">
        <v>355</v>
      </c>
      <c r="DC48" s="389" t="s">
        <v>355</v>
      </c>
      <c r="DD48" s="389" t="s">
        <v>355</v>
      </c>
      <c r="DE48" s="389" t="s">
        <v>355</v>
      </c>
      <c r="DF48" s="389" t="s">
        <v>355</v>
      </c>
      <c r="DG48" s="390" t="s">
        <v>355</v>
      </c>
    </row>
    <row r="49" spans="1:111" ht="15" customHeight="1">
      <c r="A49" s="382">
        <v>43</v>
      </c>
      <c r="B49" s="123" t="s">
        <v>217</v>
      </c>
      <c r="C49" s="110" t="s">
        <v>218</v>
      </c>
      <c r="D49" s="388" t="s">
        <v>355</v>
      </c>
      <c r="E49" s="389" t="s">
        <v>355</v>
      </c>
      <c r="F49" s="389" t="s">
        <v>355</v>
      </c>
      <c r="G49" s="389" t="s">
        <v>355</v>
      </c>
      <c r="H49" s="389" t="s">
        <v>355</v>
      </c>
      <c r="I49" s="389" t="s">
        <v>355</v>
      </c>
      <c r="J49" s="389" t="s">
        <v>355</v>
      </c>
      <c r="K49" s="389" t="s">
        <v>355</v>
      </c>
      <c r="L49" s="389" t="s">
        <v>355</v>
      </c>
      <c r="M49" s="389" t="s">
        <v>355</v>
      </c>
      <c r="N49" s="389" t="s">
        <v>355</v>
      </c>
      <c r="O49" s="389" t="s">
        <v>355</v>
      </c>
      <c r="P49" s="389" t="s">
        <v>355</v>
      </c>
      <c r="Q49" s="389" t="s">
        <v>355</v>
      </c>
      <c r="R49" s="389" t="s">
        <v>355</v>
      </c>
      <c r="S49" s="389" t="s">
        <v>355</v>
      </c>
      <c r="T49" s="389" t="s">
        <v>355</v>
      </c>
      <c r="U49" s="389" t="s">
        <v>355</v>
      </c>
      <c r="V49" s="389" t="s">
        <v>355</v>
      </c>
      <c r="W49" s="389" t="s">
        <v>355</v>
      </c>
      <c r="X49" s="389" t="s">
        <v>355</v>
      </c>
      <c r="Y49" s="389" t="s">
        <v>355</v>
      </c>
      <c r="Z49" s="389" t="s">
        <v>355</v>
      </c>
      <c r="AA49" s="389" t="s">
        <v>355</v>
      </c>
      <c r="AB49" s="389" t="s">
        <v>355</v>
      </c>
      <c r="AC49" s="389" t="s">
        <v>355</v>
      </c>
      <c r="AD49" s="389" t="s">
        <v>355</v>
      </c>
      <c r="AE49" s="389" t="s">
        <v>355</v>
      </c>
      <c r="AF49" s="389" t="s">
        <v>355</v>
      </c>
      <c r="AG49" s="389" t="s">
        <v>355</v>
      </c>
      <c r="AH49" s="389" t="s">
        <v>355</v>
      </c>
      <c r="AI49" s="389" t="s">
        <v>355</v>
      </c>
      <c r="AJ49" s="389" t="s">
        <v>355</v>
      </c>
      <c r="AK49" s="389" t="s">
        <v>355</v>
      </c>
      <c r="AL49" s="389" t="s">
        <v>355</v>
      </c>
      <c r="AM49" s="389" t="s">
        <v>355</v>
      </c>
      <c r="AN49" s="389" t="s">
        <v>355</v>
      </c>
      <c r="AO49" s="389" t="s">
        <v>355</v>
      </c>
      <c r="AP49" s="389" t="s">
        <v>355</v>
      </c>
      <c r="AQ49" s="389" t="s">
        <v>355</v>
      </c>
      <c r="AR49" s="389" t="s">
        <v>355</v>
      </c>
      <c r="AS49" s="389" t="s">
        <v>355</v>
      </c>
      <c r="AT49" s="389">
        <v>1</v>
      </c>
      <c r="AU49" s="389" t="s">
        <v>355</v>
      </c>
      <c r="AV49" s="389" t="s">
        <v>355</v>
      </c>
      <c r="AW49" s="389" t="s">
        <v>355</v>
      </c>
      <c r="AX49" s="389" t="s">
        <v>355</v>
      </c>
      <c r="AY49" s="389" t="s">
        <v>355</v>
      </c>
      <c r="AZ49" s="389" t="s">
        <v>355</v>
      </c>
      <c r="BA49" s="389" t="s">
        <v>355</v>
      </c>
      <c r="BB49" s="389" t="s">
        <v>355</v>
      </c>
      <c r="BC49" s="389" t="s">
        <v>355</v>
      </c>
      <c r="BD49" s="389" t="s">
        <v>355</v>
      </c>
      <c r="BE49" s="389" t="s">
        <v>355</v>
      </c>
      <c r="BF49" s="389" t="s">
        <v>355</v>
      </c>
      <c r="BG49" s="389" t="s">
        <v>355</v>
      </c>
      <c r="BH49" s="389" t="s">
        <v>355</v>
      </c>
      <c r="BI49" s="389" t="s">
        <v>355</v>
      </c>
      <c r="BJ49" s="389" t="s">
        <v>355</v>
      </c>
      <c r="BK49" s="389" t="s">
        <v>355</v>
      </c>
      <c r="BL49" s="389" t="s">
        <v>355</v>
      </c>
      <c r="BM49" s="389" t="s">
        <v>355</v>
      </c>
      <c r="BN49" s="389" t="s">
        <v>355</v>
      </c>
      <c r="BO49" s="389" t="s">
        <v>355</v>
      </c>
      <c r="BP49" s="389" t="s">
        <v>355</v>
      </c>
      <c r="BQ49" s="389" t="s">
        <v>355</v>
      </c>
      <c r="BR49" s="389" t="s">
        <v>355</v>
      </c>
      <c r="BS49" s="389" t="s">
        <v>355</v>
      </c>
      <c r="BT49" s="389" t="s">
        <v>355</v>
      </c>
      <c r="BU49" s="389" t="s">
        <v>355</v>
      </c>
      <c r="BV49" s="389" t="s">
        <v>355</v>
      </c>
      <c r="BW49" s="389" t="s">
        <v>355</v>
      </c>
      <c r="BX49" s="389" t="s">
        <v>355</v>
      </c>
      <c r="BY49" s="389" t="s">
        <v>355</v>
      </c>
      <c r="BZ49" s="389" t="s">
        <v>355</v>
      </c>
      <c r="CA49" s="389" t="s">
        <v>355</v>
      </c>
      <c r="CB49" s="389" t="s">
        <v>355</v>
      </c>
      <c r="CC49" s="389" t="s">
        <v>355</v>
      </c>
      <c r="CD49" s="389" t="s">
        <v>355</v>
      </c>
      <c r="CE49" s="389" t="s">
        <v>355</v>
      </c>
      <c r="CF49" s="389" t="s">
        <v>355</v>
      </c>
      <c r="CG49" s="389" t="s">
        <v>355</v>
      </c>
      <c r="CH49" s="389" t="s">
        <v>355</v>
      </c>
      <c r="CI49" s="389" t="s">
        <v>355</v>
      </c>
      <c r="CJ49" s="389" t="s">
        <v>355</v>
      </c>
      <c r="CK49" s="389" t="s">
        <v>355</v>
      </c>
      <c r="CL49" s="389" t="s">
        <v>355</v>
      </c>
      <c r="CM49" s="389" t="s">
        <v>355</v>
      </c>
      <c r="CN49" s="389" t="s">
        <v>355</v>
      </c>
      <c r="CO49" s="389" t="s">
        <v>355</v>
      </c>
      <c r="CP49" s="389" t="s">
        <v>355</v>
      </c>
      <c r="CQ49" s="389" t="s">
        <v>355</v>
      </c>
      <c r="CR49" s="389" t="s">
        <v>355</v>
      </c>
      <c r="CS49" s="389" t="s">
        <v>355</v>
      </c>
      <c r="CT49" s="389" t="s">
        <v>355</v>
      </c>
      <c r="CU49" s="389" t="s">
        <v>355</v>
      </c>
      <c r="CV49" s="389" t="s">
        <v>355</v>
      </c>
      <c r="CW49" s="389" t="s">
        <v>355</v>
      </c>
      <c r="CX49" s="389" t="s">
        <v>355</v>
      </c>
      <c r="CY49" s="389" t="s">
        <v>355</v>
      </c>
      <c r="CZ49" s="389" t="s">
        <v>355</v>
      </c>
      <c r="DA49" s="389" t="s">
        <v>355</v>
      </c>
      <c r="DB49" s="389" t="s">
        <v>355</v>
      </c>
      <c r="DC49" s="389" t="s">
        <v>355</v>
      </c>
      <c r="DD49" s="389" t="s">
        <v>355</v>
      </c>
      <c r="DE49" s="389" t="s">
        <v>355</v>
      </c>
      <c r="DF49" s="389" t="s">
        <v>355</v>
      </c>
      <c r="DG49" s="390" t="s">
        <v>355</v>
      </c>
    </row>
    <row r="50" spans="1:111" ht="15" customHeight="1">
      <c r="A50" s="382">
        <v>44</v>
      </c>
      <c r="B50" s="123" t="s">
        <v>219</v>
      </c>
      <c r="C50" s="110" t="s">
        <v>0</v>
      </c>
      <c r="D50" s="388" t="s">
        <v>355</v>
      </c>
      <c r="E50" s="389" t="s">
        <v>355</v>
      </c>
      <c r="F50" s="389" t="s">
        <v>355</v>
      </c>
      <c r="G50" s="389" t="s">
        <v>355</v>
      </c>
      <c r="H50" s="389" t="s">
        <v>355</v>
      </c>
      <c r="I50" s="389" t="s">
        <v>355</v>
      </c>
      <c r="J50" s="389" t="s">
        <v>355</v>
      </c>
      <c r="K50" s="389" t="s">
        <v>355</v>
      </c>
      <c r="L50" s="389" t="s">
        <v>355</v>
      </c>
      <c r="M50" s="389" t="s">
        <v>355</v>
      </c>
      <c r="N50" s="389" t="s">
        <v>355</v>
      </c>
      <c r="O50" s="389" t="s">
        <v>355</v>
      </c>
      <c r="P50" s="389" t="s">
        <v>355</v>
      </c>
      <c r="Q50" s="389" t="s">
        <v>355</v>
      </c>
      <c r="R50" s="389" t="s">
        <v>355</v>
      </c>
      <c r="S50" s="389" t="s">
        <v>355</v>
      </c>
      <c r="T50" s="389" t="s">
        <v>355</v>
      </c>
      <c r="U50" s="389" t="s">
        <v>355</v>
      </c>
      <c r="V50" s="389" t="s">
        <v>355</v>
      </c>
      <c r="W50" s="389" t="s">
        <v>355</v>
      </c>
      <c r="X50" s="389" t="s">
        <v>355</v>
      </c>
      <c r="Y50" s="389" t="s">
        <v>355</v>
      </c>
      <c r="Z50" s="389" t="s">
        <v>355</v>
      </c>
      <c r="AA50" s="389" t="s">
        <v>355</v>
      </c>
      <c r="AB50" s="389" t="s">
        <v>355</v>
      </c>
      <c r="AC50" s="389" t="s">
        <v>355</v>
      </c>
      <c r="AD50" s="389" t="s">
        <v>355</v>
      </c>
      <c r="AE50" s="389" t="s">
        <v>355</v>
      </c>
      <c r="AF50" s="389" t="s">
        <v>355</v>
      </c>
      <c r="AG50" s="389" t="s">
        <v>355</v>
      </c>
      <c r="AH50" s="389" t="s">
        <v>355</v>
      </c>
      <c r="AI50" s="389" t="s">
        <v>355</v>
      </c>
      <c r="AJ50" s="389" t="s">
        <v>355</v>
      </c>
      <c r="AK50" s="389" t="s">
        <v>355</v>
      </c>
      <c r="AL50" s="389" t="s">
        <v>355</v>
      </c>
      <c r="AM50" s="389" t="s">
        <v>355</v>
      </c>
      <c r="AN50" s="389" t="s">
        <v>355</v>
      </c>
      <c r="AO50" s="389" t="s">
        <v>355</v>
      </c>
      <c r="AP50" s="389" t="s">
        <v>355</v>
      </c>
      <c r="AQ50" s="389" t="s">
        <v>355</v>
      </c>
      <c r="AR50" s="389" t="s">
        <v>355</v>
      </c>
      <c r="AS50" s="389" t="s">
        <v>355</v>
      </c>
      <c r="AT50" s="389" t="s">
        <v>355</v>
      </c>
      <c r="AU50" s="389">
        <v>1</v>
      </c>
      <c r="AV50" s="389" t="s">
        <v>355</v>
      </c>
      <c r="AW50" s="389" t="s">
        <v>355</v>
      </c>
      <c r="AX50" s="389" t="s">
        <v>355</v>
      </c>
      <c r="AY50" s="389" t="s">
        <v>355</v>
      </c>
      <c r="AZ50" s="389" t="s">
        <v>355</v>
      </c>
      <c r="BA50" s="389" t="s">
        <v>355</v>
      </c>
      <c r="BB50" s="389" t="s">
        <v>355</v>
      </c>
      <c r="BC50" s="389" t="s">
        <v>355</v>
      </c>
      <c r="BD50" s="389" t="s">
        <v>355</v>
      </c>
      <c r="BE50" s="389" t="s">
        <v>355</v>
      </c>
      <c r="BF50" s="389" t="s">
        <v>355</v>
      </c>
      <c r="BG50" s="389" t="s">
        <v>355</v>
      </c>
      <c r="BH50" s="389" t="s">
        <v>355</v>
      </c>
      <c r="BI50" s="389" t="s">
        <v>355</v>
      </c>
      <c r="BJ50" s="389" t="s">
        <v>355</v>
      </c>
      <c r="BK50" s="389" t="s">
        <v>355</v>
      </c>
      <c r="BL50" s="389" t="s">
        <v>355</v>
      </c>
      <c r="BM50" s="389" t="s">
        <v>355</v>
      </c>
      <c r="BN50" s="389" t="s">
        <v>355</v>
      </c>
      <c r="BO50" s="389" t="s">
        <v>355</v>
      </c>
      <c r="BP50" s="389" t="s">
        <v>355</v>
      </c>
      <c r="BQ50" s="389" t="s">
        <v>355</v>
      </c>
      <c r="BR50" s="389" t="s">
        <v>355</v>
      </c>
      <c r="BS50" s="389" t="s">
        <v>355</v>
      </c>
      <c r="BT50" s="389" t="s">
        <v>355</v>
      </c>
      <c r="BU50" s="389" t="s">
        <v>355</v>
      </c>
      <c r="BV50" s="389" t="s">
        <v>355</v>
      </c>
      <c r="BW50" s="389" t="s">
        <v>355</v>
      </c>
      <c r="BX50" s="389" t="s">
        <v>355</v>
      </c>
      <c r="BY50" s="389" t="s">
        <v>355</v>
      </c>
      <c r="BZ50" s="389" t="s">
        <v>355</v>
      </c>
      <c r="CA50" s="389" t="s">
        <v>355</v>
      </c>
      <c r="CB50" s="389" t="s">
        <v>355</v>
      </c>
      <c r="CC50" s="389" t="s">
        <v>355</v>
      </c>
      <c r="CD50" s="389" t="s">
        <v>355</v>
      </c>
      <c r="CE50" s="389" t="s">
        <v>355</v>
      </c>
      <c r="CF50" s="389" t="s">
        <v>355</v>
      </c>
      <c r="CG50" s="389" t="s">
        <v>355</v>
      </c>
      <c r="CH50" s="389" t="s">
        <v>355</v>
      </c>
      <c r="CI50" s="389" t="s">
        <v>355</v>
      </c>
      <c r="CJ50" s="389" t="s">
        <v>355</v>
      </c>
      <c r="CK50" s="389" t="s">
        <v>355</v>
      </c>
      <c r="CL50" s="389" t="s">
        <v>355</v>
      </c>
      <c r="CM50" s="389" t="s">
        <v>355</v>
      </c>
      <c r="CN50" s="389" t="s">
        <v>355</v>
      </c>
      <c r="CO50" s="389" t="s">
        <v>355</v>
      </c>
      <c r="CP50" s="389" t="s">
        <v>355</v>
      </c>
      <c r="CQ50" s="389" t="s">
        <v>355</v>
      </c>
      <c r="CR50" s="389" t="s">
        <v>355</v>
      </c>
      <c r="CS50" s="389" t="s">
        <v>355</v>
      </c>
      <c r="CT50" s="389" t="s">
        <v>355</v>
      </c>
      <c r="CU50" s="389" t="s">
        <v>355</v>
      </c>
      <c r="CV50" s="389" t="s">
        <v>355</v>
      </c>
      <c r="CW50" s="389" t="s">
        <v>355</v>
      </c>
      <c r="CX50" s="389" t="s">
        <v>355</v>
      </c>
      <c r="CY50" s="389" t="s">
        <v>355</v>
      </c>
      <c r="CZ50" s="389" t="s">
        <v>355</v>
      </c>
      <c r="DA50" s="389" t="s">
        <v>355</v>
      </c>
      <c r="DB50" s="389" t="s">
        <v>355</v>
      </c>
      <c r="DC50" s="389" t="s">
        <v>355</v>
      </c>
      <c r="DD50" s="389" t="s">
        <v>355</v>
      </c>
      <c r="DE50" s="389" t="s">
        <v>355</v>
      </c>
      <c r="DF50" s="389" t="s">
        <v>355</v>
      </c>
      <c r="DG50" s="390" t="s">
        <v>355</v>
      </c>
    </row>
    <row r="51" spans="1:111" ht="15" customHeight="1">
      <c r="A51" s="382">
        <v>45</v>
      </c>
      <c r="B51" s="123" t="s">
        <v>220</v>
      </c>
      <c r="C51" s="110" t="s">
        <v>1</v>
      </c>
      <c r="D51" s="388" t="s">
        <v>355</v>
      </c>
      <c r="E51" s="389" t="s">
        <v>355</v>
      </c>
      <c r="F51" s="389" t="s">
        <v>355</v>
      </c>
      <c r="G51" s="389" t="s">
        <v>355</v>
      </c>
      <c r="H51" s="389" t="s">
        <v>355</v>
      </c>
      <c r="I51" s="389" t="s">
        <v>355</v>
      </c>
      <c r="J51" s="389" t="s">
        <v>355</v>
      </c>
      <c r="K51" s="389" t="s">
        <v>355</v>
      </c>
      <c r="L51" s="389" t="s">
        <v>355</v>
      </c>
      <c r="M51" s="389" t="s">
        <v>355</v>
      </c>
      <c r="N51" s="389" t="s">
        <v>355</v>
      </c>
      <c r="O51" s="389" t="s">
        <v>355</v>
      </c>
      <c r="P51" s="389" t="s">
        <v>355</v>
      </c>
      <c r="Q51" s="389" t="s">
        <v>355</v>
      </c>
      <c r="R51" s="389" t="s">
        <v>355</v>
      </c>
      <c r="S51" s="389" t="s">
        <v>355</v>
      </c>
      <c r="T51" s="389" t="s">
        <v>355</v>
      </c>
      <c r="U51" s="389" t="s">
        <v>355</v>
      </c>
      <c r="V51" s="389" t="s">
        <v>355</v>
      </c>
      <c r="W51" s="389" t="s">
        <v>355</v>
      </c>
      <c r="X51" s="389" t="s">
        <v>355</v>
      </c>
      <c r="Y51" s="389" t="s">
        <v>355</v>
      </c>
      <c r="Z51" s="389" t="s">
        <v>355</v>
      </c>
      <c r="AA51" s="389" t="s">
        <v>355</v>
      </c>
      <c r="AB51" s="389" t="s">
        <v>355</v>
      </c>
      <c r="AC51" s="389" t="s">
        <v>355</v>
      </c>
      <c r="AD51" s="389" t="s">
        <v>355</v>
      </c>
      <c r="AE51" s="389" t="s">
        <v>355</v>
      </c>
      <c r="AF51" s="389" t="s">
        <v>355</v>
      </c>
      <c r="AG51" s="389" t="s">
        <v>355</v>
      </c>
      <c r="AH51" s="389" t="s">
        <v>355</v>
      </c>
      <c r="AI51" s="389" t="s">
        <v>355</v>
      </c>
      <c r="AJ51" s="389" t="s">
        <v>355</v>
      </c>
      <c r="AK51" s="389" t="s">
        <v>355</v>
      </c>
      <c r="AL51" s="389" t="s">
        <v>355</v>
      </c>
      <c r="AM51" s="389" t="s">
        <v>355</v>
      </c>
      <c r="AN51" s="389" t="s">
        <v>355</v>
      </c>
      <c r="AO51" s="389" t="s">
        <v>355</v>
      </c>
      <c r="AP51" s="389" t="s">
        <v>355</v>
      </c>
      <c r="AQ51" s="389" t="s">
        <v>355</v>
      </c>
      <c r="AR51" s="389" t="s">
        <v>355</v>
      </c>
      <c r="AS51" s="389" t="s">
        <v>355</v>
      </c>
      <c r="AT51" s="389" t="s">
        <v>355</v>
      </c>
      <c r="AU51" s="389" t="s">
        <v>355</v>
      </c>
      <c r="AV51" s="389">
        <v>1</v>
      </c>
      <c r="AW51" s="389" t="s">
        <v>355</v>
      </c>
      <c r="AX51" s="389" t="s">
        <v>355</v>
      </c>
      <c r="AY51" s="389" t="s">
        <v>355</v>
      </c>
      <c r="AZ51" s="389" t="s">
        <v>355</v>
      </c>
      <c r="BA51" s="389" t="s">
        <v>355</v>
      </c>
      <c r="BB51" s="389" t="s">
        <v>355</v>
      </c>
      <c r="BC51" s="389" t="s">
        <v>355</v>
      </c>
      <c r="BD51" s="389" t="s">
        <v>355</v>
      </c>
      <c r="BE51" s="389" t="s">
        <v>355</v>
      </c>
      <c r="BF51" s="389" t="s">
        <v>355</v>
      </c>
      <c r="BG51" s="389" t="s">
        <v>355</v>
      </c>
      <c r="BH51" s="389" t="s">
        <v>355</v>
      </c>
      <c r="BI51" s="389" t="s">
        <v>355</v>
      </c>
      <c r="BJ51" s="389" t="s">
        <v>355</v>
      </c>
      <c r="BK51" s="389" t="s">
        <v>355</v>
      </c>
      <c r="BL51" s="389" t="s">
        <v>355</v>
      </c>
      <c r="BM51" s="389" t="s">
        <v>355</v>
      </c>
      <c r="BN51" s="389" t="s">
        <v>355</v>
      </c>
      <c r="BO51" s="389" t="s">
        <v>355</v>
      </c>
      <c r="BP51" s="389" t="s">
        <v>355</v>
      </c>
      <c r="BQ51" s="389" t="s">
        <v>355</v>
      </c>
      <c r="BR51" s="389" t="s">
        <v>355</v>
      </c>
      <c r="BS51" s="389" t="s">
        <v>355</v>
      </c>
      <c r="BT51" s="389" t="s">
        <v>355</v>
      </c>
      <c r="BU51" s="389" t="s">
        <v>355</v>
      </c>
      <c r="BV51" s="389" t="s">
        <v>355</v>
      </c>
      <c r="BW51" s="389" t="s">
        <v>355</v>
      </c>
      <c r="BX51" s="389" t="s">
        <v>355</v>
      </c>
      <c r="BY51" s="389" t="s">
        <v>355</v>
      </c>
      <c r="BZ51" s="389" t="s">
        <v>355</v>
      </c>
      <c r="CA51" s="389" t="s">
        <v>355</v>
      </c>
      <c r="CB51" s="389" t="s">
        <v>355</v>
      </c>
      <c r="CC51" s="389" t="s">
        <v>355</v>
      </c>
      <c r="CD51" s="389" t="s">
        <v>355</v>
      </c>
      <c r="CE51" s="389" t="s">
        <v>355</v>
      </c>
      <c r="CF51" s="389" t="s">
        <v>355</v>
      </c>
      <c r="CG51" s="389" t="s">
        <v>355</v>
      </c>
      <c r="CH51" s="389" t="s">
        <v>355</v>
      </c>
      <c r="CI51" s="389" t="s">
        <v>355</v>
      </c>
      <c r="CJ51" s="389" t="s">
        <v>355</v>
      </c>
      <c r="CK51" s="389" t="s">
        <v>355</v>
      </c>
      <c r="CL51" s="389" t="s">
        <v>355</v>
      </c>
      <c r="CM51" s="389" t="s">
        <v>355</v>
      </c>
      <c r="CN51" s="389" t="s">
        <v>355</v>
      </c>
      <c r="CO51" s="389" t="s">
        <v>355</v>
      </c>
      <c r="CP51" s="389" t="s">
        <v>355</v>
      </c>
      <c r="CQ51" s="389" t="s">
        <v>355</v>
      </c>
      <c r="CR51" s="389" t="s">
        <v>355</v>
      </c>
      <c r="CS51" s="389" t="s">
        <v>355</v>
      </c>
      <c r="CT51" s="389" t="s">
        <v>355</v>
      </c>
      <c r="CU51" s="389" t="s">
        <v>355</v>
      </c>
      <c r="CV51" s="389" t="s">
        <v>355</v>
      </c>
      <c r="CW51" s="389" t="s">
        <v>355</v>
      </c>
      <c r="CX51" s="389" t="s">
        <v>355</v>
      </c>
      <c r="CY51" s="389" t="s">
        <v>355</v>
      </c>
      <c r="CZ51" s="389" t="s">
        <v>355</v>
      </c>
      <c r="DA51" s="389" t="s">
        <v>355</v>
      </c>
      <c r="DB51" s="389" t="s">
        <v>355</v>
      </c>
      <c r="DC51" s="389" t="s">
        <v>355</v>
      </c>
      <c r="DD51" s="389" t="s">
        <v>355</v>
      </c>
      <c r="DE51" s="389" t="s">
        <v>355</v>
      </c>
      <c r="DF51" s="389" t="s">
        <v>355</v>
      </c>
      <c r="DG51" s="390" t="s">
        <v>355</v>
      </c>
    </row>
    <row r="52" spans="1:111" ht="15" customHeight="1">
      <c r="A52" s="382">
        <v>46</v>
      </c>
      <c r="B52" s="123" t="s">
        <v>221</v>
      </c>
      <c r="C52" s="110" t="s">
        <v>2</v>
      </c>
      <c r="D52" s="388" t="s">
        <v>355</v>
      </c>
      <c r="E52" s="389" t="s">
        <v>355</v>
      </c>
      <c r="F52" s="389" t="s">
        <v>355</v>
      </c>
      <c r="G52" s="389" t="s">
        <v>355</v>
      </c>
      <c r="H52" s="389" t="s">
        <v>355</v>
      </c>
      <c r="I52" s="389" t="s">
        <v>355</v>
      </c>
      <c r="J52" s="389" t="s">
        <v>355</v>
      </c>
      <c r="K52" s="389" t="s">
        <v>355</v>
      </c>
      <c r="L52" s="389" t="s">
        <v>355</v>
      </c>
      <c r="M52" s="389" t="s">
        <v>355</v>
      </c>
      <c r="N52" s="389" t="s">
        <v>355</v>
      </c>
      <c r="O52" s="389" t="s">
        <v>355</v>
      </c>
      <c r="P52" s="389" t="s">
        <v>355</v>
      </c>
      <c r="Q52" s="389" t="s">
        <v>355</v>
      </c>
      <c r="R52" s="389" t="s">
        <v>355</v>
      </c>
      <c r="S52" s="389" t="s">
        <v>355</v>
      </c>
      <c r="T52" s="389" t="s">
        <v>355</v>
      </c>
      <c r="U52" s="389" t="s">
        <v>355</v>
      </c>
      <c r="V52" s="389" t="s">
        <v>355</v>
      </c>
      <c r="W52" s="389" t="s">
        <v>355</v>
      </c>
      <c r="X52" s="389" t="s">
        <v>355</v>
      </c>
      <c r="Y52" s="389" t="s">
        <v>355</v>
      </c>
      <c r="Z52" s="389" t="s">
        <v>355</v>
      </c>
      <c r="AA52" s="389" t="s">
        <v>355</v>
      </c>
      <c r="AB52" s="389" t="s">
        <v>355</v>
      </c>
      <c r="AC52" s="389" t="s">
        <v>355</v>
      </c>
      <c r="AD52" s="389" t="s">
        <v>355</v>
      </c>
      <c r="AE52" s="389" t="s">
        <v>355</v>
      </c>
      <c r="AF52" s="389" t="s">
        <v>355</v>
      </c>
      <c r="AG52" s="389" t="s">
        <v>355</v>
      </c>
      <c r="AH52" s="389" t="s">
        <v>355</v>
      </c>
      <c r="AI52" s="389" t="s">
        <v>355</v>
      </c>
      <c r="AJ52" s="389" t="s">
        <v>355</v>
      </c>
      <c r="AK52" s="389" t="s">
        <v>355</v>
      </c>
      <c r="AL52" s="389" t="s">
        <v>355</v>
      </c>
      <c r="AM52" s="389" t="s">
        <v>355</v>
      </c>
      <c r="AN52" s="389" t="s">
        <v>355</v>
      </c>
      <c r="AO52" s="389" t="s">
        <v>355</v>
      </c>
      <c r="AP52" s="389" t="s">
        <v>355</v>
      </c>
      <c r="AQ52" s="389" t="s">
        <v>355</v>
      </c>
      <c r="AR52" s="389" t="s">
        <v>355</v>
      </c>
      <c r="AS52" s="389" t="s">
        <v>355</v>
      </c>
      <c r="AT52" s="389" t="s">
        <v>355</v>
      </c>
      <c r="AU52" s="389" t="s">
        <v>355</v>
      </c>
      <c r="AV52" s="389" t="s">
        <v>355</v>
      </c>
      <c r="AW52" s="389">
        <v>1</v>
      </c>
      <c r="AX52" s="389" t="s">
        <v>355</v>
      </c>
      <c r="AY52" s="389" t="s">
        <v>355</v>
      </c>
      <c r="AZ52" s="389" t="s">
        <v>355</v>
      </c>
      <c r="BA52" s="389" t="s">
        <v>355</v>
      </c>
      <c r="BB52" s="389" t="s">
        <v>355</v>
      </c>
      <c r="BC52" s="389" t="s">
        <v>355</v>
      </c>
      <c r="BD52" s="389" t="s">
        <v>355</v>
      </c>
      <c r="BE52" s="389" t="s">
        <v>355</v>
      </c>
      <c r="BF52" s="389" t="s">
        <v>355</v>
      </c>
      <c r="BG52" s="389" t="s">
        <v>355</v>
      </c>
      <c r="BH52" s="389" t="s">
        <v>355</v>
      </c>
      <c r="BI52" s="389" t="s">
        <v>355</v>
      </c>
      <c r="BJ52" s="389" t="s">
        <v>355</v>
      </c>
      <c r="BK52" s="389" t="s">
        <v>355</v>
      </c>
      <c r="BL52" s="389" t="s">
        <v>355</v>
      </c>
      <c r="BM52" s="389" t="s">
        <v>355</v>
      </c>
      <c r="BN52" s="389" t="s">
        <v>355</v>
      </c>
      <c r="BO52" s="389" t="s">
        <v>355</v>
      </c>
      <c r="BP52" s="389" t="s">
        <v>355</v>
      </c>
      <c r="BQ52" s="389" t="s">
        <v>355</v>
      </c>
      <c r="BR52" s="389" t="s">
        <v>355</v>
      </c>
      <c r="BS52" s="389" t="s">
        <v>355</v>
      </c>
      <c r="BT52" s="389" t="s">
        <v>355</v>
      </c>
      <c r="BU52" s="389" t="s">
        <v>355</v>
      </c>
      <c r="BV52" s="389" t="s">
        <v>355</v>
      </c>
      <c r="BW52" s="389" t="s">
        <v>355</v>
      </c>
      <c r="BX52" s="389" t="s">
        <v>355</v>
      </c>
      <c r="BY52" s="389" t="s">
        <v>355</v>
      </c>
      <c r="BZ52" s="389" t="s">
        <v>355</v>
      </c>
      <c r="CA52" s="389" t="s">
        <v>355</v>
      </c>
      <c r="CB52" s="389" t="s">
        <v>355</v>
      </c>
      <c r="CC52" s="389" t="s">
        <v>355</v>
      </c>
      <c r="CD52" s="389" t="s">
        <v>355</v>
      </c>
      <c r="CE52" s="389" t="s">
        <v>355</v>
      </c>
      <c r="CF52" s="389" t="s">
        <v>355</v>
      </c>
      <c r="CG52" s="389" t="s">
        <v>355</v>
      </c>
      <c r="CH52" s="389" t="s">
        <v>355</v>
      </c>
      <c r="CI52" s="389" t="s">
        <v>355</v>
      </c>
      <c r="CJ52" s="389" t="s">
        <v>355</v>
      </c>
      <c r="CK52" s="389" t="s">
        <v>355</v>
      </c>
      <c r="CL52" s="389" t="s">
        <v>355</v>
      </c>
      <c r="CM52" s="389" t="s">
        <v>355</v>
      </c>
      <c r="CN52" s="389" t="s">
        <v>355</v>
      </c>
      <c r="CO52" s="389" t="s">
        <v>355</v>
      </c>
      <c r="CP52" s="389" t="s">
        <v>355</v>
      </c>
      <c r="CQ52" s="389" t="s">
        <v>355</v>
      </c>
      <c r="CR52" s="389" t="s">
        <v>355</v>
      </c>
      <c r="CS52" s="389" t="s">
        <v>355</v>
      </c>
      <c r="CT52" s="389" t="s">
        <v>355</v>
      </c>
      <c r="CU52" s="389" t="s">
        <v>355</v>
      </c>
      <c r="CV52" s="389" t="s">
        <v>355</v>
      </c>
      <c r="CW52" s="389" t="s">
        <v>355</v>
      </c>
      <c r="CX52" s="389" t="s">
        <v>355</v>
      </c>
      <c r="CY52" s="389" t="s">
        <v>355</v>
      </c>
      <c r="CZ52" s="389" t="s">
        <v>355</v>
      </c>
      <c r="DA52" s="389" t="s">
        <v>355</v>
      </c>
      <c r="DB52" s="389" t="s">
        <v>355</v>
      </c>
      <c r="DC52" s="389" t="s">
        <v>355</v>
      </c>
      <c r="DD52" s="389" t="s">
        <v>355</v>
      </c>
      <c r="DE52" s="389" t="s">
        <v>355</v>
      </c>
      <c r="DF52" s="389" t="s">
        <v>355</v>
      </c>
      <c r="DG52" s="390" t="s">
        <v>355</v>
      </c>
    </row>
    <row r="53" spans="1:111" ht="15" customHeight="1">
      <c r="A53" s="382">
        <v>47</v>
      </c>
      <c r="B53" s="123" t="s">
        <v>222</v>
      </c>
      <c r="C53" s="110" t="s">
        <v>223</v>
      </c>
      <c r="D53" s="388" t="s">
        <v>355</v>
      </c>
      <c r="E53" s="389" t="s">
        <v>355</v>
      </c>
      <c r="F53" s="389" t="s">
        <v>355</v>
      </c>
      <c r="G53" s="389" t="s">
        <v>355</v>
      </c>
      <c r="H53" s="389" t="s">
        <v>355</v>
      </c>
      <c r="I53" s="389" t="s">
        <v>355</v>
      </c>
      <c r="J53" s="389" t="s">
        <v>355</v>
      </c>
      <c r="K53" s="389" t="s">
        <v>355</v>
      </c>
      <c r="L53" s="389" t="s">
        <v>355</v>
      </c>
      <c r="M53" s="389" t="s">
        <v>355</v>
      </c>
      <c r="N53" s="389" t="s">
        <v>355</v>
      </c>
      <c r="O53" s="389" t="s">
        <v>355</v>
      </c>
      <c r="P53" s="389" t="s">
        <v>355</v>
      </c>
      <c r="Q53" s="389" t="s">
        <v>355</v>
      </c>
      <c r="R53" s="389" t="s">
        <v>355</v>
      </c>
      <c r="S53" s="389" t="s">
        <v>355</v>
      </c>
      <c r="T53" s="389" t="s">
        <v>355</v>
      </c>
      <c r="U53" s="389" t="s">
        <v>355</v>
      </c>
      <c r="V53" s="389" t="s">
        <v>355</v>
      </c>
      <c r="W53" s="389" t="s">
        <v>355</v>
      </c>
      <c r="X53" s="389" t="s">
        <v>355</v>
      </c>
      <c r="Y53" s="389" t="s">
        <v>355</v>
      </c>
      <c r="Z53" s="389" t="s">
        <v>355</v>
      </c>
      <c r="AA53" s="389" t="s">
        <v>355</v>
      </c>
      <c r="AB53" s="389" t="s">
        <v>355</v>
      </c>
      <c r="AC53" s="389" t="s">
        <v>355</v>
      </c>
      <c r="AD53" s="389" t="s">
        <v>355</v>
      </c>
      <c r="AE53" s="389" t="s">
        <v>355</v>
      </c>
      <c r="AF53" s="389" t="s">
        <v>355</v>
      </c>
      <c r="AG53" s="389" t="s">
        <v>355</v>
      </c>
      <c r="AH53" s="389" t="s">
        <v>355</v>
      </c>
      <c r="AI53" s="389" t="s">
        <v>355</v>
      </c>
      <c r="AJ53" s="389" t="s">
        <v>355</v>
      </c>
      <c r="AK53" s="389" t="s">
        <v>355</v>
      </c>
      <c r="AL53" s="389" t="s">
        <v>355</v>
      </c>
      <c r="AM53" s="389" t="s">
        <v>355</v>
      </c>
      <c r="AN53" s="389" t="s">
        <v>355</v>
      </c>
      <c r="AO53" s="389" t="s">
        <v>355</v>
      </c>
      <c r="AP53" s="389" t="s">
        <v>355</v>
      </c>
      <c r="AQ53" s="389" t="s">
        <v>355</v>
      </c>
      <c r="AR53" s="389" t="s">
        <v>355</v>
      </c>
      <c r="AS53" s="389" t="s">
        <v>355</v>
      </c>
      <c r="AT53" s="389" t="s">
        <v>355</v>
      </c>
      <c r="AU53" s="389" t="s">
        <v>355</v>
      </c>
      <c r="AV53" s="389" t="s">
        <v>355</v>
      </c>
      <c r="AW53" s="389" t="s">
        <v>355</v>
      </c>
      <c r="AX53" s="389">
        <v>1</v>
      </c>
      <c r="AY53" s="389" t="s">
        <v>355</v>
      </c>
      <c r="AZ53" s="389" t="s">
        <v>355</v>
      </c>
      <c r="BA53" s="389" t="s">
        <v>355</v>
      </c>
      <c r="BB53" s="389" t="s">
        <v>355</v>
      </c>
      <c r="BC53" s="389" t="s">
        <v>355</v>
      </c>
      <c r="BD53" s="389" t="s">
        <v>355</v>
      </c>
      <c r="BE53" s="389" t="s">
        <v>355</v>
      </c>
      <c r="BF53" s="389" t="s">
        <v>355</v>
      </c>
      <c r="BG53" s="389" t="s">
        <v>355</v>
      </c>
      <c r="BH53" s="389" t="s">
        <v>355</v>
      </c>
      <c r="BI53" s="389" t="s">
        <v>355</v>
      </c>
      <c r="BJ53" s="389" t="s">
        <v>355</v>
      </c>
      <c r="BK53" s="389" t="s">
        <v>355</v>
      </c>
      <c r="BL53" s="389" t="s">
        <v>355</v>
      </c>
      <c r="BM53" s="389" t="s">
        <v>355</v>
      </c>
      <c r="BN53" s="389" t="s">
        <v>355</v>
      </c>
      <c r="BO53" s="389" t="s">
        <v>355</v>
      </c>
      <c r="BP53" s="389" t="s">
        <v>355</v>
      </c>
      <c r="BQ53" s="389" t="s">
        <v>355</v>
      </c>
      <c r="BR53" s="389" t="s">
        <v>355</v>
      </c>
      <c r="BS53" s="389" t="s">
        <v>355</v>
      </c>
      <c r="BT53" s="389" t="s">
        <v>355</v>
      </c>
      <c r="BU53" s="389" t="s">
        <v>355</v>
      </c>
      <c r="BV53" s="389" t="s">
        <v>355</v>
      </c>
      <c r="BW53" s="389" t="s">
        <v>355</v>
      </c>
      <c r="BX53" s="389" t="s">
        <v>355</v>
      </c>
      <c r="BY53" s="389" t="s">
        <v>355</v>
      </c>
      <c r="BZ53" s="389" t="s">
        <v>355</v>
      </c>
      <c r="CA53" s="389" t="s">
        <v>355</v>
      </c>
      <c r="CB53" s="389" t="s">
        <v>355</v>
      </c>
      <c r="CC53" s="389" t="s">
        <v>355</v>
      </c>
      <c r="CD53" s="389" t="s">
        <v>355</v>
      </c>
      <c r="CE53" s="389" t="s">
        <v>355</v>
      </c>
      <c r="CF53" s="389" t="s">
        <v>355</v>
      </c>
      <c r="CG53" s="389" t="s">
        <v>355</v>
      </c>
      <c r="CH53" s="389" t="s">
        <v>355</v>
      </c>
      <c r="CI53" s="389" t="s">
        <v>355</v>
      </c>
      <c r="CJ53" s="389" t="s">
        <v>355</v>
      </c>
      <c r="CK53" s="389" t="s">
        <v>355</v>
      </c>
      <c r="CL53" s="389" t="s">
        <v>355</v>
      </c>
      <c r="CM53" s="389" t="s">
        <v>355</v>
      </c>
      <c r="CN53" s="389" t="s">
        <v>355</v>
      </c>
      <c r="CO53" s="389" t="s">
        <v>355</v>
      </c>
      <c r="CP53" s="389" t="s">
        <v>355</v>
      </c>
      <c r="CQ53" s="389" t="s">
        <v>355</v>
      </c>
      <c r="CR53" s="389" t="s">
        <v>355</v>
      </c>
      <c r="CS53" s="389" t="s">
        <v>355</v>
      </c>
      <c r="CT53" s="389" t="s">
        <v>355</v>
      </c>
      <c r="CU53" s="389" t="s">
        <v>355</v>
      </c>
      <c r="CV53" s="389" t="s">
        <v>355</v>
      </c>
      <c r="CW53" s="389" t="s">
        <v>355</v>
      </c>
      <c r="CX53" s="389" t="s">
        <v>355</v>
      </c>
      <c r="CY53" s="389" t="s">
        <v>355</v>
      </c>
      <c r="CZ53" s="389" t="s">
        <v>355</v>
      </c>
      <c r="DA53" s="389" t="s">
        <v>355</v>
      </c>
      <c r="DB53" s="389" t="s">
        <v>355</v>
      </c>
      <c r="DC53" s="389" t="s">
        <v>355</v>
      </c>
      <c r="DD53" s="389" t="s">
        <v>355</v>
      </c>
      <c r="DE53" s="389" t="s">
        <v>355</v>
      </c>
      <c r="DF53" s="389" t="s">
        <v>355</v>
      </c>
      <c r="DG53" s="390" t="s">
        <v>355</v>
      </c>
    </row>
    <row r="54" spans="1:111" ht="15" customHeight="1">
      <c r="A54" s="382">
        <v>48</v>
      </c>
      <c r="B54" s="123" t="s">
        <v>224</v>
      </c>
      <c r="C54" s="110" t="s">
        <v>225</v>
      </c>
      <c r="D54" s="388" t="s">
        <v>355</v>
      </c>
      <c r="E54" s="389" t="s">
        <v>355</v>
      </c>
      <c r="F54" s="389" t="s">
        <v>355</v>
      </c>
      <c r="G54" s="389" t="s">
        <v>355</v>
      </c>
      <c r="H54" s="389" t="s">
        <v>355</v>
      </c>
      <c r="I54" s="389" t="s">
        <v>355</v>
      </c>
      <c r="J54" s="389" t="s">
        <v>355</v>
      </c>
      <c r="K54" s="389" t="s">
        <v>355</v>
      </c>
      <c r="L54" s="389" t="s">
        <v>355</v>
      </c>
      <c r="M54" s="389" t="s">
        <v>355</v>
      </c>
      <c r="N54" s="389" t="s">
        <v>355</v>
      </c>
      <c r="O54" s="389" t="s">
        <v>355</v>
      </c>
      <c r="P54" s="389" t="s">
        <v>355</v>
      </c>
      <c r="Q54" s="389" t="s">
        <v>355</v>
      </c>
      <c r="R54" s="389" t="s">
        <v>355</v>
      </c>
      <c r="S54" s="389" t="s">
        <v>355</v>
      </c>
      <c r="T54" s="389" t="s">
        <v>355</v>
      </c>
      <c r="U54" s="389" t="s">
        <v>355</v>
      </c>
      <c r="V54" s="389" t="s">
        <v>355</v>
      </c>
      <c r="W54" s="389" t="s">
        <v>355</v>
      </c>
      <c r="X54" s="389" t="s">
        <v>355</v>
      </c>
      <c r="Y54" s="389" t="s">
        <v>355</v>
      </c>
      <c r="Z54" s="389" t="s">
        <v>355</v>
      </c>
      <c r="AA54" s="389" t="s">
        <v>355</v>
      </c>
      <c r="AB54" s="389" t="s">
        <v>355</v>
      </c>
      <c r="AC54" s="389" t="s">
        <v>355</v>
      </c>
      <c r="AD54" s="389" t="s">
        <v>355</v>
      </c>
      <c r="AE54" s="389" t="s">
        <v>355</v>
      </c>
      <c r="AF54" s="389" t="s">
        <v>355</v>
      </c>
      <c r="AG54" s="389" t="s">
        <v>355</v>
      </c>
      <c r="AH54" s="389" t="s">
        <v>355</v>
      </c>
      <c r="AI54" s="389" t="s">
        <v>355</v>
      </c>
      <c r="AJ54" s="389" t="s">
        <v>355</v>
      </c>
      <c r="AK54" s="389" t="s">
        <v>355</v>
      </c>
      <c r="AL54" s="389" t="s">
        <v>355</v>
      </c>
      <c r="AM54" s="389" t="s">
        <v>355</v>
      </c>
      <c r="AN54" s="389" t="s">
        <v>355</v>
      </c>
      <c r="AO54" s="389" t="s">
        <v>355</v>
      </c>
      <c r="AP54" s="389" t="s">
        <v>355</v>
      </c>
      <c r="AQ54" s="389" t="s">
        <v>355</v>
      </c>
      <c r="AR54" s="389" t="s">
        <v>355</v>
      </c>
      <c r="AS54" s="389" t="s">
        <v>355</v>
      </c>
      <c r="AT54" s="389" t="s">
        <v>355</v>
      </c>
      <c r="AU54" s="389" t="s">
        <v>355</v>
      </c>
      <c r="AV54" s="389" t="s">
        <v>355</v>
      </c>
      <c r="AW54" s="389" t="s">
        <v>355</v>
      </c>
      <c r="AX54" s="389" t="s">
        <v>355</v>
      </c>
      <c r="AY54" s="389">
        <v>1</v>
      </c>
      <c r="AZ54" s="389" t="s">
        <v>355</v>
      </c>
      <c r="BA54" s="389" t="s">
        <v>355</v>
      </c>
      <c r="BB54" s="389" t="s">
        <v>355</v>
      </c>
      <c r="BC54" s="389" t="s">
        <v>355</v>
      </c>
      <c r="BD54" s="389" t="s">
        <v>355</v>
      </c>
      <c r="BE54" s="389" t="s">
        <v>355</v>
      </c>
      <c r="BF54" s="389" t="s">
        <v>355</v>
      </c>
      <c r="BG54" s="389" t="s">
        <v>355</v>
      </c>
      <c r="BH54" s="389" t="s">
        <v>355</v>
      </c>
      <c r="BI54" s="389" t="s">
        <v>355</v>
      </c>
      <c r="BJ54" s="389" t="s">
        <v>355</v>
      </c>
      <c r="BK54" s="389" t="s">
        <v>355</v>
      </c>
      <c r="BL54" s="389" t="s">
        <v>355</v>
      </c>
      <c r="BM54" s="389" t="s">
        <v>355</v>
      </c>
      <c r="BN54" s="389" t="s">
        <v>355</v>
      </c>
      <c r="BO54" s="389" t="s">
        <v>355</v>
      </c>
      <c r="BP54" s="389" t="s">
        <v>355</v>
      </c>
      <c r="BQ54" s="389" t="s">
        <v>355</v>
      </c>
      <c r="BR54" s="389" t="s">
        <v>355</v>
      </c>
      <c r="BS54" s="389" t="s">
        <v>355</v>
      </c>
      <c r="BT54" s="389" t="s">
        <v>355</v>
      </c>
      <c r="BU54" s="389" t="s">
        <v>355</v>
      </c>
      <c r="BV54" s="389" t="s">
        <v>355</v>
      </c>
      <c r="BW54" s="389" t="s">
        <v>355</v>
      </c>
      <c r="BX54" s="389" t="s">
        <v>355</v>
      </c>
      <c r="BY54" s="389" t="s">
        <v>355</v>
      </c>
      <c r="BZ54" s="389" t="s">
        <v>355</v>
      </c>
      <c r="CA54" s="389" t="s">
        <v>355</v>
      </c>
      <c r="CB54" s="389" t="s">
        <v>355</v>
      </c>
      <c r="CC54" s="389" t="s">
        <v>355</v>
      </c>
      <c r="CD54" s="389" t="s">
        <v>355</v>
      </c>
      <c r="CE54" s="389" t="s">
        <v>355</v>
      </c>
      <c r="CF54" s="389" t="s">
        <v>355</v>
      </c>
      <c r="CG54" s="389" t="s">
        <v>355</v>
      </c>
      <c r="CH54" s="389" t="s">
        <v>355</v>
      </c>
      <c r="CI54" s="389" t="s">
        <v>355</v>
      </c>
      <c r="CJ54" s="389" t="s">
        <v>355</v>
      </c>
      <c r="CK54" s="389" t="s">
        <v>355</v>
      </c>
      <c r="CL54" s="389" t="s">
        <v>355</v>
      </c>
      <c r="CM54" s="389" t="s">
        <v>355</v>
      </c>
      <c r="CN54" s="389" t="s">
        <v>355</v>
      </c>
      <c r="CO54" s="389" t="s">
        <v>355</v>
      </c>
      <c r="CP54" s="389" t="s">
        <v>355</v>
      </c>
      <c r="CQ54" s="389" t="s">
        <v>355</v>
      </c>
      <c r="CR54" s="389" t="s">
        <v>355</v>
      </c>
      <c r="CS54" s="389" t="s">
        <v>355</v>
      </c>
      <c r="CT54" s="389" t="s">
        <v>355</v>
      </c>
      <c r="CU54" s="389" t="s">
        <v>355</v>
      </c>
      <c r="CV54" s="389" t="s">
        <v>355</v>
      </c>
      <c r="CW54" s="389" t="s">
        <v>355</v>
      </c>
      <c r="CX54" s="389" t="s">
        <v>355</v>
      </c>
      <c r="CY54" s="389" t="s">
        <v>355</v>
      </c>
      <c r="CZ54" s="389" t="s">
        <v>355</v>
      </c>
      <c r="DA54" s="389" t="s">
        <v>355</v>
      </c>
      <c r="DB54" s="389" t="s">
        <v>355</v>
      </c>
      <c r="DC54" s="389" t="s">
        <v>355</v>
      </c>
      <c r="DD54" s="389" t="s">
        <v>355</v>
      </c>
      <c r="DE54" s="389" t="s">
        <v>355</v>
      </c>
      <c r="DF54" s="389" t="s">
        <v>355</v>
      </c>
      <c r="DG54" s="390" t="s">
        <v>355</v>
      </c>
    </row>
    <row r="55" spans="1:111" ht="15" customHeight="1">
      <c r="A55" s="382">
        <v>49</v>
      </c>
      <c r="B55" s="123" t="s">
        <v>226</v>
      </c>
      <c r="C55" s="110" t="s">
        <v>227</v>
      </c>
      <c r="D55" s="388" t="s">
        <v>355</v>
      </c>
      <c r="E55" s="389" t="s">
        <v>355</v>
      </c>
      <c r="F55" s="389" t="s">
        <v>355</v>
      </c>
      <c r="G55" s="389" t="s">
        <v>355</v>
      </c>
      <c r="H55" s="389" t="s">
        <v>355</v>
      </c>
      <c r="I55" s="389" t="s">
        <v>355</v>
      </c>
      <c r="J55" s="389" t="s">
        <v>355</v>
      </c>
      <c r="K55" s="389" t="s">
        <v>355</v>
      </c>
      <c r="L55" s="389" t="s">
        <v>355</v>
      </c>
      <c r="M55" s="389" t="s">
        <v>355</v>
      </c>
      <c r="N55" s="389" t="s">
        <v>355</v>
      </c>
      <c r="O55" s="389" t="s">
        <v>355</v>
      </c>
      <c r="P55" s="389" t="s">
        <v>355</v>
      </c>
      <c r="Q55" s="389" t="s">
        <v>355</v>
      </c>
      <c r="R55" s="389" t="s">
        <v>355</v>
      </c>
      <c r="S55" s="389" t="s">
        <v>355</v>
      </c>
      <c r="T55" s="389" t="s">
        <v>355</v>
      </c>
      <c r="U55" s="389" t="s">
        <v>355</v>
      </c>
      <c r="V55" s="389" t="s">
        <v>355</v>
      </c>
      <c r="W55" s="389" t="s">
        <v>355</v>
      </c>
      <c r="X55" s="389" t="s">
        <v>355</v>
      </c>
      <c r="Y55" s="389" t="s">
        <v>355</v>
      </c>
      <c r="Z55" s="389" t="s">
        <v>355</v>
      </c>
      <c r="AA55" s="389" t="s">
        <v>355</v>
      </c>
      <c r="AB55" s="389" t="s">
        <v>355</v>
      </c>
      <c r="AC55" s="389" t="s">
        <v>355</v>
      </c>
      <c r="AD55" s="389" t="s">
        <v>355</v>
      </c>
      <c r="AE55" s="389" t="s">
        <v>355</v>
      </c>
      <c r="AF55" s="389" t="s">
        <v>355</v>
      </c>
      <c r="AG55" s="389" t="s">
        <v>355</v>
      </c>
      <c r="AH55" s="389" t="s">
        <v>355</v>
      </c>
      <c r="AI55" s="389" t="s">
        <v>355</v>
      </c>
      <c r="AJ55" s="389" t="s">
        <v>355</v>
      </c>
      <c r="AK55" s="389" t="s">
        <v>355</v>
      </c>
      <c r="AL55" s="389" t="s">
        <v>355</v>
      </c>
      <c r="AM55" s="389" t="s">
        <v>355</v>
      </c>
      <c r="AN55" s="389" t="s">
        <v>355</v>
      </c>
      <c r="AO55" s="389" t="s">
        <v>355</v>
      </c>
      <c r="AP55" s="389" t="s">
        <v>355</v>
      </c>
      <c r="AQ55" s="389" t="s">
        <v>355</v>
      </c>
      <c r="AR55" s="389" t="s">
        <v>355</v>
      </c>
      <c r="AS55" s="389" t="s">
        <v>355</v>
      </c>
      <c r="AT55" s="389" t="s">
        <v>355</v>
      </c>
      <c r="AU55" s="389" t="s">
        <v>355</v>
      </c>
      <c r="AV55" s="389" t="s">
        <v>355</v>
      </c>
      <c r="AW55" s="389" t="s">
        <v>355</v>
      </c>
      <c r="AX55" s="389" t="s">
        <v>355</v>
      </c>
      <c r="AY55" s="389" t="s">
        <v>355</v>
      </c>
      <c r="AZ55" s="389">
        <v>1</v>
      </c>
      <c r="BA55" s="389" t="s">
        <v>355</v>
      </c>
      <c r="BB55" s="389" t="s">
        <v>355</v>
      </c>
      <c r="BC55" s="389" t="s">
        <v>355</v>
      </c>
      <c r="BD55" s="389" t="s">
        <v>355</v>
      </c>
      <c r="BE55" s="389" t="s">
        <v>355</v>
      </c>
      <c r="BF55" s="389" t="s">
        <v>355</v>
      </c>
      <c r="BG55" s="389" t="s">
        <v>355</v>
      </c>
      <c r="BH55" s="389" t="s">
        <v>355</v>
      </c>
      <c r="BI55" s="389" t="s">
        <v>355</v>
      </c>
      <c r="BJ55" s="389" t="s">
        <v>355</v>
      </c>
      <c r="BK55" s="389" t="s">
        <v>355</v>
      </c>
      <c r="BL55" s="389" t="s">
        <v>355</v>
      </c>
      <c r="BM55" s="389" t="s">
        <v>355</v>
      </c>
      <c r="BN55" s="389" t="s">
        <v>355</v>
      </c>
      <c r="BO55" s="389" t="s">
        <v>355</v>
      </c>
      <c r="BP55" s="389" t="s">
        <v>355</v>
      </c>
      <c r="BQ55" s="389" t="s">
        <v>355</v>
      </c>
      <c r="BR55" s="389" t="s">
        <v>355</v>
      </c>
      <c r="BS55" s="389" t="s">
        <v>355</v>
      </c>
      <c r="BT55" s="389" t="s">
        <v>355</v>
      </c>
      <c r="BU55" s="389" t="s">
        <v>355</v>
      </c>
      <c r="BV55" s="389" t="s">
        <v>355</v>
      </c>
      <c r="BW55" s="389" t="s">
        <v>355</v>
      </c>
      <c r="BX55" s="389" t="s">
        <v>355</v>
      </c>
      <c r="BY55" s="389" t="s">
        <v>355</v>
      </c>
      <c r="BZ55" s="389" t="s">
        <v>355</v>
      </c>
      <c r="CA55" s="389" t="s">
        <v>355</v>
      </c>
      <c r="CB55" s="389" t="s">
        <v>355</v>
      </c>
      <c r="CC55" s="389" t="s">
        <v>355</v>
      </c>
      <c r="CD55" s="389" t="s">
        <v>355</v>
      </c>
      <c r="CE55" s="389" t="s">
        <v>355</v>
      </c>
      <c r="CF55" s="389" t="s">
        <v>355</v>
      </c>
      <c r="CG55" s="389" t="s">
        <v>355</v>
      </c>
      <c r="CH55" s="389" t="s">
        <v>355</v>
      </c>
      <c r="CI55" s="389" t="s">
        <v>355</v>
      </c>
      <c r="CJ55" s="389" t="s">
        <v>355</v>
      </c>
      <c r="CK55" s="389" t="s">
        <v>355</v>
      </c>
      <c r="CL55" s="389" t="s">
        <v>355</v>
      </c>
      <c r="CM55" s="389" t="s">
        <v>355</v>
      </c>
      <c r="CN55" s="389" t="s">
        <v>355</v>
      </c>
      <c r="CO55" s="389" t="s">
        <v>355</v>
      </c>
      <c r="CP55" s="389" t="s">
        <v>355</v>
      </c>
      <c r="CQ55" s="389" t="s">
        <v>355</v>
      </c>
      <c r="CR55" s="389" t="s">
        <v>355</v>
      </c>
      <c r="CS55" s="389" t="s">
        <v>355</v>
      </c>
      <c r="CT55" s="389" t="s">
        <v>355</v>
      </c>
      <c r="CU55" s="389" t="s">
        <v>355</v>
      </c>
      <c r="CV55" s="389" t="s">
        <v>355</v>
      </c>
      <c r="CW55" s="389" t="s">
        <v>355</v>
      </c>
      <c r="CX55" s="389" t="s">
        <v>355</v>
      </c>
      <c r="CY55" s="389" t="s">
        <v>355</v>
      </c>
      <c r="CZ55" s="389" t="s">
        <v>355</v>
      </c>
      <c r="DA55" s="389" t="s">
        <v>355</v>
      </c>
      <c r="DB55" s="389" t="s">
        <v>355</v>
      </c>
      <c r="DC55" s="389" t="s">
        <v>355</v>
      </c>
      <c r="DD55" s="389" t="s">
        <v>355</v>
      </c>
      <c r="DE55" s="389" t="s">
        <v>355</v>
      </c>
      <c r="DF55" s="389" t="s">
        <v>355</v>
      </c>
      <c r="DG55" s="390" t="s">
        <v>355</v>
      </c>
    </row>
    <row r="56" spans="1:111" ht="15" customHeight="1">
      <c r="A56" s="382">
        <v>50</v>
      </c>
      <c r="B56" s="123" t="s">
        <v>228</v>
      </c>
      <c r="C56" s="110" t="s">
        <v>229</v>
      </c>
      <c r="D56" s="388" t="s">
        <v>355</v>
      </c>
      <c r="E56" s="389" t="s">
        <v>355</v>
      </c>
      <c r="F56" s="389" t="s">
        <v>355</v>
      </c>
      <c r="G56" s="389" t="s">
        <v>355</v>
      </c>
      <c r="H56" s="389" t="s">
        <v>355</v>
      </c>
      <c r="I56" s="389" t="s">
        <v>355</v>
      </c>
      <c r="J56" s="389" t="s">
        <v>355</v>
      </c>
      <c r="K56" s="389" t="s">
        <v>355</v>
      </c>
      <c r="L56" s="389" t="s">
        <v>355</v>
      </c>
      <c r="M56" s="389" t="s">
        <v>355</v>
      </c>
      <c r="N56" s="389" t="s">
        <v>355</v>
      </c>
      <c r="O56" s="389" t="s">
        <v>355</v>
      </c>
      <c r="P56" s="389" t="s">
        <v>355</v>
      </c>
      <c r="Q56" s="389" t="s">
        <v>355</v>
      </c>
      <c r="R56" s="389" t="s">
        <v>355</v>
      </c>
      <c r="S56" s="389" t="s">
        <v>355</v>
      </c>
      <c r="T56" s="389" t="s">
        <v>355</v>
      </c>
      <c r="U56" s="389" t="s">
        <v>355</v>
      </c>
      <c r="V56" s="389" t="s">
        <v>355</v>
      </c>
      <c r="W56" s="389" t="s">
        <v>355</v>
      </c>
      <c r="X56" s="389" t="s">
        <v>355</v>
      </c>
      <c r="Y56" s="389" t="s">
        <v>355</v>
      </c>
      <c r="Z56" s="389" t="s">
        <v>355</v>
      </c>
      <c r="AA56" s="389" t="s">
        <v>355</v>
      </c>
      <c r="AB56" s="389" t="s">
        <v>355</v>
      </c>
      <c r="AC56" s="389" t="s">
        <v>355</v>
      </c>
      <c r="AD56" s="389" t="s">
        <v>355</v>
      </c>
      <c r="AE56" s="389" t="s">
        <v>355</v>
      </c>
      <c r="AF56" s="389" t="s">
        <v>355</v>
      </c>
      <c r="AG56" s="389" t="s">
        <v>355</v>
      </c>
      <c r="AH56" s="389" t="s">
        <v>355</v>
      </c>
      <c r="AI56" s="389" t="s">
        <v>355</v>
      </c>
      <c r="AJ56" s="389" t="s">
        <v>355</v>
      </c>
      <c r="AK56" s="389" t="s">
        <v>355</v>
      </c>
      <c r="AL56" s="389" t="s">
        <v>355</v>
      </c>
      <c r="AM56" s="389" t="s">
        <v>355</v>
      </c>
      <c r="AN56" s="389" t="s">
        <v>355</v>
      </c>
      <c r="AO56" s="389" t="s">
        <v>355</v>
      </c>
      <c r="AP56" s="389" t="s">
        <v>355</v>
      </c>
      <c r="AQ56" s="389" t="s">
        <v>355</v>
      </c>
      <c r="AR56" s="389" t="s">
        <v>355</v>
      </c>
      <c r="AS56" s="389" t="s">
        <v>355</v>
      </c>
      <c r="AT56" s="389" t="s">
        <v>355</v>
      </c>
      <c r="AU56" s="389" t="s">
        <v>355</v>
      </c>
      <c r="AV56" s="389" t="s">
        <v>355</v>
      </c>
      <c r="AW56" s="389" t="s">
        <v>355</v>
      </c>
      <c r="AX56" s="389" t="s">
        <v>355</v>
      </c>
      <c r="AY56" s="389" t="s">
        <v>355</v>
      </c>
      <c r="AZ56" s="389" t="s">
        <v>355</v>
      </c>
      <c r="BA56" s="389">
        <v>1</v>
      </c>
      <c r="BB56" s="389" t="s">
        <v>355</v>
      </c>
      <c r="BC56" s="389" t="s">
        <v>355</v>
      </c>
      <c r="BD56" s="389" t="s">
        <v>355</v>
      </c>
      <c r="BE56" s="389" t="s">
        <v>355</v>
      </c>
      <c r="BF56" s="389" t="s">
        <v>355</v>
      </c>
      <c r="BG56" s="389" t="s">
        <v>355</v>
      </c>
      <c r="BH56" s="389" t="s">
        <v>355</v>
      </c>
      <c r="BI56" s="389" t="s">
        <v>355</v>
      </c>
      <c r="BJ56" s="389" t="s">
        <v>355</v>
      </c>
      <c r="BK56" s="389" t="s">
        <v>355</v>
      </c>
      <c r="BL56" s="389" t="s">
        <v>355</v>
      </c>
      <c r="BM56" s="389" t="s">
        <v>355</v>
      </c>
      <c r="BN56" s="389" t="s">
        <v>355</v>
      </c>
      <c r="BO56" s="389" t="s">
        <v>355</v>
      </c>
      <c r="BP56" s="389" t="s">
        <v>355</v>
      </c>
      <c r="BQ56" s="389" t="s">
        <v>355</v>
      </c>
      <c r="BR56" s="389" t="s">
        <v>355</v>
      </c>
      <c r="BS56" s="389" t="s">
        <v>355</v>
      </c>
      <c r="BT56" s="389" t="s">
        <v>355</v>
      </c>
      <c r="BU56" s="389" t="s">
        <v>355</v>
      </c>
      <c r="BV56" s="389" t="s">
        <v>355</v>
      </c>
      <c r="BW56" s="389" t="s">
        <v>355</v>
      </c>
      <c r="BX56" s="389" t="s">
        <v>355</v>
      </c>
      <c r="BY56" s="389" t="s">
        <v>355</v>
      </c>
      <c r="BZ56" s="389" t="s">
        <v>355</v>
      </c>
      <c r="CA56" s="389" t="s">
        <v>355</v>
      </c>
      <c r="CB56" s="389" t="s">
        <v>355</v>
      </c>
      <c r="CC56" s="389" t="s">
        <v>355</v>
      </c>
      <c r="CD56" s="389" t="s">
        <v>355</v>
      </c>
      <c r="CE56" s="389" t="s">
        <v>355</v>
      </c>
      <c r="CF56" s="389" t="s">
        <v>355</v>
      </c>
      <c r="CG56" s="389" t="s">
        <v>355</v>
      </c>
      <c r="CH56" s="389" t="s">
        <v>355</v>
      </c>
      <c r="CI56" s="389" t="s">
        <v>355</v>
      </c>
      <c r="CJ56" s="389" t="s">
        <v>355</v>
      </c>
      <c r="CK56" s="389" t="s">
        <v>355</v>
      </c>
      <c r="CL56" s="389" t="s">
        <v>355</v>
      </c>
      <c r="CM56" s="389" t="s">
        <v>355</v>
      </c>
      <c r="CN56" s="389" t="s">
        <v>355</v>
      </c>
      <c r="CO56" s="389" t="s">
        <v>355</v>
      </c>
      <c r="CP56" s="389" t="s">
        <v>355</v>
      </c>
      <c r="CQ56" s="389" t="s">
        <v>355</v>
      </c>
      <c r="CR56" s="389" t="s">
        <v>355</v>
      </c>
      <c r="CS56" s="389" t="s">
        <v>355</v>
      </c>
      <c r="CT56" s="389" t="s">
        <v>355</v>
      </c>
      <c r="CU56" s="389" t="s">
        <v>355</v>
      </c>
      <c r="CV56" s="389" t="s">
        <v>355</v>
      </c>
      <c r="CW56" s="389" t="s">
        <v>355</v>
      </c>
      <c r="CX56" s="389" t="s">
        <v>355</v>
      </c>
      <c r="CY56" s="389" t="s">
        <v>355</v>
      </c>
      <c r="CZ56" s="389" t="s">
        <v>355</v>
      </c>
      <c r="DA56" s="389" t="s">
        <v>355</v>
      </c>
      <c r="DB56" s="389" t="s">
        <v>355</v>
      </c>
      <c r="DC56" s="389" t="s">
        <v>355</v>
      </c>
      <c r="DD56" s="389" t="s">
        <v>355</v>
      </c>
      <c r="DE56" s="389" t="s">
        <v>355</v>
      </c>
      <c r="DF56" s="389" t="s">
        <v>355</v>
      </c>
      <c r="DG56" s="390" t="s">
        <v>355</v>
      </c>
    </row>
    <row r="57" spans="1:111" ht="15" customHeight="1">
      <c r="A57" s="382">
        <v>51</v>
      </c>
      <c r="B57" s="123" t="s">
        <v>230</v>
      </c>
      <c r="C57" s="110" t="s">
        <v>231</v>
      </c>
      <c r="D57" s="388" t="s">
        <v>355</v>
      </c>
      <c r="E57" s="389" t="s">
        <v>355</v>
      </c>
      <c r="F57" s="389" t="s">
        <v>355</v>
      </c>
      <c r="G57" s="389" t="s">
        <v>355</v>
      </c>
      <c r="H57" s="389" t="s">
        <v>355</v>
      </c>
      <c r="I57" s="389" t="s">
        <v>355</v>
      </c>
      <c r="J57" s="389" t="s">
        <v>355</v>
      </c>
      <c r="K57" s="389" t="s">
        <v>355</v>
      </c>
      <c r="L57" s="389" t="s">
        <v>355</v>
      </c>
      <c r="M57" s="389" t="s">
        <v>355</v>
      </c>
      <c r="N57" s="389" t="s">
        <v>355</v>
      </c>
      <c r="O57" s="389" t="s">
        <v>355</v>
      </c>
      <c r="P57" s="389" t="s">
        <v>355</v>
      </c>
      <c r="Q57" s="389" t="s">
        <v>355</v>
      </c>
      <c r="R57" s="389" t="s">
        <v>355</v>
      </c>
      <c r="S57" s="389" t="s">
        <v>355</v>
      </c>
      <c r="T57" s="389" t="s">
        <v>355</v>
      </c>
      <c r="U57" s="389" t="s">
        <v>355</v>
      </c>
      <c r="V57" s="389" t="s">
        <v>355</v>
      </c>
      <c r="W57" s="389" t="s">
        <v>355</v>
      </c>
      <c r="X57" s="389" t="s">
        <v>355</v>
      </c>
      <c r="Y57" s="389" t="s">
        <v>355</v>
      </c>
      <c r="Z57" s="389" t="s">
        <v>355</v>
      </c>
      <c r="AA57" s="389" t="s">
        <v>355</v>
      </c>
      <c r="AB57" s="389" t="s">
        <v>355</v>
      </c>
      <c r="AC57" s="389" t="s">
        <v>355</v>
      </c>
      <c r="AD57" s="389" t="s">
        <v>355</v>
      </c>
      <c r="AE57" s="389" t="s">
        <v>355</v>
      </c>
      <c r="AF57" s="389" t="s">
        <v>355</v>
      </c>
      <c r="AG57" s="389" t="s">
        <v>355</v>
      </c>
      <c r="AH57" s="389" t="s">
        <v>355</v>
      </c>
      <c r="AI57" s="389" t="s">
        <v>355</v>
      </c>
      <c r="AJ57" s="389" t="s">
        <v>355</v>
      </c>
      <c r="AK57" s="389" t="s">
        <v>355</v>
      </c>
      <c r="AL57" s="389" t="s">
        <v>355</v>
      </c>
      <c r="AM57" s="389" t="s">
        <v>355</v>
      </c>
      <c r="AN57" s="389" t="s">
        <v>355</v>
      </c>
      <c r="AO57" s="389" t="s">
        <v>355</v>
      </c>
      <c r="AP57" s="389" t="s">
        <v>355</v>
      </c>
      <c r="AQ57" s="389" t="s">
        <v>355</v>
      </c>
      <c r="AR57" s="389" t="s">
        <v>355</v>
      </c>
      <c r="AS57" s="389" t="s">
        <v>355</v>
      </c>
      <c r="AT57" s="389" t="s">
        <v>355</v>
      </c>
      <c r="AU57" s="389" t="s">
        <v>355</v>
      </c>
      <c r="AV57" s="389" t="s">
        <v>355</v>
      </c>
      <c r="AW57" s="389" t="s">
        <v>355</v>
      </c>
      <c r="AX57" s="389" t="s">
        <v>355</v>
      </c>
      <c r="AY57" s="389" t="s">
        <v>355</v>
      </c>
      <c r="AZ57" s="389" t="s">
        <v>355</v>
      </c>
      <c r="BA57" s="389" t="s">
        <v>355</v>
      </c>
      <c r="BB57" s="389">
        <v>1</v>
      </c>
      <c r="BC57" s="389" t="s">
        <v>355</v>
      </c>
      <c r="BD57" s="389" t="s">
        <v>355</v>
      </c>
      <c r="BE57" s="389" t="s">
        <v>355</v>
      </c>
      <c r="BF57" s="389" t="s">
        <v>355</v>
      </c>
      <c r="BG57" s="389" t="s">
        <v>355</v>
      </c>
      <c r="BH57" s="389" t="s">
        <v>355</v>
      </c>
      <c r="BI57" s="389" t="s">
        <v>355</v>
      </c>
      <c r="BJ57" s="389" t="s">
        <v>355</v>
      </c>
      <c r="BK57" s="389" t="s">
        <v>355</v>
      </c>
      <c r="BL57" s="389" t="s">
        <v>355</v>
      </c>
      <c r="BM57" s="389" t="s">
        <v>355</v>
      </c>
      <c r="BN57" s="389" t="s">
        <v>355</v>
      </c>
      <c r="BO57" s="389" t="s">
        <v>355</v>
      </c>
      <c r="BP57" s="389" t="s">
        <v>355</v>
      </c>
      <c r="BQ57" s="389" t="s">
        <v>355</v>
      </c>
      <c r="BR57" s="389" t="s">
        <v>355</v>
      </c>
      <c r="BS57" s="389" t="s">
        <v>355</v>
      </c>
      <c r="BT57" s="389" t="s">
        <v>355</v>
      </c>
      <c r="BU57" s="389" t="s">
        <v>355</v>
      </c>
      <c r="BV57" s="389" t="s">
        <v>355</v>
      </c>
      <c r="BW57" s="389" t="s">
        <v>355</v>
      </c>
      <c r="BX57" s="389" t="s">
        <v>355</v>
      </c>
      <c r="BY57" s="389" t="s">
        <v>355</v>
      </c>
      <c r="BZ57" s="389" t="s">
        <v>355</v>
      </c>
      <c r="CA57" s="389" t="s">
        <v>355</v>
      </c>
      <c r="CB57" s="389" t="s">
        <v>355</v>
      </c>
      <c r="CC57" s="389" t="s">
        <v>355</v>
      </c>
      <c r="CD57" s="389" t="s">
        <v>355</v>
      </c>
      <c r="CE57" s="389" t="s">
        <v>355</v>
      </c>
      <c r="CF57" s="389" t="s">
        <v>355</v>
      </c>
      <c r="CG57" s="389" t="s">
        <v>355</v>
      </c>
      <c r="CH57" s="389" t="s">
        <v>355</v>
      </c>
      <c r="CI57" s="389" t="s">
        <v>355</v>
      </c>
      <c r="CJ57" s="389" t="s">
        <v>355</v>
      </c>
      <c r="CK57" s="389" t="s">
        <v>355</v>
      </c>
      <c r="CL57" s="389" t="s">
        <v>355</v>
      </c>
      <c r="CM57" s="389" t="s">
        <v>355</v>
      </c>
      <c r="CN57" s="389" t="s">
        <v>355</v>
      </c>
      <c r="CO57" s="389" t="s">
        <v>355</v>
      </c>
      <c r="CP57" s="389" t="s">
        <v>355</v>
      </c>
      <c r="CQ57" s="389" t="s">
        <v>355</v>
      </c>
      <c r="CR57" s="389" t="s">
        <v>355</v>
      </c>
      <c r="CS57" s="389" t="s">
        <v>355</v>
      </c>
      <c r="CT57" s="389" t="s">
        <v>355</v>
      </c>
      <c r="CU57" s="389" t="s">
        <v>355</v>
      </c>
      <c r="CV57" s="389" t="s">
        <v>355</v>
      </c>
      <c r="CW57" s="389" t="s">
        <v>355</v>
      </c>
      <c r="CX57" s="389" t="s">
        <v>355</v>
      </c>
      <c r="CY57" s="389" t="s">
        <v>355</v>
      </c>
      <c r="CZ57" s="389" t="s">
        <v>355</v>
      </c>
      <c r="DA57" s="389" t="s">
        <v>355</v>
      </c>
      <c r="DB57" s="389" t="s">
        <v>355</v>
      </c>
      <c r="DC57" s="389" t="s">
        <v>355</v>
      </c>
      <c r="DD57" s="389" t="s">
        <v>355</v>
      </c>
      <c r="DE57" s="389" t="s">
        <v>355</v>
      </c>
      <c r="DF57" s="389" t="s">
        <v>355</v>
      </c>
      <c r="DG57" s="390" t="s">
        <v>355</v>
      </c>
    </row>
    <row r="58" spans="1:111" ht="15" customHeight="1">
      <c r="A58" s="382">
        <v>52</v>
      </c>
      <c r="B58" s="123" t="s">
        <v>232</v>
      </c>
      <c r="C58" s="110" t="s">
        <v>233</v>
      </c>
      <c r="D58" s="388" t="s">
        <v>355</v>
      </c>
      <c r="E58" s="389" t="s">
        <v>355</v>
      </c>
      <c r="F58" s="389" t="s">
        <v>355</v>
      </c>
      <c r="G58" s="389" t="s">
        <v>355</v>
      </c>
      <c r="H58" s="389" t="s">
        <v>355</v>
      </c>
      <c r="I58" s="389" t="s">
        <v>355</v>
      </c>
      <c r="J58" s="389" t="s">
        <v>355</v>
      </c>
      <c r="K58" s="389" t="s">
        <v>355</v>
      </c>
      <c r="L58" s="389" t="s">
        <v>355</v>
      </c>
      <c r="M58" s="389" t="s">
        <v>355</v>
      </c>
      <c r="N58" s="389" t="s">
        <v>355</v>
      </c>
      <c r="O58" s="389" t="s">
        <v>355</v>
      </c>
      <c r="P58" s="389" t="s">
        <v>355</v>
      </c>
      <c r="Q58" s="389" t="s">
        <v>355</v>
      </c>
      <c r="R58" s="389" t="s">
        <v>355</v>
      </c>
      <c r="S58" s="389" t="s">
        <v>355</v>
      </c>
      <c r="T58" s="389" t="s">
        <v>355</v>
      </c>
      <c r="U58" s="389" t="s">
        <v>355</v>
      </c>
      <c r="V58" s="389" t="s">
        <v>355</v>
      </c>
      <c r="W58" s="389" t="s">
        <v>355</v>
      </c>
      <c r="X58" s="389" t="s">
        <v>355</v>
      </c>
      <c r="Y58" s="389" t="s">
        <v>355</v>
      </c>
      <c r="Z58" s="389" t="s">
        <v>355</v>
      </c>
      <c r="AA58" s="389" t="s">
        <v>355</v>
      </c>
      <c r="AB58" s="389" t="s">
        <v>355</v>
      </c>
      <c r="AC58" s="389" t="s">
        <v>355</v>
      </c>
      <c r="AD58" s="389" t="s">
        <v>355</v>
      </c>
      <c r="AE58" s="389" t="s">
        <v>355</v>
      </c>
      <c r="AF58" s="389" t="s">
        <v>355</v>
      </c>
      <c r="AG58" s="389" t="s">
        <v>355</v>
      </c>
      <c r="AH58" s="389" t="s">
        <v>355</v>
      </c>
      <c r="AI58" s="389" t="s">
        <v>355</v>
      </c>
      <c r="AJ58" s="389" t="s">
        <v>355</v>
      </c>
      <c r="AK58" s="389" t="s">
        <v>355</v>
      </c>
      <c r="AL58" s="389" t="s">
        <v>355</v>
      </c>
      <c r="AM58" s="389" t="s">
        <v>355</v>
      </c>
      <c r="AN58" s="389" t="s">
        <v>355</v>
      </c>
      <c r="AO58" s="389" t="s">
        <v>355</v>
      </c>
      <c r="AP58" s="389" t="s">
        <v>355</v>
      </c>
      <c r="AQ58" s="389" t="s">
        <v>355</v>
      </c>
      <c r="AR58" s="389" t="s">
        <v>355</v>
      </c>
      <c r="AS58" s="389" t="s">
        <v>355</v>
      </c>
      <c r="AT58" s="389" t="s">
        <v>355</v>
      </c>
      <c r="AU58" s="389" t="s">
        <v>355</v>
      </c>
      <c r="AV58" s="389" t="s">
        <v>355</v>
      </c>
      <c r="AW58" s="389" t="s">
        <v>355</v>
      </c>
      <c r="AX58" s="389" t="s">
        <v>355</v>
      </c>
      <c r="AY58" s="389" t="s">
        <v>355</v>
      </c>
      <c r="AZ58" s="389" t="s">
        <v>355</v>
      </c>
      <c r="BA58" s="389" t="s">
        <v>355</v>
      </c>
      <c r="BB58" s="389" t="s">
        <v>355</v>
      </c>
      <c r="BC58" s="389">
        <v>1</v>
      </c>
      <c r="BD58" s="389" t="s">
        <v>355</v>
      </c>
      <c r="BE58" s="389" t="s">
        <v>355</v>
      </c>
      <c r="BF58" s="389" t="s">
        <v>355</v>
      </c>
      <c r="BG58" s="389" t="s">
        <v>355</v>
      </c>
      <c r="BH58" s="389" t="s">
        <v>355</v>
      </c>
      <c r="BI58" s="389" t="s">
        <v>355</v>
      </c>
      <c r="BJ58" s="389" t="s">
        <v>355</v>
      </c>
      <c r="BK58" s="389" t="s">
        <v>355</v>
      </c>
      <c r="BL58" s="389" t="s">
        <v>355</v>
      </c>
      <c r="BM58" s="389" t="s">
        <v>355</v>
      </c>
      <c r="BN58" s="389" t="s">
        <v>355</v>
      </c>
      <c r="BO58" s="389" t="s">
        <v>355</v>
      </c>
      <c r="BP58" s="389" t="s">
        <v>355</v>
      </c>
      <c r="BQ58" s="389" t="s">
        <v>355</v>
      </c>
      <c r="BR58" s="389" t="s">
        <v>355</v>
      </c>
      <c r="BS58" s="389" t="s">
        <v>355</v>
      </c>
      <c r="BT58" s="389" t="s">
        <v>355</v>
      </c>
      <c r="BU58" s="389" t="s">
        <v>355</v>
      </c>
      <c r="BV58" s="389" t="s">
        <v>355</v>
      </c>
      <c r="BW58" s="389" t="s">
        <v>355</v>
      </c>
      <c r="BX58" s="389" t="s">
        <v>355</v>
      </c>
      <c r="BY58" s="389" t="s">
        <v>355</v>
      </c>
      <c r="BZ58" s="389" t="s">
        <v>355</v>
      </c>
      <c r="CA58" s="389" t="s">
        <v>355</v>
      </c>
      <c r="CB58" s="389" t="s">
        <v>355</v>
      </c>
      <c r="CC58" s="389" t="s">
        <v>355</v>
      </c>
      <c r="CD58" s="389" t="s">
        <v>355</v>
      </c>
      <c r="CE58" s="389" t="s">
        <v>355</v>
      </c>
      <c r="CF58" s="389" t="s">
        <v>355</v>
      </c>
      <c r="CG58" s="389" t="s">
        <v>355</v>
      </c>
      <c r="CH58" s="389" t="s">
        <v>355</v>
      </c>
      <c r="CI58" s="389" t="s">
        <v>355</v>
      </c>
      <c r="CJ58" s="389" t="s">
        <v>355</v>
      </c>
      <c r="CK58" s="389" t="s">
        <v>355</v>
      </c>
      <c r="CL58" s="389" t="s">
        <v>355</v>
      </c>
      <c r="CM58" s="389" t="s">
        <v>355</v>
      </c>
      <c r="CN58" s="389" t="s">
        <v>355</v>
      </c>
      <c r="CO58" s="389" t="s">
        <v>355</v>
      </c>
      <c r="CP58" s="389" t="s">
        <v>355</v>
      </c>
      <c r="CQ58" s="389" t="s">
        <v>355</v>
      </c>
      <c r="CR58" s="389" t="s">
        <v>355</v>
      </c>
      <c r="CS58" s="389" t="s">
        <v>355</v>
      </c>
      <c r="CT58" s="389" t="s">
        <v>355</v>
      </c>
      <c r="CU58" s="389" t="s">
        <v>355</v>
      </c>
      <c r="CV58" s="389" t="s">
        <v>355</v>
      </c>
      <c r="CW58" s="389" t="s">
        <v>355</v>
      </c>
      <c r="CX58" s="389" t="s">
        <v>355</v>
      </c>
      <c r="CY58" s="389" t="s">
        <v>355</v>
      </c>
      <c r="CZ58" s="389" t="s">
        <v>355</v>
      </c>
      <c r="DA58" s="389" t="s">
        <v>355</v>
      </c>
      <c r="DB58" s="389" t="s">
        <v>355</v>
      </c>
      <c r="DC58" s="389" t="s">
        <v>355</v>
      </c>
      <c r="DD58" s="389" t="s">
        <v>355</v>
      </c>
      <c r="DE58" s="389" t="s">
        <v>355</v>
      </c>
      <c r="DF58" s="389" t="s">
        <v>355</v>
      </c>
      <c r="DG58" s="390" t="s">
        <v>355</v>
      </c>
    </row>
    <row r="59" spans="1:111" ht="15" customHeight="1">
      <c r="A59" s="382">
        <v>53</v>
      </c>
      <c r="B59" s="123" t="s">
        <v>234</v>
      </c>
      <c r="C59" s="110" t="s">
        <v>235</v>
      </c>
      <c r="D59" s="388" t="s">
        <v>355</v>
      </c>
      <c r="E59" s="389" t="s">
        <v>355</v>
      </c>
      <c r="F59" s="389" t="s">
        <v>355</v>
      </c>
      <c r="G59" s="389" t="s">
        <v>355</v>
      </c>
      <c r="H59" s="389" t="s">
        <v>355</v>
      </c>
      <c r="I59" s="389" t="s">
        <v>355</v>
      </c>
      <c r="J59" s="389" t="s">
        <v>355</v>
      </c>
      <c r="K59" s="389" t="s">
        <v>355</v>
      </c>
      <c r="L59" s="389" t="s">
        <v>355</v>
      </c>
      <c r="M59" s="389" t="s">
        <v>355</v>
      </c>
      <c r="N59" s="389" t="s">
        <v>355</v>
      </c>
      <c r="O59" s="389" t="s">
        <v>355</v>
      </c>
      <c r="P59" s="389" t="s">
        <v>355</v>
      </c>
      <c r="Q59" s="389" t="s">
        <v>355</v>
      </c>
      <c r="R59" s="389" t="s">
        <v>355</v>
      </c>
      <c r="S59" s="389" t="s">
        <v>355</v>
      </c>
      <c r="T59" s="389" t="s">
        <v>355</v>
      </c>
      <c r="U59" s="389" t="s">
        <v>355</v>
      </c>
      <c r="V59" s="389" t="s">
        <v>355</v>
      </c>
      <c r="W59" s="389" t="s">
        <v>355</v>
      </c>
      <c r="X59" s="389" t="s">
        <v>355</v>
      </c>
      <c r="Y59" s="389" t="s">
        <v>355</v>
      </c>
      <c r="Z59" s="389" t="s">
        <v>355</v>
      </c>
      <c r="AA59" s="389" t="s">
        <v>355</v>
      </c>
      <c r="AB59" s="389" t="s">
        <v>355</v>
      </c>
      <c r="AC59" s="389" t="s">
        <v>355</v>
      </c>
      <c r="AD59" s="389" t="s">
        <v>355</v>
      </c>
      <c r="AE59" s="389" t="s">
        <v>355</v>
      </c>
      <c r="AF59" s="389" t="s">
        <v>355</v>
      </c>
      <c r="AG59" s="389" t="s">
        <v>355</v>
      </c>
      <c r="AH59" s="389" t="s">
        <v>355</v>
      </c>
      <c r="AI59" s="389" t="s">
        <v>355</v>
      </c>
      <c r="AJ59" s="389" t="s">
        <v>355</v>
      </c>
      <c r="AK59" s="389" t="s">
        <v>355</v>
      </c>
      <c r="AL59" s="389" t="s">
        <v>355</v>
      </c>
      <c r="AM59" s="389" t="s">
        <v>355</v>
      </c>
      <c r="AN59" s="389" t="s">
        <v>355</v>
      </c>
      <c r="AO59" s="389" t="s">
        <v>355</v>
      </c>
      <c r="AP59" s="389" t="s">
        <v>355</v>
      </c>
      <c r="AQ59" s="389" t="s">
        <v>355</v>
      </c>
      <c r="AR59" s="389" t="s">
        <v>355</v>
      </c>
      <c r="AS59" s="389" t="s">
        <v>355</v>
      </c>
      <c r="AT59" s="389" t="s">
        <v>355</v>
      </c>
      <c r="AU59" s="389" t="s">
        <v>355</v>
      </c>
      <c r="AV59" s="389" t="s">
        <v>355</v>
      </c>
      <c r="AW59" s="389" t="s">
        <v>355</v>
      </c>
      <c r="AX59" s="389" t="s">
        <v>355</v>
      </c>
      <c r="AY59" s="389" t="s">
        <v>355</v>
      </c>
      <c r="AZ59" s="389" t="s">
        <v>355</v>
      </c>
      <c r="BA59" s="389" t="s">
        <v>355</v>
      </c>
      <c r="BB59" s="389" t="s">
        <v>355</v>
      </c>
      <c r="BC59" s="389" t="s">
        <v>355</v>
      </c>
      <c r="BD59" s="389">
        <v>1</v>
      </c>
      <c r="BE59" s="389" t="s">
        <v>355</v>
      </c>
      <c r="BF59" s="389" t="s">
        <v>355</v>
      </c>
      <c r="BG59" s="389" t="s">
        <v>355</v>
      </c>
      <c r="BH59" s="389" t="s">
        <v>355</v>
      </c>
      <c r="BI59" s="389" t="s">
        <v>355</v>
      </c>
      <c r="BJ59" s="389" t="s">
        <v>355</v>
      </c>
      <c r="BK59" s="389" t="s">
        <v>355</v>
      </c>
      <c r="BL59" s="389" t="s">
        <v>355</v>
      </c>
      <c r="BM59" s="389" t="s">
        <v>355</v>
      </c>
      <c r="BN59" s="389" t="s">
        <v>355</v>
      </c>
      <c r="BO59" s="389" t="s">
        <v>355</v>
      </c>
      <c r="BP59" s="389" t="s">
        <v>355</v>
      </c>
      <c r="BQ59" s="389" t="s">
        <v>355</v>
      </c>
      <c r="BR59" s="389" t="s">
        <v>355</v>
      </c>
      <c r="BS59" s="389" t="s">
        <v>355</v>
      </c>
      <c r="BT59" s="389" t="s">
        <v>355</v>
      </c>
      <c r="BU59" s="389" t="s">
        <v>355</v>
      </c>
      <c r="BV59" s="389" t="s">
        <v>355</v>
      </c>
      <c r="BW59" s="389" t="s">
        <v>355</v>
      </c>
      <c r="BX59" s="389" t="s">
        <v>355</v>
      </c>
      <c r="BY59" s="389" t="s">
        <v>355</v>
      </c>
      <c r="BZ59" s="389" t="s">
        <v>355</v>
      </c>
      <c r="CA59" s="389" t="s">
        <v>355</v>
      </c>
      <c r="CB59" s="389" t="s">
        <v>355</v>
      </c>
      <c r="CC59" s="389" t="s">
        <v>355</v>
      </c>
      <c r="CD59" s="389" t="s">
        <v>355</v>
      </c>
      <c r="CE59" s="389" t="s">
        <v>355</v>
      </c>
      <c r="CF59" s="389" t="s">
        <v>355</v>
      </c>
      <c r="CG59" s="389" t="s">
        <v>355</v>
      </c>
      <c r="CH59" s="389" t="s">
        <v>355</v>
      </c>
      <c r="CI59" s="389" t="s">
        <v>355</v>
      </c>
      <c r="CJ59" s="389" t="s">
        <v>355</v>
      </c>
      <c r="CK59" s="389" t="s">
        <v>355</v>
      </c>
      <c r="CL59" s="389" t="s">
        <v>355</v>
      </c>
      <c r="CM59" s="389" t="s">
        <v>355</v>
      </c>
      <c r="CN59" s="389" t="s">
        <v>355</v>
      </c>
      <c r="CO59" s="389" t="s">
        <v>355</v>
      </c>
      <c r="CP59" s="389" t="s">
        <v>355</v>
      </c>
      <c r="CQ59" s="389" t="s">
        <v>355</v>
      </c>
      <c r="CR59" s="389" t="s">
        <v>355</v>
      </c>
      <c r="CS59" s="389" t="s">
        <v>355</v>
      </c>
      <c r="CT59" s="389" t="s">
        <v>355</v>
      </c>
      <c r="CU59" s="389" t="s">
        <v>355</v>
      </c>
      <c r="CV59" s="389" t="s">
        <v>355</v>
      </c>
      <c r="CW59" s="389" t="s">
        <v>355</v>
      </c>
      <c r="CX59" s="389" t="s">
        <v>355</v>
      </c>
      <c r="CY59" s="389" t="s">
        <v>355</v>
      </c>
      <c r="CZ59" s="389" t="s">
        <v>355</v>
      </c>
      <c r="DA59" s="389" t="s">
        <v>355</v>
      </c>
      <c r="DB59" s="389" t="s">
        <v>355</v>
      </c>
      <c r="DC59" s="389" t="s">
        <v>355</v>
      </c>
      <c r="DD59" s="389" t="s">
        <v>355</v>
      </c>
      <c r="DE59" s="389" t="s">
        <v>355</v>
      </c>
      <c r="DF59" s="389" t="s">
        <v>355</v>
      </c>
      <c r="DG59" s="390" t="s">
        <v>355</v>
      </c>
    </row>
    <row r="60" spans="1:111" ht="15" customHeight="1">
      <c r="A60" s="382">
        <v>54</v>
      </c>
      <c r="B60" s="123" t="s">
        <v>236</v>
      </c>
      <c r="C60" s="110" t="s">
        <v>237</v>
      </c>
      <c r="D60" s="388" t="s">
        <v>355</v>
      </c>
      <c r="E60" s="389" t="s">
        <v>355</v>
      </c>
      <c r="F60" s="389" t="s">
        <v>355</v>
      </c>
      <c r="G60" s="389" t="s">
        <v>355</v>
      </c>
      <c r="H60" s="389" t="s">
        <v>355</v>
      </c>
      <c r="I60" s="389" t="s">
        <v>355</v>
      </c>
      <c r="J60" s="389" t="s">
        <v>355</v>
      </c>
      <c r="K60" s="389" t="s">
        <v>355</v>
      </c>
      <c r="L60" s="389" t="s">
        <v>355</v>
      </c>
      <c r="M60" s="389" t="s">
        <v>355</v>
      </c>
      <c r="N60" s="389" t="s">
        <v>355</v>
      </c>
      <c r="O60" s="389" t="s">
        <v>355</v>
      </c>
      <c r="P60" s="389" t="s">
        <v>355</v>
      </c>
      <c r="Q60" s="389" t="s">
        <v>355</v>
      </c>
      <c r="R60" s="389" t="s">
        <v>355</v>
      </c>
      <c r="S60" s="389" t="s">
        <v>355</v>
      </c>
      <c r="T60" s="389" t="s">
        <v>355</v>
      </c>
      <c r="U60" s="389" t="s">
        <v>355</v>
      </c>
      <c r="V60" s="389" t="s">
        <v>355</v>
      </c>
      <c r="W60" s="389" t="s">
        <v>355</v>
      </c>
      <c r="X60" s="389" t="s">
        <v>355</v>
      </c>
      <c r="Y60" s="389" t="s">
        <v>355</v>
      </c>
      <c r="Z60" s="389" t="s">
        <v>355</v>
      </c>
      <c r="AA60" s="389" t="s">
        <v>355</v>
      </c>
      <c r="AB60" s="389" t="s">
        <v>355</v>
      </c>
      <c r="AC60" s="389" t="s">
        <v>355</v>
      </c>
      <c r="AD60" s="389" t="s">
        <v>355</v>
      </c>
      <c r="AE60" s="389" t="s">
        <v>355</v>
      </c>
      <c r="AF60" s="389" t="s">
        <v>355</v>
      </c>
      <c r="AG60" s="389" t="s">
        <v>355</v>
      </c>
      <c r="AH60" s="389" t="s">
        <v>355</v>
      </c>
      <c r="AI60" s="389" t="s">
        <v>355</v>
      </c>
      <c r="AJ60" s="389" t="s">
        <v>355</v>
      </c>
      <c r="AK60" s="389" t="s">
        <v>355</v>
      </c>
      <c r="AL60" s="389" t="s">
        <v>355</v>
      </c>
      <c r="AM60" s="389" t="s">
        <v>355</v>
      </c>
      <c r="AN60" s="389" t="s">
        <v>355</v>
      </c>
      <c r="AO60" s="389" t="s">
        <v>355</v>
      </c>
      <c r="AP60" s="389" t="s">
        <v>355</v>
      </c>
      <c r="AQ60" s="389" t="s">
        <v>355</v>
      </c>
      <c r="AR60" s="389" t="s">
        <v>355</v>
      </c>
      <c r="AS60" s="389" t="s">
        <v>355</v>
      </c>
      <c r="AT60" s="389" t="s">
        <v>355</v>
      </c>
      <c r="AU60" s="389" t="s">
        <v>355</v>
      </c>
      <c r="AV60" s="389" t="s">
        <v>355</v>
      </c>
      <c r="AW60" s="389" t="s">
        <v>355</v>
      </c>
      <c r="AX60" s="389" t="s">
        <v>355</v>
      </c>
      <c r="AY60" s="389" t="s">
        <v>355</v>
      </c>
      <c r="AZ60" s="389" t="s">
        <v>355</v>
      </c>
      <c r="BA60" s="389" t="s">
        <v>355</v>
      </c>
      <c r="BB60" s="389" t="s">
        <v>355</v>
      </c>
      <c r="BC60" s="389" t="s">
        <v>355</v>
      </c>
      <c r="BD60" s="389" t="s">
        <v>355</v>
      </c>
      <c r="BE60" s="389">
        <v>1</v>
      </c>
      <c r="BF60" s="389" t="s">
        <v>355</v>
      </c>
      <c r="BG60" s="389" t="s">
        <v>355</v>
      </c>
      <c r="BH60" s="389" t="s">
        <v>355</v>
      </c>
      <c r="BI60" s="389" t="s">
        <v>355</v>
      </c>
      <c r="BJ60" s="389" t="s">
        <v>355</v>
      </c>
      <c r="BK60" s="389" t="s">
        <v>355</v>
      </c>
      <c r="BL60" s="389" t="s">
        <v>355</v>
      </c>
      <c r="BM60" s="389" t="s">
        <v>355</v>
      </c>
      <c r="BN60" s="389" t="s">
        <v>355</v>
      </c>
      <c r="BO60" s="389" t="s">
        <v>355</v>
      </c>
      <c r="BP60" s="389" t="s">
        <v>355</v>
      </c>
      <c r="BQ60" s="389" t="s">
        <v>355</v>
      </c>
      <c r="BR60" s="389" t="s">
        <v>355</v>
      </c>
      <c r="BS60" s="389" t="s">
        <v>355</v>
      </c>
      <c r="BT60" s="389" t="s">
        <v>355</v>
      </c>
      <c r="BU60" s="389" t="s">
        <v>355</v>
      </c>
      <c r="BV60" s="389" t="s">
        <v>355</v>
      </c>
      <c r="BW60" s="389" t="s">
        <v>355</v>
      </c>
      <c r="BX60" s="389" t="s">
        <v>355</v>
      </c>
      <c r="BY60" s="389" t="s">
        <v>355</v>
      </c>
      <c r="BZ60" s="389" t="s">
        <v>355</v>
      </c>
      <c r="CA60" s="389" t="s">
        <v>355</v>
      </c>
      <c r="CB60" s="389" t="s">
        <v>355</v>
      </c>
      <c r="CC60" s="389" t="s">
        <v>355</v>
      </c>
      <c r="CD60" s="389" t="s">
        <v>355</v>
      </c>
      <c r="CE60" s="389" t="s">
        <v>355</v>
      </c>
      <c r="CF60" s="389" t="s">
        <v>355</v>
      </c>
      <c r="CG60" s="389" t="s">
        <v>355</v>
      </c>
      <c r="CH60" s="389" t="s">
        <v>355</v>
      </c>
      <c r="CI60" s="389" t="s">
        <v>355</v>
      </c>
      <c r="CJ60" s="389" t="s">
        <v>355</v>
      </c>
      <c r="CK60" s="389" t="s">
        <v>355</v>
      </c>
      <c r="CL60" s="389" t="s">
        <v>355</v>
      </c>
      <c r="CM60" s="389" t="s">
        <v>355</v>
      </c>
      <c r="CN60" s="389" t="s">
        <v>355</v>
      </c>
      <c r="CO60" s="389" t="s">
        <v>355</v>
      </c>
      <c r="CP60" s="389" t="s">
        <v>355</v>
      </c>
      <c r="CQ60" s="389" t="s">
        <v>355</v>
      </c>
      <c r="CR60" s="389" t="s">
        <v>355</v>
      </c>
      <c r="CS60" s="389" t="s">
        <v>355</v>
      </c>
      <c r="CT60" s="389" t="s">
        <v>355</v>
      </c>
      <c r="CU60" s="389" t="s">
        <v>355</v>
      </c>
      <c r="CV60" s="389" t="s">
        <v>355</v>
      </c>
      <c r="CW60" s="389" t="s">
        <v>355</v>
      </c>
      <c r="CX60" s="389" t="s">
        <v>355</v>
      </c>
      <c r="CY60" s="389" t="s">
        <v>355</v>
      </c>
      <c r="CZ60" s="389" t="s">
        <v>355</v>
      </c>
      <c r="DA60" s="389" t="s">
        <v>355</v>
      </c>
      <c r="DB60" s="389" t="s">
        <v>355</v>
      </c>
      <c r="DC60" s="389" t="s">
        <v>355</v>
      </c>
      <c r="DD60" s="389" t="s">
        <v>355</v>
      </c>
      <c r="DE60" s="389" t="s">
        <v>355</v>
      </c>
      <c r="DF60" s="389" t="s">
        <v>355</v>
      </c>
      <c r="DG60" s="390" t="s">
        <v>355</v>
      </c>
    </row>
    <row r="61" spans="1:111" ht="15" customHeight="1">
      <c r="A61" s="382">
        <v>55</v>
      </c>
      <c r="B61" s="123" t="s">
        <v>238</v>
      </c>
      <c r="C61" s="110" t="s">
        <v>239</v>
      </c>
      <c r="D61" s="388" t="s">
        <v>355</v>
      </c>
      <c r="E61" s="389" t="s">
        <v>355</v>
      </c>
      <c r="F61" s="389" t="s">
        <v>355</v>
      </c>
      <c r="G61" s="389" t="s">
        <v>355</v>
      </c>
      <c r="H61" s="389" t="s">
        <v>355</v>
      </c>
      <c r="I61" s="389" t="s">
        <v>355</v>
      </c>
      <c r="J61" s="389" t="s">
        <v>355</v>
      </c>
      <c r="K61" s="389" t="s">
        <v>355</v>
      </c>
      <c r="L61" s="389" t="s">
        <v>355</v>
      </c>
      <c r="M61" s="389" t="s">
        <v>355</v>
      </c>
      <c r="N61" s="389" t="s">
        <v>355</v>
      </c>
      <c r="O61" s="389" t="s">
        <v>355</v>
      </c>
      <c r="P61" s="389" t="s">
        <v>355</v>
      </c>
      <c r="Q61" s="389" t="s">
        <v>355</v>
      </c>
      <c r="R61" s="389" t="s">
        <v>355</v>
      </c>
      <c r="S61" s="389" t="s">
        <v>355</v>
      </c>
      <c r="T61" s="389" t="s">
        <v>355</v>
      </c>
      <c r="U61" s="389" t="s">
        <v>355</v>
      </c>
      <c r="V61" s="389" t="s">
        <v>355</v>
      </c>
      <c r="W61" s="389" t="s">
        <v>355</v>
      </c>
      <c r="X61" s="389" t="s">
        <v>355</v>
      </c>
      <c r="Y61" s="389" t="s">
        <v>355</v>
      </c>
      <c r="Z61" s="389" t="s">
        <v>355</v>
      </c>
      <c r="AA61" s="389" t="s">
        <v>355</v>
      </c>
      <c r="AB61" s="389" t="s">
        <v>355</v>
      </c>
      <c r="AC61" s="389" t="s">
        <v>355</v>
      </c>
      <c r="AD61" s="389" t="s">
        <v>355</v>
      </c>
      <c r="AE61" s="389" t="s">
        <v>355</v>
      </c>
      <c r="AF61" s="389" t="s">
        <v>355</v>
      </c>
      <c r="AG61" s="389" t="s">
        <v>355</v>
      </c>
      <c r="AH61" s="389" t="s">
        <v>355</v>
      </c>
      <c r="AI61" s="389" t="s">
        <v>355</v>
      </c>
      <c r="AJ61" s="389" t="s">
        <v>355</v>
      </c>
      <c r="AK61" s="389" t="s">
        <v>355</v>
      </c>
      <c r="AL61" s="389" t="s">
        <v>355</v>
      </c>
      <c r="AM61" s="389" t="s">
        <v>355</v>
      </c>
      <c r="AN61" s="389" t="s">
        <v>355</v>
      </c>
      <c r="AO61" s="389" t="s">
        <v>355</v>
      </c>
      <c r="AP61" s="389" t="s">
        <v>355</v>
      </c>
      <c r="AQ61" s="389" t="s">
        <v>355</v>
      </c>
      <c r="AR61" s="389" t="s">
        <v>355</v>
      </c>
      <c r="AS61" s="389" t="s">
        <v>355</v>
      </c>
      <c r="AT61" s="389" t="s">
        <v>355</v>
      </c>
      <c r="AU61" s="389" t="s">
        <v>355</v>
      </c>
      <c r="AV61" s="389" t="s">
        <v>355</v>
      </c>
      <c r="AW61" s="389" t="s">
        <v>355</v>
      </c>
      <c r="AX61" s="389" t="s">
        <v>355</v>
      </c>
      <c r="AY61" s="389" t="s">
        <v>355</v>
      </c>
      <c r="AZ61" s="389" t="s">
        <v>355</v>
      </c>
      <c r="BA61" s="389" t="s">
        <v>355</v>
      </c>
      <c r="BB61" s="389" t="s">
        <v>355</v>
      </c>
      <c r="BC61" s="389" t="s">
        <v>355</v>
      </c>
      <c r="BD61" s="389" t="s">
        <v>355</v>
      </c>
      <c r="BE61" s="389" t="s">
        <v>355</v>
      </c>
      <c r="BF61" s="389">
        <v>1</v>
      </c>
      <c r="BG61" s="389" t="s">
        <v>355</v>
      </c>
      <c r="BH61" s="389" t="s">
        <v>355</v>
      </c>
      <c r="BI61" s="389" t="s">
        <v>355</v>
      </c>
      <c r="BJ61" s="389" t="s">
        <v>355</v>
      </c>
      <c r="BK61" s="389" t="s">
        <v>355</v>
      </c>
      <c r="BL61" s="389" t="s">
        <v>355</v>
      </c>
      <c r="BM61" s="389" t="s">
        <v>355</v>
      </c>
      <c r="BN61" s="389" t="s">
        <v>355</v>
      </c>
      <c r="BO61" s="389" t="s">
        <v>355</v>
      </c>
      <c r="BP61" s="389" t="s">
        <v>355</v>
      </c>
      <c r="BQ61" s="389" t="s">
        <v>355</v>
      </c>
      <c r="BR61" s="389" t="s">
        <v>355</v>
      </c>
      <c r="BS61" s="389" t="s">
        <v>355</v>
      </c>
      <c r="BT61" s="389" t="s">
        <v>355</v>
      </c>
      <c r="BU61" s="389" t="s">
        <v>355</v>
      </c>
      <c r="BV61" s="389" t="s">
        <v>355</v>
      </c>
      <c r="BW61" s="389" t="s">
        <v>355</v>
      </c>
      <c r="BX61" s="389" t="s">
        <v>355</v>
      </c>
      <c r="BY61" s="389" t="s">
        <v>355</v>
      </c>
      <c r="BZ61" s="389" t="s">
        <v>355</v>
      </c>
      <c r="CA61" s="389" t="s">
        <v>355</v>
      </c>
      <c r="CB61" s="389" t="s">
        <v>355</v>
      </c>
      <c r="CC61" s="389" t="s">
        <v>355</v>
      </c>
      <c r="CD61" s="389" t="s">
        <v>355</v>
      </c>
      <c r="CE61" s="389" t="s">
        <v>355</v>
      </c>
      <c r="CF61" s="389" t="s">
        <v>355</v>
      </c>
      <c r="CG61" s="389" t="s">
        <v>355</v>
      </c>
      <c r="CH61" s="389" t="s">
        <v>355</v>
      </c>
      <c r="CI61" s="389" t="s">
        <v>355</v>
      </c>
      <c r="CJ61" s="389" t="s">
        <v>355</v>
      </c>
      <c r="CK61" s="389" t="s">
        <v>355</v>
      </c>
      <c r="CL61" s="389" t="s">
        <v>355</v>
      </c>
      <c r="CM61" s="389" t="s">
        <v>355</v>
      </c>
      <c r="CN61" s="389" t="s">
        <v>355</v>
      </c>
      <c r="CO61" s="389" t="s">
        <v>355</v>
      </c>
      <c r="CP61" s="389" t="s">
        <v>355</v>
      </c>
      <c r="CQ61" s="389" t="s">
        <v>355</v>
      </c>
      <c r="CR61" s="389" t="s">
        <v>355</v>
      </c>
      <c r="CS61" s="389" t="s">
        <v>355</v>
      </c>
      <c r="CT61" s="389" t="s">
        <v>355</v>
      </c>
      <c r="CU61" s="389" t="s">
        <v>355</v>
      </c>
      <c r="CV61" s="389" t="s">
        <v>355</v>
      </c>
      <c r="CW61" s="389" t="s">
        <v>355</v>
      </c>
      <c r="CX61" s="389" t="s">
        <v>355</v>
      </c>
      <c r="CY61" s="389" t="s">
        <v>355</v>
      </c>
      <c r="CZ61" s="389" t="s">
        <v>355</v>
      </c>
      <c r="DA61" s="389" t="s">
        <v>355</v>
      </c>
      <c r="DB61" s="389" t="s">
        <v>355</v>
      </c>
      <c r="DC61" s="389" t="s">
        <v>355</v>
      </c>
      <c r="DD61" s="389" t="s">
        <v>355</v>
      </c>
      <c r="DE61" s="389" t="s">
        <v>355</v>
      </c>
      <c r="DF61" s="389" t="s">
        <v>355</v>
      </c>
      <c r="DG61" s="390" t="s">
        <v>355</v>
      </c>
    </row>
    <row r="62" spans="1:111" ht="15" customHeight="1">
      <c r="A62" s="382">
        <v>56</v>
      </c>
      <c r="B62" s="123" t="s">
        <v>240</v>
      </c>
      <c r="C62" s="110" t="s">
        <v>241</v>
      </c>
      <c r="D62" s="388" t="s">
        <v>355</v>
      </c>
      <c r="E62" s="389" t="s">
        <v>355</v>
      </c>
      <c r="F62" s="389" t="s">
        <v>355</v>
      </c>
      <c r="G62" s="389" t="s">
        <v>355</v>
      </c>
      <c r="H62" s="389" t="s">
        <v>355</v>
      </c>
      <c r="I62" s="389" t="s">
        <v>355</v>
      </c>
      <c r="J62" s="389" t="s">
        <v>355</v>
      </c>
      <c r="K62" s="389" t="s">
        <v>355</v>
      </c>
      <c r="L62" s="389" t="s">
        <v>355</v>
      </c>
      <c r="M62" s="389" t="s">
        <v>355</v>
      </c>
      <c r="N62" s="389" t="s">
        <v>355</v>
      </c>
      <c r="O62" s="389" t="s">
        <v>355</v>
      </c>
      <c r="P62" s="389" t="s">
        <v>355</v>
      </c>
      <c r="Q62" s="389" t="s">
        <v>355</v>
      </c>
      <c r="R62" s="389" t="s">
        <v>355</v>
      </c>
      <c r="S62" s="389" t="s">
        <v>355</v>
      </c>
      <c r="T62" s="389" t="s">
        <v>355</v>
      </c>
      <c r="U62" s="389" t="s">
        <v>355</v>
      </c>
      <c r="V62" s="389" t="s">
        <v>355</v>
      </c>
      <c r="W62" s="389" t="s">
        <v>355</v>
      </c>
      <c r="X62" s="389" t="s">
        <v>355</v>
      </c>
      <c r="Y62" s="389" t="s">
        <v>355</v>
      </c>
      <c r="Z62" s="389" t="s">
        <v>355</v>
      </c>
      <c r="AA62" s="389" t="s">
        <v>355</v>
      </c>
      <c r="AB62" s="389" t="s">
        <v>355</v>
      </c>
      <c r="AC62" s="389" t="s">
        <v>355</v>
      </c>
      <c r="AD62" s="389" t="s">
        <v>355</v>
      </c>
      <c r="AE62" s="389" t="s">
        <v>355</v>
      </c>
      <c r="AF62" s="389" t="s">
        <v>355</v>
      </c>
      <c r="AG62" s="389" t="s">
        <v>355</v>
      </c>
      <c r="AH62" s="389" t="s">
        <v>355</v>
      </c>
      <c r="AI62" s="389" t="s">
        <v>355</v>
      </c>
      <c r="AJ62" s="389" t="s">
        <v>355</v>
      </c>
      <c r="AK62" s="389" t="s">
        <v>355</v>
      </c>
      <c r="AL62" s="389" t="s">
        <v>355</v>
      </c>
      <c r="AM62" s="389" t="s">
        <v>355</v>
      </c>
      <c r="AN62" s="389" t="s">
        <v>355</v>
      </c>
      <c r="AO62" s="389" t="s">
        <v>355</v>
      </c>
      <c r="AP62" s="389" t="s">
        <v>355</v>
      </c>
      <c r="AQ62" s="389" t="s">
        <v>355</v>
      </c>
      <c r="AR62" s="389" t="s">
        <v>355</v>
      </c>
      <c r="AS62" s="389" t="s">
        <v>355</v>
      </c>
      <c r="AT62" s="389" t="s">
        <v>355</v>
      </c>
      <c r="AU62" s="389" t="s">
        <v>355</v>
      </c>
      <c r="AV62" s="389" t="s">
        <v>355</v>
      </c>
      <c r="AW62" s="389" t="s">
        <v>355</v>
      </c>
      <c r="AX62" s="389" t="s">
        <v>355</v>
      </c>
      <c r="AY62" s="389" t="s">
        <v>355</v>
      </c>
      <c r="AZ62" s="389" t="s">
        <v>355</v>
      </c>
      <c r="BA62" s="389" t="s">
        <v>355</v>
      </c>
      <c r="BB62" s="389" t="s">
        <v>355</v>
      </c>
      <c r="BC62" s="389" t="s">
        <v>355</v>
      </c>
      <c r="BD62" s="389" t="s">
        <v>355</v>
      </c>
      <c r="BE62" s="389" t="s">
        <v>355</v>
      </c>
      <c r="BF62" s="389" t="s">
        <v>355</v>
      </c>
      <c r="BG62" s="389">
        <v>1</v>
      </c>
      <c r="BH62" s="389" t="s">
        <v>355</v>
      </c>
      <c r="BI62" s="389" t="s">
        <v>355</v>
      </c>
      <c r="BJ62" s="389" t="s">
        <v>355</v>
      </c>
      <c r="BK62" s="389" t="s">
        <v>355</v>
      </c>
      <c r="BL62" s="389" t="s">
        <v>355</v>
      </c>
      <c r="BM62" s="389" t="s">
        <v>355</v>
      </c>
      <c r="BN62" s="389" t="s">
        <v>355</v>
      </c>
      <c r="BO62" s="389" t="s">
        <v>355</v>
      </c>
      <c r="BP62" s="389" t="s">
        <v>355</v>
      </c>
      <c r="BQ62" s="389" t="s">
        <v>355</v>
      </c>
      <c r="BR62" s="389" t="s">
        <v>355</v>
      </c>
      <c r="BS62" s="389" t="s">
        <v>355</v>
      </c>
      <c r="BT62" s="389" t="s">
        <v>355</v>
      </c>
      <c r="BU62" s="389" t="s">
        <v>355</v>
      </c>
      <c r="BV62" s="389" t="s">
        <v>355</v>
      </c>
      <c r="BW62" s="389" t="s">
        <v>355</v>
      </c>
      <c r="BX62" s="389" t="s">
        <v>355</v>
      </c>
      <c r="BY62" s="389" t="s">
        <v>355</v>
      </c>
      <c r="BZ62" s="389" t="s">
        <v>355</v>
      </c>
      <c r="CA62" s="389" t="s">
        <v>355</v>
      </c>
      <c r="CB62" s="389" t="s">
        <v>355</v>
      </c>
      <c r="CC62" s="389" t="s">
        <v>355</v>
      </c>
      <c r="CD62" s="389" t="s">
        <v>355</v>
      </c>
      <c r="CE62" s="389" t="s">
        <v>355</v>
      </c>
      <c r="CF62" s="389" t="s">
        <v>355</v>
      </c>
      <c r="CG62" s="389" t="s">
        <v>355</v>
      </c>
      <c r="CH62" s="389" t="s">
        <v>355</v>
      </c>
      <c r="CI62" s="389" t="s">
        <v>355</v>
      </c>
      <c r="CJ62" s="389" t="s">
        <v>355</v>
      </c>
      <c r="CK62" s="389" t="s">
        <v>355</v>
      </c>
      <c r="CL62" s="389" t="s">
        <v>355</v>
      </c>
      <c r="CM62" s="389" t="s">
        <v>355</v>
      </c>
      <c r="CN62" s="389" t="s">
        <v>355</v>
      </c>
      <c r="CO62" s="389" t="s">
        <v>355</v>
      </c>
      <c r="CP62" s="389" t="s">
        <v>355</v>
      </c>
      <c r="CQ62" s="389" t="s">
        <v>355</v>
      </c>
      <c r="CR62" s="389" t="s">
        <v>355</v>
      </c>
      <c r="CS62" s="389" t="s">
        <v>355</v>
      </c>
      <c r="CT62" s="389" t="s">
        <v>355</v>
      </c>
      <c r="CU62" s="389" t="s">
        <v>355</v>
      </c>
      <c r="CV62" s="389" t="s">
        <v>355</v>
      </c>
      <c r="CW62" s="389" t="s">
        <v>355</v>
      </c>
      <c r="CX62" s="389" t="s">
        <v>355</v>
      </c>
      <c r="CY62" s="389" t="s">
        <v>355</v>
      </c>
      <c r="CZ62" s="389" t="s">
        <v>355</v>
      </c>
      <c r="DA62" s="389" t="s">
        <v>355</v>
      </c>
      <c r="DB62" s="389" t="s">
        <v>355</v>
      </c>
      <c r="DC62" s="389" t="s">
        <v>355</v>
      </c>
      <c r="DD62" s="389" t="s">
        <v>355</v>
      </c>
      <c r="DE62" s="389" t="s">
        <v>355</v>
      </c>
      <c r="DF62" s="389" t="s">
        <v>355</v>
      </c>
      <c r="DG62" s="390" t="s">
        <v>355</v>
      </c>
    </row>
    <row r="63" spans="1:111" ht="15" customHeight="1">
      <c r="A63" s="382">
        <v>57</v>
      </c>
      <c r="B63" s="123" t="s">
        <v>242</v>
      </c>
      <c r="C63" s="110" t="s">
        <v>243</v>
      </c>
      <c r="D63" s="388" t="s">
        <v>355</v>
      </c>
      <c r="E63" s="389" t="s">
        <v>355</v>
      </c>
      <c r="F63" s="389" t="s">
        <v>355</v>
      </c>
      <c r="G63" s="389" t="s">
        <v>355</v>
      </c>
      <c r="H63" s="389" t="s">
        <v>355</v>
      </c>
      <c r="I63" s="389" t="s">
        <v>355</v>
      </c>
      <c r="J63" s="389" t="s">
        <v>355</v>
      </c>
      <c r="K63" s="389" t="s">
        <v>355</v>
      </c>
      <c r="L63" s="389" t="s">
        <v>355</v>
      </c>
      <c r="M63" s="389" t="s">
        <v>355</v>
      </c>
      <c r="N63" s="389" t="s">
        <v>355</v>
      </c>
      <c r="O63" s="389" t="s">
        <v>355</v>
      </c>
      <c r="P63" s="389" t="s">
        <v>355</v>
      </c>
      <c r="Q63" s="389" t="s">
        <v>355</v>
      </c>
      <c r="R63" s="389" t="s">
        <v>355</v>
      </c>
      <c r="S63" s="389" t="s">
        <v>355</v>
      </c>
      <c r="T63" s="389" t="s">
        <v>355</v>
      </c>
      <c r="U63" s="389" t="s">
        <v>355</v>
      </c>
      <c r="V63" s="389" t="s">
        <v>355</v>
      </c>
      <c r="W63" s="389" t="s">
        <v>355</v>
      </c>
      <c r="X63" s="389" t="s">
        <v>355</v>
      </c>
      <c r="Y63" s="389" t="s">
        <v>355</v>
      </c>
      <c r="Z63" s="389" t="s">
        <v>355</v>
      </c>
      <c r="AA63" s="389" t="s">
        <v>355</v>
      </c>
      <c r="AB63" s="389" t="s">
        <v>355</v>
      </c>
      <c r="AC63" s="389" t="s">
        <v>355</v>
      </c>
      <c r="AD63" s="389" t="s">
        <v>355</v>
      </c>
      <c r="AE63" s="389" t="s">
        <v>355</v>
      </c>
      <c r="AF63" s="389" t="s">
        <v>355</v>
      </c>
      <c r="AG63" s="389" t="s">
        <v>355</v>
      </c>
      <c r="AH63" s="389" t="s">
        <v>355</v>
      </c>
      <c r="AI63" s="389" t="s">
        <v>355</v>
      </c>
      <c r="AJ63" s="389" t="s">
        <v>355</v>
      </c>
      <c r="AK63" s="389" t="s">
        <v>355</v>
      </c>
      <c r="AL63" s="389" t="s">
        <v>355</v>
      </c>
      <c r="AM63" s="389" t="s">
        <v>355</v>
      </c>
      <c r="AN63" s="389" t="s">
        <v>355</v>
      </c>
      <c r="AO63" s="389" t="s">
        <v>355</v>
      </c>
      <c r="AP63" s="389" t="s">
        <v>355</v>
      </c>
      <c r="AQ63" s="389" t="s">
        <v>355</v>
      </c>
      <c r="AR63" s="389" t="s">
        <v>355</v>
      </c>
      <c r="AS63" s="389" t="s">
        <v>355</v>
      </c>
      <c r="AT63" s="389" t="s">
        <v>355</v>
      </c>
      <c r="AU63" s="389" t="s">
        <v>355</v>
      </c>
      <c r="AV63" s="389" t="s">
        <v>355</v>
      </c>
      <c r="AW63" s="389" t="s">
        <v>355</v>
      </c>
      <c r="AX63" s="389" t="s">
        <v>355</v>
      </c>
      <c r="AY63" s="389" t="s">
        <v>355</v>
      </c>
      <c r="AZ63" s="389" t="s">
        <v>355</v>
      </c>
      <c r="BA63" s="389" t="s">
        <v>355</v>
      </c>
      <c r="BB63" s="389" t="s">
        <v>355</v>
      </c>
      <c r="BC63" s="389" t="s">
        <v>355</v>
      </c>
      <c r="BD63" s="389" t="s">
        <v>355</v>
      </c>
      <c r="BE63" s="389" t="s">
        <v>355</v>
      </c>
      <c r="BF63" s="389" t="s">
        <v>355</v>
      </c>
      <c r="BG63" s="389" t="s">
        <v>355</v>
      </c>
      <c r="BH63" s="389">
        <v>1</v>
      </c>
      <c r="BI63" s="389" t="s">
        <v>355</v>
      </c>
      <c r="BJ63" s="389" t="s">
        <v>355</v>
      </c>
      <c r="BK63" s="389" t="s">
        <v>355</v>
      </c>
      <c r="BL63" s="389" t="s">
        <v>355</v>
      </c>
      <c r="BM63" s="389" t="s">
        <v>355</v>
      </c>
      <c r="BN63" s="389" t="s">
        <v>355</v>
      </c>
      <c r="BO63" s="389" t="s">
        <v>355</v>
      </c>
      <c r="BP63" s="389" t="s">
        <v>355</v>
      </c>
      <c r="BQ63" s="389" t="s">
        <v>355</v>
      </c>
      <c r="BR63" s="389" t="s">
        <v>355</v>
      </c>
      <c r="BS63" s="389" t="s">
        <v>355</v>
      </c>
      <c r="BT63" s="389" t="s">
        <v>355</v>
      </c>
      <c r="BU63" s="389" t="s">
        <v>355</v>
      </c>
      <c r="BV63" s="389" t="s">
        <v>355</v>
      </c>
      <c r="BW63" s="389" t="s">
        <v>355</v>
      </c>
      <c r="BX63" s="389" t="s">
        <v>355</v>
      </c>
      <c r="BY63" s="389" t="s">
        <v>355</v>
      </c>
      <c r="BZ63" s="389" t="s">
        <v>355</v>
      </c>
      <c r="CA63" s="389" t="s">
        <v>355</v>
      </c>
      <c r="CB63" s="389" t="s">
        <v>355</v>
      </c>
      <c r="CC63" s="389" t="s">
        <v>355</v>
      </c>
      <c r="CD63" s="389" t="s">
        <v>355</v>
      </c>
      <c r="CE63" s="389" t="s">
        <v>355</v>
      </c>
      <c r="CF63" s="389" t="s">
        <v>355</v>
      </c>
      <c r="CG63" s="389" t="s">
        <v>355</v>
      </c>
      <c r="CH63" s="389" t="s">
        <v>355</v>
      </c>
      <c r="CI63" s="389" t="s">
        <v>355</v>
      </c>
      <c r="CJ63" s="389" t="s">
        <v>355</v>
      </c>
      <c r="CK63" s="389" t="s">
        <v>355</v>
      </c>
      <c r="CL63" s="389" t="s">
        <v>355</v>
      </c>
      <c r="CM63" s="389" t="s">
        <v>355</v>
      </c>
      <c r="CN63" s="389" t="s">
        <v>355</v>
      </c>
      <c r="CO63" s="389" t="s">
        <v>355</v>
      </c>
      <c r="CP63" s="389" t="s">
        <v>355</v>
      </c>
      <c r="CQ63" s="389" t="s">
        <v>355</v>
      </c>
      <c r="CR63" s="389" t="s">
        <v>355</v>
      </c>
      <c r="CS63" s="389" t="s">
        <v>355</v>
      </c>
      <c r="CT63" s="389" t="s">
        <v>355</v>
      </c>
      <c r="CU63" s="389" t="s">
        <v>355</v>
      </c>
      <c r="CV63" s="389" t="s">
        <v>355</v>
      </c>
      <c r="CW63" s="389" t="s">
        <v>355</v>
      </c>
      <c r="CX63" s="389" t="s">
        <v>355</v>
      </c>
      <c r="CY63" s="389" t="s">
        <v>355</v>
      </c>
      <c r="CZ63" s="389" t="s">
        <v>355</v>
      </c>
      <c r="DA63" s="389" t="s">
        <v>355</v>
      </c>
      <c r="DB63" s="389" t="s">
        <v>355</v>
      </c>
      <c r="DC63" s="389" t="s">
        <v>355</v>
      </c>
      <c r="DD63" s="389" t="s">
        <v>355</v>
      </c>
      <c r="DE63" s="389" t="s">
        <v>355</v>
      </c>
      <c r="DF63" s="389" t="s">
        <v>355</v>
      </c>
      <c r="DG63" s="390" t="s">
        <v>355</v>
      </c>
    </row>
    <row r="64" spans="1:111" ht="15" customHeight="1">
      <c r="A64" s="382">
        <v>58</v>
      </c>
      <c r="B64" s="123" t="s">
        <v>244</v>
      </c>
      <c r="C64" s="110" t="s">
        <v>245</v>
      </c>
      <c r="D64" s="388" t="s">
        <v>355</v>
      </c>
      <c r="E64" s="389" t="s">
        <v>355</v>
      </c>
      <c r="F64" s="389" t="s">
        <v>355</v>
      </c>
      <c r="G64" s="389" t="s">
        <v>355</v>
      </c>
      <c r="H64" s="389" t="s">
        <v>355</v>
      </c>
      <c r="I64" s="389" t="s">
        <v>355</v>
      </c>
      <c r="J64" s="389" t="s">
        <v>355</v>
      </c>
      <c r="K64" s="389" t="s">
        <v>355</v>
      </c>
      <c r="L64" s="389" t="s">
        <v>355</v>
      </c>
      <c r="M64" s="389" t="s">
        <v>355</v>
      </c>
      <c r="N64" s="389" t="s">
        <v>355</v>
      </c>
      <c r="O64" s="389" t="s">
        <v>355</v>
      </c>
      <c r="P64" s="389" t="s">
        <v>355</v>
      </c>
      <c r="Q64" s="389" t="s">
        <v>355</v>
      </c>
      <c r="R64" s="389" t="s">
        <v>355</v>
      </c>
      <c r="S64" s="389" t="s">
        <v>355</v>
      </c>
      <c r="T64" s="389" t="s">
        <v>355</v>
      </c>
      <c r="U64" s="389" t="s">
        <v>355</v>
      </c>
      <c r="V64" s="389" t="s">
        <v>355</v>
      </c>
      <c r="W64" s="389" t="s">
        <v>355</v>
      </c>
      <c r="X64" s="389" t="s">
        <v>355</v>
      </c>
      <c r="Y64" s="389" t="s">
        <v>355</v>
      </c>
      <c r="Z64" s="389" t="s">
        <v>355</v>
      </c>
      <c r="AA64" s="389" t="s">
        <v>355</v>
      </c>
      <c r="AB64" s="389" t="s">
        <v>355</v>
      </c>
      <c r="AC64" s="389" t="s">
        <v>355</v>
      </c>
      <c r="AD64" s="389" t="s">
        <v>355</v>
      </c>
      <c r="AE64" s="389" t="s">
        <v>355</v>
      </c>
      <c r="AF64" s="389" t="s">
        <v>355</v>
      </c>
      <c r="AG64" s="389" t="s">
        <v>355</v>
      </c>
      <c r="AH64" s="389" t="s">
        <v>355</v>
      </c>
      <c r="AI64" s="389" t="s">
        <v>355</v>
      </c>
      <c r="AJ64" s="389" t="s">
        <v>355</v>
      </c>
      <c r="AK64" s="389" t="s">
        <v>355</v>
      </c>
      <c r="AL64" s="389" t="s">
        <v>355</v>
      </c>
      <c r="AM64" s="389" t="s">
        <v>355</v>
      </c>
      <c r="AN64" s="389" t="s">
        <v>355</v>
      </c>
      <c r="AO64" s="389" t="s">
        <v>355</v>
      </c>
      <c r="AP64" s="389" t="s">
        <v>355</v>
      </c>
      <c r="AQ64" s="389" t="s">
        <v>355</v>
      </c>
      <c r="AR64" s="389" t="s">
        <v>355</v>
      </c>
      <c r="AS64" s="389" t="s">
        <v>355</v>
      </c>
      <c r="AT64" s="389" t="s">
        <v>355</v>
      </c>
      <c r="AU64" s="389" t="s">
        <v>355</v>
      </c>
      <c r="AV64" s="389" t="s">
        <v>355</v>
      </c>
      <c r="AW64" s="389" t="s">
        <v>355</v>
      </c>
      <c r="AX64" s="389" t="s">
        <v>355</v>
      </c>
      <c r="AY64" s="389" t="s">
        <v>355</v>
      </c>
      <c r="AZ64" s="389" t="s">
        <v>355</v>
      </c>
      <c r="BA64" s="389" t="s">
        <v>355</v>
      </c>
      <c r="BB64" s="389" t="s">
        <v>355</v>
      </c>
      <c r="BC64" s="389" t="s">
        <v>355</v>
      </c>
      <c r="BD64" s="389" t="s">
        <v>355</v>
      </c>
      <c r="BE64" s="389" t="s">
        <v>355</v>
      </c>
      <c r="BF64" s="389" t="s">
        <v>355</v>
      </c>
      <c r="BG64" s="389" t="s">
        <v>355</v>
      </c>
      <c r="BH64" s="389" t="s">
        <v>355</v>
      </c>
      <c r="BI64" s="389">
        <v>1</v>
      </c>
      <c r="BJ64" s="389" t="s">
        <v>355</v>
      </c>
      <c r="BK64" s="389" t="s">
        <v>355</v>
      </c>
      <c r="BL64" s="389" t="s">
        <v>355</v>
      </c>
      <c r="BM64" s="389" t="s">
        <v>355</v>
      </c>
      <c r="BN64" s="389" t="s">
        <v>355</v>
      </c>
      <c r="BO64" s="389" t="s">
        <v>355</v>
      </c>
      <c r="BP64" s="389" t="s">
        <v>355</v>
      </c>
      <c r="BQ64" s="389" t="s">
        <v>355</v>
      </c>
      <c r="BR64" s="389" t="s">
        <v>355</v>
      </c>
      <c r="BS64" s="389" t="s">
        <v>355</v>
      </c>
      <c r="BT64" s="389" t="s">
        <v>355</v>
      </c>
      <c r="BU64" s="389" t="s">
        <v>355</v>
      </c>
      <c r="BV64" s="389" t="s">
        <v>355</v>
      </c>
      <c r="BW64" s="389" t="s">
        <v>355</v>
      </c>
      <c r="BX64" s="389" t="s">
        <v>355</v>
      </c>
      <c r="BY64" s="389" t="s">
        <v>355</v>
      </c>
      <c r="BZ64" s="389" t="s">
        <v>355</v>
      </c>
      <c r="CA64" s="389" t="s">
        <v>355</v>
      </c>
      <c r="CB64" s="389" t="s">
        <v>355</v>
      </c>
      <c r="CC64" s="389" t="s">
        <v>355</v>
      </c>
      <c r="CD64" s="389" t="s">
        <v>355</v>
      </c>
      <c r="CE64" s="389" t="s">
        <v>355</v>
      </c>
      <c r="CF64" s="389" t="s">
        <v>355</v>
      </c>
      <c r="CG64" s="389" t="s">
        <v>355</v>
      </c>
      <c r="CH64" s="389" t="s">
        <v>355</v>
      </c>
      <c r="CI64" s="389" t="s">
        <v>355</v>
      </c>
      <c r="CJ64" s="389" t="s">
        <v>355</v>
      </c>
      <c r="CK64" s="389" t="s">
        <v>355</v>
      </c>
      <c r="CL64" s="389" t="s">
        <v>355</v>
      </c>
      <c r="CM64" s="389" t="s">
        <v>355</v>
      </c>
      <c r="CN64" s="389" t="s">
        <v>355</v>
      </c>
      <c r="CO64" s="389" t="s">
        <v>355</v>
      </c>
      <c r="CP64" s="389" t="s">
        <v>355</v>
      </c>
      <c r="CQ64" s="389" t="s">
        <v>355</v>
      </c>
      <c r="CR64" s="389" t="s">
        <v>355</v>
      </c>
      <c r="CS64" s="389" t="s">
        <v>355</v>
      </c>
      <c r="CT64" s="389" t="s">
        <v>355</v>
      </c>
      <c r="CU64" s="389" t="s">
        <v>355</v>
      </c>
      <c r="CV64" s="389" t="s">
        <v>355</v>
      </c>
      <c r="CW64" s="389" t="s">
        <v>355</v>
      </c>
      <c r="CX64" s="389" t="s">
        <v>355</v>
      </c>
      <c r="CY64" s="389" t="s">
        <v>355</v>
      </c>
      <c r="CZ64" s="389" t="s">
        <v>355</v>
      </c>
      <c r="DA64" s="389" t="s">
        <v>355</v>
      </c>
      <c r="DB64" s="389" t="s">
        <v>355</v>
      </c>
      <c r="DC64" s="389" t="s">
        <v>355</v>
      </c>
      <c r="DD64" s="389" t="s">
        <v>355</v>
      </c>
      <c r="DE64" s="389" t="s">
        <v>355</v>
      </c>
      <c r="DF64" s="389" t="s">
        <v>355</v>
      </c>
      <c r="DG64" s="390" t="s">
        <v>355</v>
      </c>
    </row>
    <row r="65" spans="1:111" ht="15" customHeight="1">
      <c r="A65" s="382">
        <v>59</v>
      </c>
      <c r="B65" s="123" t="s">
        <v>246</v>
      </c>
      <c r="C65" s="110" t="s">
        <v>247</v>
      </c>
      <c r="D65" s="388" t="s">
        <v>355</v>
      </c>
      <c r="E65" s="389" t="s">
        <v>355</v>
      </c>
      <c r="F65" s="389" t="s">
        <v>355</v>
      </c>
      <c r="G65" s="389" t="s">
        <v>355</v>
      </c>
      <c r="H65" s="389" t="s">
        <v>355</v>
      </c>
      <c r="I65" s="389" t="s">
        <v>355</v>
      </c>
      <c r="J65" s="389" t="s">
        <v>355</v>
      </c>
      <c r="K65" s="389" t="s">
        <v>355</v>
      </c>
      <c r="L65" s="389" t="s">
        <v>355</v>
      </c>
      <c r="M65" s="389" t="s">
        <v>355</v>
      </c>
      <c r="N65" s="389" t="s">
        <v>355</v>
      </c>
      <c r="O65" s="389" t="s">
        <v>355</v>
      </c>
      <c r="P65" s="389" t="s">
        <v>355</v>
      </c>
      <c r="Q65" s="389" t="s">
        <v>355</v>
      </c>
      <c r="R65" s="389" t="s">
        <v>355</v>
      </c>
      <c r="S65" s="389" t="s">
        <v>355</v>
      </c>
      <c r="T65" s="389" t="s">
        <v>355</v>
      </c>
      <c r="U65" s="389" t="s">
        <v>355</v>
      </c>
      <c r="V65" s="389" t="s">
        <v>355</v>
      </c>
      <c r="W65" s="389" t="s">
        <v>355</v>
      </c>
      <c r="X65" s="389" t="s">
        <v>355</v>
      </c>
      <c r="Y65" s="389" t="s">
        <v>355</v>
      </c>
      <c r="Z65" s="389" t="s">
        <v>355</v>
      </c>
      <c r="AA65" s="389" t="s">
        <v>355</v>
      </c>
      <c r="AB65" s="389" t="s">
        <v>355</v>
      </c>
      <c r="AC65" s="389" t="s">
        <v>355</v>
      </c>
      <c r="AD65" s="389" t="s">
        <v>355</v>
      </c>
      <c r="AE65" s="389" t="s">
        <v>355</v>
      </c>
      <c r="AF65" s="389" t="s">
        <v>355</v>
      </c>
      <c r="AG65" s="389" t="s">
        <v>355</v>
      </c>
      <c r="AH65" s="389" t="s">
        <v>355</v>
      </c>
      <c r="AI65" s="389" t="s">
        <v>355</v>
      </c>
      <c r="AJ65" s="389" t="s">
        <v>355</v>
      </c>
      <c r="AK65" s="389" t="s">
        <v>355</v>
      </c>
      <c r="AL65" s="389" t="s">
        <v>355</v>
      </c>
      <c r="AM65" s="389" t="s">
        <v>355</v>
      </c>
      <c r="AN65" s="389" t="s">
        <v>355</v>
      </c>
      <c r="AO65" s="389" t="s">
        <v>355</v>
      </c>
      <c r="AP65" s="389" t="s">
        <v>355</v>
      </c>
      <c r="AQ65" s="389" t="s">
        <v>355</v>
      </c>
      <c r="AR65" s="389" t="s">
        <v>355</v>
      </c>
      <c r="AS65" s="389" t="s">
        <v>355</v>
      </c>
      <c r="AT65" s="389" t="s">
        <v>355</v>
      </c>
      <c r="AU65" s="389" t="s">
        <v>355</v>
      </c>
      <c r="AV65" s="389" t="s">
        <v>355</v>
      </c>
      <c r="AW65" s="389" t="s">
        <v>355</v>
      </c>
      <c r="AX65" s="389" t="s">
        <v>355</v>
      </c>
      <c r="AY65" s="389" t="s">
        <v>355</v>
      </c>
      <c r="AZ65" s="389" t="s">
        <v>355</v>
      </c>
      <c r="BA65" s="389" t="s">
        <v>355</v>
      </c>
      <c r="BB65" s="389" t="s">
        <v>355</v>
      </c>
      <c r="BC65" s="389" t="s">
        <v>355</v>
      </c>
      <c r="BD65" s="389" t="s">
        <v>355</v>
      </c>
      <c r="BE65" s="389" t="s">
        <v>355</v>
      </c>
      <c r="BF65" s="389" t="s">
        <v>355</v>
      </c>
      <c r="BG65" s="389" t="s">
        <v>355</v>
      </c>
      <c r="BH65" s="389" t="s">
        <v>355</v>
      </c>
      <c r="BI65" s="389" t="s">
        <v>355</v>
      </c>
      <c r="BJ65" s="389">
        <v>1</v>
      </c>
      <c r="BK65" s="389" t="s">
        <v>355</v>
      </c>
      <c r="BL65" s="389" t="s">
        <v>355</v>
      </c>
      <c r="BM65" s="389" t="s">
        <v>355</v>
      </c>
      <c r="BN65" s="389" t="s">
        <v>355</v>
      </c>
      <c r="BO65" s="389" t="s">
        <v>355</v>
      </c>
      <c r="BP65" s="389" t="s">
        <v>355</v>
      </c>
      <c r="BQ65" s="389" t="s">
        <v>355</v>
      </c>
      <c r="BR65" s="389" t="s">
        <v>355</v>
      </c>
      <c r="BS65" s="389" t="s">
        <v>355</v>
      </c>
      <c r="BT65" s="389" t="s">
        <v>355</v>
      </c>
      <c r="BU65" s="389" t="s">
        <v>355</v>
      </c>
      <c r="BV65" s="389" t="s">
        <v>355</v>
      </c>
      <c r="BW65" s="389" t="s">
        <v>355</v>
      </c>
      <c r="BX65" s="389" t="s">
        <v>355</v>
      </c>
      <c r="BY65" s="389" t="s">
        <v>355</v>
      </c>
      <c r="BZ65" s="389" t="s">
        <v>355</v>
      </c>
      <c r="CA65" s="389" t="s">
        <v>355</v>
      </c>
      <c r="CB65" s="389" t="s">
        <v>355</v>
      </c>
      <c r="CC65" s="389" t="s">
        <v>355</v>
      </c>
      <c r="CD65" s="389" t="s">
        <v>355</v>
      </c>
      <c r="CE65" s="389" t="s">
        <v>355</v>
      </c>
      <c r="CF65" s="389" t="s">
        <v>355</v>
      </c>
      <c r="CG65" s="389" t="s">
        <v>355</v>
      </c>
      <c r="CH65" s="389" t="s">
        <v>355</v>
      </c>
      <c r="CI65" s="389" t="s">
        <v>355</v>
      </c>
      <c r="CJ65" s="389" t="s">
        <v>355</v>
      </c>
      <c r="CK65" s="389" t="s">
        <v>355</v>
      </c>
      <c r="CL65" s="389" t="s">
        <v>355</v>
      </c>
      <c r="CM65" s="389" t="s">
        <v>355</v>
      </c>
      <c r="CN65" s="389" t="s">
        <v>355</v>
      </c>
      <c r="CO65" s="389" t="s">
        <v>355</v>
      </c>
      <c r="CP65" s="389" t="s">
        <v>355</v>
      </c>
      <c r="CQ65" s="389" t="s">
        <v>355</v>
      </c>
      <c r="CR65" s="389" t="s">
        <v>355</v>
      </c>
      <c r="CS65" s="389" t="s">
        <v>355</v>
      </c>
      <c r="CT65" s="389" t="s">
        <v>355</v>
      </c>
      <c r="CU65" s="389" t="s">
        <v>355</v>
      </c>
      <c r="CV65" s="389" t="s">
        <v>355</v>
      </c>
      <c r="CW65" s="389" t="s">
        <v>355</v>
      </c>
      <c r="CX65" s="389" t="s">
        <v>355</v>
      </c>
      <c r="CY65" s="389" t="s">
        <v>355</v>
      </c>
      <c r="CZ65" s="389" t="s">
        <v>355</v>
      </c>
      <c r="DA65" s="389" t="s">
        <v>355</v>
      </c>
      <c r="DB65" s="389" t="s">
        <v>355</v>
      </c>
      <c r="DC65" s="389" t="s">
        <v>355</v>
      </c>
      <c r="DD65" s="389" t="s">
        <v>355</v>
      </c>
      <c r="DE65" s="389" t="s">
        <v>355</v>
      </c>
      <c r="DF65" s="389" t="s">
        <v>355</v>
      </c>
      <c r="DG65" s="390" t="s">
        <v>355</v>
      </c>
    </row>
    <row r="66" spans="1:111" ht="15" customHeight="1">
      <c r="A66" s="382">
        <v>60</v>
      </c>
      <c r="B66" s="123" t="s">
        <v>248</v>
      </c>
      <c r="C66" s="110" t="s">
        <v>3</v>
      </c>
      <c r="D66" s="388" t="s">
        <v>355</v>
      </c>
      <c r="E66" s="389" t="s">
        <v>355</v>
      </c>
      <c r="F66" s="389" t="s">
        <v>355</v>
      </c>
      <c r="G66" s="389" t="s">
        <v>355</v>
      </c>
      <c r="H66" s="389" t="s">
        <v>355</v>
      </c>
      <c r="I66" s="389" t="s">
        <v>355</v>
      </c>
      <c r="J66" s="389" t="s">
        <v>355</v>
      </c>
      <c r="K66" s="389" t="s">
        <v>355</v>
      </c>
      <c r="L66" s="389" t="s">
        <v>355</v>
      </c>
      <c r="M66" s="389" t="s">
        <v>355</v>
      </c>
      <c r="N66" s="389" t="s">
        <v>355</v>
      </c>
      <c r="O66" s="389" t="s">
        <v>355</v>
      </c>
      <c r="P66" s="389" t="s">
        <v>355</v>
      </c>
      <c r="Q66" s="389" t="s">
        <v>355</v>
      </c>
      <c r="R66" s="389" t="s">
        <v>355</v>
      </c>
      <c r="S66" s="389" t="s">
        <v>355</v>
      </c>
      <c r="T66" s="389" t="s">
        <v>355</v>
      </c>
      <c r="U66" s="389" t="s">
        <v>355</v>
      </c>
      <c r="V66" s="389" t="s">
        <v>355</v>
      </c>
      <c r="W66" s="389" t="s">
        <v>355</v>
      </c>
      <c r="X66" s="389" t="s">
        <v>355</v>
      </c>
      <c r="Y66" s="389" t="s">
        <v>355</v>
      </c>
      <c r="Z66" s="389" t="s">
        <v>355</v>
      </c>
      <c r="AA66" s="389" t="s">
        <v>355</v>
      </c>
      <c r="AB66" s="389" t="s">
        <v>355</v>
      </c>
      <c r="AC66" s="389" t="s">
        <v>355</v>
      </c>
      <c r="AD66" s="389" t="s">
        <v>355</v>
      </c>
      <c r="AE66" s="389" t="s">
        <v>355</v>
      </c>
      <c r="AF66" s="389" t="s">
        <v>355</v>
      </c>
      <c r="AG66" s="389" t="s">
        <v>355</v>
      </c>
      <c r="AH66" s="389" t="s">
        <v>355</v>
      </c>
      <c r="AI66" s="389" t="s">
        <v>355</v>
      </c>
      <c r="AJ66" s="389" t="s">
        <v>355</v>
      </c>
      <c r="AK66" s="389" t="s">
        <v>355</v>
      </c>
      <c r="AL66" s="389" t="s">
        <v>355</v>
      </c>
      <c r="AM66" s="389" t="s">
        <v>355</v>
      </c>
      <c r="AN66" s="389" t="s">
        <v>355</v>
      </c>
      <c r="AO66" s="389" t="s">
        <v>355</v>
      </c>
      <c r="AP66" s="389" t="s">
        <v>355</v>
      </c>
      <c r="AQ66" s="389" t="s">
        <v>355</v>
      </c>
      <c r="AR66" s="389" t="s">
        <v>355</v>
      </c>
      <c r="AS66" s="389" t="s">
        <v>355</v>
      </c>
      <c r="AT66" s="389" t="s">
        <v>355</v>
      </c>
      <c r="AU66" s="389" t="s">
        <v>355</v>
      </c>
      <c r="AV66" s="389" t="s">
        <v>355</v>
      </c>
      <c r="AW66" s="389" t="s">
        <v>355</v>
      </c>
      <c r="AX66" s="389" t="s">
        <v>355</v>
      </c>
      <c r="AY66" s="389" t="s">
        <v>355</v>
      </c>
      <c r="AZ66" s="389" t="s">
        <v>355</v>
      </c>
      <c r="BA66" s="389" t="s">
        <v>355</v>
      </c>
      <c r="BB66" s="389" t="s">
        <v>355</v>
      </c>
      <c r="BC66" s="389" t="s">
        <v>355</v>
      </c>
      <c r="BD66" s="389" t="s">
        <v>355</v>
      </c>
      <c r="BE66" s="389" t="s">
        <v>355</v>
      </c>
      <c r="BF66" s="389" t="s">
        <v>355</v>
      </c>
      <c r="BG66" s="389" t="s">
        <v>355</v>
      </c>
      <c r="BH66" s="389" t="s">
        <v>355</v>
      </c>
      <c r="BI66" s="389" t="s">
        <v>355</v>
      </c>
      <c r="BJ66" s="389" t="s">
        <v>355</v>
      </c>
      <c r="BK66" s="389">
        <v>1</v>
      </c>
      <c r="BL66" s="389" t="s">
        <v>355</v>
      </c>
      <c r="BM66" s="389" t="s">
        <v>355</v>
      </c>
      <c r="BN66" s="389" t="s">
        <v>355</v>
      </c>
      <c r="BO66" s="389" t="s">
        <v>355</v>
      </c>
      <c r="BP66" s="389" t="s">
        <v>355</v>
      </c>
      <c r="BQ66" s="389" t="s">
        <v>355</v>
      </c>
      <c r="BR66" s="389" t="s">
        <v>355</v>
      </c>
      <c r="BS66" s="389" t="s">
        <v>355</v>
      </c>
      <c r="BT66" s="389" t="s">
        <v>355</v>
      </c>
      <c r="BU66" s="389" t="s">
        <v>355</v>
      </c>
      <c r="BV66" s="389" t="s">
        <v>355</v>
      </c>
      <c r="BW66" s="389" t="s">
        <v>355</v>
      </c>
      <c r="BX66" s="389" t="s">
        <v>355</v>
      </c>
      <c r="BY66" s="389" t="s">
        <v>355</v>
      </c>
      <c r="BZ66" s="389" t="s">
        <v>355</v>
      </c>
      <c r="CA66" s="389" t="s">
        <v>355</v>
      </c>
      <c r="CB66" s="389" t="s">
        <v>355</v>
      </c>
      <c r="CC66" s="389" t="s">
        <v>355</v>
      </c>
      <c r="CD66" s="389" t="s">
        <v>355</v>
      </c>
      <c r="CE66" s="389" t="s">
        <v>355</v>
      </c>
      <c r="CF66" s="389" t="s">
        <v>355</v>
      </c>
      <c r="CG66" s="389" t="s">
        <v>355</v>
      </c>
      <c r="CH66" s="389" t="s">
        <v>355</v>
      </c>
      <c r="CI66" s="389" t="s">
        <v>355</v>
      </c>
      <c r="CJ66" s="389" t="s">
        <v>355</v>
      </c>
      <c r="CK66" s="389" t="s">
        <v>355</v>
      </c>
      <c r="CL66" s="389" t="s">
        <v>355</v>
      </c>
      <c r="CM66" s="389" t="s">
        <v>355</v>
      </c>
      <c r="CN66" s="389" t="s">
        <v>355</v>
      </c>
      <c r="CO66" s="389" t="s">
        <v>355</v>
      </c>
      <c r="CP66" s="389" t="s">
        <v>355</v>
      </c>
      <c r="CQ66" s="389" t="s">
        <v>355</v>
      </c>
      <c r="CR66" s="389" t="s">
        <v>355</v>
      </c>
      <c r="CS66" s="389" t="s">
        <v>355</v>
      </c>
      <c r="CT66" s="389" t="s">
        <v>355</v>
      </c>
      <c r="CU66" s="389" t="s">
        <v>355</v>
      </c>
      <c r="CV66" s="389" t="s">
        <v>355</v>
      </c>
      <c r="CW66" s="389" t="s">
        <v>355</v>
      </c>
      <c r="CX66" s="389" t="s">
        <v>355</v>
      </c>
      <c r="CY66" s="389" t="s">
        <v>355</v>
      </c>
      <c r="CZ66" s="389" t="s">
        <v>355</v>
      </c>
      <c r="DA66" s="389" t="s">
        <v>355</v>
      </c>
      <c r="DB66" s="389" t="s">
        <v>355</v>
      </c>
      <c r="DC66" s="389" t="s">
        <v>355</v>
      </c>
      <c r="DD66" s="389" t="s">
        <v>355</v>
      </c>
      <c r="DE66" s="389" t="s">
        <v>355</v>
      </c>
      <c r="DF66" s="389" t="s">
        <v>355</v>
      </c>
      <c r="DG66" s="390" t="s">
        <v>355</v>
      </c>
    </row>
    <row r="67" spans="1:111" ht="15" customHeight="1">
      <c r="A67" s="382">
        <v>61</v>
      </c>
      <c r="B67" s="123" t="s">
        <v>249</v>
      </c>
      <c r="C67" s="110" t="s">
        <v>250</v>
      </c>
      <c r="D67" s="388" t="s">
        <v>355</v>
      </c>
      <c r="E67" s="389" t="s">
        <v>355</v>
      </c>
      <c r="F67" s="389" t="s">
        <v>355</v>
      </c>
      <c r="G67" s="389" t="s">
        <v>355</v>
      </c>
      <c r="H67" s="389" t="s">
        <v>355</v>
      </c>
      <c r="I67" s="389" t="s">
        <v>355</v>
      </c>
      <c r="J67" s="389" t="s">
        <v>355</v>
      </c>
      <c r="K67" s="389" t="s">
        <v>355</v>
      </c>
      <c r="L67" s="389" t="s">
        <v>355</v>
      </c>
      <c r="M67" s="389" t="s">
        <v>355</v>
      </c>
      <c r="N67" s="389" t="s">
        <v>355</v>
      </c>
      <c r="O67" s="389" t="s">
        <v>355</v>
      </c>
      <c r="P67" s="389" t="s">
        <v>355</v>
      </c>
      <c r="Q67" s="389" t="s">
        <v>355</v>
      </c>
      <c r="R67" s="389" t="s">
        <v>355</v>
      </c>
      <c r="S67" s="389" t="s">
        <v>355</v>
      </c>
      <c r="T67" s="389" t="s">
        <v>355</v>
      </c>
      <c r="U67" s="389" t="s">
        <v>355</v>
      </c>
      <c r="V67" s="389" t="s">
        <v>355</v>
      </c>
      <c r="W67" s="389" t="s">
        <v>355</v>
      </c>
      <c r="X67" s="389" t="s">
        <v>355</v>
      </c>
      <c r="Y67" s="389" t="s">
        <v>355</v>
      </c>
      <c r="Z67" s="389" t="s">
        <v>355</v>
      </c>
      <c r="AA67" s="389" t="s">
        <v>355</v>
      </c>
      <c r="AB67" s="389" t="s">
        <v>355</v>
      </c>
      <c r="AC67" s="389" t="s">
        <v>355</v>
      </c>
      <c r="AD67" s="389" t="s">
        <v>355</v>
      </c>
      <c r="AE67" s="389" t="s">
        <v>355</v>
      </c>
      <c r="AF67" s="389" t="s">
        <v>355</v>
      </c>
      <c r="AG67" s="389" t="s">
        <v>355</v>
      </c>
      <c r="AH67" s="389" t="s">
        <v>355</v>
      </c>
      <c r="AI67" s="389" t="s">
        <v>355</v>
      </c>
      <c r="AJ67" s="389" t="s">
        <v>355</v>
      </c>
      <c r="AK67" s="389" t="s">
        <v>355</v>
      </c>
      <c r="AL67" s="389" t="s">
        <v>355</v>
      </c>
      <c r="AM67" s="389" t="s">
        <v>355</v>
      </c>
      <c r="AN67" s="389" t="s">
        <v>355</v>
      </c>
      <c r="AO67" s="389" t="s">
        <v>355</v>
      </c>
      <c r="AP67" s="389" t="s">
        <v>355</v>
      </c>
      <c r="AQ67" s="389" t="s">
        <v>355</v>
      </c>
      <c r="AR67" s="389" t="s">
        <v>355</v>
      </c>
      <c r="AS67" s="389" t="s">
        <v>355</v>
      </c>
      <c r="AT67" s="389" t="s">
        <v>355</v>
      </c>
      <c r="AU67" s="389" t="s">
        <v>355</v>
      </c>
      <c r="AV67" s="389" t="s">
        <v>355</v>
      </c>
      <c r="AW67" s="389" t="s">
        <v>355</v>
      </c>
      <c r="AX67" s="389" t="s">
        <v>355</v>
      </c>
      <c r="AY67" s="389" t="s">
        <v>355</v>
      </c>
      <c r="AZ67" s="389" t="s">
        <v>355</v>
      </c>
      <c r="BA67" s="389" t="s">
        <v>355</v>
      </c>
      <c r="BB67" s="389" t="s">
        <v>355</v>
      </c>
      <c r="BC67" s="389" t="s">
        <v>355</v>
      </c>
      <c r="BD67" s="389" t="s">
        <v>355</v>
      </c>
      <c r="BE67" s="389" t="s">
        <v>355</v>
      </c>
      <c r="BF67" s="389" t="s">
        <v>355</v>
      </c>
      <c r="BG67" s="389" t="s">
        <v>355</v>
      </c>
      <c r="BH67" s="389" t="s">
        <v>355</v>
      </c>
      <c r="BI67" s="389" t="s">
        <v>355</v>
      </c>
      <c r="BJ67" s="389" t="s">
        <v>355</v>
      </c>
      <c r="BK67" s="389" t="s">
        <v>355</v>
      </c>
      <c r="BL67" s="389">
        <v>1</v>
      </c>
      <c r="BM67" s="389" t="s">
        <v>355</v>
      </c>
      <c r="BN67" s="389" t="s">
        <v>355</v>
      </c>
      <c r="BO67" s="389" t="s">
        <v>355</v>
      </c>
      <c r="BP67" s="389" t="s">
        <v>355</v>
      </c>
      <c r="BQ67" s="389" t="s">
        <v>355</v>
      </c>
      <c r="BR67" s="389" t="s">
        <v>355</v>
      </c>
      <c r="BS67" s="389" t="s">
        <v>355</v>
      </c>
      <c r="BT67" s="389" t="s">
        <v>355</v>
      </c>
      <c r="BU67" s="389" t="s">
        <v>355</v>
      </c>
      <c r="BV67" s="389" t="s">
        <v>355</v>
      </c>
      <c r="BW67" s="389" t="s">
        <v>355</v>
      </c>
      <c r="BX67" s="389" t="s">
        <v>355</v>
      </c>
      <c r="BY67" s="389" t="s">
        <v>355</v>
      </c>
      <c r="BZ67" s="389" t="s">
        <v>355</v>
      </c>
      <c r="CA67" s="389" t="s">
        <v>355</v>
      </c>
      <c r="CB67" s="389" t="s">
        <v>355</v>
      </c>
      <c r="CC67" s="389" t="s">
        <v>355</v>
      </c>
      <c r="CD67" s="389" t="s">
        <v>355</v>
      </c>
      <c r="CE67" s="389" t="s">
        <v>355</v>
      </c>
      <c r="CF67" s="389" t="s">
        <v>355</v>
      </c>
      <c r="CG67" s="389" t="s">
        <v>355</v>
      </c>
      <c r="CH67" s="389" t="s">
        <v>355</v>
      </c>
      <c r="CI67" s="389" t="s">
        <v>355</v>
      </c>
      <c r="CJ67" s="389" t="s">
        <v>355</v>
      </c>
      <c r="CK67" s="389" t="s">
        <v>355</v>
      </c>
      <c r="CL67" s="389" t="s">
        <v>355</v>
      </c>
      <c r="CM67" s="389" t="s">
        <v>355</v>
      </c>
      <c r="CN67" s="389" t="s">
        <v>355</v>
      </c>
      <c r="CO67" s="389" t="s">
        <v>355</v>
      </c>
      <c r="CP67" s="389" t="s">
        <v>355</v>
      </c>
      <c r="CQ67" s="389" t="s">
        <v>355</v>
      </c>
      <c r="CR67" s="389" t="s">
        <v>355</v>
      </c>
      <c r="CS67" s="389" t="s">
        <v>355</v>
      </c>
      <c r="CT67" s="389" t="s">
        <v>355</v>
      </c>
      <c r="CU67" s="389" t="s">
        <v>355</v>
      </c>
      <c r="CV67" s="389" t="s">
        <v>355</v>
      </c>
      <c r="CW67" s="389" t="s">
        <v>355</v>
      </c>
      <c r="CX67" s="389" t="s">
        <v>355</v>
      </c>
      <c r="CY67" s="389" t="s">
        <v>355</v>
      </c>
      <c r="CZ67" s="389" t="s">
        <v>355</v>
      </c>
      <c r="DA67" s="389" t="s">
        <v>355</v>
      </c>
      <c r="DB67" s="389" t="s">
        <v>355</v>
      </c>
      <c r="DC67" s="389" t="s">
        <v>355</v>
      </c>
      <c r="DD67" s="389" t="s">
        <v>355</v>
      </c>
      <c r="DE67" s="389" t="s">
        <v>355</v>
      </c>
      <c r="DF67" s="389" t="s">
        <v>355</v>
      </c>
      <c r="DG67" s="390" t="s">
        <v>355</v>
      </c>
    </row>
    <row r="68" spans="1:111" ht="15" customHeight="1">
      <c r="A68" s="382">
        <v>62</v>
      </c>
      <c r="B68" s="123" t="s">
        <v>251</v>
      </c>
      <c r="C68" s="110" t="s">
        <v>252</v>
      </c>
      <c r="D68" s="388" t="s">
        <v>355</v>
      </c>
      <c r="E68" s="389" t="s">
        <v>355</v>
      </c>
      <c r="F68" s="389" t="s">
        <v>355</v>
      </c>
      <c r="G68" s="389" t="s">
        <v>355</v>
      </c>
      <c r="H68" s="389" t="s">
        <v>355</v>
      </c>
      <c r="I68" s="389" t="s">
        <v>355</v>
      </c>
      <c r="J68" s="389" t="s">
        <v>355</v>
      </c>
      <c r="K68" s="389" t="s">
        <v>355</v>
      </c>
      <c r="L68" s="389" t="s">
        <v>355</v>
      </c>
      <c r="M68" s="389" t="s">
        <v>355</v>
      </c>
      <c r="N68" s="389" t="s">
        <v>355</v>
      </c>
      <c r="O68" s="389" t="s">
        <v>355</v>
      </c>
      <c r="P68" s="389" t="s">
        <v>355</v>
      </c>
      <c r="Q68" s="389" t="s">
        <v>355</v>
      </c>
      <c r="R68" s="389" t="s">
        <v>355</v>
      </c>
      <c r="S68" s="389" t="s">
        <v>355</v>
      </c>
      <c r="T68" s="389" t="s">
        <v>355</v>
      </c>
      <c r="U68" s="389" t="s">
        <v>355</v>
      </c>
      <c r="V68" s="389" t="s">
        <v>355</v>
      </c>
      <c r="W68" s="389" t="s">
        <v>355</v>
      </c>
      <c r="X68" s="389" t="s">
        <v>355</v>
      </c>
      <c r="Y68" s="389" t="s">
        <v>355</v>
      </c>
      <c r="Z68" s="389" t="s">
        <v>355</v>
      </c>
      <c r="AA68" s="389" t="s">
        <v>355</v>
      </c>
      <c r="AB68" s="389" t="s">
        <v>355</v>
      </c>
      <c r="AC68" s="389" t="s">
        <v>355</v>
      </c>
      <c r="AD68" s="389" t="s">
        <v>355</v>
      </c>
      <c r="AE68" s="389" t="s">
        <v>355</v>
      </c>
      <c r="AF68" s="389" t="s">
        <v>355</v>
      </c>
      <c r="AG68" s="389" t="s">
        <v>355</v>
      </c>
      <c r="AH68" s="389" t="s">
        <v>355</v>
      </c>
      <c r="AI68" s="389" t="s">
        <v>355</v>
      </c>
      <c r="AJ68" s="389" t="s">
        <v>355</v>
      </c>
      <c r="AK68" s="389" t="s">
        <v>355</v>
      </c>
      <c r="AL68" s="389" t="s">
        <v>355</v>
      </c>
      <c r="AM68" s="389" t="s">
        <v>355</v>
      </c>
      <c r="AN68" s="389" t="s">
        <v>355</v>
      </c>
      <c r="AO68" s="389" t="s">
        <v>355</v>
      </c>
      <c r="AP68" s="389" t="s">
        <v>355</v>
      </c>
      <c r="AQ68" s="389" t="s">
        <v>355</v>
      </c>
      <c r="AR68" s="389" t="s">
        <v>355</v>
      </c>
      <c r="AS68" s="389" t="s">
        <v>355</v>
      </c>
      <c r="AT68" s="389" t="s">
        <v>355</v>
      </c>
      <c r="AU68" s="389" t="s">
        <v>355</v>
      </c>
      <c r="AV68" s="389" t="s">
        <v>355</v>
      </c>
      <c r="AW68" s="389" t="s">
        <v>355</v>
      </c>
      <c r="AX68" s="389" t="s">
        <v>355</v>
      </c>
      <c r="AY68" s="389" t="s">
        <v>355</v>
      </c>
      <c r="AZ68" s="389" t="s">
        <v>355</v>
      </c>
      <c r="BA68" s="389" t="s">
        <v>355</v>
      </c>
      <c r="BB68" s="389" t="s">
        <v>355</v>
      </c>
      <c r="BC68" s="389" t="s">
        <v>355</v>
      </c>
      <c r="BD68" s="389" t="s">
        <v>355</v>
      </c>
      <c r="BE68" s="389" t="s">
        <v>355</v>
      </c>
      <c r="BF68" s="389" t="s">
        <v>355</v>
      </c>
      <c r="BG68" s="389" t="s">
        <v>355</v>
      </c>
      <c r="BH68" s="389" t="s">
        <v>355</v>
      </c>
      <c r="BI68" s="389" t="s">
        <v>355</v>
      </c>
      <c r="BJ68" s="389" t="s">
        <v>355</v>
      </c>
      <c r="BK68" s="389" t="s">
        <v>355</v>
      </c>
      <c r="BL68" s="389" t="s">
        <v>355</v>
      </c>
      <c r="BM68" s="389">
        <v>1</v>
      </c>
      <c r="BN68" s="389" t="s">
        <v>355</v>
      </c>
      <c r="BO68" s="389" t="s">
        <v>355</v>
      </c>
      <c r="BP68" s="389" t="s">
        <v>355</v>
      </c>
      <c r="BQ68" s="389" t="s">
        <v>355</v>
      </c>
      <c r="BR68" s="389" t="s">
        <v>355</v>
      </c>
      <c r="BS68" s="389" t="s">
        <v>355</v>
      </c>
      <c r="BT68" s="389" t="s">
        <v>355</v>
      </c>
      <c r="BU68" s="389" t="s">
        <v>355</v>
      </c>
      <c r="BV68" s="389" t="s">
        <v>355</v>
      </c>
      <c r="BW68" s="389" t="s">
        <v>355</v>
      </c>
      <c r="BX68" s="389" t="s">
        <v>355</v>
      </c>
      <c r="BY68" s="389" t="s">
        <v>355</v>
      </c>
      <c r="BZ68" s="389" t="s">
        <v>355</v>
      </c>
      <c r="CA68" s="389" t="s">
        <v>355</v>
      </c>
      <c r="CB68" s="389" t="s">
        <v>355</v>
      </c>
      <c r="CC68" s="389" t="s">
        <v>355</v>
      </c>
      <c r="CD68" s="389" t="s">
        <v>355</v>
      </c>
      <c r="CE68" s="389" t="s">
        <v>355</v>
      </c>
      <c r="CF68" s="389" t="s">
        <v>355</v>
      </c>
      <c r="CG68" s="389" t="s">
        <v>355</v>
      </c>
      <c r="CH68" s="389" t="s">
        <v>355</v>
      </c>
      <c r="CI68" s="389" t="s">
        <v>355</v>
      </c>
      <c r="CJ68" s="389" t="s">
        <v>355</v>
      </c>
      <c r="CK68" s="389" t="s">
        <v>355</v>
      </c>
      <c r="CL68" s="389" t="s">
        <v>355</v>
      </c>
      <c r="CM68" s="389" t="s">
        <v>355</v>
      </c>
      <c r="CN68" s="389" t="s">
        <v>355</v>
      </c>
      <c r="CO68" s="389" t="s">
        <v>355</v>
      </c>
      <c r="CP68" s="389" t="s">
        <v>355</v>
      </c>
      <c r="CQ68" s="389" t="s">
        <v>355</v>
      </c>
      <c r="CR68" s="389" t="s">
        <v>355</v>
      </c>
      <c r="CS68" s="389" t="s">
        <v>355</v>
      </c>
      <c r="CT68" s="389" t="s">
        <v>355</v>
      </c>
      <c r="CU68" s="389" t="s">
        <v>355</v>
      </c>
      <c r="CV68" s="389" t="s">
        <v>355</v>
      </c>
      <c r="CW68" s="389" t="s">
        <v>355</v>
      </c>
      <c r="CX68" s="389" t="s">
        <v>355</v>
      </c>
      <c r="CY68" s="389" t="s">
        <v>355</v>
      </c>
      <c r="CZ68" s="389" t="s">
        <v>355</v>
      </c>
      <c r="DA68" s="389" t="s">
        <v>355</v>
      </c>
      <c r="DB68" s="389" t="s">
        <v>355</v>
      </c>
      <c r="DC68" s="389" t="s">
        <v>355</v>
      </c>
      <c r="DD68" s="389" t="s">
        <v>355</v>
      </c>
      <c r="DE68" s="389" t="s">
        <v>355</v>
      </c>
      <c r="DF68" s="389" t="s">
        <v>355</v>
      </c>
      <c r="DG68" s="390" t="s">
        <v>355</v>
      </c>
    </row>
    <row r="69" spans="1:111" ht="15" customHeight="1">
      <c r="A69" s="382">
        <v>63</v>
      </c>
      <c r="B69" s="123" t="s">
        <v>253</v>
      </c>
      <c r="C69" s="110" t="s">
        <v>254</v>
      </c>
      <c r="D69" s="388" t="s">
        <v>355</v>
      </c>
      <c r="E69" s="389" t="s">
        <v>355</v>
      </c>
      <c r="F69" s="389" t="s">
        <v>355</v>
      </c>
      <c r="G69" s="389" t="s">
        <v>355</v>
      </c>
      <c r="H69" s="389" t="s">
        <v>355</v>
      </c>
      <c r="I69" s="389" t="s">
        <v>355</v>
      </c>
      <c r="J69" s="389" t="s">
        <v>355</v>
      </c>
      <c r="K69" s="389" t="s">
        <v>355</v>
      </c>
      <c r="L69" s="389" t="s">
        <v>355</v>
      </c>
      <c r="M69" s="389" t="s">
        <v>355</v>
      </c>
      <c r="N69" s="389" t="s">
        <v>355</v>
      </c>
      <c r="O69" s="389" t="s">
        <v>355</v>
      </c>
      <c r="P69" s="389" t="s">
        <v>355</v>
      </c>
      <c r="Q69" s="389" t="s">
        <v>355</v>
      </c>
      <c r="R69" s="389" t="s">
        <v>355</v>
      </c>
      <c r="S69" s="389" t="s">
        <v>355</v>
      </c>
      <c r="T69" s="389" t="s">
        <v>355</v>
      </c>
      <c r="U69" s="389" t="s">
        <v>355</v>
      </c>
      <c r="V69" s="389" t="s">
        <v>355</v>
      </c>
      <c r="W69" s="389" t="s">
        <v>355</v>
      </c>
      <c r="X69" s="389" t="s">
        <v>355</v>
      </c>
      <c r="Y69" s="389" t="s">
        <v>355</v>
      </c>
      <c r="Z69" s="389" t="s">
        <v>355</v>
      </c>
      <c r="AA69" s="389" t="s">
        <v>355</v>
      </c>
      <c r="AB69" s="389" t="s">
        <v>355</v>
      </c>
      <c r="AC69" s="389" t="s">
        <v>355</v>
      </c>
      <c r="AD69" s="389" t="s">
        <v>355</v>
      </c>
      <c r="AE69" s="389" t="s">
        <v>355</v>
      </c>
      <c r="AF69" s="389" t="s">
        <v>355</v>
      </c>
      <c r="AG69" s="389" t="s">
        <v>355</v>
      </c>
      <c r="AH69" s="389" t="s">
        <v>355</v>
      </c>
      <c r="AI69" s="389" t="s">
        <v>355</v>
      </c>
      <c r="AJ69" s="389" t="s">
        <v>355</v>
      </c>
      <c r="AK69" s="389" t="s">
        <v>355</v>
      </c>
      <c r="AL69" s="389" t="s">
        <v>355</v>
      </c>
      <c r="AM69" s="389" t="s">
        <v>355</v>
      </c>
      <c r="AN69" s="389" t="s">
        <v>355</v>
      </c>
      <c r="AO69" s="389" t="s">
        <v>355</v>
      </c>
      <c r="AP69" s="389" t="s">
        <v>355</v>
      </c>
      <c r="AQ69" s="389" t="s">
        <v>355</v>
      </c>
      <c r="AR69" s="389" t="s">
        <v>355</v>
      </c>
      <c r="AS69" s="389" t="s">
        <v>355</v>
      </c>
      <c r="AT69" s="389" t="s">
        <v>355</v>
      </c>
      <c r="AU69" s="389" t="s">
        <v>355</v>
      </c>
      <c r="AV69" s="389" t="s">
        <v>355</v>
      </c>
      <c r="AW69" s="389" t="s">
        <v>355</v>
      </c>
      <c r="AX69" s="389" t="s">
        <v>355</v>
      </c>
      <c r="AY69" s="389" t="s">
        <v>355</v>
      </c>
      <c r="AZ69" s="389" t="s">
        <v>355</v>
      </c>
      <c r="BA69" s="389" t="s">
        <v>355</v>
      </c>
      <c r="BB69" s="389" t="s">
        <v>355</v>
      </c>
      <c r="BC69" s="389" t="s">
        <v>355</v>
      </c>
      <c r="BD69" s="389" t="s">
        <v>355</v>
      </c>
      <c r="BE69" s="389" t="s">
        <v>355</v>
      </c>
      <c r="BF69" s="389" t="s">
        <v>355</v>
      </c>
      <c r="BG69" s="389" t="s">
        <v>355</v>
      </c>
      <c r="BH69" s="389" t="s">
        <v>355</v>
      </c>
      <c r="BI69" s="389" t="s">
        <v>355</v>
      </c>
      <c r="BJ69" s="389" t="s">
        <v>355</v>
      </c>
      <c r="BK69" s="389" t="s">
        <v>355</v>
      </c>
      <c r="BL69" s="389" t="s">
        <v>355</v>
      </c>
      <c r="BM69" s="389" t="s">
        <v>355</v>
      </c>
      <c r="BN69" s="389">
        <v>1</v>
      </c>
      <c r="BO69" s="389" t="s">
        <v>355</v>
      </c>
      <c r="BP69" s="389" t="s">
        <v>355</v>
      </c>
      <c r="BQ69" s="389" t="s">
        <v>355</v>
      </c>
      <c r="BR69" s="389" t="s">
        <v>355</v>
      </c>
      <c r="BS69" s="389" t="s">
        <v>355</v>
      </c>
      <c r="BT69" s="389" t="s">
        <v>355</v>
      </c>
      <c r="BU69" s="389" t="s">
        <v>355</v>
      </c>
      <c r="BV69" s="389" t="s">
        <v>355</v>
      </c>
      <c r="BW69" s="389" t="s">
        <v>355</v>
      </c>
      <c r="BX69" s="389" t="s">
        <v>355</v>
      </c>
      <c r="BY69" s="389" t="s">
        <v>355</v>
      </c>
      <c r="BZ69" s="389" t="s">
        <v>355</v>
      </c>
      <c r="CA69" s="389" t="s">
        <v>355</v>
      </c>
      <c r="CB69" s="389" t="s">
        <v>355</v>
      </c>
      <c r="CC69" s="389" t="s">
        <v>355</v>
      </c>
      <c r="CD69" s="389" t="s">
        <v>355</v>
      </c>
      <c r="CE69" s="389" t="s">
        <v>355</v>
      </c>
      <c r="CF69" s="389" t="s">
        <v>355</v>
      </c>
      <c r="CG69" s="389" t="s">
        <v>355</v>
      </c>
      <c r="CH69" s="389" t="s">
        <v>355</v>
      </c>
      <c r="CI69" s="389" t="s">
        <v>355</v>
      </c>
      <c r="CJ69" s="389" t="s">
        <v>355</v>
      </c>
      <c r="CK69" s="389" t="s">
        <v>355</v>
      </c>
      <c r="CL69" s="389" t="s">
        <v>355</v>
      </c>
      <c r="CM69" s="389" t="s">
        <v>355</v>
      </c>
      <c r="CN69" s="389" t="s">
        <v>355</v>
      </c>
      <c r="CO69" s="389" t="s">
        <v>355</v>
      </c>
      <c r="CP69" s="389" t="s">
        <v>355</v>
      </c>
      <c r="CQ69" s="389" t="s">
        <v>355</v>
      </c>
      <c r="CR69" s="389" t="s">
        <v>355</v>
      </c>
      <c r="CS69" s="389" t="s">
        <v>355</v>
      </c>
      <c r="CT69" s="389" t="s">
        <v>355</v>
      </c>
      <c r="CU69" s="389" t="s">
        <v>355</v>
      </c>
      <c r="CV69" s="389" t="s">
        <v>355</v>
      </c>
      <c r="CW69" s="389" t="s">
        <v>355</v>
      </c>
      <c r="CX69" s="389" t="s">
        <v>355</v>
      </c>
      <c r="CY69" s="389" t="s">
        <v>355</v>
      </c>
      <c r="CZ69" s="389" t="s">
        <v>355</v>
      </c>
      <c r="DA69" s="389" t="s">
        <v>355</v>
      </c>
      <c r="DB69" s="389" t="s">
        <v>355</v>
      </c>
      <c r="DC69" s="389" t="s">
        <v>355</v>
      </c>
      <c r="DD69" s="389" t="s">
        <v>355</v>
      </c>
      <c r="DE69" s="389" t="s">
        <v>355</v>
      </c>
      <c r="DF69" s="389" t="s">
        <v>355</v>
      </c>
      <c r="DG69" s="390" t="s">
        <v>355</v>
      </c>
    </row>
    <row r="70" spans="1:111" ht="15" customHeight="1">
      <c r="A70" s="382">
        <v>64</v>
      </c>
      <c r="B70" s="123" t="s">
        <v>255</v>
      </c>
      <c r="C70" s="110" t="s">
        <v>256</v>
      </c>
      <c r="D70" s="388" t="s">
        <v>355</v>
      </c>
      <c r="E70" s="389" t="s">
        <v>355</v>
      </c>
      <c r="F70" s="389" t="s">
        <v>355</v>
      </c>
      <c r="G70" s="389" t="s">
        <v>355</v>
      </c>
      <c r="H70" s="389" t="s">
        <v>355</v>
      </c>
      <c r="I70" s="389" t="s">
        <v>355</v>
      </c>
      <c r="J70" s="389" t="s">
        <v>355</v>
      </c>
      <c r="K70" s="389" t="s">
        <v>355</v>
      </c>
      <c r="L70" s="389" t="s">
        <v>355</v>
      </c>
      <c r="M70" s="389" t="s">
        <v>355</v>
      </c>
      <c r="N70" s="389" t="s">
        <v>355</v>
      </c>
      <c r="O70" s="389" t="s">
        <v>355</v>
      </c>
      <c r="P70" s="389" t="s">
        <v>355</v>
      </c>
      <c r="Q70" s="389" t="s">
        <v>355</v>
      </c>
      <c r="R70" s="389" t="s">
        <v>355</v>
      </c>
      <c r="S70" s="389" t="s">
        <v>355</v>
      </c>
      <c r="T70" s="389" t="s">
        <v>355</v>
      </c>
      <c r="U70" s="389" t="s">
        <v>355</v>
      </c>
      <c r="V70" s="389" t="s">
        <v>355</v>
      </c>
      <c r="W70" s="389" t="s">
        <v>355</v>
      </c>
      <c r="X70" s="389" t="s">
        <v>355</v>
      </c>
      <c r="Y70" s="389" t="s">
        <v>355</v>
      </c>
      <c r="Z70" s="389" t="s">
        <v>355</v>
      </c>
      <c r="AA70" s="389" t="s">
        <v>355</v>
      </c>
      <c r="AB70" s="389" t="s">
        <v>355</v>
      </c>
      <c r="AC70" s="389" t="s">
        <v>355</v>
      </c>
      <c r="AD70" s="389" t="s">
        <v>355</v>
      </c>
      <c r="AE70" s="389" t="s">
        <v>355</v>
      </c>
      <c r="AF70" s="389" t="s">
        <v>355</v>
      </c>
      <c r="AG70" s="389" t="s">
        <v>355</v>
      </c>
      <c r="AH70" s="389" t="s">
        <v>355</v>
      </c>
      <c r="AI70" s="389" t="s">
        <v>355</v>
      </c>
      <c r="AJ70" s="389" t="s">
        <v>355</v>
      </c>
      <c r="AK70" s="389" t="s">
        <v>355</v>
      </c>
      <c r="AL70" s="389" t="s">
        <v>355</v>
      </c>
      <c r="AM70" s="389" t="s">
        <v>355</v>
      </c>
      <c r="AN70" s="389" t="s">
        <v>355</v>
      </c>
      <c r="AO70" s="389" t="s">
        <v>355</v>
      </c>
      <c r="AP70" s="389" t="s">
        <v>355</v>
      </c>
      <c r="AQ70" s="389" t="s">
        <v>355</v>
      </c>
      <c r="AR70" s="389" t="s">
        <v>355</v>
      </c>
      <c r="AS70" s="389" t="s">
        <v>355</v>
      </c>
      <c r="AT70" s="389" t="s">
        <v>355</v>
      </c>
      <c r="AU70" s="389" t="s">
        <v>355</v>
      </c>
      <c r="AV70" s="389" t="s">
        <v>355</v>
      </c>
      <c r="AW70" s="389" t="s">
        <v>355</v>
      </c>
      <c r="AX70" s="389" t="s">
        <v>355</v>
      </c>
      <c r="AY70" s="389" t="s">
        <v>355</v>
      </c>
      <c r="AZ70" s="389" t="s">
        <v>355</v>
      </c>
      <c r="BA70" s="389" t="s">
        <v>355</v>
      </c>
      <c r="BB70" s="389" t="s">
        <v>355</v>
      </c>
      <c r="BC70" s="389" t="s">
        <v>355</v>
      </c>
      <c r="BD70" s="389" t="s">
        <v>355</v>
      </c>
      <c r="BE70" s="389" t="s">
        <v>355</v>
      </c>
      <c r="BF70" s="389" t="s">
        <v>355</v>
      </c>
      <c r="BG70" s="389" t="s">
        <v>355</v>
      </c>
      <c r="BH70" s="389" t="s">
        <v>355</v>
      </c>
      <c r="BI70" s="389" t="s">
        <v>355</v>
      </c>
      <c r="BJ70" s="389" t="s">
        <v>355</v>
      </c>
      <c r="BK70" s="389" t="s">
        <v>355</v>
      </c>
      <c r="BL70" s="389" t="s">
        <v>355</v>
      </c>
      <c r="BM70" s="389" t="s">
        <v>355</v>
      </c>
      <c r="BN70" s="389" t="s">
        <v>355</v>
      </c>
      <c r="BO70" s="389">
        <v>1</v>
      </c>
      <c r="BP70" s="389" t="s">
        <v>355</v>
      </c>
      <c r="BQ70" s="389" t="s">
        <v>355</v>
      </c>
      <c r="BR70" s="389" t="s">
        <v>355</v>
      </c>
      <c r="BS70" s="389" t="s">
        <v>355</v>
      </c>
      <c r="BT70" s="389" t="s">
        <v>355</v>
      </c>
      <c r="BU70" s="389" t="s">
        <v>355</v>
      </c>
      <c r="BV70" s="389" t="s">
        <v>355</v>
      </c>
      <c r="BW70" s="389" t="s">
        <v>355</v>
      </c>
      <c r="BX70" s="389" t="s">
        <v>355</v>
      </c>
      <c r="BY70" s="389" t="s">
        <v>355</v>
      </c>
      <c r="BZ70" s="389" t="s">
        <v>355</v>
      </c>
      <c r="CA70" s="389" t="s">
        <v>355</v>
      </c>
      <c r="CB70" s="389" t="s">
        <v>355</v>
      </c>
      <c r="CC70" s="389" t="s">
        <v>355</v>
      </c>
      <c r="CD70" s="389" t="s">
        <v>355</v>
      </c>
      <c r="CE70" s="389" t="s">
        <v>355</v>
      </c>
      <c r="CF70" s="389" t="s">
        <v>355</v>
      </c>
      <c r="CG70" s="389" t="s">
        <v>355</v>
      </c>
      <c r="CH70" s="389" t="s">
        <v>355</v>
      </c>
      <c r="CI70" s="389" t="s">
        <v>355</v>
      </c>
      <c r="CJ70" s="389" t="s">
        <v>355</v>
      </c>
      <c r="CK70" s="389" t="s">
        <v>355</v>
      </c>
      <c r="CL70" s="389" t="s">
        <v>355</v>
      </c>
      <c r="CM70" s="389" t="s">
        <v>355</v>
      </c>
      <c r="CN70" s="389" t="s">
        <v>355</v>
      </c>
      <c r="CO70" s="389" t="s">
        <v>355</v>
      </c>
      <c r="CP70" s="389" t="s">
        <v>355</v>
      </c>
      <c r="CQ70" s="389" t="s">
        <v>355</v>
      </c>
      <c r="CR70" s="389" t="s">
        <v>355</v>
      </c>
      <c r="CS70" s="389" t="s">
        <v>355</v>
      </c>
      <c r="CT70" s="389" t="s">
        <v>355</v>
      </c>
      <c r="CU70" s="389" t="s">
        <v>355</v>
      </c>
      <c r="CV70" s="389" t="s">
        <v>355</v>
      </c>
      <c r="CW70" s="389" t="s">
        <v>355</v>
      </c>
      <c r="CX70" s="389" t="s">
        <v>355</v>
      </c>
      <c r="CY70" s="389" t="s">
        <v>355</v>
      </c>
      <c r="CZ70" s="389" t="s">
        <v>355</v>
      </c>
      <c r="DA70" s="389" t="s">
        <v>355</v>
      </c>
      <c r="DB70" s="389" t="s">
        <v>355</v>
      </c>
      <c r="DC70" s="389" t="s">
        <v>355</v>
      </c>
      <c r="DD70" s="389" t="s">
        <v>355</v>
      </c>
      <c r="DE70" s="389" t="s">
        <v>355</v>
      </c>
      <c r="DF70" s="389" t="s">
        <v>355</v>
      </c>
      <c r="DG70" s="390" t="s">
        <v>355</v>
      </c>
    </row>
    <row r="71" spans="1:111" ht="15" customHeight="1">
      <c r="A71" s="382">
        <v>65</v>
      </c>
      <c r="B71" s="123" t="s">
        <v>257</v>
      </c>
      <c r="C71" s="110" t="s">
        <v>258</v>
      </c>
      <c r="D71" s="388" t="s">
        <v>355</v>
      </c>
      <c r="E71" s="389" t="s">
        <v>355</v>
      </c>
      <c r="F71" s="389" t="s">
        <v>355</v>
      </c>
      <c r="G71" s="389" t="s">
        <v>355</v>
      </c>
      <c r="H71" s="389" t="s">
        <v>355</v>
      </c>
      <c r="I71" s="389" t="s">
        <v>355</v>
      </c>
      <c r="J71" s="389" t="s">
        <v>355</v>
      </c>
      <c r="K71" s="389" t="s">
        <v>355</v>
      </c>
      <c r="L71" s="389" t="s">
        <v>355</v>
      </c>
      <c r="M71" s="389" t="s">
        <v>355</v>
      </c>
      <c r="N71" s="389" t="s">
        <v>355</v>
      </c>
      <c r="O71" s="389" t="s">
        <v>355</v>
      </c>
      <c r="P71" s="389" t="s">
        <v>355</v>
      </c>
      <c r="Q71" s="389" t="s">
        <v>355</v>
      </c>
      <c r="R71" s="389" t="s">
        <v>355</v>
      </c>
      <c r="S71" s="389" t="s">
        <v>355</v>
      </c>
      <c r="T71" s="389" t="s">
        <v>355</v>
      </c>
      <c r="U71" s="389" t="s">
        <v>355</v>
      </c>
      <c r="V71" s="389" t="s">
        <v>355</v>
      </c>
      <c r="W71" s="389" t="s">
        <v>355</v>
      </c>
      <c r="X71" s="389" t="s">
        <v>355</v>
      </c>
      <c r="Y71" s="389" t="s">
        <v>355</v>
      </c>
      <c r="Z71" s="389" t="s">
        <v>355</v>
      </c>
      <c r="AA71" s="389" t="s">
        <v>355</v>
      </c>
      <c r="AB71" s="389" t="s">
        <v>355</v>
      </c>
      <c r="AC71" s="389" t="s">
        <v>355</v>
      </c>
      <c r="AD71" s="389" t="s">
        <v>355</v>
      </c>
      <c r="AE71" s="389" t="s">
        <v>355</v>
      </c>
      <c r="AF71" s="389" t="s">
        <v>355</v>
      </c>
      <c r="AG71" s="389" t="s">
        <v>355</v>
      </c>
      <c r="AH71" s="389" t="s">
        <v>355</v>
      </c>
      <c r="AI71" s="389" t="s">
        <v>355</v>
      </c>
      <c r="AJ71" s="389" t="s">
        <v>355</v>
      </c>
      <c r="AK71" s="389" t="s">
        <v>355</v>
      </c>
      <c r="AL71" s="389" t="s">
        <v>355</v>
      </c>
      <c r="AM71" s="389" t="s">
        <v>355</v>
      </c>
      <c r="AN71" s="389" t="s">
        <v>355</v>
      </c>
      <c r="AO71" s="389" t="s">
        <v>355</v>
      </c>
      <c r="AP71" s="389" t="s">
        <v>355</v>
      </c>
      <c r="AQ71" s="389" t="s">
        <v>355</v>
      </c>
      <c r="AR71" s="389" t="s">
        <v>355</v>
      </c>
      <c r="AS71" s="389" t="s">
        <v>355</v>
      </c>
      <c r="AT71" s="389" t="s">
        <v>355</v>
      </c>
      <c r="AU71" s="389" t="s">
        <v>355</v>
      </c>
      <c r="AV71" s="389" t="s">
        <v>355</v>
      </c>
      <c r="AW71" s="389" t="s">
        <v>355</v>
      </c>
      <c r="AX71" s="389" t="s">
        <v>355</v>
      </c>
      <c r="AY71" s="389" t="s">
        <v>355</v>
      </c>
      <c r="AZ71" s="389" t="s">
        <v>355</v>
      </c>
      <c r="BA71" s="389" t="s">
        <v>355</v>
      </c>
      <c r="BB71" s="389" t="s">
        <v>355</v>
      </c>
      <c r="BC71" s="389" t="s">
        <v>355</v>
      </c>
      <c r="BD71" s="389" t="s">
        <v>355</v>
      </c>
      <c r="BE71" s="389" t="s">
        <v>355</v>
      </c>
      <c r="BF71" s="389" t="s">
        <v>355</v>
      </c>
      <c r="BG71" s="389" t="s">
        <v>355</v>
      </c>
      <c r="BH71" s="389" t="s">
        <v>355</v>
      </c>
      <c r="BI71" s="389" t="s">
        <v>355</v>
      </c>
      <c r="BJ71" s="389" t="s">
        <v>355</v>
      </c>
      <c r="BK71" s="389" t="s">
        <v>355</v>
      </c>
      <c r="BL71" s="389" t="s">
        <v>355</v>
      </c>
      <c r="BM71" s="389" t="s">
        <v>355</v>
      </c>
      <c r="BN71" s="389" t="s">
        <v>355</v>
      </c>
      <c r="BO71" s="389" t="s">
        <v>355</v>
      </c>
      <c r="BP71" s="389">
        <v>1</v>
      </c>
      <c r="BQ71" s="389" t="s">
        <v>355</v>
      </c>
      <c r="BR71" s="389" t="s">
        <v>355</v>
      </c>
      <c r="BS71" s="389" t="s">
        <v>355</v>
      </c>
      <c r="BT71" s="389" t="s">
        <v>355</v>
      </c>
      <c r="BU71" s="389" t="s">
        <v>355</v>
      </c>
      <c r="BV71" s="389" t="s">
        <v>355</v>
      </c>
      <c r="BW71" s="389" t="s">
        <v>355</v>
      </c>
      <c r="BX71" s="389" t="s">
        <v>355</v>
      </c>
      <c r="BY71" s="389" t="s">
        <v>355</v>
      </c>
      <c r="BZ71" s="389" t="s">
        <v>355</v>
      </c>
      <c r="CA71" s="389" t="s">
        <v>355</v>
      </c>
      <c r="CB71" s="389" t="s">
        <v>355</v>
      </c>
      <c r="CC71" s="389" t="s">
        <v>355</v>
      </c>
      <c r="CD71" s="389" t="s">
        <v>355</v>
      </c>
      <c r="CE71" s="389" t="s">
        <v>355</v>
      </c>
      <c r="CF71" s="389" t="s">
        <v>355</v>
      </c>
      <c r="CG71" s="389" t="s">
        <v>355</v>
      </c>
      <c r="CH71" s="389" t="s">
        <v>355</v>
      </c>
      <c r="CI71" s="389" t="s">
        <v>355</v>
      </c>
      <c r="CJ71" s="389" t="s">
        <v>355</v>
      </c>
      <c r="CK71" s="389" t="s">
        <v>355</v>
      </c>
      <c r="CL71" s="389" t="s">
        <v>355</v>
      </c>
      <c r="CM71" s="389" t="s">
        <v>355</v>
      </c>
      <c r="CN71" s="389" t="s">
        <v>355</v>
      </c>
      <c r="CO71" s="389" t="s">
        <v>355</v>
      </c>
      <c r="CP71" s="389" t="s">
        <v>355</v>
      </c>
      <c r="CQ71" s="389" t="s">
        <v>355</v>
      </c>
      <c r="CR71" s="389" t="s">
        <v>355</v>
      </c>
      <c r="CS71" s="389" t="s">
        <v>355</v>
      </c>
      <c r="CT71" s="389" t="s">
        <v>355</v>
      </c>
      <c r="CU71" s="389" t="s">
        <v>355</v>
      </c>
      <c r="CV71" s="389" t="s">
        <v>355</v>
      </c>
      <c r="CW71" s="389" t="s">
        <v>355</v>
      </c>
      <c r="CX71" s="389" t="s">
        <v>355</v>
      </c>
      <c r="CY71" s="389" t="s">
        <v>355</v>
      </c>
      <c r="CZ71" s="389" t="s">
        <v>355</v>
      </c>
      <c r="DA71" s="389" t="s">
        <v>355</v>
      </c>
      <c r="DB71" s="389" t="s">
        <v>355</v>
      </c>
      <c r="DC71" s="389" t="s">
        <v>355</v>
      </c>
      <c r="DD71" s="389" t="s">
        <v>355</v>
      </c>
      <c r="DE71" s="389" t="s">
        <v>355</v>
      </c>
      <c r="DF71" s="389" t="s">
        <v>355</v>
      </c>
      <c r="DG71" s="390" t="s">
        <v>355</v>
      </c>
    </row>
    <row r="72" spans="1:111" ht="15" customHeight="1">
      <c r="A72" s="382">
        <v>66</v>
      </c>
      <c r="B72" s="123" t="s">
        <v>259</v>
      </c>
      <c r="C72" s="110" t="s">
        <v>260</v>
      </c>
      <c r="D72" s="388" t="s">
        <v>355</v>
      </c>
      <c r="E72" s="389" t="s">
        <v>355</v>
      </c>
      <c r="F72" s="389" t="s">
        <v>355</v>
      </c>
      <c r="G72" s="389" t="s">
        <v>355</v>
      </c>
      <c r="H72" s="389" t="s">
        <v>355</v>
      </c>
      <c r="I72" s="389" t="s">
        <v>355</v>
      </c>
      <c r="J72" s="389" t="s">
        <v>355</v>
      </c>
      <c r="K72" s="389" t="s">
        <v>355</v>
      </c>
      <c r="L72" s="389" t="s">
        <v>355</v>
      </c>
      <c r="M72" s="389" t="s">
        <v>355</v>
      </c>
      <c r="N72" s="389" t="s">
        <v>355</v>
      </c>
      <c r="O72" s="389" t="s">
        <v>355</v>
      </c>
      <c r="P72" s="389" t="s">
        <v>355</v>
      </c>
      <c r="Q72" s="389" t="s">
        <v>355</v>
      </c>
      <c r="R72" s="389" t="s">
        <v>355</v>
      </c>
      <c r="S72" s="389" t="s">
        <v>355</v>
      </c>
      <c r="T72" s="389" t="s">
        <v>355</v>
      </c>
      <c r="U72" s="389" t="s">
        <v>355</v>
      </c>
      <c r="V72" s="389" t="s">
        <v>355</v>
      </c>
      <c r="W72" s="389" t="s">
        <v>355</v>
      </c>
      <c r="X72" s="389" t="s">
        <v>355</v>
      </c>
      <c r="Y72" s="389" t="s">
        <v>355</v>
      </c>
      <c r="Z72" s="389" t="s">
        <v>355</v>
      </c>
      <c r="AA72" s="389" t="s">
        <v>355</v>
      </c>
      <c r="AB72" s="389" t="s">
        <v>355</v>
      </c>
      <c r="AC72" s="389" t="s">
        <v>355</v>
      </c>
      <c r="AD72" s="389" t="s">
        <v>355</v>
      </c>
      <c r="AE72" s="389" t="s">
        <v>355</v>
      </c>
      <c r="AF72" s="389" t="s">
        <v>355</v>
      </c>
      <c r="AG72" s="389" t="s">
        <v>355</v>
      </c>
      <c r="AH72" s="389" t="s">
        <v>355</v>
      </c>
      <c r="AI72" s="389" t="s">
        <v>355</v>
      </c>
      <c r="AJ72" s="389" t="s">
        <v>355</v>
      </c>
      <c r="AK72" s="389" t="s">
        <v>355</v>
      </c>
      <c r="AL72" s="389" t="s">
        <v>355</v>
      </c>
      <c r="AM72" s="389" t="s">
        <v>355</v>
      </c>
      <c r="AN72" s="389" t="s">
        <v>355</v>
      </c>
      <c r="AO72" s="389" t="s">
        <v>355</v>
      </c>
      <c r="AP72" s="389" t="s">
        <v>355</v>
      </c>
      <c r="AQ72" s="389" t="s">
        <v>355</v>
      </c>
      <c r="AR72" s="389" t="s">
        <v>355</v>
      </c>
      <c r="AS72" s="389" t="s">
        <v>355</v>
      </c>
      <c r="AT72" s="389" t="s">
        <v>355</v>
      </c>
      <c r="AU72" s="389" t="s">
        <v>355</v>
      </c>
      <c r="AV72" s="389" t="s">
        <v>355</v>
      </c>
      <c r="AW72" s="389" t="s">
        <v>355</v>
      </c>
      <c r="AX72" s="389" t="s">
        <v>355</v>
      </c>
      <c r="AY72" s="389" t="s">
        <v>355</v>
      </c>
      <c r="AZ72" s="389" t="s">
        <v>355</v>
      </c>
      <c r="BA72" s="389" t="s">
        <v>355</v>
      </c>
      <c r="BB72" s="389" t="s">
        <v>355</v>
      </c>
      <c r="BC72" s="389" t="s">
        <v>355</v>
      </c>
      <c r="BD72" s="389" t="s">
        <v>355</v>
      </c>
      <c r="BE72" s="389" t="s">
        <v>355</v>
      </c>
      <c r="BF72" s="389" t="s">
        <v>355</v>
      </c>
      <c r="BG72" s="389" t="s">
        <v>355</v>
      </c>
      <c r="BH72" s="389" t="s">
        <v>355</v>
      </c>
      <c r="BI72" s="389" t="s">
        <v>355</v>
      </c>
      <c r="BJ72" s="389" t="s">
        <v>355</v>
      </c>
      <c r="BK72" s="389" t="s">
        <v>355</v>
      </c>
      <c r="BL72" s="389" t="s">
        <v>355</v>
      </c>
      <c r="BM72" s="389" t="s">
        <v>355</v>
      </c>
      <c r="BN72" s="389" t="s">
        <v>355</v>
      </c>
      <c r="BO72" s="389" t="s">
        <v>355</v>
      </c>
      <c r="BP72" s="389" t="s">
        <v>355</v>
      </c>
      <c r="BQ72" s="389">
        <v>1</v>
      </c>
      <c r="BR72" s="389" t="s">
        <v>355</v>
      </c>
      <c r="BS72" s="389" t="s">
        <v>355</v>
      </c>
      <c r="BT72" s="389" t="s">
        <v>355</v>
      </c>
      <c r="BU72" s="389" t="s">
        <v>355</v>
      </c>
      <c r="BV72" s="389" t="s">
        <v>355</v>
      </c>
      <c r="BW72" s="389" t="s">
        <v>355</v>
      </c>
      <c r="BX72" s="389" t="s">
        <v>355</v>
      </c>
      <c r="BY72" s="389" t="s">
        <v>355</v>
      </c>
      <c r="BZ72" s="389" t="s">
        <v>355</v>
      </c>
      <c r="CA72" s="389" t="s">
        <v>355</v>
      </c>
      <c r="CB72" s="389" t="s">
        <v>355</v>
      </c>
      <c r="CC72" s="389" t="s">
        <v>355</v>
      </c>
      <c r="CD72" s="389" t="s">
        <v>355</v>
      </c>
      <c r="CE72" s="389" t="s">
        <v>355</v>
      </c>
      <c r="CF72" s="389" t="s">
        <v>355</v>
      </c>
      <c r="CG72" s="389" t="s">
        <v>355</v>
      </c>
      <c r="CH72" s="389" t="s">
        <v>355</v>
      </c>
      <c r="CI72" s="389" t="s">
        <v>355</v>
      </c>
      <c r="CJ72" s="389" t="s">
        <v>355</v>
      </c>
      <c r="CK72" s="389" t="s">
        <v>355</v>
      </c>
      <c r="CL72" s="389" t="s">
        <v>355</v>
      </c>
      <c r="CM72" s="389" t="s">
        <v>355</v>
      </c>
      <c r="CN72" s="389" t="s">
        <v>355</v>
      </c>
      <c r="CO72" s="389" t="s">
        <v>355</v>
      </c>
      <c r="CP72" s="389" t="s">
        <v>355</v>
      </c>
      <c r="CQ72" s="389" t="s">
        <v>355</v>
      </c>
      <c r="CR72" s="389" t="s">
        <v>355</v>
      </c>
      <c r="CS72" s="389" t="s">
        <v>355</v>
      </c>
      <c r="CT72" s="389" t="s">
        <v>355</v>
      </c>
      <c r="CU72" s="389" t="s">
        <v>355</v>
      </c>
      <c r="CV72" s="389" t="s">
        <v>355</v>
      </c>
      <c r="CW72" s="389" t="s">
        <v>355</v>
      </c>
      <c r="CX72" s="389" t="s">
        <v>355</v>
      </c>
      <c r="CY72" s="389" t="s">
        <v>355</v>
      </c>
      <c r="CZ72" s="389" t="s">
        <v>355</v>
      </c>
      <c r="DA72" s="389" t="s">
        <v>355</v>
      </c>
      <c r="DB72" s="389" t="s">
        <v>355</v>
      </c>
      <c r="DC72" s="389" t="s">
        <v>355</v>
      </c>
      <c r="DD72" s="389" t="s">
        <v>355</v>
      </c>
      <c r="DE72" s="389" t="s">
        <v>355</v>
      </c>
      <c r="DF72" s="389" t="s">
        <v>355</v>
      </c>
      <c r="DG72" s="390" t="s">
        <v>355</v>
      </c>
    </row>
    <row r="73" spans="1:111" ht="15" customHeight="1">
      <c r="A73" s="382">
        <v>67</v>
      </c>
      <c r="B73" s="123" t="s">
        <v>261</v>
      </c>
      <c r="C73" s="110" t="s">
        <v>262</v>
      </c>
      <c r="D73" s="388" t="s">
        <v>355</v>
      </c>
      <c r="E73" s="389" t="s">
        <v>355</v>
      </c>
      <c r="F73" s="389" t="s">
        <v>355</v>
      </c>
      <c r="G73" s="389" t="s">
        <v>355</v>
      </c>
      <c r="H73" s="389" t="s">
        <v>355</v>
      </c>
      <c r="I73" s="389" t="s">
        <v>355</v>
      </c>
      <c r="J73" s="389" t="s">
        <v>355</v>
      </c>
      <c r="K73" s="389" t="s">
        <v>355</v>
      </c>
      <c r="L73" s="389" t="s">
        <v>355</v>
      </c>
      <c r="M73" s="389" t="s">
        <v>355</v>
      </c>
      <c r="N73" s="389" t="s">
        <v>355</v>
      </c>
      <c r="O73" s="389" t="s">
        <v>355</v>
      </c>
      <c r="P73" s="389" t="s">
        <v>355</v>
      </c>
      <c r="Q73" s="389" t="s">
        <v>355</v>
      </c>
      <c r="R73" s="389" t="s">
        <v>355</v>
      </c>
      <c r="S73" s="389" t="s">
        <v>355</v>
      </c>
      <c r="T73" s="389" t="s">
        <v>355</v>
      </c>
      <c r="U73" s="389" t="s">
        <v>355</v>
      </c>
      <c r="V73" s="389" t="s">
        <v>355</v>
      </c>
      <c r="W73" s="389" t="s">
        <v>355</v>
      </c>
      <c r="X73" s="389" t="s">
        <v>355</v>
      </c>
      <c r="Y73" s="389" t="s">
        <v>355</v>
      </c>
      <c r="Z73" s="389" t="s">
        <v>355</v>
      </c>
      <c r="AA73" s="389" t="s">
        <v>355</v>
      </c>
      <c r="AB73" s="389" t="s">
        <v>355</v>
      </c>
      <c r="AC73" s="389" t="s">
        <v>355</v>
      </c>
      <c r="AD73" s="389" t="s">
        <v>355</v>
      </c>
      <c r="AE73" s="389" t="s">
        <v>355</v>
      </c>
      <c r="AF73" s="389" t="s">
        <v>355</v>
      </c>
      <c r="AG73" s="389" t="s">
        <v>355</v>
      </c>
      <c r="AH73" s="389" t="s">
        <v>355</v>
      </c>
      <c r="AI73" s="389" t="s">
        <v>355</v>
      </c>
      <c r="AJ73" s="389" t="s">
        <v>355</v>
      </c>
      <c r="AK73" s="389" t="s">
        <v>355</v>
      </c>
      <c r="AL73" s="389" t="s">
        <v>355</v>
      </c>
      <c r="AM73" s="389" t="s">
        <v>355</v>
      </c>
      <c r="AN73" s="389" t="s">
        <v>355</v>
      </c>
      <c r="AO73" s="389" t="s">
        <v>355</v>
      </c>
      <c r="AP73" s="389" t="s">
        <v>355</v>
      </c>
      <c r="AQ73" s="389" t="s">
        <v>355</v>
      </c>
      <c r="AR73" s="389" t="s">
        <v>355</v>
      </c>
      <c r="AS73" s="389" t="s">
        <v>355</v>
      </c>
      <c r="AT73" s="389" t="s">
        <v>355</v>
      </c>
      <c r="AU73" s="389" t="s">
        <v>355</v>
      </c>
      <c r="AV73" s="389" t="s">
        <v>355</v>
      </c>
      <c r="AW73" s="389" t="s">
        <v>355</v>
      </c>
      <c r="AX73" s="389" t="s">
        <v>355</v>
      </c>
      <c r="AY73" s="389" t="s">
        <v>355</v>
      </c>
      <c r="AZ73" s="389" t="s">
        <v>355</v>
      </c>
      <c r="BA73" s="389" t="s">
        <v>355</v>
      </c>
      <c r="BB73" s="389" t="s">
        <v>355</v>
      </c>
      <c r="BC73" s="389" t="s">
        <v>355</v>
      </c>
      <c r="BD73" s="389" t="s">
        <v>355</v>
      </c>
      <c r="BE73" s="389" t="s">
        <v>355</v>
      </c>
      <c r="BF73" s="389" t="s">
        <v>355</v>
      </c>
      <c r="BG73" s="389" t="s">
        <v>355</v>
      </c>
      <c r="BH73" s="389" t="s">
        <v>355</v>
      </c>
      <c r="BI73" s="389" t="s">
        <v>355</v>
      </c>
      <c r="BJ73" s="389" t="s">
        <v>355</v>
      </c>
      <c r="BK73" s="389" t="s">
        <v>355</v>
      </c>
      <c r="BL73" s="389" t="s">
        <v>355</v>
      </c>
      <c r="BM73" s="389" t="s">
        <v>355</v>
      </c>
      <c r="BN73" s="389" t="s">
        <v>355</v>
      </c>
      <c r="BO73" s="389" t="s">
        <v>355</v>
      </c>
      <c r="BP73" s="389" t="s">
        <v>355</v>
      </c>
      <c r="BQ73" s="389" t="s">
        <v>355</v>
      </c>
      <c r="BR73" s="389">
        <v>1</v>
      </c>
      <c r="BS73" s="389" t="s">
        <v>355</v>
      </c>
      <c r="BT73" s="389" t="s">
        <v>355</v>
      </c>
      <c r="BU73" s="389" t="s">
        <v>355</v>
      </c>
      <c r="BV73" s="389" t="s">
        <v>355</v>
      </c>
      <c r="BW73" s="389" t="s">
        <v>355</v>
      </c>
      <c r="BX73" s="389" t="s">
        <v>355</v>
      </c>
      <c r="BY73" s="389" t="s">
        <v>355</v>
      </c>
      <c r="BZ73" s="389" t="s">
        <v>355</v>
      </c>
      <c r="CA73" s="389" t="s">
        <v>355</v>
      </c>
      <c r="CB73" s="389" t="s">
        <v>355</v>
      </c>
      <c r="CC73" s="389" t="s">
        <v>355</v>
      </c>
      <c r="CD73" s="389" t="s">
        <v>355</v>
      </c>
      <c r="CE73" s="389" t="s">
        <v>355</v>
      </c>
      <c r="CF73" s="389" t="s">
        <v>355</v>
      </c>
      <c r="CG73" s="389" t="s">
        <v>355</v>
      </c>
      <c r="CH73" s="389" t="s">
        <v>355</v>
      </c>
      <c r="CI73" s="389" t="s">
        <v>355</v>
      </c>
      <c r="CJ73" s="389" t="s">
        <v>355</v>
      </c>
      <c r="CK73" s="389" t="s">
        <v>355</v>
      </c>
      <c r="CL73" s="389" t="s">
        <v>355</v>
      </c>
      <c r="CM73" s="389" t="s">
        <v>355</v>
      </c>
      <c r="CN73" s="389" t="s">
        <v>355</v>
      </c>
      <c r="CO73" s="389" t="s">
        <v>355</v>
      </c>
      <c r="CP73" s="389" t="s">
        <v>355</v>
      </c>
      <c r="CQ73" s="389" t="s">
        <v>355</v>
      </c>
      <c r="CR73" s="389" t="s">
        <v>355</v>
      </c>
      <c r="CS73" s="389" t="s">
        <v>355</v>
      </c>
      <c r="CT73" s="389" t="s">
        <v>355</v>
      </c>
      <c r="CU73" s="389" t="s">
        <v>355</v>
      </c>
      <c r="CV73" s="389" t="s">
        <v>355</v>
      </c>
      <c r="CW73" s="389" t="s">
        <v>355</v>
      </c>
      <c r="CX73" s="389" t="s">
        <v>355</v>
      </c>
      <c r="CY73" s="389" t="s">
        <v>355</v>
      </c>
      <c r="CZ73" s="389" t="s">
        <v>355</v>
      </c>
      <c r="DA73" s="389" t="s">
        <v>355</v>
      </c>
      <c r="DB73" s="389" t="s">
        <v>355</v>
      </c>
      <c r="DC73" s="389" t="s">
        <v>355</v>
      </c>
      <c r="DD73" s="389" t="s">
        <v>355</v>
      </c>
      <c r="DE73" s="389" t="s">
        <v>355</v>
      </c>
      <c r="DF73" s="389" t="s">
        <v>355</v>
      </c>
      <c r="DG73" s="390" t="s">
        <v>355</v>
      </c>
    </row>
    <row r="74" spans="1:111" ht="15" customHeight="1">
      <c r="A74" s="382">
        <v>68</v>
      </c>
      <c r="B74" s="123" t="s">
        <v>263</v>
      </c>
      <c r="C74" s="110" t="s">
        <v>4</v>
      </c>
      <c r="D74" s="388" t="s">
        <v>355</v>
      </c>
      <c r="E74" s="389" t="s">
        <v>355</v>
      </c>
      <c r="F74" s="389" t="s">
        <v>355</v>
      </c>
      <c r="G74" s="389" t="s">
        <v>355</v>
      </c>
      <c r="H74" s="389" t="s">
        <v>355</v>
      </c>
      <c r="I74" s="389" t="s">
        <v>355</v>
      </c>
      <c r="J74" s="389" t="s">
        <v>355</v>
      </c>
      <c r="K74" s="389" t="s">
        <v>355</v>
      </c>
      <c r="L74" s="389" t="s">
        <v>355</v>
      </c>
      <c r="M74" s="389" t="s">
        <v>355</v>
      </c>
      <c r="N74" s="389" t="s">
        <v>355</v>
      </c>
      <c r="O74" s="389" t="s">
        <v>355</v>
      </c>
      <c r="P74" s="389" t="s">
        <v>355</v>
      </c>
      <c r="Q74" s="389" t="s">
        <v>355</v>
      </c>
      <c r="R74" s="389" t="s">
        <v>355</v>
      </c>
      <c r="S74" s="389" t="s">
        <v>355</v>
      </c>
      <c r="T74" s="389" t="s">
        <v>355</v>
      </c>
      <c r="U74" s="389" t="s">
        <v>355</v>
      </c>
      <c r="V74" s="389" t="s">
        <v>355</v>
      </c>
      <c r="W74" s="389" t="s">
        <v>355</v>
      </c>
      <c r="X74" s="389" t="s">
        <v>355</v>
      </c>
      <c r="Y74" s="389" t="s">
        <v>355</v>
      </c>
      <c r="Z74" s="389" t="s">
        <v>355</v>
      </c>
      <c r="AA74" s="389" t="s">
        <v>355</v>
      </c>
      <c r="AB74" s="389" t="s">
        <v>355</v>
      </c>
      <c r="AC74" s="389" t="s">
        <v>355</v>
      </c>
      <c r="AD74" s="389" t="s">
        <v>355</v>
      </c>
      <c r="AE74" s="389" t="s">
        <v>355</v>
      </c>
      <c r="AF74" s="389" t="s">
        <v>355</v>
      </c>
      <c r="AG74" s="389" t="s">
        <v>355</v>
      </c>
      <c r="AH74" s="389" t="s">
        <v>355</v>
      </c>
      <c r="AI74" s="389" t="s">
        <v>355</v>
      </c>
      <c r="AJ74" s="389" t="s">
        <v>355</v>
      </c>
      <c r="AK74" s="389" t="s">
        <v>355</v>
      </c>
      <c r="AL74" s="389" t="s">
        <v>355</v>
      </c>
      <c r="AM74" s="389" t="s">
        <v>355</v>
      </c>
      <c r="AN74" s="389" t="s">
        <v>355</v>
      </c>
      <c r="AO74" s="389" t="s">
        <v>355</v>
      </c>
      <c r="AP74" s="389" t="s">
        <v>355</v>
      </c>
      <c r="AQ74" s="389" t="s">
        <v>355</v>
      </c>
      <c r="AR74" s="389" t="s">
        <v>355</v>
      </c>
      <c r="AS74" s="389" t="s">
        <v>355</v>
      </c>
      <c r="AT74" s="389" t="s">
        <v>355</v>
      </c>
      <c r="AU74" s="389" t="s">
        <v>355</v>
      </c>
      <c r="AV74" s="389" t="s">
        <v>355</v>
      </c>
      <c r="AW74" s="389" t="s">
        <v>355</v>
      </c>
      <c r="AX74" s="389" t="s">
        <v>355</v>
      </c>
      <c r="AY74" s="389" t="s">
        <v>355</v>
      </c>
      <c r="AZ74" s="389" t="s">
        <v>355</v>
      </c>
      <c r="BA74" s="389" t="s">
        <v>355</v>
      </c>
      <c r="BB74" s="389" t="s">
        <v>355</v>
      </c>
      <c r="BC74" s="389" t="s">
        <v>355</v>
      </c>
      <c r="BD74" s="389" t="s">
        <v>355</v>
      </c>
      <c r="BE74" s="389" t="s">
        <v>355</v>
      </c>
      <c r="BF74" s="389" t="s">
        <v>355</v>
      </c>
      <c r="BG74" s="389" t="s">
        <v>355</v>
      </c>
      <c r="BH74" s="389" t="s">
        <v>355</v>
      </c>
      <c r="BI74" s="389" t="s">
        <v>355</v>
      </c>
      <c r="BJ74" s="389" t="s">
        <v>355</v>
      </c>
      <c r="BK74" s="389" t="s">
        <v>355</v>
      </c>
      <c r="BL74" s="389" t="s">
        <v>355</v>
      </c>
      <c r="BM74" s="389" t="s">
        <v>355</v>
      </c>
      <c r="BN74" s="389" t="s">
        <v>355</v>
      </c>
      <c r="BO74" s="389" t="s">
        <v>355</v>
      </c>
      <c r="BP74" s="389" t="s">
        <v>355</v>
      </c>
      <c r="BQ74" s="389" t="s">
        <v>355</v>
      </c>
      <c r="BR74" s="389" t="s">
        <v>355</v>
      </c>
      <c r="BS74" s="389">
        <v>1</v>
      </c>
      <c r="BT74" s="389" t="s">
        <v>355</v>
      </c>
      <c r="BU74" s="389" t="s">
        <v>355</v>
      </c>
      <c r="BV74" s="389" t="s">
        <v>355</v>
      </c>
      <c r="BW74" s="389" t="s">
        <v>355</v>
      </c>
      <c r="BX74" s="389" t="s">
        <v>355</v>
      </c>
      <c r="BY74" s="389" t="s">
        <v>355</v>
      </c>
      <c r="BZ74" s="389" t="s">
        <v>355</v>
      </c>
      <c r="CA74" s="389" t="s">
        <v>355</v>
      </c>
      <c r="CB74" s="389" t="s">
        <v>355</v>
      </c>
      <c r="CC74" s="389" t="s">
        <v>355</v>
      </c>
      <c r="CD74" s="389" t="s">
        <v>355</v>
      </c>
      <c r="CE74" s="389" t="s">
        <v>355</v>
      </c>
      <c r="CF74" s="389" t="s">
        <v>355</v>
      </c>
      <c r="CG74" s="389" t="s">
        <v>355</v>
      </c>
      <c r="CH74" s="389" t="s">
        <v>355</v>
      </c>
      <c r="CI74" s="389" t="s">
        <v>355</v>
      </c>
      <c r="CJ74" s="389" t="s">
        <v>355</v>
      </c>
      <c r="CK74" s="389" t="s">
        <v>355</v>
      </c>
      <c r="CL74" s="389" t="s">
        <v>355</v>
      </c>
      <c r="CM74" s="389" t="s">
        <v>355</v>
      </c>
      <c r="CN74" s="389" t="s">
        <v>355</v>
      </c>
      <c r="CO74" s="389" t="s">
        <v>355</v>
      </c>
      <c r="CP74" s="389" t="s">
        <v>355</v>
      </c>
      <c r="CQ74" s="389" t="s">
        <v>355</v>
      </c>
      <c r="CR74" s="389" t="s">
        <v>355</v>
      </c>
      <c r="CS74" s="389" t="s">
        <v>355</v>
      </c>
      <c r="CT74" s="389" t="s">
        <v>355</v>
      </c>
      <c r="CU74" s="389" t="s">
        <v>355</v>
      </c>
      <c r="CV74" s="389" t="s">
        <v>355</v>
      </c>
      <c r="CW74" s="389" t="s">
        <v>355</v>
      </c>
      <c r="CX74" s="389" t="s">
        <v>355</v>
      </c>
      <c r="CY74" s="389" t="s">
        <v>355</v>
      </c>
      <c r="CZ74" s="389" t="s">
        <v>355</v>
      </c>
      <c r="DA74" s="389" t="s">
        <v>355</v>
      </c>
      <c r="DB74" s="389" t="s">
        <v>355</v>
      </c>
      <c r="DC74" s="389" t="s">
        <v>355</v>
      </c>
      <c r="DD74" s="389" t="s">
        <v>355</v>
      </c>
      <c r="DE74" s="389" t="s">
        <v>355</v>
      </c>
      <c r="DF74" s="389" t="s">
        <v>355</v>
      </c>
      <c r="DG74" s="390" t="s">
        <v>355</v>
      </c>
    </row>
    <row r="75" spans="1:111" ht="15" customHeight="1">
      <c r="A75" s="382">
        <v>69</v>
      </c>
      <c r="B75" s="123" t="s">
        <v>264</v>
      </c>
      <c r="C75" s="110" t="s">
        <v>5</v>
      </c>
      <c r="D75" s="388" t="s">
        <v>355</v>
      </c>
      <c r="E75" s="389" t="s">
        <v>355</v>
      </c>
      <c r="F75" s="389" t="s">
        <v>355</v>
      </c>
      <c r="G75" s="389" t="s">
        <v>355</v>
      </c>
      <c r="H75" s="389" t="s">
        <v>355</v>
      </c>
      <c r="I75" s="389" t="s">
        <v>355</v>
      </c>
      <c r="J75" s="389" t="s">
        <v>355</v>
      </c>
      <c r="K75" s="389" t="s">
        <v>355</v>
      </c>
      <c r="L75" s="389" t="s">
        <v>355</v>
      </c>
      <c r="M75" s="389" t="s">
        <v>355</v>
      </c>
      <c r="N75" s="389" t="s">
        <v>355</v>
      </c>
      <c r="O75" s="389" t="s">
        <v>355</v>
      </c>
      <c r="P75" s="389" t="s">
        <v>355</v>
      </c>
      <c r="Q75" s="389" t="s">
        <v>355</v>
      </c>
      <c r="R75" s="389" t="s">
        <v>355</v>
      </c>
      <c r="S75" s="389" t="s">
        <v>355</v>
      </c>
      <c r="T75" s="389" t="s">
        <v>355</v>
      </c>
      <c r="U75" s="389" t="s">
        <v>355</v>
      </c>
      <c r="V75" s="389" t="s">
        <v>355</v>
      </c>
      <c r="W75" s="389" t="s">
        <v>355</v>
      </c>
      <c r="X75" s="389" t="s">
        <v>355</v>
      </c>
      <c r="Y75" s="389" t="s">
        <v>355</v>
      </c>
      <c r="Z75" s="389" t="s">
        <v>355</v>
      </c>
      <c r="AA75" s="389" t="s">
        <v>355</v>
      </c>
      <c r="AB75" s="389" t="s">
        <v>355</v>
      </c>
      <c r="AC75" s="389" t="s">
        <v>355</v>
      </c>
      <c r="AD75" s="389" t="s">
        <v>355</v>
      </c>
      <c r="AE75" s="389" t="s">
        <v>355</v>
      </c>
      <c r="AF75" s="389" t="s">
        <v>355</v>
      </c>
      <c r="AG75" s="389" t="s">
        <v>355</v>
      </c>
      <c r="AH75" s="389" t="s">
        <v>355</v>
      </c>
      <c r="AI75" s="389" t="s">
        <v>355</v>
      </c>
      <c r="AJ75" s="389" t="s">
        <v>355</v>
      </c>
      <c r="AK75" s="389" t="s">
        <v>355</v>
      </c>
      <c r="AL75" s="389" t="s">
        <v>355</v>
      </c>
      <c r="AM75" s="389" t="s">
        <v>355</v>
      </c>
      <c r="AN75" s="389" t="s">
        <v>355</v>
      </c>
      <c r="AO75" s="389" t="s">
        <v>355</v>
      </c>
      <c r="AP75" s="389" t="s">
        <v>355</v>
      </c>
      <c r="AQ75" s="389" t="s">
        <v>355</v>
      </c>
      <c r="AR75" s="389" t="s">
        <v>355</v>
      </c>
      <c r="AS75" s="389" t="s">
        <v>355</v>
      </c>
      <c r="AT75" s="389" t="s">
        <v>355</v>
      </c>
      <c r="AU75" s="389" t="s">
        <v>355</v>
      </c>
      <c r="AV75" s="389" t="s">
        <v>355</v>
      </c>
      <c r="AW75" s="389" t="s">
        <v>355</v>
      </c>
      <c r="AX75" s="389" t="s">
        <v>355</v>
      </c>
      <c r="AY75" s="389" t="s">
        <v>355</v>
      </c>
      <c r="AZ75" s="389" t="s">
        <v>355</v>
      </c>
      <c r="BA75" s="389" t="s">
        <v>355</v>
      </c>
      <c r="BB75" s="389" t="s">
        <v>355</v>
      </c>
      <c r="BC75" s="389" t="s">
        <v>355</v>
      </c>
      <c r="BD75" s="389" t="s">
        <v>355</v>
      </c>
      <c r="BE75" s="389" t="s">
        <v>355</v>
      </c>
      <c r="BF75" s="389" t="s">
        <v>355</v>
      </c>
      <c r="BG75" s="389" t="s">
        <v>355</v>
      </c>
      <c r="BH75" s="389" t="s">
        <v>355</v>
      </c>
      <c r="BI75" s="389" t="s">
        <v>355</v>
      </c>
      <c r="BJ75" s="389" t="s">
        <v>355</v>
      </c>
      <c r="BK75" s="389" t="s">
        <v>355</v>
      </c>
      <c r="BL75" s="389" t="s">
        <v>355</v>
      </c>
      <c r="BM75" s="389" t="s">
        <v>355</v>
      </c>
      <c r="BN75" s="389" t="s">
        <v>355</v>
      </c>
      <c r="BO75" s="389" t="s">
        <v>355</v>
      </c>
      <c r="BP75" s="389" t="s">
        <v>355</v>
      </c>
      <c r="BQ75" s="389" t="s">
        <v>355</v>
      </c>
      <c r="BR75" s="389" t="s">
        <v>355</v>
      </c>
      <c r="BS75" s="389" t="s">
        <v>355</v>
      </c>
      <c r="BT75" s="389">
        <v>1</v>
      </c>
      <c r="BU75" s="389" t="s">
        <v>355</v>
      </c>
      <c r="BV75" s="389" t="s">
        <v>355</v>
      </c>
      <c r="BW75" s="389" t="s">
        <v>355</v>
      </c>
      <c r="BX75" s="389" t="s">
        <v>355</v>
      </c>
      <c r="BY75" s="389" t="s">
        <v>355</v>
      </c>
      <c r="BZ75" s="389" t="s">
        <v>355</v>
      </c>
      <c r="CA75" s="389" t="s">
        <v>355</v>
      </c>
      <c r="CB75" s="389" t="s">
        <v>355</v>
      </c>
      <c r="CC75" s="389" t="s">
        <v>355</v>
      </c>
      <c r="CD75" s="389" t="s">
        <v>355</v>
      </c>
      <c r="CE75" s="389" t="s">
        <v>355</v>
      </c>
      <c r="CF75" s="389" t="s">
        <v>355</v>
      </c>
      <c r="CG75" s="389" t="s">
        <v>355</v>
      </c>
      <c r="CH75" s="389" t="s">
        <v>355</v>
      </c>
      <c r="CI75" s="389" t="s">
        <v>355</v>
      </c>
      <c r="CJ75" s="389" t="s">
        <v>355</v>
      </c>
      <c r="CK75" s="389" t="s">
        <v>355</v>
      </c>
      <c r="CL75" s="389" t="s">
        <v>355</v>
      </c>
      <c r="CM75" s="389" t="s">
        <v>355</v>
      </c>
      <c r="CN75" s="389" t="s">
        <v>355</v>
      </c>
      <c r="CO75" s="389" t="s">
        <v>355</v>
      </c>
      <c r="CP75" s="389" t="s">
        <v>355</v>
      </c>
      <c r="CQ75" s="389" t="s">
        <v>355</v>
      </c>
      <c r="CR75" s="389" t="s">
        <v>355</v>
      </c>
      <c r="CS75" s="389" t="s">
        <v>355</v>
      </c>
      <c r="CT75" s="389" t="s">
        <v>355</v>
      </c>
      <c r="CU75" s="389" t="s">
        <v>355</v>
      </c>
      <c r="CV75" s="389" t="s">
        <v>355</v>
      </c>
      <c r="CW75" s="389" t="s">
        <v>355</v>
      </c>
      <c r="CX75" s="389" t="s">
        <v>355</v>
      </c>
      <c r="CY75" s="389" t="s">
        <v>355</v>
      </c>
      <c r="CZ75" s="389" t="s">
        <v>355</v>
      </c>
      <c r="DA75" s="389" t="s">
        <v>355</v>
      </c>
      <c r="DB75" s="389" t="s">
        <v>355</v>
      </c>
      <c r="DC75" s="389" t="s">
        <v>355</v>
      </c>
      <c r="DD75" s="389" t="s">
        <v>355</v>
      </c>
      <c r="DE75" s="389" t="s">
        <v>355</v>
      </c>
      <c r="DF75" s="389" t="s">
        <v>355</v>
      </c>
      <c r="DG75" s="390" t="s">
        <v>355</v>
      </c>
    </row>
    <row r="76" spans="1:111" ht="15" customHeight="1">
      <c r="A76" s="382">
        <v>70</v>
      </c>
      <c r="B76" s="123" t="s">
        <v>265</v>
      </c>
      <c r="C76" s="110" t="s">
        <v>52</v>
      </c>
      <c r="D76" s="388" t="s">
        <v>355</v>
      </c>
      <c r="E76" s="389" t="s">
        <v>355</v>
      </c>
      <c r="F76" s="389" t="s">
        <v>355</v>
      </c>
      <c r="G76" s="389" t="s">
        <v>355</v>
      </c>
      <c r="H76" s="389" t="s">
        <v>355</v>
      </c>
      <c r="I76" s="389" t="s">
        <v>355</v>
      </c>
      <c r="J76" s="389" t="s">
        <v>355</v>
      </c>
      <c r="K76" s="389" t="s">
        <v>355</v>
      </c>
      <c r="L76" s="389" t="s">
        <v>355</v>
      </c>
      <c r="M76" s="389" t="s">
        <v>355</v>
      </c>
      <c r="N76" s="389" t="s">
        <v>355</v>
      </c>
      <c r="O76" s="389" t="s">
        <v>355</v>
      </c>
      <c r="P76" s="389" t="s">
        <v>355</v>
      </c>
      <c r="Q76" s="389" t="s">
        <v>355</v>
      </c>
      <c r="R76" s="389" t="s">
        <v>355</v>
      </c>
      <c r="S76" s="389" t="s">
        <v>355</v>
      </c>
      <c r="T76" s="389" t="s">
        <v>355</v>
      </c>
      <c r="U76" s="389" t="s">
        <v>355</v>
      </c>
      <c r="V76" s="389" t="s">
        <v>355</v>
      </c>
      <c r="W76" s="389" t="s">
        <v>355</v>
      </c>
      <c r="X76" s="389" t="s">
        <v>355</v>
      </c>
      <c r="Y76" s="389" t="s">
        <v>355</v>
      </c>
      <c r="Z76" s="389" t="s">
        <v>355</v>
      </c>
      <c r="AA76" s="389" t="s">
        <v>355</v>
      </c>
      <c r="AB76" s="389" t="s">
        <v>355</v>
      </c>
      <c r="AC76" s="389" t="s">
        <v>355</v>
      </c>
      <c r="AD76" s="389" t="s">
        <v>355</v>
      </c>
      <c r="AE76" s="389" t="s">
        <v>355</v>
      </c>
      <c r="AF76" s="389" t="s">
        <v>355</v>
      </c>
      <c r="AG76" s="389" t="s">
        <v>355</v>
      </c>
      <c r="AH76" s="389" t="s">
        <v>355</v>
      </c>
      <c r="AI76" s="389" t="s">
        <v>355</v>
      </c>
      <c r="AJ76" s="389" t="s">
        <v>355</v>
      </c>
      <c r="AK76" s="389" t="s">
        <v>355</v>
      </c>
      <c r="AL76" s="389" t="s">
        <v>355</v>
      </c>
      <c r="AM76" s="389" t="s">
        <v>355</v>
      </c>
      <c r="AN76" s="389" t="s">
        <v>355</v>
      </c>
      <c r="AO76" s="389" t="s">
        <v>355</v>
      </c>
      <c r="AP76" s="389" t="s">
        <v>355</v>
      </c>
      <c r="AQ76" s="389" t="s">
        <v>355</v>
      </c>
      <c r="AR76" s="389" t="s">
        <v>355</v>
      </c>
      <c r="AS76" s="389" t="s">
        <v>355</v>
      </c>
      <c r="AT76" s="389" t="s">
        <v>355</v>
      </c>
      <c r="AU76" s="389" t="s">
        <v>355</v>
      </c>
      <c r="AV76" s="389" t="s">
        <v>355</v>
      </c>
      <c r="AW76" s="389" t="s">
        <v>355</v>
      </c>
      <c r="AX76" s="389" t="s">
        <v>355</v>
      </c>
      <c r="AY76" s="389" t="s">
        <v>355</v>
      </c>
      <c r="AZ76" s="389" t="s">
        <v>355</v>
      </c>
      <c r="BA76" s="389" t="s">
        <v>355</v>
      </c>
      <c r="BB76" s="389" t="s">
        <v>355</v>
      </c>
      <c r="BC76" s="389" t="s">
        <v>355</v>
      </c>
      <c r="BD76" s="389" t="s">
        <v>355</v>
      </c>
      <c r="BE76" s="389" t="s">
        <v>355</v>
      </c>
      <c r="BF76" s="389" t="s">
        <v>355</v>
      </c>
      <c r="BG76" s="389" t="s">
        <v>355</v>
      </c>
      <c r="BH76" s="389" t="s">
        <v>355</v>
      </c>
      <c r="BI76" s="389" t="s">
        <v>355</v>
      </c>
      <c r="BJ76" s="389" t="s">
        <v>355</v>
      </c>
      <c r="BK76" s="389" t="s">
        <v>355</v>
      </c>
      <c r="BL76" s="389" t="s">
        <v>355</v>
      </c>
      <c r="BM76" s="389" t="s">
        <v>355</v>
      </c>
      <c r="BN76" s="389" t="s">
        <v>355</v>
      </c>
      <c r="BO76" s="389" t="s">
        <v>355</v>
      </c>
      <c r="BP76" s="389" t="s">
        <v>355</v>
      </c>
      <c r="BQ76" s="389" t="s">
        <v>355</v>
      </c>
      <c r="BR76" s="389" t="s">
        <v>355</v>
      </c>
      <c r="BS76" s="389" t="s">
        <v>355</v>
      </c>
      <c r="BT76" s="389" t="s">
        <v>355</v>
      </c>
      <c r="BU76" s="389">
        <v>1</v>
      </c>
      <c r="BV76" s="389" t="s">
        <v>355</v>
      </c>
      <c r="BW76" s="389" t="s">
        <v>355</v>
      </c>
      <c r="BX76" s="389" t="s">
        <v>355</v>
      </c>
      <c r="BY76" s="389" t="s">
        <v>355</v>
      </c>
      <c r="BZ76" s="389" t="s">
        <v>355</v>
      </c>
      <c r="CA76" s="389" t="s">
        <v>355</v>
      </c>
      <c r="CB76" s="389" t="s">
        <v>355</v>
      </c>
      <c r="CC76" s="389" t="s">
        <v>355</v>
      </c>
      <c r="CD76" s="389" t="s">
        <v>355</v>
      </c>
      <c r="CE76" s="389" t="s">
        <v>355</v>
      </c>
      <c r="CF76" s="389" t="s">
        <v>355</v>
      </c>
      <c r="CG76" s="389" t="s">
        <v>355</v>
      </c>
      <c r="CH76" s="389" t="s">
        <v>355</v>
      </c>
      <c r="CI76" s="389" t="s">
        <v>355</v>
      </c>
      <c r="CJ76" s="389" t="s">
        <v>355</v>
      </c>
      <c r="CK76" s="389" t="s">
        <v>355</v>
      </c>
      <c r="CL76" s="389" t="s">
        <v>355</v>
      </c>
      <c r="CM76" s="389" t="s">
        <v>355</v>
      </c>
      <c r="CN76" s="389" t="s">
        <v>355</v>
      </c>
      <c r="CO76" s="389" t="s">
        <v>355</v>
      </c>
      <c r="CP76" s="389" t="s">
        <v>355</v>
      </c>
      <c r="CQ76" s="389" t="s">
        <v>355</v>
      </c>
      <c r="CR76" s="389" t="s">
        <v>355</v>
      </c>
      <c r="CS76" s="389" t="s">
        <v>355</v>
      </c>
      <c r="CT76" s="389" t="s">
        <v>355</v>
      </c>
      <c r="CU76" s="389" t="s">
        <v>355</v>
      </c>
      <c r="CV76" s="389" t="s">
        <v>355</v>
      </c>
      <c r="CW76" s="389" t="s">
        <v>355</v>
      </c>
      <c r="CX76" s="389" t="s">
        <v>355</v>
      </c>
      <c r="CY76" s="389" t="s">
        <v>355</v>
      </c>
      <c r="CZ76" s="389" t="s">
        <v>355</v>
      </c>
      <c r="DA76" s="389" t="s">
        <v>355</v>
      </c>
      <c r="DB76" s="389" t="s">
        <v>355</v>
      </c>
      <c r="DC76" s="389" t="s">
        <v>355</v>
      </c>
      <c r="DD76" s="389" t="s">
        <v>355</v>
      </c>
      <c r="DE76" s="389" t="s">
        <v>355</v>
      </c>
      <c r="DF76" s="389" t="s">
        <v>355</v>
      </c>
      <c r="DG76" s="390" t="s">
        <v>355</v>
      </c>
    </row>
    <row r="77" spans="1:111" ht="15" customHeight="1">
      <c r="A77" s="382">
        <v>71</v>
      </c>
      <c r="B77" s="123" t="s">
        <v>266</v>
      </c>
      <c r="C77" s="110" t="s">
        <v>6</v>
      </c>
      <c r="D77" s="388" t="s">
        <v>355</v>
      </c>
      <c r="E77" s="389" t="s">
        <v>355</v>
      </c>
      <c r="F77" s="389" t="s">
        <v>355</v>
      </c>
      <c r="G77" s="389" t="s">
        <v>355</v>
      </c>
      <c r="H77" s="389" t="s">
        <v>355</v>
      </c>
      <c r="I77" s="389" t="s">
        <v>355</v>
      </c>
      <c r="J77" s="389" t="s">
        <v>355</v>
      </c>
      <c r="K77" s="389" t="s">
        <v>355</v>
      </c>
      <c r="L77" s="389" t="s">
        <v>355</v>
      </c>
      <c r="M77" s="389" t="s">
        <v>355</v>
      </c>
      <c r="N77" s="389" t="s">
        <v>355</v>
      </c>
      <c r="O77" s="389" t="s">
        <v>355</v>
      </c>
      <c r="P77" s="389" t="s">
        <v>355</v>
      </c>
      <c r="Q77" s="389" t="s">
        <v>355</v>
      </c>
      <c r="R77" s="389" t="s">
        <v>355</v>
      </c>
      <c r="S77" s="389" t="s">
        <v>355</v>
      </c>
      <c r="T77" s="389" t="s">
        <v>355</v>
      </c>
      <c r="U77" s="389" t="s">
        <v>355</v>
      </c>
      <c r="V77" s="389" t="s">
        <v>355</v>
      </c>
      <c r="W77" s="389" t="s">
        <v>355</v>
      </c>
      <c r="X77" s="389" t="s">
        <v>355</v>
      </c>
      <c r="Y77" s="389" t="s">
        <v>355</v>
      </c>
      <c r="Z77" s="389" t="s">
        <v>355</v>
      </c>
      <c r="AA77" s="389" t="s">
        <v>355</v>
      </c>
      <c r="AB77" s="389" t="s">
        <v>355</v>
      </c>
      <c r="AC77" s="389" t="s">
        <v>355</v>
      </c>
      <c r="AD77" s="389" t="s">
        <v>355</v>
      </c>
      <c r="AE77" s="389" t="s">
        <v>355</v>
      </c>
      <c r="AF77" s="389" t="s">
        <v>355</v>
      </c>
      <c r="AG77" s="389" t="s">
        <v>355</v>
      </c>
      <c r="AH77" s="389" t="s">
        <v>355</v>
      </c>
      <c r="AI77" s="389" t="s">
        <v>355</v>
      </c>
      <c r="AJ77" s="389" t="s">
        <v>355</v>
      </c>
      <c r="AK77" s="389" t="s">
        <v>355</v>
      </c>
      <c r="AL77" s="389" t="s">
        <v>355</v>
      </c>
      <c r="AM77" s="389" t="s">
        <v>355</v>
      </c>
      <c r="AN77" s="389" t="s">
        <v>355</v>
      </c>
      <c r="AO77" s="389" t="s">
        <v>355</v>
      </c>
      <c r="AP77" s="389" t="s">
        <v>355</v>
      </c>
      <c r="AQ77" s="389" t="s">
        <v>355</v>
      </c>
      <c r="AR77" s="389" t="s">
        <v>355</v>
      </c>
      <c r="AS77" s="389" t="s">
        <v>355</v>
      </c>
      <c r="AT77" s="389" t="s">
        <v>355</v>
      </c>
      <c r="AU77" s="389" t="s">
        <v>355</v>
      </c>
      <c r="AV77" s="389" t="s">
        <v>355</v>
      </c>
      <c r="AW77" s="389" t="s">
        <v>355</v>
      </c>
      <c r="AX77" s="389" t="s">
        <v>355</v>
      </c>
      <c r="AY77" s="389" t="s">
        <v>355</v>
      </c>
      <c r="AZ77" s="389" t="s">
        <v>355</v>
      </c>
      <c r="BA77" s="389" t="s">
        <v>355</v>
      </c>
      <c r="BB77" s="389" t="s">
        <v>355</v>
      </c>
      <c r="BC77" s="389" t="s">
        <v>355</v>
      </c>
      <c r="BD77" s="389" t="s">
        <v>355</v>
      </c>
      <c r="BE77" s="389" t="s">
        <v>355</v>
      </c>
      <c r="BF77" s="389" t="s">
        <v>355</v>
      </c>
      <c r="BG77" s="389" t="s">
        <v>355</v>
      </c>
      <c r="BH77" s="389" t="s">
        <v>355</v>
      </c>
      <c r="BI77" s="389" t="s">
        <v>355</v>
      </c>
      <c r="BJ77" s="389" t="s">
        <v>355</v>
      </c>
      <c r="BK77" s="389" t="s">
        <v>355</v>
      </c>
      <c r="BL77" s="389" t="s">
        <v>355</v>
      </c>
      <c r="BM77" s="389" t="s">
        <v>355</v>
      </c>
      <c r="BN77" s="389" t="s">
        <v>355</v>
      </c>
      <c r="BO77" s="389" t="s">
        <v>355</v>
      </c>
      <c r="BP77" s="389" t="s">
        <v>355</v>
      </c>
      <c r="BQ77" s="389" t="s">
        <v>355</v>
      </c>
      <c r="BR77" s="389" t="s">
        <v>355</v>
      </c>
      <c r="BS77" s="389" t="s">
        <v>355</v>
      </c>
      <c r="BT77" s="389" t="s">
        <v>355</v>
      </c>
      <c r="BU77" s="389" t="s">
        <v>355</v>
      </c>
      <c r="BV77" s="389">
        <v>1</v>
      </c>
      <c r="BW77" s="389" t="s">
        <v>355</v>
      </c>
      <c r="BX77" s="389" t="s">
        <v>355</v>
      </c>
      <c r="BY77" s="389" t="s">
        <v>355</v>
      </c>
      <c r="BZ77" s="389" t="s">
        <v>355</v>
      </c>
      <c r="CA77" s="389" t="s">
        <v>355</v>
      </c>
      <c r="CB77" s="389" t="s">
        <v>355</v>
      </c>
      <c r="CC77" s="389" t="s">
        <v>355</v>
      </c>
      <c r="CD77" s="389" t="s">
        <v>355</v>
      </c>
      <c r="CE77" s="389" t="s">
        <v>355</v>
      </c>
      <c r="CF77" s="389" t="s">
        <v>355</v>
      </c>
      <c r="CG77" s="389" t="s">
        <v>355</v>
      </c>
      <c r="CH77" s="389" t="s">
        <v>355</v>
      </c>
      <c r="CI77" s="389" t="s">
        <v>355</v>
      </c>
      <c r="CJ77" s="389" t="s">
        <v>355</v>
      </c>
      <c r="CK77" s="389" t="s">
        <v>355</v>
      </c>
      <c r="CL77" s="389" t="s">
        <v>355</v>
      </c>
      <c r="CM77" s="389" t="s">
        <v>355</v>
      </c>
      <c r="CN77" s="389" t="s">
        <v>355</v>
      </c>
      <c r="CO77" s="389" t="s">
        <v>355</v>
      </c>
      <c r="CP77" s="389" t="s">
        <v>355</v>
      </c>
      <c r="CQ77" s="389" t="s">
        <v>355</v>
      </c>
      <c r="CR77" s="389" t="s">
        <v>355</v>
      </c>
      <c r="CS77" s="389" t="s">
        <v>355</v>
      </c>
      <c r="CT77" s="389" t="s">
        <v>355</v>
      </c>
      <c r="CU77" s="389" t="s">
        <v>355</v>
      </c>
      <c r="CV77" s="389" t="s">
        <v>355</v>
      </c>
      <c r="CW77" s="389" t="s">
        <v>355</v>
      </c>
      <c r="CX77" s="389" t="s">
        <v>355</v>
      </c>
      <c r="CY77" s="389" t="s">
        <v>355</v>
      </c>
      <c r="CZ77" s="389" t="s">
        <v>355</v>
      </c>
      <c r="DA77" s="389" t="s">
        <v>355</v>
      </c>
      <c r="DB77" s="389" t="s">
        <v>355</v>
      </c>
      <c r="DC77" s="389" t="s">
        <v>355</v>
      </c>
      <c r="DD77" s="389" t="s">
        <v>355</v>
      </c>
      <c r="DE77" s="389" t="s">
        <v>355</v>
      </c>
      <c r="DF77" s="389" t="s">
        <v>355</v>
      </c>
      <c r="DG77" s="390" t="s">
        <v>355</v>
      </c>
    </row>
    <row r="78" spans="1:111" ht="15" customHeight="1">
      <c r="A78" s="382">
        <v>72</v>
      </c>
      <c r="B78" s="123" t="s">
        <v>267</v>
      </c>
      <c r="C78" s="110" t="s">
        <v>268</v>
      </c>
      <c r="D78" s="388" t="s">
        <v>355</v>
      </c>
      <c r="E78" s="389" t="s">
        <v>355</v>
      </c>
      <c r="F78" s="389" t="s">
        <v>355</v>
      </c>
      <c r="G78" s="389" t="s">
        <v>355</v>
      </c>
      <c r="H78" s="389" t="s">
        <v>355</v>
      </c>
      <c r="I78" s="389" t="s">
        <v>355</v>
      </c>
      <c r="J78" s="389" t="s">
        <v>355</v>
      </c>
      <c r="K78" s="389" t="s">
        <v>355</v>
      </c>
      <c r="L78" s="389" t="s">
        <v>355</v>
      </c>
      <c r="M78" s="389" t="s">
        <v>355</v>
      </c>
      <c r="N78" s="389" t="s">
        <v>355</v>
      </c>
      <c r="O78" s="389" t="s">
        <v>355</v>
      </c>
      <c r="P78" s="389" t="s">
        <v>355</v>
      </c>
      <c r="Q78" s="389" t="s">
        <v>355</v>
      </c>
      <c r="R78" s="389" t="s">
        <v>355</v>
      </c>
      <c r="S78" s="389" t="s">
        <v>355</v>
      </c>
      <c r="T78" s="389" t="s">
        <v>355</v>
      </c>
      <c r="U78" s="389" t="s">
        <v>355</v>
      </c>
      <c r="V78" s="389" t="s">
        <v>355</v>
      </c>
      <c r="W78" s="389" t="s">
        <v>355</v>
      </c>
      <c r="X78" s="389" t="s">
        <v>355</v>
      </c>
      <c r="Y78" s="389" t="s">
        <v>355</v>
      </c>
      <c r="Z78" s="389" t="s">
        <v>355</v>
      </c>
      <c r="AA78" s="389" t="s">
        <v>355</v>
      </c>
      <c r="AB78" s="389" t="s">
        <v>355</v>
      </c>
      <c r="AC78" s="389" t="s">
        <v>355</v>
      </c>
      <c r="AD78" s="389" t="s">
        <v>355</v>
      </c>
      <c r="AE78" s="389" t="s">
        <v>355</v>
      </c>
      <c r="AF78" s="389" t="s">
        <v>355</v>
      </c>
      <c r="AG78" s="389" t="s">
        <v>355</v>
      </c>
      <c r="AH78" s="389" t="s">
        <v>355</v>
      </c>
      <c r="AI78" s="389" t="s">
        <v>355</v>
      </c>
      <c r="AJ78" s="389" t="s">
        <v>355</v>
      </c>
      <c r="AK78" s="389" t="s">
        <v>355</v>
      </c>
      <c r="AL78" s="389" t="s">
        <v>355</v>
      </c>
      <c r="AM78" s="389" t="s">
        <v>355</v>
      </c>
      <c r="AN78" s="389" t="s">
        <v>355</v>
      </c>
      <c r="AO78" s="389" t="s">
        <v>355</v>
      </c>
      <c r="AP78" s="389" t="s">
        <v>355</v>
      </c>
      <c r="AQ78" s="389" t="s">
        <v>355</v>
      </c>
      <c r="AR78" s="389" t="s">
        <v>355</v>
      </c>
      <c r="AS78" s="389" t="s">
        <v>355</v>
      </c>
      <c r="AT78" s="389" t="s">
        <v>355</v>
      </c>
      <c r="AU78" s="389" t="s">
        <v>355</v>
      </c>
      <c r="AV78" s="389" t="s">
        <v>355</v>
      </c>
      <c r="AW78" s="389" t="s">
        <v>355</v>
      </c>
      <c r="AX78" s="389" t="s">
        <v>355</v>
      </c>
      <c r="AY78" s="389" t="s">
        <v>355</v>
      </c>
      <c r="AZ78" s="389" t="s">
        <v>355</v>
      </c>
      <c r="BA78" s="389" t="s">
        <v>355</v>
      </c>
      <c r="BB78" s="389" t="s">
        <v>355</v>
      </c>
      <c r="BC78" s="389" t="s">
        <v>355</v>
      </c>
      <c r="BD78" s="389" t="s">
        <v>355</v>
      </c>
      <c r="BE78" s="389" t="s">
        <v>355</v>
      </c>
      <c r="BF78" s="389" t="s">
        <v>355</v>
      </c>
      <c r="BG78" s="389" t="s">
        <v>355</v>
      </c>
      <c r="BH78" s="389" t="s">
        <v>355</v>
      </c>
      <c r="BI78" s="389" t="s">
        <v>355</v>
      </c>
      <c r="BJ78" s="389" t="s">
        <v>355</v>
      </c>
      <c r="BK78" s="389" t="s">
        <v>355</v>
      </c>
      <c r="BL78" s="389" t="s">
        <v>355</v>
      </c>
      <c r="BM78" s="389" t="s">
        <v>355</v>
      </c>
      <c r="BN78" s="389" t="s">
        <v>355</v>
      </c>
      <c r="BO78" s="389" t="s">
        <v>355</v>
      </c>
      <c r="BP78" s="389" t="s">
        <v>355</v>
      </c>
      <c r="BQ78" s="389" t="s">
        <v>355</v>
      </c>
      <c r="BR78" s="389" t="s">
        <v>355</v>
      </c>
      <c r="BS78" s="389" t="s">
        <v>355</v>
      </c>
      <c r="BT78" s="389" t="s">
        <v>355</v>
      </c>
      <c r="BU78" s="389" t="s">
        <v>355</v>
      </c>
      <c r="BV78" s="389" t="s">
        <v>355</v>
      </c>
      <c r="BW78" s="389">
        <v>1</v>
      </c>
      <c r="BX78" s="389" t="s">
        <v>355</v>
      </c>
      <c r="BY78" s="389" t="s">
        <v>355</v>
      </c>
      <c r="BZ78" s="389" t="s">
        <v>355</v>
      </c>
      <c r="CA78" s="389" t="s">
        <v>355</v>
      </c>
      <c r="CB78" s="389" t="s">
        <v>355</v>
      </c>
      <c r="CC78" s="389" t="s">
        <v>355</v>
      </c>
      <c r="CD78" s="389" t="s">
        <v>355</v>
      </c>
      <c r="CE78" s="389" t="s">
        <v>355</v>
      </c>
      <c r="CF78" s="389" t="s">
        <v>355</v>
      </c>
      <c r="CG78" s="389" t="s">
        <v>355</v>
      </c>
      <c r="CH78" s="389" t="s">
        <v>355</v>
      </c>
      <c r="CI78" s="389" t="s">
        <v>355</v>
      </c>
      <c r="CJ78" s="389" t="s">
        <v>355</v>
      </c>
      <c r="CK78" s="389" t="s">
        <v>355</v>
      </c>
      <c r="CL78" s="389" t="s">
        <v>355</v>
      </c>
      <c r="CM78" s="389" t="s">
        <v>355</v>
      </c>
      <c r="CN78" s="389" t="s">
        <v>355</v>
      </c>
      <c r="CO78" s="389" t="s">
        <v>355</v>
      </c>
      <c r="CP78" s="389" t="s">
        <v>355</v>
      </c>
      <c r="CQ78" s="389" t="s">
        <v>355</v>
      </c>
      <c r="CR78" s="389" t="s">
        <v>355</v>
      </c>
      <c r="CS78" s="389" t="s">
        <v>355</v>
      </c>
      <c r="CT78" s="389" t="s">
        <v>355</v>
      </c>
      <c r="CU78" s="389" t="s">
        <v>355</v>
      </c>
      <c r="CV78" s="389" t="s">
        <v>355</v>
      </c>
      <c r="CW78" s="389" t="s">
        <v>355</v>
      </c>
      <c r="CX78" s="389" t="s">
        <v>355</v>
      </c>
      <c r="CY78" s="389" t="s">
        <v>355</v>
      </c>
      <c r="CZ78" s="389" t="s">
        <v>355</v>
      </c>
      <c r="DA78" s="389" t="s">
        <v>355</v>
      </c>
      <c r="DB78" s="389" t="s">
        <v>355</v>
      </c>
      <c r="DC78" s="389" t="s">
        <v>355</v>
      </c>
      <c r="DD78" s="389" t="s">
        <v>355</v>
      </c>
      <c r="DE78" s="389" t="s">
        <v>355</v>
      </c>
      <c r="DF78" s="389" t="s">
        <v>355</v>
      </c>
      <c r="DG78" s="390" t="s">
        <v>355</v>
      </c>
    </row>
    <row r="79" spans="1:111" ht="15" customHeight="1">
      <c r="A79" s="382">
        <v>73</v>
      </c>
      <c r="B79" s="123" t="s">
        <v>269</v>
      </c>
      <c r="C79" s="110" t="s">
        <v>270</v>
      </c>
      <c r="D79" s="388" t="s">
        <v>355</v>
      </c>
      <c r="E79" s="389" t="s">
        <v>355</v>
      </c>
      <c r="F79" s="389" t="s">
        <v>355</v>
      </c>
      <c r="G79" s="389" t="s">
        <v>355</v>
      </c>
      <c r="H79" s="389" t="s">
        <v>355</v>
      </c>
      <c r="I79" s="389" t="s">
        <v>355</v>
      </c>
      <c r="J79" s="389" t="s">
        <v>355</v>
      </c>
      <c r="K79" s="389" t="s">
        <v>355</v>
      </c>
      <c r="L79" s="389" t="s">
        <v>355</v>
      </c>
      <c r="M79" s="389" t="s">
        <v>355</v>
      </c>
      <c r="N79" s="389" t="s">
        <v>355</v>
      </c>
      <c r="O79" s="389" t="s">
        <v>355</v>
      </c>
      <c r="P79" s="389" t="s">
        <v>355</v>
      </c>
      <c r="Q79" s="389" t="s">
        <v>355</v>
      </c>
      <c r="R79" s="389" t="s">
        <v>355</v>
      </c>
      <c r="S79" s="389" t="s">
        <v>355</v>
      </c>
      <c r="T79" s="389" t="s">
        <v>355</v>
      </c>
      <c r="U79" s="389" t="s">
        <v>355</v>
      </c>
      <c r="V79" s="389" t="s">
        <v>355</v>
      </c>
      <c r="W79" s="389" t="s">
        <v>355</v>
      </c>
      <c r="X79" s="389" t="s">
        <v>355</v>
      </c>
      <c r="Y79" s="389" t="s">
        <v>355</v>
      </c>
      <c r="Z79" s="389" t="s">
        <v>355</v>
      </c>
      <c r="AA79" s="389" t="s">
        <v>355</v>
      </c>
      <c r="AB79" s="389" t="s">
        <v>355</v>
      </c>
      <c r="AC79" s="389" t="s">
        <v>355</v>
      </c>
      <c r="AD79" s="389" t="s">
        <v>355</v>
      </c>
      <c r="AE79" s="389" t="s">
        <v>355</v>
      </c>
      <c r="AF79" s="389" t="s">
        <v>355</v>
      </c>
      <c r="AG79" s="389" t="s">
        <v>355</v>
      </c>
      <c r="AH79" s="389" t="s">
        <v>355</v>
      </c>
      <c r="AI79" s="389" t="s">
        <v>355</v>
      </c>
      <c r="AJ79" s="389" t="s">
        <v>355</v>
      </c>
      <c r="AK79" s="389" t="s">
        <v>355</v>
      </c>
      <c r="AL79" s="389" t="s">
        <v>355</v>
      </c>
      <c r="AM79" s="389" t="s">
        <v>355</v>
      </c>
      <c r="AN79" s="389" t="s">
        <v>355</v>
      </c>
      <c r="AO79" s="389" t="s">
        <v>355</v>
      </c>
      <c r="AP79" s="389" t="s">
        <v>355</v>
      </c>
      <c r="AQ79" s="389" t="s">
        <v>355</v>
      </c>
      <c r="AR79" s="389" t="s">
        <v>355</v>
      </c>
      <c r="AS79" s="389" t="s">
        <v>355</v>
      </c>
      <c r="AT79" s="389" t="s">
        <v>355</v>
      </c>
      <c r="AU79" s="389" t="s">
        <v>355</v>
      </c>
      <c r="AV79" s="389" t="s">
        <v>355</v>
      </c>
      <c r="AW79" s="389" t="s">
        <v>355</v>
      </c>
      <c r="AX79" s="389" t="s">
        <v>355</v>
      </c>
      <c r="AY79" s="389" t="s">
        <v>355</v>
      </c>
      <c r="AZ79" s="389" t="s">
        <v>355</v>
      </c>
      <c r="BA79" s="389" t="s">
        <v>355</v>
      </c>
      <c r="BB79" s="389" t="s">
        <v>355</v>
      </c>
      <c r="BC79" s="389" t="s">
        <v>355</v>
      </c>
      <c r="BD79" s="389" t="s">
        <v>355</v>
      </c>
      <c r="BE79" s="389" t="s">
        <v>355</v>
      </c>
      <c r="BF79" s="389" t="s">
        <v>355</v>
      </c>
      <c r="BG79" s="389" t="s">
        <v>355</v>
      </c>
      <c r="BH79" s="389" t="s">
        <v>355</v>
      </c>
      <c r="BI79" s="389" t="s">
        <v>355</v>
      </c>
      <c r="BJ79" s="389" t="s">
        <v>355</v>
      </c>
      <c r="BK79" s="389" t="s">
        <v>355</v>
      </c>
      <c r="BL79" s="389" t="s">
        <v>355</v>
      </c>
      <c r="BM79" s="389" t="s">
        <v>355</v>
      </c>
      <c r="BN79" s="389" t="s">
        <v>355</v>
      </c>
      <c r="BO79" s="389" t="s">
        <v>355</v>
      </c>
      <c r="BP79" s="389" t="s">
        <v>355</v>
      </c>
      <c r="BQ79" s="389" t="s">
        <v>355</v>
      </c>
      <c r="BR79" s="389" t="s">
        <v>355</v>
      </c>
      <c r="BS79" s="389" t="s">
        <v>355</v>
      </c>
      <c r="BT79" s="389" t="s">
        <v>355</v>
      </c>
      <c r="BU79" s="389" t="s">
        <v>355</v>
      </c>
      <c r="BV79" s="389" t="s">
        <v>355</v>
      </c>
      <c r="BW79" s="389" t="s">
        <v>355</v>
      </c>
      <c r="BX79" s="389">
        <v>1</v>
      </c>
      <c r="BY79" s="389" t="s">
        <v>355</v>
      </c>
      <c r="BZ79" s="389" t="s">
        <v>355</v>
      </c>
      <c r="CA79" s="389" t="s">
        <v>355</v>
      </c>
      <c r="CB79" s="389" t="s">
        <v>355</v>
      </c>
      <c r="CC79" s="389" t="s">
        <v>355</v>
      </c>
      <c r="CD79" s="389" t="s">
        <v>355</v>
      </c>
      <c r="CE79" s="389" t="s">
        <v>355</v>
      </c>
      <c r="CF79" s="389" t="s">
        <v>355</v>
      </c>
      <c r="CG79" s="389" t="s">
        <v>355</v>
      </c>
      <c r="CH79" s="389" t="s">
        <v>355</v>
      </c>
      <c r="CI79" s="389" t="s">
        <v>355</v>
      </c>
      <c r="CJ79" s="389" t="s">
        <v>355</v>
      </c>
      <c r="CK79" s="389" t="s">
        <v>355</v>
      </c>
      <c r="CL79" s="389" t="s">
        <v>355</v>
      </c>
      <c r="CM79" s="389" t="s">
        <v>355</v>
      </c>
      <c r="CN79" s="389" t="s">
        <v>355</v>
      </c>
      <c r="CO79" s="389" t="s">
        <v>355</v>
      </c>
      <c r="CP79" s="389" t="s">
        <v>355</v>
      </c>
      <c r="CQ79" s="389" t="s">
        <v>355</v>
      </c>
      <c r="CR79" s="389" t="s">
        <v>355</v>
      </c>
      <c r="CS79" s="389" t="s">
        <v>355</v>
      </c>
      <c r="CT79" s="389" t="s">
        <v>355</v>
      </c>
      <c r="CU79" s="389" t="s">
        <v>355</v>
      </c>
      <c r="CV79" s="389" t="s">
        <v>355</v>
      </c>
      <c r="CW79" s="389" t="s">
        <v>355</v>
      </c>
      <c r="CX79" s="389" t="s">
        <v>355</v>
      </c>
      <c r="CY79" s="389" t="s">
        <v>355</v>
      </c>
      <c r="CZ79" s="389" t="s">
        <v>355</v>
      </c>
      <c r="DA79" s="389" t="s">
        <v>355</v>
      </c>
      <c r="DB79" s="389" t="s">
        <v>355</v>
      </c>
      <c r="DC79" s="389" t="s">
        <v>355</v>
      </c>
      <c r="DD79" s="389" t="s">
        <v>355</v>
      </c>
      <c r="DE79" s="389" t="s">
        <v>355</v>
      </c>
      <c r="DF79" s="389" t="s">
        <v>355</v>
      </c>
      <c r="DG79" s="390" t="s">
        <v>355</v>
      </c>
    </row>
    <row r="80" spans="1:111" ht="15" customHeight="1">
      <c r="A80" s="382">
        <v>74</v>
      </c>
      <c r="B80" s="123" t="s">
        <v>271</v>
      </c>
      <c r="C80" s="110" t="s">
        <v>272</v>
      </c>
      <c r="D80" s="388" t="s">
        <v>355</v>
      </c>
      <c r="E80" s="389" t="s">
        <v>355</v>
      </c>
      <c r="F80" s="389" t="s">
        <v>355</v>
      </c>
      <c r="G80" s="389" t="s">
        <v>355</v>
      </c>
      <c r="H80" s="389" t="s">
        <v>355</v>
      </c>
      <c r="I80" s="389" t="s">
        <v>355</v>
      </c>
      <c r="J80" s="389" t="s">
        <v>355</v>
      </c>
      <c r="K80" s="389" t="s">
        <v>355</v>
      </c>
      <c r="L80" s="389" t="s">
        <v>355</v>
      </c>
      <c r="M80" s="389" t="s">
        <v>355</v>
      </c>
      <c r="N80" s="389" t="s">
        <v>355</v>
      </c>
      <c r="O80" s="389" t="s">
        <v>355</v>
      </c>
      <c r="P80" s="389" t="s">
        <v>355</v>
      </c>
      <c r="Q80" s="389" t="s">
        <v>355</v>
      </c>
      <c r="R80" s="389" t="s">
        <v>355</v>
      </c>
      <c r="S80" s="389" t="s">
        <v>355</v>
      </c>
      <c r="T80" s="389" t="s">
        <v>355</v>
      </c>
      <c r="U80" s="389" t="s">
        <v>355</v>
      </c>
      <c r="V80" s="389" t="s">
        <v>355</v>
      </c>
      <c r="W80" s="389" t="s">
        <v>355</v>
      </c>
      <c r="X80" s="389" t="s">
        <v>355</v>
      </c>
      <c r="Y80" s="389" t="s">
        <v>355</v>
      </c>
      <c r="Z80" s="389" t="s">
        <v>355</v>
      </c>
      <c r="AA80" s="389" t="s">
        <v>355</v>
      </c>
      <c r="AB80" s="389" t="s">
        <v>355</v>
      </c>
      <c r="AC80" s="389" t="s">
        <v>355</v>
      </c>
      <c r="AD80" s="389" t="s">
        <v>355</v>
      </c>
      <c r="AE80" s="389" t="s">
        <v>355</v>
      </c>
      <c r="AF80" s="389" t="s">
        <v>355</v>
      </c>
      <c r="AG80" s="389" t="s">
        <v>355</v>
      </c>
      <c r="AH80" s="389" t="s">
        <v>355</v>
      </c>
      <c r="AI80" s="389" t="s">
        <v>355</v>
      </c>
      <c r="AJ80" s="389" t="s">
        <v>355</v>
      </c>
      <c r="AK80" s="389" t="s">
        <v>355</v>
      </c>
      <c r="AL80" s="389" t="s">
        <v>355</v>
      </c>
      <c r="AM80" s="389" t="s">
        <v>355</v>
      </c>
      <c r="AN80" s="389" t="s">
        <v>355</v>
      </c>
      <c r="AO80" s="389" t="s">
        <v>355</v>
      </c>
      <c r="AP80" s="389" t="s">
        <v>355</v>
      </c>
      <c r="AQ80" s="389" t="s">
        <v>355</v>
      </c>
      <c r="AR80" s="389" t="s">
        <v>355</v>
      </c>
      <c r="AS80" s="389" t="s">
        <v>355</v>
      </c>
      <c r="AT80" s="389" t="s">
        <v>355</v>
      </c>
      <c r="AU80" s="389" t="s">
        <v>355</v>
      </c>
      <c r="AV80" s="389" t="s">
        <v>355</v>
      </c>
      <c r="AW80" s="389" t="s">
        <v>355</v>
      </c>
      <c r="AX80" s="389" t="s">
        <v>355</v>
      </c>
      <c r="AY80" s="389" t="s">
        <v>355</v>
      </c>
      <c r="AZ80" s="389" t="s">
        <v>355</v>
      </c>
      <c r="BA80" s="389" t="s">
        <v>355</v>
      </c>
      <c r="BB80" s="389" t="s">
        <v>355</v>
      </c>
      <c r="BC80" s="389" t="s">
        <v>355</v>
      </c>
      <c r="BD80" s="389" t="s">
        <v>355</v>
      </c>
      <c r="BE80" s="389" t="s">
        <v>355</v>
      </c>
      <c r="BF80" s="389" t="s">
        <v>355</v>
      </c>
      <c r="BG80" s="389" t="s">
        <v>355</v>
      </c>
      <c r="BH80" s="389" t="s">
        <v>355</v>
      </c>
      <c r="BI80" s="389" t="s">
        <v>355</v>
      </c>
      <c r="BJ80" s="389" t="s">
        <v>355</v>
      </c>
      <c r="BK80" s="389" t="s">
        <v>355</v>
      </c>
      <c r="BL80" s="389" t="s">
        <v>355</v>
      </c>
      <c r="BM80" s="389" t="s">
        <v>355</v>
      </c>
      <c r="BN80" s="389" t="s">
        <v>355</v>
      </c>
      <c r="BO80" s="389" t="s">
        <v>355</v>
      </c>
      <c r="BP80" s="389" t="s">
        <v>355</v>
      </c>
      <c r="BQ80" s="389" t="s">
        <v>355</v>
      </c>
      <c r="BR80" s="389" t="s">
        <v>355</v>
      </c>
      <c r="BS80" s="389" t="s">
        <v>355</v>
      </c>
      <c r="BT80" s="389" t="s">
        <v>355</v>
      </c>
      <c r="BU80" s="389" t="s">
        <v>355</v>
      </c>
      <c r="BV80" s="389" t="s">
        <v>355</v>
      </c>
      <c r="BW80" s="389" t="s">
        <v>355</v>
      </c>
      <c r="BX80" s="389" t="s">
        <v>355</v>
      </c>
      <c r="BY80" s="389">
        <v>1</v>
      </c>
      <c r="BZ80" s="389" t="s">
        <v>355</v>
      </c>
      <c r="CA80" s="389" t="s">
        <v>355</v>
      </c>
      <c r="CB80" s="389" t="s">
        <v>355</v>
      </c>
      <c r="CC80" s="389" t="s">
        <v>355</v>
      </c>
      <c r="CD80" s="389" t="s">
        <v>355</v>
      </c>
      <c r="CE80" s="389" t="s">
        <v>355</v>
      </c>
      <c r="CF80" s="389" t="s">
        <v>355</v>
      </c>
      <c r="CG80" s="389" t="s">
        <v>355</v>
      </c>
      <c r="CH80" s="389" t="s">
        <v>355</v>
      </c>
      <c r="CI80" s="389" t="s">
        <v>355</v>
      </c>
      <c r="CJ80" s="389" t="s">
        <v>355</v>
      </c>
      <c r="CK80" s="389" t="s">
        <v>355</v>
      </c>
      <c r="CL80" s="389" t="s">
        <v>355</v>
      </c>
      <c r="CM80" s="389" t="s">
        <v>355</v>
      </c>
      <c r="CN80" s="389" t="s">
        <v>355</v>
      </c>
      <c r="CO80" s="389" t="s">
        <v>355</v>
      </c>
      <c r="CP80" s="389" t="s">
        <v>355</v>
      </c>
      <c r="CQ80" s="389" t="s">
        <v>355</v>
      </c>
      <c r="CR80" s="389" t="s">
        <v>355</v>
      </c>
      <c r="CS80" s="389" t="s">
        <v>355</v>
      </c>
      <c r="CT80" s="389" t="s">
        <v>355</v>
      </c>
      <c r="CU80" s="389" t="s">
        <v>355</v>
      </c>
      <c r="CV80" s="389" t="s">
        <v>355</v>
      </c>
      <c r="CW80" s="389" t="s">
        <v>355</v>
      </c>
      <c r="CX80" s="389" t="s">
        <v>355</v>
      </c>
      <c r="CY80" s="389" t="s">
        <v>355</v>
      </c>
      <c r="CZ80" s="389" t="s">
        <v>355</v>
      </c>
      <c r="DA80" s="389" t="s">
        <v>355</v>
      </c>
      <c r="DB80" s="389" t="s">
        <v>355</v>
      </c>
      <c r="DC80" s="389" t="s">
        <v>355</v>
      </c>
      <c r="DD80" s="389" t="s">
        <v>355</v>
      </c>
      <c r="DE80" s="389" t="s">
        <v>355</v>
      </c>
      <c r="DF80" s="389" t="s">
        <v>355</v>
      </c>
      <c r="DG80" s="390" t="s">
        <v>355</v>
      </c>
    </row>
    <row r="81" spans="1:111" ht="15" customHeight="1">
      <c r="A81" s="382">
        <v>75</v>
      </c>
      <c r="B81" s="123" t="s">
        <v>273</v>
      </c>
      <c r="C81" s="110" t="s">
        <v>274</v>
      </c>
      <c r="D81" s="388" t="s">
        <v>355</v>
      </c>
      <c r="E81" s="389" t="s">
        <v>355</v>
      </c>
      <c r="F81" s="389" t="s">
        <v>355</v>
      </c>
      <c r="G81" s="389" t="s">
        <v>355</v>
      </c>
      <c r="H81" s="389" t="s">
        <v>355</v>
      </c>
      <c r="I81" s="389" t="s">
        <v>355</v>
      </c>
      <c r="J81" s="389" t="s">
        <v>355</v>
      </c>
      <c r="K81" s="389" t="s">
        <v>355</v>
      </c>
      <c r="L81" s="389" t="s">
        <v>355</v>
      </c>
      <c r="M81" s="389" t="s">
        <v>355</v>
      </c>
      <c r="N81" s="389" t="s">
        <v>355</v>
      </c>
      <c r="O81" s="389" t="s">
        <v>355</v>
      </c>
      <c r="P81" s="389" t="s">
        <v>355</v>
      </c>
      <c r="Q81" s="389" t="s">
        <v>355</v>
      </c>
      <c r="R81" s="389" t="s">
        <v>355</v>
      </c>
      <c r="S81" s="389" t="s">
        <v>355</v>
      </c>
      <c r="T81" s="389" t="s">
        <v>355</v>
      </c>
      <c r="U81" s="389" t="s">
        <v>355</v>
      </c>
      <c r="V81" s="389" t="s">
        <v>355</v>
      </c>
      <c r="W81" s="389" t="s">
        <v>355</v>
      </c>
      <c r="X81" s="389" t="s">
        <v>355</v>
      </c>
      <c r="Y81" s="389" t="s">
        <v>355</v>
      </c>
      <c r="Z81" s="389" t="s">
        <v>355</v>
      </c>
      <c r="AA81" s="389" t="s">
        <v>355</v>
      </c>
      <c r="AB81" s="389" t="s">
        <v>355</v>
      </c>
      <c r="AC81" s="389" t="s">
        <v>355</v>
      </c>
      <c r="AD81" s="389" t="s">
        <v>355</v>
      </c>
      <c r="AE81" s="389" t="s">
        <v>355</v>
      </c>
      <c r="AF81" s="389" t="s">
        <v>355</v>
      </c>
      <c r="AG81" s="389" t="s">
        <v>355</v>
      </c>
      <c r="AH81" s="389" t="s">
        <v>355</v>
      </c>
      <c r="AI81" s="389" t="s">
        <v>355</v>
      </c>
      <c r="AJ81" s="389" t="s">
        <v>355</v>
      </c>
      <c r="AK81" s="389" t="s">
        <v>355</v>
      </c>
      <c r="AL81" s="389" t="s">
        <v>355</v>
      </c>
      <c r="AM81" s="389" t="s">
        <v>355</v>
      </c>
      <c r="AN81" s="389" t="s">
        <v>355</v>
      </c>
      <c r="AO81" s="389" t="s">
        <v>355</v>
      </c>
      <c r="AP81" s="389" t="s">
        <v>355</v>
      </c>
      <c r="AQ81" s="389" t="s">
        <v>355</v>
      </c>
      <c r="AR81" s="389" t="s">
        <v>355</v>
      </c>
      <c r="AS81" s="389" t="s">
        <v>355</v>
      </c>
      <c r="AT81" s="389" t="s">
        <v>355</v>
      </c>
      <c r="AU81" s="389" t="s">
        <v>355</v>
      </c>
      <c r="AV81" s="389" t="s">
        <v>355</v>
      </c>
      <c r="AW81" s="389" t="s">
        <v>355</v>
      </c>
      <c r="AX81" s="389" t="s">
        <v>355</v>
      </c>
      <c r="AY81" s="389" t="s">
        <v>355</v>
      </c>
      <c r="AZ81" s="389" t="s">
        <v>355</v>
      </c>
      <c r="BA81" s="389" t="s">
        <v>355</v>
      </c>
      <c r="BB81" s="389" t="s">
        <v>355</v>
      </c>
      <c r="BC81" s="389" t="s">
        <v>355</v>
      </c>
      <c r="BD81" s="389" t="s">
        <v>355</v>
      </c>
      <c r="BE81" s="389" t="s">
        <v>355</v>
      </c>
      <c r="BF81" s="389" t="s">
        <v>355</v>
      </c>
      <c r="BG81" s="389" t="s">
        <v>355</v>
      </c>
      <c r="BH81" s="389" t="s">
        <v>355</v>
      </c>
      <c r="BI81" s="389" t="s">
        <v>355</v>
      </c>
      <c r="BJ81" s="389" t="s">
        <v>355</v>
      </c>
      <c r="BK81" s="389" t="s">
        <v>355</v>
      </c>
      <c r="BL81" s="389" t="s">
        <v>355</v>
      </c>
      <c r="BM81" s="389" t="s">
        <v>355</v>
      </c>
      <c r="BN81" s="389" t="s">
        <v>355</v>
      </c>
      <c r="BO81" s="389" t="s">
        <v>355</v>
      </c>
      <c r="BP81" s="389" t="s">
        <v>355</v>
      </c>
      <c r="BQ81" s="389" t="s">
        <v>355</v>
      </c>
      <c r="BR81" s="389" t="s">
        <v>355</v>
      </c>
      <c r="BS81" s="389" t="s">
        <v>355</v>
      </c>
      <c r="BT81" s="389" t="s">
        <v>355</v>
      </c>
      <c r="BU81" s="389" t="s">
        <v>355</v>
      </c>
      <c r="BV81" s="389" t="s">
        <v>355</v>
      </c>
      <c r="BW81" s="389" t="s">
        <v>355</v>
      </c>
      <c r="BX81" s="389" t="s">
        <v>355</v>
      </c>
      <c r="BY81" s="389" t="s">
        <v>355</v>
      </c>
      <c r="BZ81" s="389">
        <v>1</v>
      </c>
      <c r="CA81" s="389" t="s">
        <v>355</v>
      </c>
      <c r="CB81" s="389" t="s">
        <v>355</v>
      </c>
      <c r="CC81" s="389" t="s">
        <v>355</v>
      </c>
      <c r="CD81" s="389" t="s">
        <v>355</v>
      </c>
      <c r="CE81" s="389" t="s">
        <v>355</v>
      </c>
      <c r="CF81" s="389" t="s">
        <v>355</v>
      </c>
      <c r="CG81" s="389" t="s">
        <v>355</v>
      </c>
      <c r="CH81" s="389" t="s">
        <v>355</v>
      </c>
      <c r="CI81" s="389" t="s">
        <v>355</v>
      </c>
      <c r="CJ81" s="389" t="s">
        <v>355</v>
      </c>
      <c r="CK81" s="389" t="s">
        <v>355</v>
      </c>
      <c r="CL81" s="389" t="s">
        <v>355</v>
      </c>
      <c r="CM81" s="389" t="s">
        <v>355</v>
      </c>
      <c r="CN81" s="389" t="s">
        <v>355</v>
      </c>
      <c r="CO81" s="389" t="s">
        <v>355</v>
      </c>
      <c r="CP81" s="389" t="s">
        <v>355</v>
      </c>
      <c r="CQ81" s="389" t="s">
        <v>355</v>
      </c>
      <c r="CR81" s="389" t="s">
        <v>355</v>
      </c>
      <c r="CS81" s="389" t="s">
        <v>355</v>
      </c>
      <c r="CT81" s="389" t="s">
        <v>355</v>
      </c>
      <c r="CU81" s="389" t="s">
        <v>355</v>
      </c>
      <c r="CV81" s="389" t="s">
        <v>355</v>
      </c>
      <c r="CW81" s="389" t="s">
        <v>355</v>
      </c>
      <c r="CX81" s="389" t="s">
        <v>355</v>
      </c>
      <c r="CY81" s="389" t="s">
        <v>355</v>
      </c>
      <c r="CZ81" s="389" t="s">
        <v>355</v>
      </c>
      <c r="DA81" s="389" t="s">
        <v>355</v>
      </c>
      <c r="DB81" s="389" t="s">
        <v>355</v>
      </c>
      <c r="DC81" s="389" t="s">
        <v>355</v>
      </c>
      <c r="DD81" s="389" t="s">
        <v>355</v>
      </c>
      <c r="DE81" s="389" t="s">
        <v>355</v>
      </c>
      <c r="DF81" s="389" t="s">
        <v>355</v>
      </c>
      <c r="DG81" s="390" t="s">
        <v>355</v>
      </c>
    </row>
    <row r="82" spans="1:111" ht="15" customHeight="1">
      <c r="A82" s="382">
        <v>76</v>
      </c>
      <c r="B82" s="123" t="s">
        <v>275</v>
      </c>
      <c r="C82" s="110" t="s">
        <v>276</v>
      </c>
      <c r="D82" s="388" t="s">
        <v>355</v>
      </c>
      <c r="E82" s="389" t="s">
        <v>355</v>
      </c>
      <c r="F82" s="389" t="s">
        <v>355</v>
      </c>
      <c r="G82" s="389" t="s">
        <v>355</v>
      </c>
      <c r="H82" s="389" t="s">
        <v>355</v>
      </c>
      <c r="I82" s="389" t="s">
        <v>355</v>
      </c>
      <c r="J82" s="389" t="s">
        <v>355</v>
      </c>
      <c r="K82" s="389" t="s">
        <v>355</v>
      </c>
      <c r="L82" s="389" t="s">
        <v>355</v>
      </c>
      <c r="M82" s="389" t="s">
        <v>355</v>
      </c>
      <c r="N82" s="389" t="s">
        <v>355</v>
      </c>
      <c r="O82" s="389" t="s">
        <v>355</v>
      </c>
      <c r="P82" s="389" t="s">
        <v>355</v>
      </c>
      <c r="Q82" s="389" t="s">
        <v>355</v>
      </c>
      <c r="R82" s="389" t="s">
        <v>355</v>
      </c>
      <c r="S82" s="389" t="s">
        <v>355</v>
      </c>
      <c r="T82" s="389" t="s">
        <v>355</v>
      </c>
      <c r="U82" s="389" t="s">
        <v>355</v>
      </c>
      <c r="V82" s="389" t="s">
        <v>355</v>
      </c>
      <c r="W82" s="389" t="s">
        <v>355</v>
      </c>
      <c r="X82" s="389" t="s">
        <v>355</v>
      </c>
      <c r="Y82" s="389" t="s">
        <v>355</v>
      </c>
      <c r="Z82" s="389" t="s">
        <v>355</v>
      </c>
      <c r="AA82" s="389" t="s">
        <v>355</v>
      </c>
      <c r="AB82" s="389" t="s">
        <v>355</v>
      </c>
      <c r="AC82" s="389" t="s">
        <v>355</v>
      </c>
      <c r="AD82" s="389" t="s">
        <v>355</v>
      </c>
      <c r="AE82" s="389" t="s">
        <v>355</v>
      </c>
      <c r="AF82" s="389" t="s">
        <v>355</v>
      </c>
      <c r="AG82" s="389" t="s">
        <v>355</v>
      </c>
      <c r="AH82" s="389" t="s">
        <v>355</v>
      </c>
      <c r="AI82" s="389" t="s">
        <v>355</v>
      </c>
      <c r="AJ82" s="389" t="s">
        <v>355</v>
      </c>
      <c r="AK82" s="389" t="s">
        <v>355</v>
      </c>
      <c r="AL82" s="389" t="s">
        <v>355</v>
      </c>
      <c r="AM82" s="389" t="s">
        <v>355</v>
      </c>
      <c r="AN82" s="389" t="s">
        <v>355</v>
      </c>
      <c r="AO82" s="389" t="s">
        <v>355</v>
      </c>
      <c r="AP82" s="389" t="s">
        <v>355</v>
      </c>
      <c r="AQ82" s="389" t="s">
        <v>355</v>
      </c>
      <c r="AR82" s="389" t="s">
        <v>355</v>
      </c>
      <c r="AS82" s="389" t="s">
        <v>355</v>
      </c>
      <c r="AT82" s="389" t="s">
        <v>355</v>
      </c>
      <c r="AU82" s="389" t="s">
        <v>355</v>
      </c>
      <c r="AV82" s="389" t="s">
        <v>355</v>
      </c>
      <c r="AW82" s="389" t="s">
        <v>355</v>
      </c>
      <c r="AX82" s="389" t="s">
        <v>355</v>
      </c>
      <c r="AY82" s="389" t="s">
        <v>355</v>
      </c>
      <c r="AZ82" s="389" t="s">
        <v>355</v>
      </c>
      <c r="BA82" s="389" t="s">
        <v>355</v>
      </c>
      <c r="BB82" s="389" t="s">
        <v>355</v>
      </c>
      <c r="BC82" s="389" t="s">
        <v>355</v>
      </c>
      <c r="BD82" s="389" t="s">
        <v>355</v>
      </c>
      <c r="BE82" s="389" t="s">
        <v>355</v>
      </c>
      <c r="BF82" s="389" t="s">
        <v>355</v>
      </c>
      <c r="BG82" s="389" t="s">
        <v>355</v>
      </c>
      <c r="BH82" s="389" t="s">
        <v>355</v>
      </c>
      <c r="BI82" s="389" t="s">
        <v>355</v>
      </c>
      <c r="BJ82" s="389" t="s">
        <v>355</v>
      </c>
      <c r="BK82" s="389" t="s">
        <v>355</v>
      </c>
      <c r="BL82" s="389" t="s">
        <v>355</v>
      </c>
      <c r="BM82" s="389" t="s">
        <v>355</v>
      </c>
      <c r="BN82" s="389" t="s">
        <v>355</v>
      </c>
      <c r="BO82" s="389" t="s">
        <v>355</v>
      </c>
      <c r="BP82" s="389" t="s">
        <v>355</v>
      </c>
      <c r="BQ82" s="389" t="s">
        <v>355</v>
      </c>
      <c r="BR82" s="389" t="s">
        <v>355</v>
      </c>
      <c r="BS82" s="389" t="s">
        <v>355</v>
      </c>
      <c r="BT82" s="389" t="s">
        <v>355</v>
      </c>
      <c r="BU82" s="389" t="s">
        <v>355</v>
      </c>
      <c r="BV82" s="389" t="s">
        <v>355</v>
      </c>
      <c r="BW82" s="389" t="s">
        <v>355</v>
      </c>
      <c r="BX82" s="389" t="s">
        <v>355</v>
      </c>
      <c r="BY82" s="389" t="s">
        <v>355</v>
      </c>
      <c r="BZ82" s="389" t="s">
        <v>355</v>
      </c>
      <c r="CA82" s="389">
        <v>1</v>
      </c>
      <c r="CB82" s="389" t="s">
        <v>355</v>
      </c>
      <c r="CC82" s="389" t="s">
        <v>355</v>
      </c>
      <c r="CD82" s="389" t="s">
        <v>355</v>
      </c>
      <c r="CE82" s="389" t="s">
        <v>355</v>
      </c>
      <c r="CF82" s="389" t="s">
        <v>355</v>
      </c>
      <c r="CG82" s="389" t="s">
        <v>355</v>
      </c>
      <c r="CH82" s="389" t="s">
        <v>355</v>
      </c>
      <c r="CI82" s="389" t="s">
        <v>355</v>
      </c>
      <c r="CJ82" s="389" t="s">
        <v>355</v>
      </c>
      <c r="CK82" s="389" t="s">
        <v>355</v>
      </c>
      <c r="CL82" s="389" t="s">
        <v>355</v>
      </c>
      <c r="CM82" s="389" t="s">
        <v>355</v>
      </c>
      <c r="CN82" s="389" t="s">
        <v>355</v>
      </c>
      <c r="CO82" s="389" t="s">
        <v>355</v>
      </c>
      <c r="CP82" s="389" t="s">
        <v>355</v>
      </c>
      <c r="CQ82" s="389" t="s">
        <v>355</v>
      </c>
      <c r="CR82" s="389" t="s">
        <v>355</v>
      </c>
      <c r="CS82" s="389" t="s">
        <v>355</v>
      </c>
      <c r="CT82" s="389" t="s">
        <v>355</v>
      </c>
      <c r="CU82" s="389" t="s">
        <v>355</v>
      </c>
      <c r="CV82" s="389" t="s">
        <v>355</v>
      </c>
      <c r="CW82" s="389" t="s">
        <v>355</v>
      </c>
      <c r="CX82" s="389" t="s">
        <v>355</v>
      </c>
      <c r="CY82" s="389" t="s">
        <v>355</v>
      </c>
      <c r="CZ82" s="389" t="s">
        <v>355</v>
      </c>
      <c r="DA82" s="389" t="s">
        <v>355</v>
      </c>
      <c r="DB82" s="389" t="s">
        <v>355</v>
      </c>
      <c r="DC82" s="389" t="s">
        <v>355</v>
      </c>
      <c r="DD82" s="389" t="s">
        <v>355</v>
      </c>
      <c r="DE82" s="389" t="s">
        <v>355</v>
      </c>
      <c r="DF82" s="389" t="s">
        <v>355</v>
      </c>
      <c r="DG82" s="390" t="s">
        <v>355</v>
      </c>
    </row>
    <row r="83" spans="1:111" ht="15" customHeight="1">
      <c r="A83" s="382">
        <v>77</v>
      </c>
      <c r="B83" s="123" t="s">
        <v>277</v>
      </c>
      <c r="C83" s="110" t="s">
        <v>278</v>
      </c>
      <c r="D83" s="388" t="s">
        <v>355</v>
      </c>
      <c r="E83" s="389" t="s">
        <v>355</v>
      </c>
      <c r="F83" s="389" t="s">
        <v>355</v>
      </c>
      <c r="G83" s="389" t="s">
        <v>355</v>
      </c>
      <c r="H83" s="389" t="s">
        <v>355</v>
      </c>
      <c r="I83" s="389" t="s">
        <v>355</v>
      </c>
      <c r="J83" s="389" t="s">
        <v>355</v>
      </c>
      <c r="K83" s="389" t="s">
        <v>355</v>
      </c>
      <c r="L83" s="389" t="s">
        <v>355</v>
      </c>
      <c r="M83" s="389" t="s">
        <v>355</v>
      </c>
      <c r="N83" s="389" t="s">
        <v>355</v>
      </c>
      <c r="O83" s="389" t="s">
        <v>355</v>
      </c>
      <c r="P83" s="389" t="s">
        <v>355</v>
      </c>
      <c r="Q83" s="389" t="s">
        <v>355</v>
      </c>
      <c r="R83" s="389" t="s">
        <v>355</v>
      </c>
      <c r="S83" s="389" t="s">
        <v>355</v>
      </c>
      <c r="T83" s="389" t="s">
        <v>355</v>
      </c>
      <c r="U83" s="389" t="s">
        <v>355</v>
      </c>
      <c r="V83" s="389" t="s">
        <v>355</v>
      </c>
      <c r="W83" s="389" t="s">
        <v>355</v>
      </c>
      <c r="X83" s="389" t="s">
        <v>355</v>
      </c>
      <c r="Y83" s="389" t="s">
        <v>355</v>
      </c>
      <c r="Z83" s="389" t="s">
        <v>355</v>
      </c>
      <c r="AA83" s="389" t="s">
        <v>355</v>
      </c>
      <c r="AB83" s="389" t="s">
        <v>355</v>
      </c>
      <c r="AC83" s="389" t="s">
        <v>355</v>
      </c>
      <c r="AD83" s="389" t="s">
        <v>355</v>
      </c>
      <c r="AE83" s="389" t="s">
        <v>355</v>
      </c>
      <c r="AF83" s="389" t="s">
        <v>355</v>
      </c>
      <c r="AG83" s="389" t="s">
        <v>355</v>
      </c>
      <c r="AH83" s="389" t="s">
        <v>355</v>
      </c>
      <c r="AI83" s="389" t="s">
        <v>355</v>
      </c>
      <c r="AJ83" s="389" t="s">
        <v>355</v>
      </c>
      <c r="AK83" s="389" t="s">
        <v>355</v>
      </c>
      <c r="AL83" s="389" t="s">
        <v>355</v>
      </c>
      <c r="AM83" s="389" t="s">
        <v>355</v>
      </c>
      <c r="AN83" s="389" t="s">
        <v>355</v>
      </c>
      <c r="AO83" s="389" t="s">
        <v>355</v>
      </c>
      <c r="AP83" s="389" t="s">
        <v>355</v>
      </c>
      <c r="AQ83" s="389" t="s">
        <v>355</v>
      </c>
      <c r="AR83" s="389" t="s">
        <v>355</v>
      </c>
      <c r="AS83" s="389" t="s">
        <v>355</v>
      </c>
      <c r="AT83" s="389" t="s">
        <v>355</v>
      </c>
      <c r="AU83" s="389" t="s">
        <v>355</v>
      </c>
      <c r="AV83" s="389" t="s">
        <v>355</v>
      </c>
      <c r="AW83" s="389" t="s">
        <v>355</v>
      </c>
      <c r="AX83" s="389" t="s">
        <v>355</v>
      </c>
      <c r="AY83" s="389" t="s">
        <v>355</v>
      </c>
      <c r="AZ83" s="389" t="s">
        <v>355</v>
      </c>
      <c r="BA83" s="389" t="s">
        <v>355</v>
      </c>
      <c r="BB83" s="389" t="s">
        <v>355</v>
      </c>
      <c r="BC83" s="389" t="s">
        <v>355</v>
      </c>
      <c r="BD83" s="389" t="s">
        <v>355</v>
      </c>
      <c r="BE83" s="389" t="s">
        <v>355</v>
      </c>
      <c r="BF83" s="389" t="s">
        <v>355</v>
      </c>
      <c r="BG83" s="389" t="s">
        <v>355</v>
      </c>
      <c r="BH83" s="389" t="s">
        <v>355</v>
      </c>
      <c r="BI83" s="389" t="s">
        <v>355</v>
      </c>
      <c r="BJ83" s="389" t="s">
        <v>355</v>
      </c>
      <c r="BK83" s="389" t="s">
        <v>355</v>
      </c>
      <c r="BL83" s="389" t="s">
        <v>355</v>
      </c>
      <c r="BM83" s="389" t="s">
        <v>355</v>
      </c>
      <c r="BN83" s="389" t="s">
        <v>355</v>
      </c>
      <c r="BO83" s="389" t="s">
        <v>355</v>
      </c>
      <c r="BP83" s="389" t="s">
        <v>355</v>
      </c>
      <c r="BQ83" s="389" t="s">
        <v>355</v>
      </c>
      <c r="BR83" s="389" t="s">
        <v>355</v>
      </c>
      <c r="BS83" s="389" t="s">
        <v>355</v>
      </c>
      <c r="BT83" s="389" t="s">
        <v>355</v>
      </c>
      <c r="BU83" s="389" t="s">
        <v>355</v>
      </c>
      <c r="BV83" s="389" t="s">
        <v>355</v>
      </c>
      <c r="BW83" s="389" t="s">
        <v>355</v>
      </c>
      <c r="BX83" s="389" t="s">
        <v>355</v>
      </c>
      <c r="BY83" s="389" t="s">
        <v>355</v>
      </c>
      <c r="BZ83" s="389" t="s">
        <v>355</v>
      </c>
      <c r="CA83" s="389" t="s">
        <v>355</v>
      </c>
      <c r="CB83" s="389">
        <v>1</v>
      </c>
      <c r="CC83" s="389" t="s">
        <v>355</v>
      </c>
      <c r="CD83" s="389" t="s">
        <v>355</v>
      </c>
      <c r="CE83" s="389" t="s">
        <v>355</v>
      </c>
      <c r="CF83" s="389" t="s">
        <v>355</v>
      </c>
      <c r="CG83" s="389" t="s">
        <v>355</v>
      </c>
      <c r="CH83" s="389" t="s">
        <v>355</v>
      </c>
      <c r="CI83" s="389" t="s">
        <v>355</v>
      </c>
      <c r="CJ83" s="389" t="s">
        <v>355</v>
      </c>
      <c r="CK83" s="389" t="s">
        <v>355</v>
      </c>
      <c r="CL83" s="389" t="s">
        <v>355</v>
      </c>
      <c r="CM83" s="389" t="s">
        <v>355</v>
      </c>
      <c r="CN83" s="389" t="s">
        <v>355</v>
      </c>
      <c r="CO83" s="389" t="s">
        <v>355</v>
      </c>
      <c r="CP83" s="389" t="s">
        <v>355</v>
      </c>
      <c r="CQ83" s="389" t="s">
        <v>355</v>
      </c>
      <c r="CR83" s="389" t="s">
        <v>355</v>
      </c>
      <c r="CS83" s="389" t="s">
        <v>355</v>
      </c>
      <c r="CT83" s="389" t="s">
        <v>355</v>
      </c>
      <c r="CU83" s="389" t="s">
        <v>355</v>
      </c>
      <c r="CV83" s="389" t="s">
        <v>355</v>
      </c>
      <c r="CW83" s="389" t="s">
        <v>355</v>
      </c>
      <c r="CX83" s="389" t="s">
        <v>355</v>
      </c>
      <c r="CY83" s="389" t="s">
        <v>355</v>
      </c>
      <c r="CZ83" s="389" t="s">
        <v>355</v>
      </c>
      <c r="DA83" s="389" t="s">
        <v>355</v>
      </c>
      <c r="DB83" s="389" t="s">
        <v>355</v>
      </c>
      <c r="DC83" s="389" t="s">
        <v>355</v>
      </c>
      <c r="DD83" s="389" t="s">
        <v>355</v>
      </c>
      <c r="DE83" s="389" t="s">
        <v>355</v>
      </c>
      <c r="DF83" s="389" t="s">
        <v>355</v>
      </c>
      <c r="DG83" s="390" t="s">
        <v>355</v>
      </c>
    </row>
    <row r="84" spans="1:111" ht="15" customHeight="1">
      <c r="A84" s="382">
        <v>78</v>
      </c>
      <c r="B84" s="123" t="s">
        <v>279</v>
      </c>
      <c r="C84" s="110" t="s">
        <v>280</v>
      </c>
      <c r="D84" s="388" t="s">
        <v>355</v>
      </c>
      <c r="E84" s="389" t="s">
        <v>355</v>
      </c>
      <c r="F84" s="389" t="s">
        <v>355</v>
      </c>
      <c r="G84" s="389" t="s">
        <v>355</v>
      </c>
      <c r="H84" s="389" t="s">
        <v>355</v>
      </c>
      <c r="I84" s="389" t="s">
        <v>355</v>
      </c>
      <c r="J84" s="389" t="s">
        <v>355</v>
      </c>
      <c r="K84" s="389" t="s">
        <v>355</v>
      </c>
      <c r="L84" s="389" t="s">
        <v>355</v>
      </c>
      <c r="M84" s="389" t="s">
        <v>355</v>
      </c>
      <c r="N84" s="389" t="s">
        <v>355</v>
      </c>
      <c r="O84" s="389" t="s">
        <v>355</v>
      </c>
      <c r="P84" s="389" t="s">
        <v>355</v>
      </c>
      <c r="Q84" s="389" t="s">
        <v>355</v>
      </c>
      <c r="R84" s="389" t="s">
        <v>355</v>
      </c>
      <c r="S84" s="389" t="s">
        <v>355</v>
      </c>
      <c r="T84" s="389" t="s">
        <v>355</v>
      </c>
      <c r="U84" s="389" t="s">
        <v>355</v>
      </c>
      <c r="V84" s="389" t="s">
        <v>355</v>
      </c>
      <c r="W84" s="389" t="s">
        <v>355</v>
      </c>
      <c r="X84" s="389" t="s">
        <v>355</v>
      </c>
      <c r="Y84" s="389" t="s">
        <v>355</v>
      </c>
      <c r="Z84" s="389" t="s">
        <v>355</v>
      </c>
      <c r="AA84" s="389" t="s">
        <v>355</v>
      </c>
      <c r="AB84" s="389" t="s">
        <v>355</v>
      </c>
      <c r="AC84" s="389" t="s">
        <v>355</v>
      </c>
      <c r="AD84" s="389" t="s">
        <v>355</v>
      </c>
      <c r="AE84" s="389" t="s">
        <v>355</v>
      </c>
      <c r="AF84" s="389" t="s">
        <v>355</v>
      </c>
      <c r="AG84" s="389" t="s">
        <v>355</v>
      </c>
      <c r="AH84" s="389" t="s">
        <v>355</v>
      </c>
      <c r="AI84" s="389" t="s">
        <v>355</v>
      </c>
      <c r="AJ84" s="389" t="s">
        <v>355</v>
      </c>
      <c r="AK84" s="389" t="s">
        <v>355</v>
      </c>
      <c r="AL84" s="389" t="s">
        <v>355</v>
      </c>
      <c r="AM84" s="389" t="s">
        <v>355</v>
      </c>
      <c r="AN84" s="389" t="s">
        <v>355</v>
      </c>
      <c r="AO84" s="389" t="s">
        <v>355</v>
      </c>
      <c r="AP84" s="389" t="s">
        <v>355</v>
      </c>
      <c r="AQ84" s="389" t="s">
        <v>355</v>
      </c>
      <c r="AR84" s="389" t="s">
        <v>355</v>
      </c>
      <c r="AS84" s="389" t="s">
        <v>355</v>
      </c>
      <c r="AT84" s="389" t="s">
        <v>355</v>
      </c>
      <c r="AU84" s="389" t="s">
        <v>355</v>
      </c>
      <c r="AV84" s="389" t="s">
        <v>355</v>
      </c>
      <c r="AW84" s="389" t="s">
        <v>355</v>
      </c>
      <c r="AX84" s="389" t="s">
        <v>355</v>
      </c>
      <c r="AY84" s="389" t="s">
        <v>355</v>
      </c>
      <c r="AZ84" s="389" t="s">
        <v>355</v>
      </c>
      <c r="BA84" s="389" t="s">
        <v>355</v>
      </c>
      <c r="BB84" s="389" t="s">
        <v>355</v>
      </c>
      <c r="BC84" s="389" t="s">
        <v>355</v>
      </c>
      <c r="BD84" s="389" t="s">
        <v>355</v>
      </c>
      <c r="BE84" s="389" t="s">
        <v>355</v>
      </c>
      <c r="BF84" s="389" t="s">
        <v>355</v>
      </c>
      <c r="BG84" s="389" t="s">
        <v>355</v>
      </c>
      <c r="BH84" s="389" t="s">
        <v>355</v>
      </c>
      <c r="BI84" s="389" t="s">
        <v>355</v>
      </c>
      <c r="BJ84" s="389" t="s">
        <v>355</v>
      </c>
      <c r="BK84" s="389" t="s">
        <v>355</v>
      </c>
      <c r="BL84" s="389" t="s">
        <v>355</v>
      </c>
      <c r="BM84" s="389" t="s">
        <v>355</v>
      </c>
      <c r="BN84" s="389" t="s">
        <v>355</v>
      </c>
      <c r="BO84" s="389" t="s">
        <v>355</v>
      </c>
      <c r="BP84" s="389" t="s">
        <v>355</v>
      </c>
      <c r="BQ84" s="389" t="s">
        <v>355</v>
      </c>
      <c r="BR84" s="389" t="s">
        <v>355</v>
      </c>
      <c r="BS84" s="389" t="s">
        <v>355</v>
      </c>
      <c r="BT84" s="389" t="s">
        <v>355</v>
      </c>
      <c r="BU84" s="389" t="s">
        <v>355</v>
      </c>
      <c r="BV84" s="389" t="s">
        <v>355</v>
      </c>
      <c r="BW84" s="389" t="s">
        <v>355</v>
      </c>
      <c r="BX84" s="389" t="s">
        <v>355</v>
      </c>
      <c r="BY84" s="389" t="s">
        <v>355</v>
      </c>
      <c r="BZ84" s="389" t="s">
        <v>355</v>
      </c>
      <c r="CA84" s="389" t="s">
        <v>355</v>
      </c>
      <c r="CB84" s="389" t="s">
        <v>355</v>
      </c>
      <c r="CC84" s="389">
        <v>1</v>
      </c>
      <c r="CD84" s="389" t="s">
        <v>355</v>
      </c>
      <c r="CE84" s="389" t="s">
        <v>355</v>
      </c>
      <c r="CF84" s="389" t="s">
        <v>355</v>
      </c>
      <c r="CG84" s="389" t="s">
        <v>355</v>
      </c>
      <c r="CH84" s="389" t="s">
        <v>355</v>
      </c>
      <c r="CI84" s="389" t="s">
        <v>355</v>
      </c>
      <c r="CJ84" s="389" t="s">
        <v>355</v>
      </c>
      <c r="CK84" s="389" t="s">
        <v>355</v>
      </c>
      <c r="CL84" s="389" t="s">
        <v>355</v>
      </c>
      <c r="CM84" s="389" t="s">
        <v>355</v>
      </c>
      <c r="CN84" s="389" t="s">
        <v>355</v>
      </c>
      <c r="CO84" s="389" t="s">
        <v>355</v>
      </c>
      <c r="CP84" s="389" t="s">
        <v>355</v>
      </c>
      <c r="CQ84" s="389" t="s">
        <v>355</v>
      </c>
      <c r="CR84" s="389" t="s">
        <v>355</v>
      </c>
      <c r="CS84" s="389" t="s">
        <v>355</v>
      </c>
      <c r="CT84" s="389" t="s">
        <v>355</v>
      </c>
      <c r="CU84" s="389" t="s">
        <v>355</v>
      </c>
      <c r="CV84" s="389" t="s">
        <v>355</v>
      </c>
      <c r="CW84" s="389" t="s">
        <v>355</v>
      </c>
      <c r="CX84" s="389" t="s">
        <v>355</v>
      </c>
      <c r="CY84" s="389" t="s">
        <v>355</v>
      </c>
      <c r="CZ84" s="389" t="s">
        <v>355</v>
      </c>
      <c r="DA84" s="389" t="s">
        <v>355</v>
      </c>
      <c r="DB84" s="389" t="s">
        <v>355</v>
      </c>
      <c r="DC84" s="389" t="s">
        <v>355</v>
      </c>
      <c r="DD84" s="389" t="s">
        <v>355</v>
      </c>
      <c r="DE84" s="389" t="s">
        <v>355</v>
      </c>
      <c r="DF84" s="389" t="s">
        <v>355</v>
      </c>
      <c r="DG84" s="390" t="s">
        <v>355</v>
      </c>
    </row>
    <row r="85" spans="1:111" ht="15" customHeight="1">
      <c r="A85" s="382">
        <v>79</v>
      </c>
      <c r="B85" s="123" t="s">
        <v>281</v>
      </c>
      <c r="C85" s="110" t="s">
        <v>282</v>
      </c>
      <c r="D85" s="388" t="s">
        <v>355</v>
      </c>
      <c r="E85" s="389" t="s">
        <v>355</v>
      </c>
      <c r="F85" s="389" t="s">
        <v>355</v>
      </c>
      <c r="G85" s="389" t="s">
        <v>355</v>
      </c>
      <c r="H85" s="389" t="s">
        <v>355</v>
      </c>
      <c r="I85" s="389" t="s">
        <v>355</v>
      </c>
      <c r="J85" s="389" t="s">
        <v>355</v>
      </c>
      <c r="K85" s="389" t="s">
        <v>355</v>
      </c>
      <c r="L85" s="389" t="s">
        <v>355</v>
      </c>
      <c r="M85" s="389" t="s">
        <v>355</v>
      </c>
      <c r="N85" s="389" t="s">
        <v>355</v>
      </c>
      <c r="O85" s="389" t="s">
        <v>355</v>
      </c>
      <c r="P85" s="389" t="s">
        <v>355</v>
      </c>
      <c r="Q85" s="389" t="s">
        <v>355</v>
      </c>
      <c r="R85" s="389" t="s">
        <v>355</v>
      </c>
      <c r="S85" s="389" t="s">
        <v>355</v>
      </c>
      <c r="T85" s="389" t="s">
        <v>355</v>
      </c>
      <c r="U85" s="389" t="s">
        <v>355</v>
      </c>
      <c r="V85" s="389" t="s">
        <v>355</v>
      </c>
      <c r="W85" s="389" t="s">
        <v>355</v>
      </c>
      <c r="X85" s="389" t="s">
        <v>355</v>
      </c>
      <c r="Y85" s="389" t="s">
        <v>355</v>
      </c>
      <c r="Z85" s="389" t="s">
        <v>355</v>
      </c>
      <c r="AA85" s="389" t="s">
        <v>355</v>
      </c>
      <c r="AB85" s="389" t="s">
        <v>355</v>
      </c>
      <c r="AC85" s="389" t="s">
        <v>355</v>
      </c>
      <c r="AD85" s="389" t="s">
        <v>355</v>
      </c>
      <c r="AE85" s="389" t="s">
        <v>355</v>
      </c>
      <c r="AF85" s="389" t="s">
        <v>355</v>
      </c>
      <c r="AG85" s="389" t="s">
        <v>355</v>
      </c>
      <c r="AH85" s="389" t="s">
        <v>355</v>
      </c>
      <c r="AI85" s="389" t="s">
        <v>355</v>
      </c>
      <c r="AJ85" s="389" t="s">
        <v>355</v>
      </c>
      <c r="AK85" s="389" t="s">
        <v>355</v>
      </c>
      <c r="AL85" s="389" t="s">
        <v>355</v>
      </c>
      <c r="AM85" s="389" t="s">
        <v>355</v>
      </c>
      <c r="AN85" s="389" t="s">
        <v>355</v>
      </c>
      <c r="AO85" s="389" t="s">
        <v>355</v>
      </c>
      <c r="AP85" s="389" t="s">
        <v>355</v>
      </c>
      <c r="AQ85" s="389" t="s">
        <v>355</v>
      </c>
      <c r="AR85" s="389" t="s">
        <v>355</v>
      </c>
      <c r="AS85" s="389" t="s">
        <v>355</v>
      </c>
      <c r="AT85" s="389" t="s">
        <v>355</v>
      </c>
      <c r="AU85" s="389" t="s">
        <v>355</v>
      </c>
      <c r="AV85" s="389" t="s">
        <v>355</v>
      </c>
      <c r="AW85" s="389" t="s">
        <v>355</v>
      </c>
      <c r="AX85" s="389" t="s">
        <v>355</v>
      </c>
      <c r="AY85" s="389" t="s">
        <v>355</v>
      </c>
      <c r="AZ85" s="389" t="s">
        <v>355</v>
      </c>
      <c r="BA85" s="389" t="s">
        <v>355</v>
      </c>
      <c r="BB85" s="389" t="s">
        <v>355</v>
      </c>
      <c r="BC85" s="389" t="s">
        <v>355</v>
      </c>
      <c r="BD85" s="389" t="s">
        <v>355</v>
      </c>
      <c r="BE85" s="389" t="s">
        <v>355</v>
      </c>
      <c r="BF85" s="389" t="s">
        <v>355</v>
      </c>
      <c r="BG85" s="389" t="s">
        <v>355</v>
      </c>
      <c r="BH85" s="389" t="s">
        <v>355</v>
      </c>
      <c r="BI85" s="389" t="s">
        <v>355</v>
      </c>
      <c r="BJ85" s="389" t="s">
        <v>355</v>
      </c>
      <c r="BK85" s="389" t="s">
        <v>355</v>
      </c>
      <c r="BL85" s="389" t="s">
        <v>355</v>
      </c>
      <c r="BM85" s="389" t="s">
        <v>355</v>
      </c>
      <c r="BN85" s="389" t="s">
        <v>355</v>
      </c>
      <c r="BO85" s="389" t="s">
        <v>355</v>
      </c>
      <c r="BP85" s="389" t="s">
        <v>355</v>
      </c>
      <c r="BQ85" s="389" t="s">
        <v>355</v>
      </c>
      <c r="BR85" s="389" t="s">
        <v>355</v>
      </c>
      <c r="BS85" s="389" t="s">
        <v>355</v>
      </c>
      <c r="BT85" s="389" t="s">
        <v>355</v>
      </c>
      <c r="BU85" s="389" t="s">
        <v>355</v>
      </c>
      <c r="BV85" s="389" t="s">
        <v>355</v>
      </c>
      <c r="BW85" s="389" t="s">
        <v>355</v>
      </c>
      <c r="BX85" s="389" t="s">
        <v>355</v>
      </c>
      <c r="BY85" s="389" t="s">
        <v>355</v>
      </c>
      <c r="BZ85" s="389" t="s">
        <v>355</v>
      </c>
      <c r="CA85" s="389" t="s">
        <v>355</v>
      </c>
      <c r="CB85" s="389" t="s">
        <v>355</v>
      </c>
      <c r="CC85" s="389" t="s">
        <v>355</v>
      </c>
      <c r="CD85" s="389">
        <v>1</v>
      </c>
      <c r="CE85" s="389" t="s">
        <v>355</v>
      </c>
      <c r="CF85" s="389" t="s">
        <v>355</v>
      </c>
      <c r="CG85" s="389" t="s">
        <v>355</v>
      </c>
      <c r="CH85" s="389" t="s">
        <v>355</v>
      </c>
      <c r="CI85" s="389" t="s">
        <v>355</v>
      </c>
      <c r="CJ85" s="389" t="s">
        <v>355</v>
      </c>
      <c r="CK85" s="389" t="s">
        <v>355</v>
      </c>
      <c r="CL85" s="389" t="s">
        <v>355</v>
      </c>
      <c r="CM85" s="389" t="s">
        <v>355</v>
      </c>
      <c r="CN85" s="389" t="s">
        <v>355</v>
      </c>
      <c r="CO85" s="389" t="s">
        <v>355</v>
      </c>
      <c r="CP85" s="389" t="s">
        <v>355</v>
      </c>
      <c r="CQ85" s="389" t="s">
        <v>355</v>
      </c>
      <c r="CR85" s="389" t="s">
        <v>355</v>
      </c>
      <c r="CS85" s="389" t="s">
        <v>355</v>
      </c>
      <c r="CT85" s="389" t="s">
        <v>355</v>
      </c>
      <c r="CU85" s="389" t="s">
        <v>355</v>
      </c>
      <c r="CV85" s="389" t="s">
        <v>355</v>
      </c>
      <c r="CW85" s="389" t="s">
        <v>355</v>
      </c>
      <c r="CX85" s="389" t="s">
        <v>355</v>
      </c>
      <c r="CY85" s="389" t="s">
        <v>355</v>
      </c>
      <c r="CZ85" s="389" t="s">
        <v>355</v>
      </c>
      <c r="DA85" s="389" t="s">
        <v>355</v>
      </c>
      <c r="DB85" s="389" t="s">
        <v>355</v>
      </c>
      <c r="DC85" s="389" t="s">
        <v>355</v>
      </c>
      <c r="DD85" s="389" t="s">
        <v>355</v>
      </c>
      <c r="DE85" s="389" t="s">
        <v>355</v>
      </c>
      <c r="DF85" s="389" t="s">
        <v>355</v>
      </c>
      <c r="DG85" s="390" t="s">
        <v>355</v>
      </c>
    </row>
    <row r="86" spans="1:111" ht="15" customHeight="1">
      <c r="A86" s="382">
        <v>80</v>
      </c>
      <c r="B86" s="123" t="s">
        <v>283</v>
      </c>
      <c r="C86" s="110" t="s">
        <v>284</v>
      </c>
      <c r="D86" s="388" t="s">
        <v>355</v>
      </c>
      <c r="E86" s="389" t="s">
        <v>355</v>
      </c>
      <c r="F86" s="389" t="s">
        <v>355</v>
      </c>
      <c r="G86" s="389" t="s">
        <v>355</v>
      </c>
      <c r="H86" s="389" t="s">
        <v>355</v>
      </c>
      <c r="I86" s="389" t="s">
        <v>355</v>
      </c>
      <c r="J86" s="389" t="s">
        <v>355</v>
      </c>
      <c r="K86" s="389" t="s">
        <v>355</v>
      </c>
      <c r="L86" s="389" t="s">
        <v>355</v>
      </c>
      <c r="M86" s="389" t="s">
        <v>355</v>
      </c>
      <c r="N86" s="389" t="s">
        <v>355</v>
      </c>
      <c r="O86" s="389" t="s">
        <v>355</v>
      </c>
      <c r="P86" s="389" t="s">
        <v>355</v>
      </c>
      <c r="Q86" s="389" t="s">
        <v>355</v>
      </c>
      <c r="R86" s="389" t="s">
        <v>355</v>
      </c>
      <c r="S86" s="389" t="s">
        <v>355</v>
      </c>
      <c r="T86" s="389" t="s">
        <v>355</v>
      </c>
      <c r="U86" s="389" t="s">
        <v>355</v>
      </c>
      <c r="V86" s="389" t="s">
        <v>355</v>
      </c>
      <c r="W86" s="389" t="s">
        <v>355</v>
      </c>
      <c r="X86" s="389" t="s">
        <v>355</v>
      </c>
      <c r="Y86" s="389" t="s">
        <v>355</v>
      </c>
      <c r="Z86" s="389" t="s">
        <v>355</v>
      </c>
      <c r="AA86" s="389" t="s">
        <v>355</v>
      </c>
      <c r="AB86" s="389" t="s">
        <v>355</v>
      </c>
      <c r="AC86" s="389" t="s">
        <v>355</v>
      </c>
      <c r="AD86" s="389" t="s">
        <v>355</v>
      </c>
      <c r="AE86" s="389" t="s">
        <v>355</v>
      </c>
      <c r="AF86" s="389" t="s">
        <v>355</v>
      </c>
      <c r="AG86" s="389" t="s">
        <v>355</v>
      </c>
      <c r="AH86" s="389" t="s">
        <v>355</v>
      </c>
      <c r="AI86" s="389" t="s">
        <v>355</v>
      </c>
      <c r="AJ86" s="389" t="s">
        <v>355</v>
      </c>
      <c r="AK86" s="389" t="s">
        <v>355</v>
      </c>
      <c r="AL86" s="389" t="s">
        <v>355</v>
      </c>
      <c r="AM86" s="389" t="s">
        <v>355</v>
      </c>
      <c r="AN86" s="389" t="s">
        <v>355</v>
      </c>
      <c r="AO86" s="389" t="s">
        <v>355</v>
      </c>
      <c r="AP86" s="389" t="s">
        <v>355</v>
      </c>
      <c r="AQ86" s="389" t="s">
        <v>355</v>
      </c>
      <c r="AR86" s="389" t="s">
        <v>355</v>
      </c>
      <c r="AS86" s="389" t="s">
        <v>355</v>
      </c>
      <c r="AT86" s="389" t="s">
        <v>355</v>
      </c>
      <c r="AU86" s="389" t="s">
        <v>355</v>
      </c>
      <c r="AV86" s="389" t="s">
        <v>355</v>
      </c>
      <c r="AW86" s="389" t="s">
        <v>355</v>
      </c>
      <c r="AX86" s="389" t="s">
        <v>355</v>
      </c>
      <c r="AY86" s="389" t="s">
        <v>355</v>
      </c>
      <c r="AZ86" s="389" t="s">
        <v>355</v>
      </c>
      <c r="BA86" s="389" t="s">
        <v>355</v>
      </c>
      <c r="BB86" s="389" t="s">
        <v>355</v>
      </c>
      <c r="BC86" s="389" t="s">
        <v>355</v>
      </c>
      <c r="BD86" s="389" t="s">
        <v>355</v>
      </c>
      <c r="BE86" s="389" t="s">
        <v>355</v>
      </c>
      <c r="BF86" s="389" t="s">
        <v>355</v>
      </c>
      <c r="BG86" s="389" t="s">
        <v>355</v>
      </c>
      <c r="BH86" s="389" t="s">
        <v>355</v>
      </c>
      <c r="BI86" s="389" t="s">
        <v>355</v>
      </c>
      <c r="BJ86" s="389" t="s">
        <v>355</v>
      </c>
      <c r="BK86" s="389" t="s">
        <v>355</v>
      </c>
      <c r="BL86" s="389" t="s">
        <v>355</v>
      </c>
      <c r="BM86" s="389" t="s">
        <v>355</v>
      </c>
      <c r="BN86" s="389" t="s">
        <v>355</v>
      </c>
      <c r="BO86" s="389" t="s">
        <v>355</v>
      </c>
      <c r="BP86" s="389" t="s">
        <v>355</v>
      </c>
      <c r="BQ86" s="389" t="s">
        <v>355</v>
      </c>
      <c r="BR86" s="389" t="s">
        <v>355</v>
      </c>
      <c r="BS86" s="389" t="s">
        <v>355</v>
      </c>
      <c r="BT86" s="389" t="s">
        <v>355</v>
      </c>
      <c r="BU86" s="389" t="s">
        <v>355</v>
      </c>
      <c r="BV86" s="389" t="s">
        <v>355</v>
      </c>
      <c r="BW86" s="389" t="s">
        <v>355</v>
      </c>
      <c r="BX86" s="389" t="s">
        <v>355</v>
      </c>
      <c r="BY86" s="389" t="s">
        <v>355</v>
      </c>
      <c r="BZ86" s="389" t="s">
        <v>355</v>
      </c>
      <c r="CA86" s="389" t="s">
        <v>355</v>
      </c>
      <c r="CB86" s="389" t="s">
        <v>355</v>
      </c>
      <c r="CC86" s="389" t="s">
        <v>355</v>
      </c>
      <c r="CD86" s="389" t="s">
        <v>355</v>
      </c>
      <c r="CE86" s="389">
        <v>1</v>
      </c>
      <c r="CF86" s="389" t="s">
        <v>355</v>
      </c>
      <c r="CG86" s="389" t="s">
        <v>355</v>
      </c>
      <c r="CH86" s="389" t="s">
        <v>355</v>
      </c>
      <c r="CI86" s="389" t="s">
        <v>355</v>
      </c>
      <c r="CJ86" s="389" t="s">
        <v>355</v>
      </c>
      <c r="CK86" s="389" t="s">
        <v>355</v>
      </c>
      <c r="CL86" s="389" t="s">
        <v>355</v>
      </c>
      <c r="CM86" s="389" t="s">
        <v>355</v>
      </c>
      <c r="CN86" s="389" t="s">
        <v>355</v>
      </c>
      <c r="CO86" s="389" t="s">
        <v>355</v>
      </c>
      <c r="CP86" s="389" t="s">
        <v>355</v>
      </c>
      <c r="CQ86" s="389" t="s">
        <v>355</v>
      </c>
      <c r="CR86" s="389" t="s">
        <v>355</v>
      </c>
      <c r="CS86" s="389" t="s">
        <v>355</v>
      </c>
      <c r="CT86" s="389" t="s">
        <v>355</v>
      </c>
      <c r="CU86" s="389" t="s">
        <v>355</v>
      </c>
      <c r="CV86" s="389" t="s">
        <v>355</v>
      </c>
      <c r="CW86" s="389" t="s">
        <v>355</v>
      </c>
      <c r="CX86" s="389" t="s">
        <v>355</v>
      </c>
      <c r="CY86" s="389" t="s">
        <v>355</v>
      </c>
      <c r="CZ86" s="389" t="s">
        <v>355</v>
      </c>
      <c r="DA86" s="389" t="s">
        <v>355</v>
      </c>
      <c r="DB86" s="389" t="s">
        <v>355</v>
      </c>
      <c r="DC86" s="389" t="s">
        <v>355</v>
      </c>
      <c r="DD86" s="389" t="s">
        <v>355</v>
      </c>
      <c r="DE86" s="389" t="s">
        <v>355</v>
      </c>
      <c r="DF86" s="389" t="s">
        <v>355</v>
      </c>
      <c r="DG86" s="390" t="s">
        <v>355</v>
      </c>
    </row>
    <row r="87" spans="1:111" ht="15" customHeight="1">
      <c r="A87" s="382">
        <v>81</v>
      </c>
      <c r="B87" s="123" t="s">
        <v>285</v>
      </c>
      <c r="C87" s="110" t="s">
        <v>286</v>
      </c>
      <c r="D87" s="388" t="s">
        <v>355</v>
      </c>
      <c r="E87" s="389" t="s">
        <v>355</v>
      </c>
      <c r="F87" s="389" t="s">
        <v>355</v>
      </c>
      <c r="G87" s="389" t="s">
        <v>355</v>
      </c>
      <c r="H87" s="389" t="s">
        <v>355</v>
      </c>
      <c r="I87" s="389" t="s">
        <v>355</v>
      </c>
      <c r="J87" s="389" t="s">
        <v>355</v>
      </c>
      <c r="K87" s="389" t="s">
        <v>355</v>
      </c>
      <c r="L87" s="389" t="s">
        <v>355</v>
      </c>
      <c r="M87" s="389" t="s">
        <v>355</v>
      </c>
      <c r="N87" s="389" t="s">
        <v>355</v>
      </c>
      <c r="O87" s="389" t="s">
        <v>355</v>
      </c>
      <c r="P87" s="389" t="s">
        <v>355</v>
      </c>
      <c r="Q87" s="389" t="s">
        <v>355</v>
      </c>
      <c r="R87" s="389" t="s">
        <v>355</v>
      </c>
      <c r="S87" s="389" t="s">
        <v>355</v>
      </c>
      <c r="T87" s="389" t="s">
        <v>355</v>
      </c>
      <c r="U87" s="389" t="s">
        <v>355</v>
      </c>
      <c r="V87" s="389" t="s">
        <v>355</v>
      </c>
      <c r="W87" s="389" t="s">
        <v>355</v>
      </c>
      <c r="X87" s="389" t="s">
        <v>355</v>
      </c>
      <c r="Y87" s="389" t="s">
        <v>355</v>
      </c>
      <c r="Z87" s="389" t="s">
        <v>355</v>
      </c>
      <c r="AA87" s="389" t="s">
        <v>355</v>
      </c>
      <c r="AB87" s="389" t="s">
        <v>355</v>
      </c>
      <c r="AC87" s="389" t="s">
        <v>355</v>
      </c>
      <c r="AD87" s="389" t="s">
        <v>355</v>
      </c>
      <c r="AE87" s="389" t="s">
        <v>355</v>
      </c>
      <c r="AF87" s="389" t="s">
        <v>355</v>
      </c>
      <c r="AG87" s="389" t="s">
        <v>355</v>
      </c>
      <c r="AH87" s="389" t="s">
        <v>355</v>
      </c>
      <c r="AI87" s="389" t="s">
        <v>355</v>
      </c>
      <c r="AJ87" s="389" t="s">
        <v>355</v>
      </c>
      <c r="AK87" s="389" t="s">
        <v>355</v>
      </c>
      <c r="AL87" s="389" t="s">
        <v>355</v>
      </c>
      <c r="AM87" s="389" t="s">
        <v>355</v>
      </c>
      <c r="AN87" s="389" t="s">
        <v>355</v>
      </c>
      <c r="AO87" s="389" t="s">
        <v>355</v>
      </c>
      <c r="AP87" s="389" t="s">
        <v>355</v>
      </c>
      <c r="AQ87" s="389" t="s">
        <v>355</v>
      </c>
      <c r="AR87" s="389" t="s">
        <v>355</v>
      </c>
      <c r="AS87" s="389" t="s">
        <v>355</v>
      </c>
      <c r="AT87" s="389" t="s">
        <v>355</v>
      </c>
      <c r="AU87" s="389" t="s">
        <v>355</v>
      </c>
      <c r="AV87" s="389" t="s">
        <v>355</v>
      </c>
      <c r="AW87" s="389" t="s">
        <v>355</v>
      </c>
      <c r="AX87" s="389" t="s">
        <v>355</v>
      </c>
      <c r="AY87" s="389" t="s">
        <v>355</v>
      </c>
      <c r="AZ87" s="389" t="s">
        <v>355</v>
      </c>
      <c r="BA87" s="389" t="s">
        <v>355</v>
      </c>
      <c r="BB87" s="389" t="s">
        <v>355</v>
      </c>
      <c r="BC87" s="389" t="s">
        <v>355</v>
      </c>
      <c r="BD87" s="389" t="s">
        <v>355</v>
      </c>
      <c r="BE87" s="389" t="s">
        <v>355</v>
      </c>
      <c r="BF87" s="389" t="s">
        <v>355</v>
      </c>
      <c r="BG87" s="389" t="s">
        <v>355</v>
      </c>
      <c r="BH87" s="389" t="s">
        <v>355</v>
      </c>
      <c r="BI87" s="389" t="s">
        <v>355</v>
      </c>
      <c r="BJ87" s="389" t="s">
        <v>355</v>
      </c>
      <c r="BK87" s="389" t="s">
        <v>355</v>
      </c>
      <c r="BL87" s="389" t="s">
        <v>355</v>
      </c>
      <c r="BM87" s="389" t="s">
        <v>355</v>
      </c>
      <c r="BN87" s="389" t="s">
        <v>355</v>
      </c>
      <c r="BO87" s="389" t="s">
        <v>355</v>
      </c>
      <c r="BP87" s="389" t="s">
        <v>355</v>
      </c>
      <c r="BQ87" s="389" t="s">
        <v>355</v>
      </c>
      <c r="BR87" s="389" t="s">
        <v>355</v>
      </c>
      <c r="BS87" s="389" t="s">
        <v>355</v>
      </c>
      <c r="BT87" s="389" t="s">
        <v>355</v>
      </c>
      <c r="BU87" s="389" t="s">
        <v>355</v>
      </c>
      <c r="BV87" s="389" t="s">
        <v>355</v>
      </c>
      <c r="BW87" s="389" t="s">
        <v>355</v>
      </c>
      <c r="BX87" s="389" t="s">
        <v>355</v>
      </c>
      <c r="BY87" s="389" t="s">
        <v>355</v>
      </c>
      <c r="BZ87" s="389" t="s">
        <v>355</v>
      </c>
      <c r="CA87" s="389" t="s">
        <v>355</v>
      </c>
      <c r="CB87" s="389" t="s">
        <v>355</v>
      </c>
      <c r="CC87" s="389" t="s">
        <v>355</v>
      </c>
      <c r="CD87" s="389" t="s">
        <v>355</v>
      </c>
      <c r="CE87" s="389" t="s">
        <v>355</v>
      </c>
      <c r="CF87" s="389">
        <v>1</v>
      </c>
      <c r="CG87" s="389" t="s">
        <v>355</v>
      </c>
      <c r="CH87" s="389" t="s">
        <v>355</v>
      </c>
      <c r="CI87" s="389" t="s">
        <v>355</v>
      </c>
      <c r="CJ87" s="389" t="s">
        <v>355</v>
      </c>
      <c r="CK87" s="389" t="s">
        <v>355</v>
      </c>
      <c r="CL87" s="389" t="s">
        <v>355</v>
      </c>
      <c r="CM87" s="389" t="s">
        <v>355</v>
      </c>
      <c r="CN87" s="389" t="s">
        <v>355</v>
      </c>
      <c r="CO87" s="389" t="s">
        <v>355</v>
      </c>
      <c r="CP87" s="389" t="s">
        <v>355</v>
      </c>
      <c r="CQ87" s="389" t="s">
        <v>355</v>
      </c>
      <c r="CR87" s="389" t="s">
        <v>355</v>
      </c>
      <c r="CS87" s="389" t="s">
        <v>355</v>
      </c>
      <c r="CT87" s="389" t="s">
        <v>355</v>
      </c>
      <c r="CU87" s="389" t="s">
        <v>355</v>
      </c>
      <c r="CV87" s="389" t="s">
        <v>355</v>
      </c>
      <c r="CW87" s="389" t="s">
        <v>355</v>
      </c>
      <c r="CX87" s="389" t="s">
        <v>355</v>
      </c>
      <c r="CY87" s="389" t="s">
        <v>355</v>
      </c>
      <c r="CZ87" s="389" t="s">
        <v>355</v>
      </c>
      <c r="DA87" s="389" t="s">
        <v>355</v>
      </c>
      <c r="DB87" s="389" t="s">
        <v>355</v>
      </c>
      <c r="DC87" s="389" t="s">
        <v>355</v>
      </c>
      <c r="DD87" s="389" t="s">
        <v>355</v>
      </c>
      <c r="DE87" s="389" t="s">
        <v>355</v>
      </c>
      <c r="DF87" s="389" t="s">
        <v>355</v>
      </c>
      <c r="DG87" s="390" t="s">
        <v>355</v>
      </c>
    </row>
    <row r="88" spans="1:111" ht="15" customHeight="1">
      <c r="A88" s="382">
        <v>82</v>
      </c>
      <c r="B88" s="123" t="s">
        <v>287</v>
      </c>
      <c r="C88" s="110" t="s">
        <v>288</v>
      </c>
      <c r="D88" s="388" t="s">
        <v>355</v>
      </c>
      <c r="E88" s="389" t="s">
        <v>355</v>
      </c>
      <c r="F88" s="389" t="s">
        <v>355</v>
      </c>
      <c r="G88" s="389" t="s">
        <v>355</v>
      </c>
      <c r="H88" s="389" t="s">
        <v>355</v>
      </c>
      <c r="I88" s="389" t="s">
        <v>355</v>
      </c>
      <c r="J88" s="389" t="s">
        <v>355</v>
      </c>
      <c r="K88" s="389" t="s">
        <v>355</v>
      </c>
      <c r="L88" s="389" t="s">
        <v>355</v>
      </c>
      <c r="M88" s="389" t="s">
        <v>355</v>
      </c>
      <c r="N88" s="389" t="s">
        <v>355</v>
      </c>
      <c r="O88" s="389" t="s">
        <v>355</v>
      </c>
      <c r="P88" s="389" t="s">
        <v>355</v>
      </c>
      <c r="Q88" s="389" t="s">
        <v>355</v>
      </c>
      <c r="R88" s="389" t="s">
        <v>355</v>
      </c>
      <c r="S88" s="389" t="s">
        <v>355</v>
      </c>
      <c r="T88" s="389" t="s">
        <v>355</v>
      </c>
      <c r="U88" s="389" t="s">
        <v>355</v>
      </c>
      <c r="V88" s="389" t="s">
        <v>355</v>
      </c>
      <c r="W88" s="389" t="s">
        <v>355</v>
      </c>
      <c r="X88" s="389" t="s">
        <v>355</v>
      </c>
      <c r="Y88" s="389" t="s">
        <v>355</v>
      </c>
      <c r="Z88" s="389" t="s">
        <v>355</v>
      </c>
      <c r="AA88" s="389" t="s">
        <v>355</v>
      </c>
      <c r="AB88" s="389" t="s">
        <v>355</v>
      </c>
      <c r="AC88" s="389" t="s">
        <v>355</v>
      </c>
      <c r="AD88" s="389" t="s">
        <v>355</v>
      </c>
      <c r="AE88" s="389" t="s">
        <v>355</v>
      </c>
      <c r="AF88" s="389" t="s">
        <v>355</v>
      </c>
      <c r="AG88" s="389" t="s">
        <v>355</v>
      </c>
      <c r="AH88" s="389" t="s">
        <v>355</v>
      </c>
      <c r="AI88" s="389" t="s">
        <v>355</v>
      </c>
      <c r="AJ88" s="389" t="s">
        <v>355</v>
      </c>
      <c r="AK88" s="389" t="s">
        <v>355</v>
      </c>
      <c r="AL88" s="389" t="s">
        <v>355</v>
      </c>
      <c r="AM88" s="389" t="s">
        <v>355</v>
      </c>
      <c r="AN88" s="389" t="s">
        <v>355</v>
      </c>
      <c r="AO88" s="389" t="s">
        <v>355</v>
      </c>
      <c r="AP88" s="389" t="s">
        <v>355</v>
      </c>
      <c r="AQ88" s="389" t="s">
        <v>355</v>
      </c>
      <c r="AR88" s="389" t="s">
        <v>355</v>
      </c>
      <c r="AS88" s="389" t="s">
        <v>355</v>
      </c>
      <c r="AT88" s="389" t="s">
        <v>355</v>
      </c>
      <c r="AU88" s="389" t="s">
        <v>355</v>
      </c>
      <c r="AV88" s="389" t="s">
        <v>355</v>
      </c>
      <c r="AW88" s="389" t="s">
        <v>355</v>
      </c>
      <c r="AX88" s="389" t="s">
        <v>355</v>
      </c>
      <c r="AY88" s="389" t="s">
        <v>355</v>
      </c>
      <c r="AZ88" s="389" t="s">
        <v>355</v>
      </c>
      <c r="BA88" s="389" t="s">
        <v>355</v>
      </c>
      <c r="BB88" s="389" t="s">
        <v>355</v>
      </c>
      <c r="BC88" s="389" t="s">
        <v>355</v>
      </c>
      <c r="BD88" s="389" t="s">
        <v>355</v>
      </c>
      <c r="BE88" s="389" t="s">
        <v>355</v>
      </c>
      <c r="BF88" s="389" t="s">
        <v>355</v>
      </c>
      <c r="BG88" s="389" t="s">
        <v>355</v>
      </c>
      <c r="BH88" s="389" t="s">
        <v>355</v>
      </c>
      <c r="BI88" s="389" t="s">
        <v>355</v>
      </c>
      <c r="BJ88" s="389" t="s">
        <v>355</v>
      </c>
      <c r="BK88" s="389" t="s">
        <v>355</v>
      </c>
      <c r="BL88" s="389" t="s">
        <v>355</v>
      </c>
      <c r="BM88" s="389" t="s">
        <v>355</v>
      </c>
      <c r="BN88" s="389" t="s">
        <v>355</v>
      </c>
      <c r="BO88" s="389" t="s">
        <v>355</v>
      </c>
      <c r="BP88" s="389" t="s">
        <v>355</v>
      </c>
      <c r="BQ88" s="389" t="s">
        <v>355</v>
      </c>
      <c r="BR88" s="389" t="s">
        <v>355</v>
      </c>
      <c r="BS88" s="389" t="s">
        <v>355</v>
      </c>
      <c r="BT88" s="389" t="s">
        <v>355</v>
      </c>
      <c r="BU88" s="389" t="s">
        <v>355</v>
      </c>
      <c r="BV88" s="389" t="s">
        <v>355</v>
      </c>
      <c r="BW88" s="389" t="s">
        <v>355</v>
      </c>
      <c r="BX88" s="389" t="s">
        <v>355</v>
      </c>
      <c r="BY88" s="389" t="s">
        <v>355</v>
      </c>
      <c r="BZ88" s="389" t="s">
        <v>355</v>
      </c>
      <c r="CA88" s="389" t="s">
        <v>355</v>
      </c>
      <c r="CB88" s="389" t="s">
        <v>355</v>
      </c>
      <c r="CC88" s="389" t="s">
        <v>355</v>
      </c>
      <c r="CD88" s="389" t="s">
        <v>355</v>
      </c>
      <c r="CE88" s="389" t="s">
        <v>355</v>
      </c>
      <c r="CF88" s="389" t="s">
        <v>355</v>
      </c>
      <c r="CG88" s="389">
        <v>1</v>
      </c>
      <c r="CH88" s="389" t="s">
        <v>355</v>
      </c>
      <c r="CI88" s="389" t="s">
        <v>355</v>
      </c>
      <c r="CJ88" s="389" t="s">
        <v>355</v>
      </c>
      <c r="CK88" s="389" t="s">
        <v>355</v>
      </c>
      <c r="CL88" s="389" t="s">
        <v>355</v>
      </c>
      <c r="CM88" s="389" t="s">
        <v>355</v>
      </c>
      <c r="CN88" s="389" t="s">
        <v>355</v>
      </c>
      <c r="CO88" s="389" t="s">
        <v>355</v>
      </c>
      <c r="CP88" s="389" t="s">
        <v>355</v>
      </c>
      <c r="CQ88" s="389" t="s">
        <v>355</v>
      </c>
      <c r="CR88" s="389" t="s">
        <v>355</v>
      </c>
      <c r="CS88" s="389" t="s">
        <v>355</v>
      </c>
      <c r="CT88" s="389" t="s">
        <v>355</v>
      </c>
      <c r="CU88" s="389" t="s">
        <v>355</v>
      </c>
      <c r="CV88" s="389" t="s">
        <v>355</v>
      </c>
      <c r="CW88" s="389" t="s">
        <v>355</v>
      </c>
      <c r="CX88" s="389" t="s">
        <v>355</v>
      </c>
      <c r="CY88" s="389" t="s">
        <v>355</v>
      </c>
      <c r="CZ88" s="389" t="s">
        <v>355</v>
      </c>
      <c r="DA88" s="389" t="s">
        <v>355</v>
      </c>
      <c r="DB88" s="389" t="s">
        <v>355</v>
      </c>
      <c r="DC88" s="389" t="s">
        <v>355</v>
      </c>
      <c r="DD88" s="389" t="s">
        <v>355</v>
      </c>
      <c r="DE88" s="389" t="s">
        <v>355</v>
      </c>
      <c r="DF88" s="389" t="s">
        <v>355</v>
      </c>
      <c r="DG88" s="390" t="s">
        <v>355</v>
      </c>
    </row>
    <row r="89" spans="1:111" ht="15" customHeight="1">
      <c r="A89" s="382">
        <v>83</v>
      </c>
      <c r="B89" s="123" t="s">
        <v>289</v>
      </c>
      <c r="C89" s="110" t="s">
        <v>290</v>
      </c>
      <c r="D89" s="388" t="s">
        <v>355</v>
      </c>
      <c r="E89" s="389" t="s">
        <v>355</v>
      </c>
      <c r="F89" s="389" t="s">
        <v>355</v>
      </c>
      <c r="G89" s="389" t="s">
        <v>355</v>
      </c>
      <c r="H89" s="389" t="s">
        <v>355</v>
      </c>
      <c r="I89" s="389" t="s">
        <v>355</v>
      </c>
      <c r="J89" s="389" t="s">
        <v>355</v>
      </c>
      <c r="K89" s="389" t="s">
        <v>355</v>
      </c>
      <c r="L89" s="389" t="s">
        <v>355</v>
      </c>
      <c r="M89" s="389" t="s">
        <v>355</v>
      </c>
      <c r="N89" s="389" t="s">
        <v>355</v>
      </c>
      <c r="O89" s="389" t="s">
        <v>355</v>
      </c>
      <c r="P89" s="389" t="s">
        <v>355</v>
      </c>
      <c r="Q89" s="389" t="s">
        <v>355</v>
      </c>
      <c r="R89" s="389" t="s">
        <v>355</v>
      </c>
      <c r="S89" s="389" t="s">
        <v>355</v>
      </c>
      <c r="T89" s="389" t="s">
        <v>355</v>
      </c>
      <c r="U89" s="389" t="s">
        <v>355</v>
      </c>
      <c r="V89" s="389" t="s">
        <v>355</v>
      </c>
      <c r="W89" s="389" t="s">
        <v>355</v>
      </c>
      <c r="X89" s="389" t="s">
        <v>355</v>
      </c>
      <c r="Y89" s="389" t="s">
        <v>355</v>
      </c>
      <c r="Z89" s="389" t="s">
        <v>355</v>
      </c>
      <c r="AA89" s="389" t="s">
        <v>355</v>
      </c>
      <c r="AB89" s="389" t="s">
        <v>355</v>
      </c>
      <c r="AC89" s="389" t="s">
        <v>355</v>
      </c>
      <c r="AD89" s="389" t="s">
        <v>355</v>
      </c>
      <c r="AE89" s="389" t="s">
        <v>355</v>
      </c>
      <c r="AF89" s="389" t="s">
        <v>355</v>
      </c>
      <c r="AG89" s="389" t="s">
        <v>355</v>
      </c>
      <c r="AH89" s="389" t="s">
        <v>355</v>
      </c>
      <c r="AI89" s="389" t="s">
        <v>355</v>
      </c>
      <c r="AJ89" s="389" t="s">
        <v>355</v>
      </c>
      <c r="AK89" s="389" t="s">
        <v>355</v>
      </c>
      <c r="AL89" s="389" t="s">
        <v>355</v>
      </c>
      <c r="AM89" s="389" t="s">
        <v>355</v>
      </c>
      <c r="AN89" s="389" t="s">
        <v>355</v>
      </c>
      <c r="AO89" s="389" t="s">
        <v>355</v>
      </c>
      <c r="AP89" s="389" t="s">
        <v>355</v>
      </c>
      <c r="AQ89" s="389" t="s">
        <v>355</v>
      </c>
      <c r="AR89" s="389" t="s">
        <v>355</v>
      </c>
      <c r="AS89" s="389" t="s">
        <v>355</v>
      </c>
      <c r="AT89" s="389" t="s">
        <v>355</v>
      </c>
      <c r="AU89" s="389" t="s">
        <v>355</v>
      </c>
      <c r="AV89" s="389" t="s">
        <v>355</v>
      </c>
      <c r="AW89" s="389" t="s">
        <v>355</v>
      </c>
      <c r="AX89" s="389" t="s">
        <v>355</v>
      </c>
      <c r="AY89" s="389" t="s">
        <v>355</v>
      </c>
      <c r="AZ89" s="389" t="s">
        <v>355</v>
      </c>
      <c r="BA89" s="389" t="s">
        <v>355</v>
      </c>
      <c r="BB89" s="389" t="s">
        <v>355</v>
      </c>
      <c r="BC89" s="389" t="s">
        <v>355</v>
      </c>
      <c r="BD89" s="389" t="s">
        <v>355</v>
      </c>
      <c r="BE89" s="389" t="s">
        <v>355</v>
      </c>
      <c r="BF89" s="389" t="s">
        <v>355</v>
      </c>
      <c r="BG89" s="389" t="s">
        <v>355</v>
      </c>
      <c r="BH89" s="389" t="s">
        <v>355</v>
      </c>
      <c r="BI89" s="389" t="s">
        <v>355</v>
      </c>
      <c r="BJ89" s="389" t="s">
        <v>355</v>
      </c>
      <c r="BK89" s="389" t="s">
        <v>355</v>
      </c>
      <c r="BL89" s="389" t="s">
        <v>355</v>
      </c>
      <c r="BM89" s="389" t="s">
        <v>355</v>
      </c>
      <c r="BN89" s="389" t="s">
        <v>355</v>
      </c>
      <c r="BO89" s="389" t="s">
        <v>355</v>
      </c>
      <c r="BP89" s="389" t="s">
        <v>355</v>
      </c>
      <c r="BQ89" s="389" t="s">
        <v>355</v>
      </c>
      <c r="BR89" s="389" t="s">
        <v>355</v>
      </c>
      <c r="BS89" s="389" t="s">
        <v>355</v>
      </c>
      <c r="BT89" s="389" t="s">
        <v>355</v>
      </c>
      <c r="BU89" s="389" t="s">
        <v>355</v>
      </c>
      <c r="BV89" s="389" t="s">
        <v>355</v>
      </c>
      <c r="BW89" s="389" t="s">
        <v>355</v>
      </c>
      <c r="BX89" s="389" t="s">
        <v>355</v>
      </c>
      <c r="BY89" s="389" t="s">
        <v>355</v>
      </c>
      <c r="BZ89" s="389" t="s">
        <v>355</v>
      </c>
      <c r="CA89" s="389" t="s">
        <v>355</v>
      </c>
      <c r="CB89" s="389" t="s">
        <v>355</v>
      </c>
      <c r="CC89" s="389" t="s">
        <v>355</v>
      </c>
      <c r="CD89" s="389" t="s">
        <v>355</v>
      </c>
      <c r="CE89" s="389" t="s">
        <v>355</v>
      </c>
      <c r="CF89" s="389" t="s">
        <v>355</v>
      </c>
      <c r="CG89" s="389" t="s">
        <v>355</v>
      </c>
      <c r="CH89" s="389">
        <v>1</v>
      </c>
      <c r="CI89" s="389" t="s">
        <v>355</v>
      </c>
      <c r="CJ89" s="389" t="s">
        <v>355</v>
      </c>
      <c r="CK89" s="389" t="s">
        <v>355</v>
      </c>
      <c r="CL89" s="389" t="s">
        <v>355</v>
      </c>
      <c r="CM89" s="389" t="s">
        <v>355</v>
      </c>
      <c r="CN89" s="389" t="s">
        <v>355</v>
      </c>
      <c r="CO89" s="389" t="s">
        <v>355</v>
      </c>
      <c r="CP89" s="389" t="s">
        <v>355</v>
      </c>
      <c r="CQ89" s="389" t="s">
        <v>355</v>
      </c>
      <c r="CR89" s="389" t="s">
        <v>355</v>
      </c>
      <c r="CS89" s="389" t="s">
        <v>355</v>
      </c>
      <c r="CT89" s="389" t="s">
        <v>355</v>
      </c>
      <c r="CU89" s="389" t="s">
        <v>355</v>
      </c>
      <c r="CV89" s="389" t="s">
        <v>355</v>
      </c>
      <c r="CW89" s="389" t="s">
        <v>355</v>
      </c>
      <c r="CX89" s="389" t="s">
        <v>355</v>
      </c>
      <c r="CY89" s="389" t="s">
        <v>355</v>
      </c>
      <c r="CZ89" s="389" t="s">
        <v>355</v>
      </c>
      <c r="DA89" s="389" t="s">
        <v>355</v>
      </c>
      <c r="DB89" s="389" t="s">
        <v>355</v>
      </c>
      <c r="DC89" s="389" t="s">
        <v>355</v>
      </c>
      <c r="DD89" s="389" t="s">
        <v>355</v>
      </c>
      <c r="DE89" s="389" t="s">
        <v>355</v>
      </c>
      <c r="DF89" s="389" t="s">
        <v>355</v>
      </c>
      <c r="DG89" s="390" t="s">
        <v>355</v>
      </c>
    </row>
    <row r="90" spans="1:111" ht="15" customHeight="1">
      <c r="A90" s="382">
        <v>84</v>
      </c>
      <c r="B90" s="123" t="s">
        <v>291</v>
      </c>
      <c r="C90" s="110" t="s">
        <v>292</v>
      </c>
      <c r="D90" s="388" t="s">
        <v>355</v>
      </c>
      <c r="E90" s="389" t="s">
        <v>355</v>
      </c>
      <c r="F90" s="389" t="s">
        <v>355</v>
      </c>
      <c r="G90" s="389" t="s">
        <v>355</v>
      </c>
      <c r="H90" s="389" t="s">
        <v>355</v>
      </c>
      <c r="I90" s="389" t="s">
        <v>355</v>
      </c>
      <c r="J90" s="389" t="s">
        <v>355</v>
      </c>
      <c r="K90" s="389" t="s">
        <v>355</v>
      </c>
      <c r="L90" s="389" t="s">
        <v>355</v>
      </c>
      <c r="M90" s="389" t="s">
        <v>355</v>
      </c>
      <c r="N90" s="389" t="s">
        <v>355</v>
      </c>
      <c r="O90" s="389" t="s">
        <v>355</v>
      </c>
      <c r="P90" s="389" t="s">
        <v>355</v>
      </c>
      <c r="Q90" s="389" t="s">
        <v>355</v>
      </c>
      <c r="R90" s="389" t="s">
        <v>355</v>
      </c>
      <c r="S90" s="389" t="s">
        <v>355</v>
      </c>
      <c r="T90" s="389" t="s">
        <v>355</v>
      </c>
      <c r="U90" s="389" t="s">
        <v>355</v>
      </c>
      <c r="V90" s="389" t="s">
        <v>355</v>
      </c>
      <c r="W90" s="389" t="s">
        <v>355</v>
      </c>
      <c r="X90" s="389" t="s">
        <v>355</v>
      </c>
      <c r="Y90" s="389" t="s">
        <v>355</v>
      </c>
      <c r="Z90" s="389" t="s">
        <v>355</v>
      </c>
      <c r="AA90" s="389" t="s">
        <v>355</v>
      </c>
      <c r="AB90" s="389" t="s">
        <v>355</v>
      </c>
      <c r="AC90" s="389" t="s">
        <v>355</v>
      </c>
      <c r="AD90" s="389" t="s">
        <v>355</v>
      </c>
      <c r="AE90" s="389" t="s">
        <v>355</v>
      </c>
      <c r="AF90" s="389" t="s">
        <v>355</v>
      </c>
      <c r="AG90" s="389" t="s">
        <v>355</v>
      </c>
      <c r="AH90" s="389" t="s">
        <v>355</v>
      </c>
      <c r="AI90" s="389" t="s">
        <v>355</v>
      </c>
      <c r="AJ90" s="389" t="s">
        <v>355</v>
      </c>
      <c r="AK90" s="389" t="s">
        <v>355</v>
      </c>
      <c r="AL90" s="389" t="s">
        <v>355</v>
      </c>
      <c r="AM90" s="389" t="s">
        <v>355</v>
      </c>
      <c r="AN90" s="389" t="s">
        <v>355</v>
      </c>
      <c r="AO90" s="389" t="s">
        <v>355</v>
      </c>
      <c r="AP90" s="389" t="s">
        <v>355</v>
      </c>
      <c r="AQ90" s="389" t="s">
        <v>355</v>
      </c>
      <c r="AR90" s="389" t="s">
        <v>355</v>
      </c>
      <c r="AS90" s="389" t="s">
        <v>355</v>
      </c>
      <c r="AT90" s="389" t="s">
        <v>355</v>
      </c>
      <c r="AU90" s="389" t="s">
        <v>355</v>
      </c>
      <c r="AV90" s="389" t="s">
        <v>355</v>
      </c>
      <c r="AW90" s="389" t="s">
        <v>355</v>
      </c>
      <c r="AX90" s="389" t="s">
        <v>355</v>
      </c>
      <c r="AY90" s="389" t="s">
        <v>355</v>
      </c>
      <c r="AZ90" s="389" t="s">
        <v>355</v>
      </c>
      <c r="BA90" s="389" t="s">
        <v>355</v>
      </c>
      <c r="BB90" s="389" t="s">
        <v>355</v>
      </c>
      <c r="BC90" s="389" t="s">
        <v>355</v>
      </c>
      <c r="BD90" s="389" t="s">
        <v>355</v>
      </c>
      <c r="BE90" s="389" t="s">
        <v>355</v>
      </c>
      <c r="BF90" s="389" t="s">
        <v>355</v>
      </c>
      <c r="BG90" s="389" t="s">
        <v>355</v>
      </c>
      <c r="BH90" s="389" t="s">
        <v>355</v>
      </c>
      <c r="BI90" s="389" t="s">
        <v>355</v>
      </c>
      <c r="BJ90" s="389" t="s">
        <v>355</v>
      </c>
      <c r="BK90" s="389" t="s">
        <v>355</v>
      </c>
      <c r="BL90" s="389" t="s">
        <v>355</v>
      </c>
      <c r="BM90" s="389" t="s">
        <v>355</v>
      </c>
      <c r="BN90" s="389" t="s">
        <v>355</v>
      </c>
      <c r="BO90" s="389" t="s">
        <v>355</v>
      </c>
      <c r="BP90" s="389" t="s">
        <v>355</v>
      </c>
      <c r="BQ90" s="389" t="s">
        <v>355</v>
      </c>
      <c r="BR90" s="389" t="s">
        <v>355</v>
      </c>
      <c r="BS90" s="389" t="s">
        <v>355</v>
      </c>
      <c r="BT90" s="389" t="s">
        <v>355</v>
      </c>
      <c r="BU90" s="389" t="s">
        <v>355</v>
      </c>
      <c r="BV90" s="389" t="s">
        <v>355</v>
      </c>
      <c r="BW90" s="389" t="s">
        <v>355</v>
      </c>
      <c r="BX90" s="389" t="s">
        <v>355</v>
      </c>
      <c r="BY90" s="389" t="s">
        <v>355</v>
      </c>
      <c r="BZ90" s="389" t="s">
        <v>355</v>
      </c>
      <c r="CA90" s="389" t="s">
        <v>355</v>
      </c>
      <c r="CB90" s="389" t="s">
        <v>355</v>
      </c>
      <c r="CC90" s="389" t="s">
        <v>355</v>
      </c>
      <c r="CD90" s="389" t="s">
        <v>355</v>
      </c>
      <c r="CE90" s="389" t="s">
        <v>355</v>
      </c>
      <c r="CF90" s="389" t="s">
        <v>355</v>
      </c>
      <c r="CG90" s="389" t="s">
        <v>355</v>
      </c>
      <c r="CH90" s="389" t="s">
        <v>355</v>
      </c>
      <c r="CI90" s="389">
        <v>1</v>
      </c>
      <c r="CJ90" s="389" t="s">
        <v>355</v>
      </c>
      <c r="CK90" s="389" t="s">
        <v>355</v>
      </c>
      <c r="CL90" s="389" t="s">
        <v>355</v>
      </c>
      <c r="CM90" s="389" t="s">
        <v>355</v>
      </c>
      <c r="CN90" s="389" t="s">
        <v>355</v>
      </c>
      <c r="CO90" s="389" t="s">
        <v>355</v>
      </c>
      <c r="CP90" s="389" t="s">
        <v>355</v>
      </c>
      <c r="CQ90" s="389" t="s">
        <v>355</v>
      </c>
      <c r="CR90" s="389" t="s">
        <v>355</v>
      </c>
      <c r="CS90" s="389" t="s">
        <v>355</v>
      </c>
      <c r="CT90" s="389" t="s">
        <v>355</v>
      </c>
      <c r="CU90" s="389" t="s">
        <v>355</v>
      </c>
      <c r="CV90" s="389" t="s">
        <v>355</v>
      </c>
      <c r="CW90" s="389" t="s">
        <v>355</v>
      </c>
      <c r="CX90" s="389" t="s">
        <v>355</v>
      </c>
      <c r="CY90" s="389" t="s">
        <v>355</v>
      </c>
      <c r="CZ90" s="389" t="s">
        <v>355</v>
      </c>
      <c r="DA90" s="389" t="s">
        <v>355</v>
      </c>
      <c r="DB90" s="389" t="s">
        <v>355</v>
      </c>
      <c r="DC90" s="389" t="s">
        <v>355</v>
      </c>
      <c r="DD90" s="389" t="s">
        <v>355</v>
      </c>
      <c r="DE90" s="389" t="s">
        <v>355</v>
      </c>
      <c r="DF90" s="389" t="s">
        <v>355</v>
      </c>
      <c r="DG90" s="390" t="s">
        <v>355</v>
      </c>
    </row>
    <row r="91" spans="1:111" ht="15" customHeight="1">
      <c r="A91" s="382">
        <v>85</v>
      </c>
      <c r="B91" s="123" t="s">
        <v>293</v>
      </c>
      <c r="C91" s="110" t="s">
        <v>294</v>
      </c>
      <c r="D91" s="388" t="s">
        <v>355</v>
      </c>
      <c r="E91" s="389" t="s">
        <v>355</v>
      </c>
      <c r="F91" s="389" t="s">
        <v>355</v>
      </c>
      <c r="G91" s="389" t="s">
        <v>355</v>
      </c>
      <c r="H91" s="389" t="s">
        <v>355</v>
      </c>
      <c r="I91" s="389" t="s">
        <v>355</v>
      </c>
      <c r="J91" s="389" t="s">
        <v>355</v>
      </c>
      <c r="K91" s="389" t="s">
        <v>355</v>
      </c>
      <c r="L91" s="389" t="s">
        <v>355</v>
      </c>
      <c r="M91" s="389" t="s">
        <v>355</v>
      </c>
      <c r="N91" s="389" t="s">
        <v>355</v>
      </c>
      <c r="O91" s="389" t="s">
        <v>355</v>
      </c>
      <c r="P91" s="389" t="s">
        <v>355</v>
      </c>
      <c r="Q91" s="389" t="s">
        <v>355</v>
      </c>
      <c r="R91" s="389" t="s">
        <v>355</v>
      </c>
      <c r="S91" s="389" t="s">
        <v>355</v>
      </c>
      <c r="T91" s="389" t="s">
        <v>355</v>
      </c>
      <c r="U91" s="389" t="s">
        <v>355</v>
      </c>
      <c r="V91" s="389" t="s">
        <v>355</v>
      </c>
      <c r="W91" s="389" t="s">
        <v>355</v>
      </c>
      <c r="X91" s="389" t="s">
        <v>355</v>
      </c>
      <c r="Y91" s="389" t="s">
        <v>355</v>
      </c>
      <c r="Z91" s="389" t="s">
        <v>355</v>
      </c>
      <c r="AA91" s="389" t="s">
        <v>355</v>
      </c>
      <c r="AB91" s="389" t="s">
        <v>355</v>
      </c>
      <c r="AC91" s="389" t="s">
        <v>355</v>
      </c>
      <c r="AD91" s="389" t="s">
        <v>355</v>
      </c>
      <c r="AE91" s="389" t="s">
        <v>355</v>
      </c>
      <c r="AF91" s="389" t="s">
        <v>355</v>
      </c>
      <c r="AG91" s="389" t="s">
        <v>355</v>
      </c>
      <c r="AH91" s="389" t="s">
        <v>355</v>
      </c>
      <c r="AI91" s="389" t="s">
        <v>355</v>
      </c>
      <c r="AJ91" s="389" t="s">
        <v>355</v>
      </c>
      <c r="AK91" s="389" t="s">
        <v>355</v>
      </c>
      <c r="AL91" s="389" t="s">
        <v>355</v>
      </c>
      <c r="AM91" s="389" t="s">
        <v>355</v>
      </c>
      <c r="AN91" s="389" t="s">
        <v>355</v>
      </c>
      <c r="AO91" s="389" t="s">
        <v>355</v>
      </c>
      <c r="AP91" s="389" t="s">
        <v>355</v>
      </c>
      <c r="AQ91" s="389" t="s">
        <v>355</v>
      </c>
      <c r="AR91" s="389" t="s">
        <v>355</v>
      </c>
      <c r="AS91" s="389" t="s">
        <v>355</v>
      </c>
      <c r="AT91" s="389" t="s">
        <v>355</v>
      </c>
      <c r="AU91" s="389" t="s">
        <v>355</v>
      </c>
      <c r="AV91" s="389" t="s">
        <v>355</v>
      </c>
      <c r="AW91" s="389" t="s">
        <v>355</v>
      </c>
      <c r="AX91" s="389" t="s">
        <v>355</v>
      </c>
      <c r="AY91" s="389" t="s">
        <v>355</v>
      </c>
      <c r="AZ91" s="389" t="s">
        <v>355</v>
      </c>
      <c r="BA91" s="389" t="s">
        <v>355</v>
      </c>
      <c r="BB91" s="389" t="s">
        <v>355</v>
      </c>
      <c r="BC91" s="389" t="s">
        <v>355</v>
      </c>
      <c r="BD91" s="389" t="s">
        <v>355</v>
      </c>
      <c r="BE91" s="389" t="s">
        <v>355</v>
      </c>
      <c r="BF91" s="389" t="s">
        <v>355</v>
      </c>
      <c r="BG91" s="389" t="s">
        <v>355</v>
      </c>
      <c r="BH91" s="389" t="s">
        <v>355</v>
      </c>
      <c r="BI91" s="389" t="s">
        <v>355</v>
      </c>
      <c r="BJ91" s="389" t="s">
        <v>355</v>
      </c>
      <c r="BK91" s="389" t="s">
        <v>355</v>
      </c>
      <c r="BL91" s="389" t="s">
        <v>355</v>
      </c>
      <c r="BM91" s="389" t="s">
        <v>355</v>
      </c>
      <c r="BN91" s="389" t="s">
        <v>355</v>
      </c>
      <c r="BO91" s="389" t="s">
        <v>355</v>
      </c>
      <c r="BP91" s="389" t="s">
        <v>355</v>
      </c>
      <c r="BQ91" s="389" t="s">
        <v>355</v>
      </c>
      <c r="BR91" s="389" t="s">
        <v>355</v>
      </c>
      <c r="BS91" s="389" t="s">
        <v>355</v>
      </c>
      <c r="BT91" s="389" t="s">
        <v>355</v>
      </c>
      <c r="BU91" s="389" t="s">
        <v>355</v>
      </c>
      <c r="BV91" s="389" t="s">
        <v>355</v>
      </c>
      <c r="BW91" s="389" t="s">
        <v>355</v>
      </c>
      <c r="BX91" s="389" t="s">
        <v>355</v>
      </c>
      <c r="BY91" s="389" t="s">
        <v>355</v>
      </c>
      <c r="BZ91" s="389" t="s">
        <v>355</v>
      </c>
      <c r="CA91" s="389" t="s">
        <v>355</v>
      </c>
      <c r="CB91" s="389" t="s">
        <v>355</v>
      </c>
      <c r="CC91" s="389" t="s">
        <v>355</v>
      </c>
      <c r="CD91" s="389" t="s">
        <v>355</v>
      </c>
      <c r="CE91" s="389" t="s">
        <v>355</v>
      </c>
      <c r="CF91" s="389" t="s">
        <v>355</v>
      </c>
      <c r="CG91" s="389" t="s">
        <v>355</v>
      </c>
      <c r="CH91" s="389" t="s">
        <v>355</v>
      </c>
      <c r="CI91" s="389" t="s">
        <v>355</v>
      </c>
      <c r="CJ91" s="389">
        <v>1</v>
      </c>
      <c r="CK91" s="389" t="s">
        <v>355</v>
      </c>
      <c r="CL91" s="389" t="s">
        <v>355</v>
      </c>
      <c r="CM91" s="389" t="s">
        <v>355</v>
      </c>
      <c r="CN91" s="389" t="s">
        <v>355</v>
      </c>
      <c r="CO91" s="389" t="s">
        <v>355</v>
      </c>
      <c r="CP91" s="389" t="s">
        <v>355</v>
      </c>
      <c r="CQ91" s="389" t="s">
        <v>355</v>
      </c>
      <c r="CR91" s="389" t="s">
        <v>355</v>
      </c>
      <c r="CS91" s="389" t="s">
        <v>355</v>
      </c>
      <c r="CT91" s="389" t="s">
        <v>355</v>
      </c>
      <c r="CU91" s="389" t="s">
        <v>355</v>
      </c>
      <c r="CV91" s="389" t="s">
        <v>355</v>
      </c>
      <c r="CW91" s="389" t="s">
        <v>355</v>
      </c>
      <c r="CX91" s="389" t="s">
        <v>355</v>
      </c>
      <c r="CY91" s="389" t="s">
        <v>355</v>
      </c>
      <c r="CZ91" s="389" t="s">
        <v>355</v>
      </c>
      <c r="DA91" s="389" t="s">
        <v>355</v>
      </c>
      <c r="DB91" s="389" t="s">
        <v>355</v>
      </c>
      <c r="DC91" s="389" t="s">
        <v>355</v>
      </c>
      <c r="DD91" s="389" t="s">
        <v>355</v>
      </c>
      <c r="DE91" s="389" t="s">
        <v>355</v>
      </c>
      <c r="DF91" s="389" t="s">
        <v>355</v>
      </c>
      <c r="DG91" s="390" t="s">
        <v>355</v>
      </c>
    </row>
    <row r="92" spans="1:111" ht="15" customHeight="1">
      <c r="A92" s="382">
        <v>86</v>
      </c>
      <c r="B92" s="123" t="s">
        <v>295</v>
      </c>
      <c r="C92" s="110" t="s">
        <v>296</v>
      </c>
      <c r="D92" s="388" t="s">
        <v>355</v>
      </c>
      <c r="E92" s="389" t="s">
        <v>355</v>
      </c>
      <c r="F92" s="389" t="s">
        <v>355</v>
      </c>
      <c r="G92" s="389" t="s">
        <v>355</v>
      </c>
      <c r="H92" s="389" t="s">
        <v>355</v>
      </c>
      <c r="I92" s="389" t="s">
        <v>355</v>
      </c>
      <c r="J92" s="389" t="s">
        <v>355</v>
      </c>
      <c r="K92" s="389" t="s">
        <v>355</v>
      </c>
      <c r="L92" s="389" t="s">
        <v>355</v>
      </c>
      <c r="M92" s="389" t="s">
        <v>355</v>
      </c>
      <c r="N92" s="389" t="s">
        <v>355</v>
      </c>
      <c r="O92" s="389" t="s">
        <v>355</v>
      </c>
      <c r="P92" s="389" t="s">
        <v>355</v>
      </c>
      <c r="Q92" s="389" t="s">
        <v>355</v>
      </c>
      <c r="R92" s="389" t="s">
        <v>355</v>
      </c>
      <c r="S92" s="389" t="s">
        <v>355</v>
      </c>
      <c r="T92" s="389" t="s">
        <v>355</v>
      </c>
      <c r="U92" s="389" t="s">
        <v>355</v>
      </c>
      <c r="V92" s="389" t="s">
        <v>355</v>
      </c>
      <c r="W92" s="389" t="s">
        <v>355</v>
      </c>
      <c r="X92" s="389" t="s">
        <v>355</v>
      </c>
      <c r="Y92" s="389" t="s">
        <v>355</v>
      </c>
      <c r="Z92" s="389" t="s">
        <v>355</v>
      </c>
      <c r="AA92" s="389" t="s">
        <v>355</v>
      </c>
      <c r="AB92" s="389" t="s">
        <v>355</v>
      </c>
      <c r="AC92" s="389" t="s">
        <v>355</v>
      </c>
      <c r="AD92" s="389" t="s">
        <v>355</v>
      </c>
      <c r="AE92" s="389" t="s">
        <v>355</v>
      </c>
      <c r="AF92" s="389" t="s">
        <v>355</v>
      </c>
      <c r="AG92" s="389" t="s">
        <v>355</v>
      </c>
      <c r="AH92" s="389" t="s">
        <v>355</v>
      </c>
      <c r="AI92" s="389" t="s">
        <v>355</v>
      </c>
      <c r="AJ92" s="389" t="s">
        <v>355</v>
      </c>
      <c r="AK92" s="389" t="s">
        <v>355</v>
      </c>
      <c r="AL92" s="389" t="s">
        <v>355</v>
      </c>
      <c r="AM92" s="389" t="s">
        <v>355</v>
      </c>
      <c r="AN92" s="389" t="s">
        <v>355</v>
      </c>
      <c r="AO92" s="389" t="s">
        <v>355</v>
      </c>
      <c r="AP92" s="389" t="s">
        <v>355</v>
      </c>
      <c r="AQ92" s="389" t="s">
        <v>355</v>
      </c>
      <c r="AR92" s="389" t="s">
        <v>355</v>
      </c>
      <c r="AS92" s="389" t="s">
        <v>355</v>
      </c>
      <c r="AT92" s="389" t="s">
        <v>355</v>
      </c>
      <c r="AU92" s="389" t="s">
        <v>355</v>
      </c>
      <c r="AV92" s="389" t="s">
        <v>355</v>
      </c>
      <c r="AW92" s="389" t="s">
        <v>355</v>
      </c>
      <c r="AX92" s="389" t="s">
        <v>355</v>
      </c>
      <c r="AY92" s="389" t="s">
        <v>355</v>
      </c>
      <c r="AZ92" s="389" t="s">
        <v>355</v>
      </c>
      <c r="BA92" s="389" t="s">
        <v>355</v>
      </c>
      <c r="BB92" s="389" t="s">
        <v>355</v>
      </c>
      <c r="BC92" s="389" t="s">
        <v>355</v>
      </c>
      <c r="BD92" s="389" t="s">
        <v>355</v>
      </c>
      <c r="BE92" s="389" t="s">
        <v>355</v>
      </c>
      <c r="BF92" s="389" t="s">
        <v>355</v>
      </c>
      <c r="BG92" s="389" t="s">
        <v>355</v>
      </c>
      <c r="BH92" s="389" t="s">
        <v>355</v>
      </c>
      <c r="BI92" s="389" t="s">
        <v>355</v>
      </c>
      <c r="BJ92" s="389" t="s">
        <v>355</v>
      </c>
      <c r="BK92" s="389" t="s">
        <v>355</v>
      </c>
      <c r="BL92" s="389" t="s">
        <v>355</v>
      </c>
      <c r="BM92" s="389" t="s">
        <v>355</v>
      </c>
      <c r="BN92" s="389" t="s">
        <v>355</v>
      </c>
      <c r="BO92" s="389" t="s">
        <v>355</v>
      </c>
      <c r="BP92" s="389" t="s">
        <v>355</v>
      </c>
      <c r="BQ92" s="389" t="s">
        <v>355</v>
      </c>
      <c r="BR92" s="389" t="s">
        <v>355</v>
      </c>
      <c r="BS92" s="389" t="s">
        <v>355</v>
      </c>
      <c r="BT92" s="389" t="s">
        <v>355</v>
      </c>
      <c r="BU92" s="389" t="s">
        <v>355</v>
      </c>
      <c r="BV92" s="389" t="s">
        <v>355</v>
      </c>
      <c r="BW92" s="389" t="s">
        <v>355</v>
      </c>
      <c r="BX92" s="389" t="s">
        <v>355</v>
      </c>
      <c r="BY92" s="389" t="s">
        <v>355</v>
      </c>
      <c r="BZ92" s="389" t="s">
        <v>355</v>
      </c>
      <c r="CA92" s="389" t="s">
        <v>355</v>
      </c>
      <c r="CB92" s="389" t="s">
        <v>355</v>
      </c>
      <c r="CC92" s="389" t="s">
        <v>355</v>
      </c>
      <c r="CD92" s="389" t="s">
        <v>355</v>
      </c>
      <c r="CE92" s="389" t="s">
        <v>355</v>
      </c>
      <c r="CF92" s="389" t="s">
        <v>355</v>
      </c>
      <c r="CG92" s="389" t="s">
        <v>355</v>
      </c>
      <c r="CH92" s="389" t="s">
        <v>355</v>
      </c>
      <c r="CI92" s="389" t="s">
        <v>355</v>
      </c>
      <c r="CJ92" s="389" t="s">
        <v>355</v>
      </c>
      <c r="CK92" s="389">
        <v>1</v>
      </c>
      <c r="CL92" s="389" t="s">
        <v>355</v>
      </c>
      <c r="CM92" s="389" t="s">
        <v>355</v>
      </c>
      <c r="CN92" s="389" t="s">
        <v>355</v>
      </c>
      <c r="CO92" s="389" t="s">
        <v>355</v>
      </c>
      <c r="CP92" s="389" t="s">
        <v>355</v>
      </c>
      <c r="CQ92" s="389" t="s">
        <v>355</v>
      </c>
      <c r="CR92" s="389" t="s">
        <v>355</v>
      </c>
      <c r="CS92" s="389" t="s">
        <v>355</v>
      </c>
      <c r="CT92" s="389" t="s">
        <v>355</v>
      </c>
      <c r="CU92" s="389" t="s">
        <v>355</v>
      </c>
      <c r="CV92" s="389" t="s">
        <v>355</v>
      </c>
      <c r="CW92" s="389" t="s">
        <v>355</v>
      </c>
      <c r="CX92" s="389" t="s">
        <v>355</v>
      </c>
      <c r="CY92" s="389" t="s">
        <v>355</v>
      </c>
      <c r="CZ92" s="389" t="s">
        <v>355</v>
      </c>
      <c r="DA92" s="389" t="s">
        <v>355</v>
      </c>
      <c r="DB92" s="389" t="s">
        <v>355</v>
      </c>
      <c r="DC92" s="389" t="s">
        <v>355</v>
      </c>
      <c r="DD92" s="389" t="s">
        <v>355</v>
      </c>
      <c r="DE92" s="389" t="s">
        <v>355</v>
      </c>
      <c r="DF92" s="389" t="s">
        <v>355</v>
      </c>
      <c r="DG92" s="390" t="s">
        <v>355</v>
      </c>
    </row>
    <row r="93" spans="1:111" ht="15" customHeight="1">
      <c r="A93" s="382">
        <v>87</v>
      </c>
      <c r="B93" s="123" t="s">
        <v>297</v>
      </c>
      <c r="C93" s="110" t="s">
        <v>298</v>
      </c>
      <c r="D93" s="388" t="s">
        <v>355</v>
      </c>
      <c r="E93" s="389" t="s">
        <v>355</v>
      </c>
      <c r="F93" s="389" t="s">
        <v>355</v>
      </c>
      <c r="G93" s="389" t="s">
        <v>355</v>
      </c>
      <c r="H93" s="389" t="s">
        <v>355</v>
      </c>
      <c r="I93" s="389" t="s">
        <v>355</v>
      </c>
      <c r="J93" s="389" t="s">
        <v>355</v>
      </c>
      <c r="K93" s="389" t="s">
        <v>355</v>
      </c>
      <c r="L93" s="389" t="s">
        <v>355</v>
      </c>
      <c r="M93" s="389" t="s">
        <v>355</v>
      </c>
      <c r="N93" s="389" t="s">
        <v>355</v>
      </c>
      <c r="O93" s="389" t="s">
        <v>355</v>
      </c>
      <c r="P93" s="389" t="s">
        <v>355</v>
      </c>
      <c r="Q93" s="389" t="s">
        <v>355</v>
      </c>
      <c r="R93" s="389" t="s">
        <v>355</v>
      </c>
      <c r="S93" s="389" t="s">
        <v>355</v>
      </c>
      <c r="T93" s="389" t="s">
        <v>355</v>
      </c>
      <c r="U93" s="389" t="s">
        <v>355</v>
      </c>
      <c r="V93" s="389" t="s">
        <v>355</v>
      </c>
      <c r="W93" s="389" t="s">
        <v>355</v>
      </c>
      <c r="X93" s="389" t="s">
        <v>355</v>
      </c>
      <c r="Y93" s="389" t="s">
        <v>355</v>
      </c>
      <c r="Z93" s="389" t="s">
        <v>355</v>
      </c>
      <c r="AA93" s="389" t="s">
        <v>355</v>
      </c>
      <c r="AB93" s="389" t="s">
        <v>355</v>
      </c>
      <c r="AC93" s="389" t="s">
        <v>355</v>
      </c>
      <c r="AD93" s="389" t="s">
        <v>355</v>
      </c>
      <c r="AE93" s="389" t="s">
        <v>355</v>
      </c>
      <c r="AF93" s="389" t="s">
        <v>355</v>
      </c>
      <c r="AG93" s="389" t="s">
        <v>355</v>
      </c>
      <c r="AH93" s="389" t="s">
        <v>355</v>
      </c>
      <c r="AI93" s="389" t="s">
        <v>355</v>
      </c>
      <c r="AJ93" s="389" t="s">
        <v>355</v>
      </c>
      <c r="AK93" s="389" t="s">
        <v>355</v>
      </c>
      <c r="AL93" s="389" t="s">
        <v>355</v>
      </c>
      <c r="AM93" s="389" t="s">
        <v>355</v>
      </c>
      <c r="AN93" s="389" t="s">
        <v>355</v>
      </c>
      <c r="AO93" s="389" t="s">
        <v>355</v>
      </c>
      <c r="AP93" s="389" t="s">
        <v>355</v>
      </c>
      <c r="AQ93" s="389" t="s">
        <v>355</v>
      </c>
      <c r="AR93" s="389" t="s">
        <v>355</v>
      </c>
      <c r="AS93" s="389" t="s">
        <v>355</v>
      </c>
      <c r="AT93" s="389" t="s">
        <v>355</v>
      </c>
      <c r="AU93" s="389" t="s">
        <v>355</v>
      </c>
      <c r="AV93" s="389" t="s">
        <v>355</v>
      </c>
      <c r="AW93" s="389" t="s">
        <v>355</v>
      </c>
      <c r="AX93" s="389" t="s">
        <v>355</v>
      </c>
      <c r="AY93" s="389" t="s">
        <v>355</v>
      </c>
      <c r="AZ93" s="389" t="s">
        <v>355</v>
      </c>
      <c r="BA93" s="389" t="s">
        <v>355</v>
      </c>
      <c r="BB93" s="389" t="s">
        <v>355</v>
      </c>
      <c r="BC93" s="389" t="s">
        <v>355</v>
      </c>
      <c r="BD93" s="389" t="s">
        <v>355</v>
      </c>
      <c r="BE93" s="389" t="s">
        <v>355</v>
      </c>
      <c r="BF93" s="389" t="s">
        <v>355</v>
      </c>
      <c r="BG93" s="389" t="s">
        <v>355</v>
      </c>
      <c r="BH93" s="389" t="s">
        <v>355</v>
      </c>
      <c r="BI93" s="389" t="s">
        <v>355</v>
      </c>
      <c r="BJ93" s="389" t="s">
        <v>355</v>
      </c>
      <c r="BK93" s="389" t="s">
        <v>355</v>
      </c>
      <c r="BL93" s="389" t="s">
        <v>355</v>
      </c>
      <c r="BM93" s="389" t="s">
        <v>355</v>
      </c>
      <c r="BN93" s="389" t="s">
        <v>355</v>
      </c>
      <c r="BO93" s="389" t="s">
        <v>355</v>
      </c>
      <c r="BP93" s="389" t="s">
        <v>355</v>
      </c>
      <c r="BQ93" s="389" t="s">
        <v>355</v>
      </c>
      <c r="BR93" s="389" t="s">
        <v>355</v>
      </c>
      <c r="BS93" s="389" t="s">
        <v>355</v>
      </c>
      <c r="BT93" s="389" t="s">
        <v>355</v>
      </c>
      <c r="BU93" s="389" t="s">
        <v>355</v>
      </c>
      <c r="BV93" s="389" t="s">
        <v>355</v>
      </c>
      <c r="BW93" s="389" t="s">
        <v>355</v>
      </c>
      <c r="BX93" s="389" t="s">
        <v>355</v>
      </c>
      <c r="BY93" s="389" t="s">
        <v>355</v>
      </c>
      <c r="BZ93" s="389" t="s">
        <v>355</v>
      </c>
      <c r="CA93" s="389" t="s">
        <v>355</v>
      </c>
      <c r="CB93" s="389" t="s">
        <v>355</v>
      </c>
      <c r="CC93" s="389" t="s">
        <v>355</v>
      </c>
      <c r="CD93" s="389" t="s">
        <v>355</v>
      </c>
      <c r="CE93" s="389" t="s">
        <v>355</v>
      </c>
      <c r="CF93" s="389" t="s">
        <v>355</v>
      </c>
      <c r="CG93" s="389" t="s">
        <v>355</v>
      </c>
      <c r="CH93" s="389" t="s">
        <v>355</v>
      </c>
      <c r="CI93" s="389" t="s">
        <v>355</v>
      </c>
      <c r="CJ93" s="389" t="s">
        <v>355</v>
      </c>
      <c r="CK93" s="389" t="s">
        <v>355</v>
      </c>
      <c r="CL93" s="389">
        <v>1</v>
      </c>
      <c r="CM93" s="389" t="s">
        <v>355</v>
      </c>
      <c r="CN93" s="389" t="s">
        <v>355</v>
      </c>
      <c r="CO93" s="389" t="s">
        <v>355</v>
      </c>
      <c r="CP93" s="389" t="s">
        <v>355</v>
      </c>
      <c r="CQ93" s="389" t="s">
        <v>355</v>
      </c>
      <c r="CR93" s="389" t="s">
        <v>355</v>
      </c>
      <c r="CS93" s="389" t="s">
        <v>355</v>
      </c>
      <c r="CT93" s="389" t="s">
        <v>355</v>
      </c>
      <c r="CU93" s="389" t="s">
        <v>355</v>
      </c>
      <c r="CV93" s="389" t="s">
        <v>355</v>
      </c>
      <c r="CW93" s="389" t="s">
        <v>355</v>
      </c>
      <c r="CX93" s="389" t="s">
        <v>355</v>
      </c>
      <c r="CY93" s="389" t="s">
        <v>355</v>
      </c>
      <c r="CZ93" s="389" t="s">
        <v>355</v>
      </c>
      <c r="DA93" s="389" t="s">
        <v>355</v>
      </c>
      <c r="DB93" s="389" t="s">
        <v>355</v>
      </c>
      <c r="DC93" s="389" t="s">
        <v>355</v>
      </c>
      <c r="DD93" s="389" t="s">
        <v>355</v>
      </c>
      <c r="DE93" s="389" t="s">
        <v>355</v>
      </c>
      <c r="DF93" s="389" t="s">
        <v>355</v>
      </c>
      <c r="DG93" s="390" t="s">
        <v>355</v>
      </c>
    </row>
    <row r="94" spans="1:111" ht="15" customHeight="1">
      <c r="A94" s="382">
        <v>88</v>
      </c>
      <c r="B94" s="123" t="s">
        <v>299</v>
      </c>
      <c r="C94" s="110" t="s">
        <v>300</v>
      </c>
      <c r="D94" s="388" t="s">
        <v>355</v>
      </c>
      <c r="E94" s="389" t="s">
        <v>355</v>
      </c>
      <c r="F94" s="389" t="s">
        <v>355</v>
      </c>
      <c r="G94" s="389" t="s">
        <v>355</v>
      </c>
      <c r="H94" s="389" t="s">
        <v>355</v>
      </c>
      <c r="I94" s="389" t="s">
        <v>355</v>
      </c>
      <c r="J94" s="389" t="s">
        <v>355</v>
      </c>
      <c r="K94" s="389" t="s">
        <v>355</v>
      </c>
      <c r="L94" s="389" t="s">
        <v>355</v>
      </c>
      <c r="M94" s="389" t="s">
        <v>355</v>
      </c>
      <c r="N94" s="389" t="s">
        <v>355</v>
      </c>
      <c r="O94" s="389" t="s">
        <v>355</v>
      </c>
      <c r="P94" s="389" t="s">
        <v>355</v>
      </c>
      <c r="Q94" s="389" t="s">
        <v>355</v>
      </c>
      <c r="R94" s="389" t="s">
        <v>355</v>
      </c>
      <c r="S94" s="389" t="s">
        <v>355</v>
      </c>
      <c r="T94" s="389" t="s">
        <v>355</v>
      </c>
      <c r="U94" s="389" t="s">
        <v>355</v>
      </c>
      <c r="V94" s="389" t="s">
        <v>355</v>
      </c>
      <c r="W94" s="389" t="s">
        <v>355</v>
      </c>
      <c r="X94" s="389" t="s">
        <v>355</v>
      </c>
      <c r="Y94" s="389" t="s">
        <v>355</v>
      </c>
      <c r="Z94" s="389" t="s">
        <v>355</v>
      </c>
      <c r="AA94" s="389" t="s">
        <v>355</v>
      </c>
      <c r="AB94" s="389" t="s">
        <v>355</v>
      </c>
      <c r="AC94" s="389" t="s">
        <v>355</v>
      </c>
      <c r="AD94" s="389" t="s">
        <v>355</v>
      </c>
      <c r="AE94" s="389" t="s">
        <v>355</v>
      </c>
      <c r="AF94" s="389" t="s">
        <v>355</v>
      </c>
      <c r="AG94" s="389" t="s">
        <v>355</v>
      </c>
      <c r="AH94" s="389" t="s">
        <v>355</v>
      </c>
      <c r="AI94" s="389" t="s">
        <v>355</v>
      </c>
      <c r="AJ94" s="389" t="s">
        <v>355</v>
      </c>
      <c r="AK94" s="389" t="s">
        <v>355</v>
      </c>
      <c r="AL94" s="389" t="s">
        <v>355</v>
      </c>
      <c r="AM94" s="389" t="s">
        <v>355</v>
      </c>
      <c r="AN94" s="389" t="s">
        <v>355</v>
      </c>
      <c r="AO94" s="389" t="s">
        <v>355</v>
      </c>
      <c r="AP94" s="389" t="s">
        <v>355</v>
      </c>
      <c r="AQ94" s="389" t="s">
        <v>355</v>
      </c>
      <c r="AR94" s="389" t="s">
        <v>355</v>
      </c>
      <c r="AS94" s="389" t="s">
        <v>355</v>
      </c>
      <c r="AT94" s="389" t="s">
        <v>355</v>
      </c>
      <c r="AU94" s="389" t="s">
        <v>355</v>
      </c>
      <c r="AV94" s="389" t="s">
        <v>355</v>
      </c>
      <c r="AW94" s="389" t="s">
        <v>355</v>
      </c>
      <c r="AX94" s="389" t="s">
        <v>355</v>
      </c>
      <c r="AY94" s="389" t="s">
        <v>355</v>
      </c>
      <c r="AZ94" s="389" t="s">
        <v>355</v>
      </c>
      <c r="BA94" s="389" t="s">
        <v>355</v>
      </c>
      <c r="BB94" s="389" t="s">
        <v>355</v>
      </c>
      <c r="BC94" s="389" t="s">
        <v>355</v>
      </c>
      <c r="BD94" s="389" t="s">
        <v>355</v>
      </c>
      <c r="BE94" s="389" t="s">
        <v>355</v>
      </c>
      <c r="BF94" s="389" t="s">
        <v>355</v>
      </c>
      <c r="BG94" s="389" t="s">
        <v>355</v>
      </c>
      <c r="BH94" s="389" t="s">
        <v>355</v>
      </c>
      <c r="BI94" s="389" t="s">
        <v>355</v>
      </c>
      <c r="BJ94" s="389" t="s">
        <v>355</v>
      </c>
      <c r="BK94" s="389" t="s">
        <v>355</v>
      </c>
      <c r="BL94" s="389" t="s">
        <v>355</v>
      </c>
      <c r="BM94" s="389" t="s">
        <v>355</v>
      </c>
      <c r="BN94" s="389" t="s">
        <v>355</v>
      </c>
      <c r="BO94" s="389" t="s">
        <v>355</v>
      </c>
      <c r="BP94" s="389" t="s">
        <v>355</v>
      </c>
      <c r="BQ94" s="389" t="s">
        <v>355</v>
      </c>
      <c r="BR94" s="389" t="s">
        <v>355</v>
      </c>
      <c r="BS94" s="389" t="s">
        <v>355</v>
      </c>
      <c r="BT94" s="389" t="s">
        <v>355</v>
      </c>
      <c r="BU94" s="389" t="s">
        <v>355</v>
      </c>
      <c r="BV94" s="389" t="s">
        <v>355</v>
      </c>
      <c r="BW94" s="389" t="s">
        <v>355</v>
      </c>
      <c r="BX94" s="389" t="s">
        <v>355</v>
      </c>
      <c r="BY94" s="389" t="s">
        <v>355</v>
      </c>
      <c r="BZ94" s="389" t="s">
        <v>355</v>
      </c>
      <c r="CA94" s="389" t="s">
        <v>355</v>
      </c>
      <c r="CB94" s="389" t="s">
        <v>355</v>
      </c>
      <c r="CC94" s="389" t="s">
        <v>355</v>
      </c>
      <c r="CD94" s="389" t="s">
        <v>355</v>
      </c>
      <c r="CE94" s="389" t="s">
        <v>355</v>
      </c>
      <c r="CF94" s="389" t="s">
        <v>355</v>
      </c>
      <c r="CG94" s="389" t="s">
        <v>355</v>
      </c>
      <c r="CH94" s="389" t="s">
        <v>355</v>
      </c>
      <c r="CI94" s="389" t="s">
        <v>355</v>
      </c>
      <c r="CJ94" s="389" t="s">
        <v>355</v>
      </c>
      <c r="CK94" s="389" t="s">
        <v>355</v>
      </c>
      <c r="CL94" s="389" t="s">
        <v>355</v>
      </c>
      <c r="CM94" s="389">
        <v>1</v>
      </c>
      <c r="CN94" s="389" t="s">
        <v>355</v>
      </c>
      <c r="CO94" s="389" t="s">
        <v>355</v>
      </c>
      <c r="CP94" s="389" t="s">
        <v>355</v>
      </c>
      <c r="CQ94" s="389" t="s">
        <v>355</v>
      </c>
      <c r="CR94" s="389" t="s">
        <v>355</v>
      </c>
      <c r="CS94" s="389" t="s">
        <v>355</v>
      </c>
      <c r="CT94" s="389" t="s">
        <v>355</v>
      </c>
      <c r="CU94" s="389" t="s">
        <v>355</v>
      </c>
      <c r="CV94" s="389" t="s">
        <v>355</v>
      </c>
      <c r="CW94" s="389" t="s">
        <v>355</v>
      </c>
      <c r="CX94" s="389" t="s">
        <v>355</v>
      </c>
      <c r="CY94" s="389" t="s">
        <v>355</v>
      </c>
      <c r="CZ94" s="389" t="s">
        <v>355</v>
      </c>
      <c r="DA94" s="389" t="s">
        <v>355</v>
      </c>
      <c r="DB94" s="389" t="s">
        <v>355</v>
      </c>
      <c r="DC94" s="389" t="s">
        <v>355</v>
      </c>
      <c r="DD94" s="389" t="s">
        <v>355</v>
      </c>
      <c r="DE94" s="389" t="s">
        <v>355</v>
      </c>
      <c r="DF94" s="389" t="s">
        <v>355</v>
      </c>
      <c r="DG94" s="390" t="s">
        <v>355</v>
      </c>
    </row>
    <row r="95" spans="1:111" ht="15" customHeight="1">
      <c r="A95" s="382">
        <v>89</v>
      </c>
      <c r="B95" s="123" t="s">
        <v>301</v>
      </c>
      <c r="C95" s="110" t="s">
        <v>7</v>
      </c>
      <c r="D95" s="388" t="s">
        <v>355</v>
      </c>
      <c r="E95" s="389" t="s">
        <v>355</v>
      </c>
      <c r="F95" s="389" t="s">
        <v>355</v>
      </c>
      <c r="G95" s="389" t="s">
        <v>355</v>
      </c>
      <c r="H95" s="389" t="s">
        <v>355</v>
      </c>
      <c r="I95" s="389" t="s">
        <v>355</v>
      </c>
      <c r="J95" s="389" t="s">
        <v>355</v>
      </c>
      <c r="K95" s="389" t="s">
        <v>355</v>
      </c>
      <c r="L95" s="389" t="s">
        <v>355</v>
      </c>
      <c r="M95" s="389" t="s">
        <v>355</v>
      </c>
      <c r="N95" s="389" t="s">
        <v>355</v>
      </c>
      <c r="O95" s="389" t="s">
        <v>355</v>
      </c>
      <c r="P95" s="389" t="s">
        <v>355</v>
      </c>
      <c r="Q95" s="389" t="s">
        <v>355</v>
      </c>
      <c r="R95" s="389" t="s">
        <v>355</v>
      </c>
      <c r="S95" s="389" t="s">
        <v>355</v>
      </c>
      <c r="T95" s="389" t="s">
        <v>355</v>
      </c>
      <c r="U95" s="389" t="s">
        <v>355</v>
      </c>
      <c r="V95" s="389" t="s">
        <v>355</v>
      </c>
      <c r="W95" s="389" t="s">
        <v>355</v>
      </c>
      <c r="X95" s="389" t="s">
        <v>355</v>
      </c>
      <c r="Y95" s="389" t="s">
        <v>355</v>
      </c>
      <c r="Z95" s="389" t="s">
        <v>355</v>
      </c>
      <c r="AA95" s="389" t="s">
        <v>355</v>
      </c>
      <c r="AB95" s="389" t="s">
        <v>355</v>
      </c>
      <c r="AC95" s="389" t="s">
        <v>355</v>
      </c>
      <c r="AD95" s="389" t="s">
        <v>355</v>
      </c>
      <c r="AE95" s="389" t="s">
        <v>355</v>
      </c>
      <c r="AF95" s="389" t="s">
        <v>355</v>
      </c>
      <c r="AG95" s="389" t="s">
        <v>355</v>
      </c>
      <c r="AH95" s="389" t="s">
        <v>355</v>
      </c>
      <c r="AI95" s="389" t="s">
        <v>355</v>
      </c>
      <c r="AJ95" s="389" t="s">
        <v>355</v>
      </c>
      <c r="AK95" s="389" t="s">
        <v>355</v>
      </c>
      <c r="AL95" s="389" t="s">
        <v>355</v>
      </c>
      <c r="AM95" s="389" t="s">
        <v>355</v>
      </c>
      <c r="AN95" s="389" t="s">
        <v>355</v>
      </c>
      <c r="AO95" s="389" t="s">
        <v>355</v>
      </c>
      <c r="AP95" s="389" t="s">
        <v>355</v>
      </c>
      <c r="AQ95" s="389" t="s">
        <v>355</v>
      </c>
      <c r="AR95" s="389" t="s">
        <v>355</v>
      </c>
      <c r="AS95" s="389" t="s">
        <v>355</v>
      </c>
      <c r="AT95" s="389" t="s">
        <v>355</v>
      </c>
      <c r="AU95" s="389" t="s">
        <v>355</v>
      </c>
      <c r="AV95" s="389" t="s">
        <v>355</v>
      </c>
      <c r="AW95" s="389" t="s">
        <v>355</v>
      </c>
      <c r="AX95" s="389" t="s">
        <v>355</v>
      </c>
      <c r="AY95" s="389" t="s">
        <v>355</v>
      </c>
      <c r="AZ95" s="389" t="s">
        <v>355</v>
      </c>
      <c r="BA95" s="389" t="s">
        <v>355</v>
      </c>
      <c r="BB95" s="389" t="s">
        <v>355</v>
      </c>
      <c r="BC95" s="389" t="s">
        <v>355</v>
      </c>
      <c r="BD95" s="389" t="s">
        <v>355</v>
      </c>
      <c r="BE95" s="389" t="s">
        <v>355</v>
      </c>
      <c r="BF95" s="389" t="s">
        <v>355</v>
      </c>
      <c r="BG95" s="389" t="s">
        <v>355</v>
      </c>
      <c r="BH95" s="389" t="s">
        <v>355</v>
      </c>
      <c r="BI95" s="389" t="s">
        <v>355</v>
      </c>
      <c r="BJ95" s="389" t="s">
        <v>355</v>
      </c>
      <c r="BK95" s="389" t="s">
        <v>355</v>
      </c>
      <c r="BL95" s="389" t="s">
        <v>355</v>
      </c>
      <c r="BM95" s="389" t="s">
        <v>355</v>
      </c>
      <c r="BN95" s="389" t="s">
        <v>355</v>
      </c>
      <c r="BO95" s="389" t="s">
        <v>355</v>
      </c>
      <c r="BP95" s="389" t="s">
        <v>355</v>
      </c>
      <c r="BQ95" s="389" t="s">
        <v>355</v>
      </c>
      <c r="BR95" s="389" t="s">
        <v>355</v>
      </c>
      <c r="BS95" s="389" t="s">
        <v>355</v>
      </c>
      <c r="BT95" s="389" t="s">
        <v>355</v>
      </c>
      <c r="BU95" s="389" t="s">
        <v>355</v>
      </c>
      <c r="BV95" s="389" t="s">
        <v>355</v>
      </c>
      <c r="BW95" s="389" t="s">
        <v>355</v>
      </c>
      <c r="BX95" s="389" t="s">
        <v>355</v>
      </c>
      <c r="BY95" s="389" t="s">
        <v>355</v>
      </c>
      <c r="BZ95" s="389" t="s">
        <v>355</v>
      </c>
      <c r="CA95" s="389" t="s">
        <v>355</v>
      </c>
      <c r="CB95" s="389" t="s">
        <v>355</v>
      </c>
      <c r="CC95" s="389" t="s">
        <v>355</v>
      </c>
      <c r="CD95" s="389" t="s">
        <v>355</v>
      </c>
      <c r="CE95" s="389" t="s">
        <v>355</v>
      </c>
      <c r="CF95" s="389" t="s">
        <v>355</v>
      </c>
      <c r="CG95" s="389" t="s">
        <v>355</v>
      </c>
      <c r="CH95" s="389" t="s">
        <v>355</v>
      </c>
      <c r="CI95" s="389" t="s">
        <v>355</v>
      </c>
      <c r="CJ95" s="389" t="s">
        <v>355</v>
      </c>
      <c r="CK95" s="389" t="s">
        <v>355</v>
      </c>
      <c r="CL95" s="389" t="s">
        <v>355</v>
      </c>
      <c r="CM95" s="389" t="s">
        <v>355</v>
      </c>
      <c r="CN95" s="389">
        <v>1</v>
      </c>
      <c r="CO95" s="389" t="s">
        <v>355</v>
      </c>
      <c r="CP95" s="389" t="s">
        <v>355</v>
      </c>
      <c r="CQ95" s="389" t="s">
        <v>355</v>
      </c>
      <c r="CR95" s="389" t="s">
        <v>355</v>
      </c>
      <c r="CS95" s="389" t="s">
        <v>355</v>
      </c>
      <c r="CT95" s="389" t="s">
        <v>355</v>
      </c>
      <c r="CU95" s="389" t="s">
        <v>355</v>
      </c>
      <c r="CV95" s="389" t="s">
        <v>355</v>
      </c>
      <c r="CW95" s="389" t="s">
        <v>355</v>
      </c>
      <c r="CX95" s="389" t="s">
        <v>355</v>
      </c>
      <c r="CY95" s="389" t="s">
        <v>355</v>
      </c>
      <c r="CZ95" s="389" t="s">
        <v>355</v>
      </c>
      <c r="DA95" s="389" t="s">
        <v>355</v>
      </c>
      <c r="DB95" s="389" t="s">
        <v>355</v>
      </c>
      <c r="DC95" s="389" t="s">
        <v>355</v>
      </c>
      <c r="DD95" s="389" t="s">
        <v>355</v>
      </c>
      <c r="DE95" s="389" t="s">
        <v>355</v>
      </c>
      <c r="DF95" s="389" t="s">
        <v>355</v>
      </c>
      <c r="DG95" s="390" t="s">
        <v>355</v>
      </c>
    </row>
    <row r="96" spans="1:111" ht="15" customHeight="1">
      <c r="A96" s="382">
        <v>90</v>
      </c>
      <c r="B96" s="123" t="s">
        <v>302</v>
      </c>
      <c r="C96" s="110" t="s">
        <v>303</v>
      </c>
      <c r="D96" s="388" t="s">
        <v>355</v>
      </c>
      <c r="E96" s="389" t="s">
        <v>355</v>
      </c>
      <c r="F96" s="389" t="s">
        <v>355</v>
      </c>
      <c r="G96" s="389" t="s">
        <v>355</v>
      </c>
      <c r="H96" s="389" t="s">
        <v>355</v>
      </c>
      <c r="I96" s="389" t="s">
        <v>355</v>
      </c>
      <c r="J96" s="389" t="s">
        <v>355</v>
      </c>
      <c r="K96" s="389" t="s">
        <v>355</v>
      </c>
      <c r="L96" s="389" t="s">
        <v>355</v>
      </c>
      <c r="M96" s="389" t="s">
        <v>355</v>
      </c>
      <c r="N96" s="389" t="s">
        <v>355</v>
      </c>
      <c r="O96" s="389" t="s">
        <v>355</v>
      </c>
      <c r="P96" s="389" t="s">
        <v>355</v>
      </c>
      <c r="Q96" s="389" t="s">
        <v>355</v>
      </c>
      <c r="R96" s="389" t="s">
        <v>355</v>
      </c>
      <c r="S96" s="389" t="s">
        <v>355</v>
      </c>
      <c r="T96" s="389" t="s">
        <v>355</v>
      </c>
      <c r="U96" s="389" t="s">
        <v>355</v>
      </c>
      <c r="V96" s="389" t="s">
        <v>355</v>
      </c>
      <c r="W96" s="389" t="s">
        <v>355</v>
      </c>
      <c r="X96" s="389" t="s">
        <v>355</v>
      </c>
      <c r="Y96" s="389" t="s">
        <v>355</v>
      </c>
      <c r="Z96" s="389" t="s">
        <v>355</v>
      </c>
      <c r="AA96" s="389" t="s">
        <v>355</v>
      </c>
      <c r="AB96" s="389" t="s">
        <v>355</v>
      </c>
      <c r="AC96" s="389" t="s">
        <v>355</v>
      </c>
      <c r="AD96" s="389" t="s">
        <v>355</v>
      </c>
      <c r="AE96" s="389" t="s">
        <v>355</v>
      </c>
      <c r="AF96" s="389" t="s">
        <v>355</v>
      </c>
      <c r="AG96" s="389" t="s">
        <v>355</v>
      </c>
      <c r="AH96" s="389" t="s">
        <v>355</v>
      </c>
      <c r="AI96" s="389" t="s">
        <v>355</v>
      </c>
      <c r="AJ96" s="389" t="s">
        <v>355</v>
      </c>
      <c r="AK96" s="389" t="s">
        <v>355</v>
      </c>
      <c r="AL96" s="389" t="s">
        <v>355</v>
      </c>
      <c r="AM96" s="389" t="s">
        <v>355</v>
      </c>
      <c r="AN96" s="389" t="s">
        <v>355</v>
      </c>
      <c r="AO96" s="389" t="s">
        <v>355</v>
      </c>
      <c r="AP96" s="389" t="s">
        <v>355</v>
      </c>
      <c r="AQ96" s="389" t="s">
        <v>355</v>
      </c>
      <c r="AR96" s="389" t="s">
        <v>355</v>
      </c>
      <c r="AS96" s="389" t="s">
        <v>355</v>
      </c>
      <c r="AT96" s="389" t="s">
        <v>355</v>
      </c>
      <c r="AU96" s="389" t="s">
        <v>355</v>
      </c>
      <c r="AV96" s="389" t="s">
        <v>355</v>
      </c>
      <c r="AW96" s="389" t="s">
        <v>355</v>
      </c>
      <c r="AX96" s="389" t="s">
        <v>355</v>
      </c>
      <c r="AY96" s="389" t="s">
        <v>355</v>
      </c>
      <c r="AZ96" s="389" t="s">
        <v>355</v>
      </c>
      <c r="BA96" s="389" t="s">
        <v>355</v>
      </c>
      <c r="BB96" s="389" t="s">
        <v>355</v>
      </c>
      <c r="BC96" s="389" t="s">
        <v>355</v>
      </c>
      <c r="BD96" s="389" t="s">
        <v>355</v>
      </c>
      <c r="BE96" s="389" t="s">
        <v>355</v>
      </c>
      <c r="BF96" s="389" t="s">
        <v>355</v>
      </c>
      <c r="BG96" s="389" t="s">
        <v>355</v>
      </c>
      <c r="BH96" s="389" t="s">
        <v>355</v>
      </c>
      <c r="BI96" s="389" t="s">
        <v>355</v>
      </c>
      <c r="BJ96" s="389" t="s">
        <v>355</v>
      </c>
      <c r="BK96" s="389" t="s">
        <v>355</v>
      </c>
      <c r="BL96" s="389" t="s">
        <v>355</v>
      </c>
      <c r="BM96" s="389" t="s">
        <v>355</v>
      </c>
      <c r="BN96" s="389" t="s">
        <v>355</v>
      </c>
      <c r="BO96" s="389" t="s">
        <v>355</v>
      </c>
      <c r="BP96" s="389" t="s">
        <v>355</v>
      </c>
      <c r="BQ96" s="389" t="s">
        <v>355</v>
      </c>
      <c r="BR96" s="389" t="s">
        <v>355</v>
      </c>
      <c r="BS96" s="389" t="s">
        <v>355</v>
      </c>
      <c r="BT96" s="389" t="s">
        <v>355</v>
      </c>
      <c r="BU96" s="389" t="s">
        <v>355</v>
      </c>
      <c r="BV96" s="389" t="s">
        <v>355</v>
      </c>
      <c r="BW96" s="389" t="s">
        <v>355</v>
      </c>
      <c r="BX96" s="389" t="s">
        <v>355</v>
      </c>
      <c r="BY96" s="389" t="s">
        <v>355</v>
      </c>
      <c r="BZ96" s="389" t="s">
        <v>355</v>
      </c>
      <c r="CA96" s="389" t="s">
        <v>355</v>
      </c>
      <c r="CB96" s="389" t="s">
        <v>355</v>
      </c>
      <c r="CC96" s="389" t="s">
        <v>355</v>
      </c>
      <c r="CD96" s="389" t="s">
        <v>355</v>
      </c>
      <c r="CE96" s="389" t="s">
        <v>355</v>
      </c>
      <c r="CF96" s="389" t="s">
        <v>355</v>
      </c>
      <c r="CG96" s="389" t="s">
        <v>355</v>
      </c>
      <c r="CH96" s="389" t="s">
        <v>355</v>
      </c>
      <c r="CI96" s="389" t="s">
        <v>355</v>
      </c>
      <c r="CJ96" s="389" t="s">
        <v>355</v>
      </c>
      <c r="CK96" s="389" t="s">
        <v>355</v>
      </c>
      <c r="CL96" s="389" t="s">
        <v>355</v>
      </c>
      <c r="CM96" s="389" t="s">
        <v>355</v>
      </c>
      <c r="CN96" s="389" t="s">
        <v>355</v>
      </c>
      <c r="CO96" s="389">
        <v>1</v>
      </c>
      <c r="CP96" s="389" t="s">
        <v>355</v>
      </c>
      <c r="CQ96" s="389" t="s">
        <v>355</v>
      </c>
      <c r="CR96" s="389" t="s">
        <v>355</v>
      </c>
      <c r="CS96" s="389" t="s">
        <v>355</v>
      </c>
      <c r="CT96" s="389" t="s">
        <v>355</v>
      </c>
      <c r="CU96" s="389" t="s">
        <v>355</v>
      </c>
      <c r="CV96" s="389" t="s">
        <v>355</v>
      </c>
      <c r="CW96" s="389" t="s">
        <v>355</v>
      </c>
      <c r="CX96" s="389" t="s">
        <v>355</v>
      </c>
      <c r="CY96" s="389" t="s">
        <v>355</v>
      </c>
      <c r="CZ96" s="389" t="s">
        <v>355</v>
      </c>
      <c r="DA96" s="389" t="s">
        <v>355</v>
      </c>
      <c r="DB96" s="389" t="s">
        <v>355</v>
      </c>
      <c r="DC96" s="389" t="s">
        <v>355</v>
      </c>
      <c r="DD96" s="389" t="s">
        <v>355</v>
      </c>
      <c r="DE96" s="389" t="s">
        <v>355</v>
      </c>
      <c r="DF96" s="389" t="s">
        <v>355</v>
      </c>
      <c r="DG96" s="390" t="s">
        <v>355</v>
      </c>
    </row>
    <row r="97" spans="1:111" ht="15" customHeight="1">
      <c r="A97" s="382">
        <v>91</v>
      </c>
      <c r="B97" s="123" t="s">
        <v>304</v>
      </c>
      <c r="C97" s="110" t="s">
        <v>305</v>
      </c>
      <c r="D97" s="388" t="s">
        <v>355</v>
      </c>
      <c r="E97" s="389" t="s">
        <v>355</v>
      </c>
      <c r="F97" s="389" t="s">
        <v>355</v>
      </c>
      <c r="G97" s="389" t="s">
        <v>355</v>
      </c>
      <c r="H97" s="389" t="s">
        <v>355</v>
      </c>
      <c r="I97" s="389" t="s">
        <v>355</v>
      </c>
      <c r="J97" s="389" t="s">
        <v>355</v>
      </c>
      <c r="K97" s="389" t="s">
        <v>355</v>
      </c>
      <c r="L97" s="389" t="s">
        <v>355</v>
      </c>
      <c r="M97" s="389" t="s">
        <v>355</v>
      </c>
      <c r="N97" s="389" t="s">
        <v>355</v>
      </c>
      <c r="O97" s="389" t="s">
        <v>355</v>
      </c>
      <c r="P97" s="389" t="s">
        <v>355</v>
      </c>
      <c r="Q97" s="389" t="s">
        <v>355</v>
      </c>
      <c r="R97" s="389" t="s">
        <v>355</v>
      </c>
      <c r="S97" s="389" t="s">
        <v>355</v>
      </c>
      <c r="T97" s="389" t="s">
        <v>355</v>
      </c>
      <c r="U97" s="389" t="s">
        <v>355</v>
      </c>
      <c r="V97" s="389" t="s">
        <v>355</v>
      </c>
      <c r="W97" s="389" t="s">
        <v>355</v>
      </c>
      <c r="X97" s="389" t="s">
        <v>355</v>
      </c>
      <c r="Y97" s="389" t="s">
        <v>355</v>
      </c>
      <c r="Z97" s="389" t="s">
        <v>355</v>
      </c>
      <c r="AA97" s="389" t="s">
        <v>355</v>
      </c>
      <c r="AB97" s="389" t="s">
        <v>355</v>
      </c>
      <c r="AC97" s="389" t="s">
        <v>355</v>
      </c>
      <c r="AD97" s="389" t="s">
        <v>355</v>
      </c>
      <c r="AE97" s="389" t="s">
        <v>355</v>
      </c>
      <c r="AF97" s="389" t="s">
        <v>355</v>
      </c>
      <c r="AG97" s="389" t="s">
        <v>355</v>
      </c>
      <c r="AH97" s="389" t="s">
        <v>355</v>
      </c>
      <c r="AI97" s="389" t="s">
        <v>355</v>
      </c>
      <c r="AJ97" s="389" t="s">
        <v>355</v>
      </c>
      <c r="AK97" s="389" t="s">
        <v>355</v>
      </c>
      <c r="AL97" s="389" t="s">
        <v>355</v>
      </c>
      <c r="AM97" s="389" t="s">
        <v>355</v>
      </c>
      <c r="AN97" s="389" t="s">
        <v>355</v>
      </c>
      <c r="AO97" s="389" t="s">
        <v>355</v>
      </c>
      <c r="AP97" s="389" t="s">
        <v>355</v>
      </c>
      <c r="AQ97" s="389" t="s">
        <v>355</v>
      </c>
      <c r="AR97" s="389" t="s">
        <v>355</v>
      </c>
      <c r="AS97" s="389" t="s">
        <v>355</v>
      </c>
      <c r="AT97" s="389" t="s">
        <v>355</v>
      </c>
      <c r="AU97" s="389" t="s">
        <v>355</v>
      </c>
      <c r="AV97" s="389" t="s">
        <v>355</v>
      </c>
      <c r="AW97" s="389" t="s">
        <v>355</v>
      </c>
      <c r="AX97" s="389" t="s">
        <v>355</v>
      </c>
      <c r="AY97" s="389" t="s">
        <v>355</v>
      </c>
      <c r="AZ97" s="389" t="s">
        <v>355</v>
      </c>
      <c r="BA97" s="389" t="s">
        <v>355</v>
      </c>
      <c r="BB97" s="389" t="s">
        <v>355</v>
      </c>
      <c r="BC97" s="389" t="s">
        <v>355</v>
      </c>
      <c r="BD97" s="389" t="s">
        <v>355</v>
      </c>
      <c r="BE97" s="389" t="s">
        <v>355</v>
      </c>
      <c r="BF97" s="389" t="s">
        <v>355</v>
      </c>
      <c r="BG97" s="389" t="s">
        <v>355</v>
      </c>
      <c r="BH97" s="389" t="s">
        <v>355</v>
      </c>
      <c r="BI97" s="389" t="s">
        <v>355</v>
      </c>
      <c r="BJ97" s="389" t="s">
        <v>355</v>
      </c>
      <c r="BK97" s="389" t="s">
        <v>355</v>
      </c>
      <c r="BL97" s="389" t="s">
        <v>355</v>
      </c>
      <c r="BM97" s="389" t="s">
        <v>355</v>
      </c>
      <c r="BN97" s="389" t="s">
        <v>355</v>
      </c>
      <c r="BO97" s="389" t="s">
        <v>355</v>
      </c>
      <c r="BP97" s="389" t="s">
        <v>355</v>
      </c>
      <c r="BQ97" s="389" t="s">
        <v>355</v>
      </c>
      <c r="BR97" s="389" t="s">
        <v>355</v>
      </c>
      <c r="BS97" s="389" t="s">
        <v>355</v>
      </c>
      <c r="BT97" s="389" t="s">
        <v>355</v>
      </c>
      <c r="BU97" s="389" t="s">
        <v>355</v>
      </c>
      <c r="BV97" s="389" t="s">
        <v>355</v>
      </c>
      <c r="BW97" s="389" t="s">
        <v>355</v>
      </c>
      <c r="BX97" s="389" t="s">
        <v>355</v>
      </c>
      <c r="BY97" s="389" t="s">
        <v>355</v>
      </c>
      <c r="BZ97" s="389" t="s">
        <v>355</v>
      </c>
      <c r="CA97" s="389" t="s">
        <v>355</v>
      </c>
      <c r="CB97" s="389" t="s">
        <v>355</v>
      </c>
      <c r="CC97" s="389" t="s">
        <v>355</v>
      </c>
      <c r="CD97" s="389" t="s">
        <v>355</v>
      </c>
      <c r="CE97" s="389" t="s">
        <v>355</v>
      </c>
      <c r="CF97" s="389" t="s">
        <v>355</v>
      </c>
      <c r="CG97" s="389" t="s">
        <v>355</v>
      </c>
      <c r="CH97" s="389" t="s">
        <v>355</v>
      </c>
      <c r="CI97" s="389" t="s">
        <v>355</v>
      </c>
      <c r="CJ97" s="389" t="s">
        <v>355</v>
      </c>
      <c r="CK97" s="389" t="s">
        <v>355</v>
      </c>
      <c r="CL97" s="389" t="s">
        <v>355</v>
      </c>
      <c r="CM97" s="389" t="s">
        <v>355</v>
      </c>
      <c r="CN97" s="389" t="s">
        <v>355</v>
      </c>
      <c r="CO97" s="389" t="s">
        <v>355</v>
      </c>
      <c r="CP97" s="389">
        <v>1</v>
      </c>
      <c r="CQ97" s="389" t="s">
        <v>355</v>
      </c>
      <c r="CR97" s="389" t="s">
        <v>355</v>
      </c>
      <c r="CS97" s="389" t="s">
        <v>355</v>
      </c>
      <c r="CT97" s="389" t="s">
        <v>355</v>
      </c>
      <c r="CU97" s="389" t="s">
        <v>355</v>
      </c>
      <c r="CV97" s="389" t="s">
        <v>355</v>
      </c>
      <c r="CW97" s="389" t="s">
        <v>355</v>
      </c>
      <c r="CX97" s="389" t="s">
        <v>355</v>
      </c>
      <c r="CY97" s="389" t="s">
        <v>355</v>
      </c>
      <c r="CZ97" s="389" t="s">
        <v>355</v>
      </c>
      <c r="DA97" s="389" t="s">
        <v>355</v>
      </c>
      <c r="DB97" s="389" t="s">
        <v>355</v>
      </c>
      <c r="DC97" s="389" t="s">
        <v>355</v>
      </c>
      <c r="DD97" s="389" t="s">
        <v>355</v>
      </c>
      <c r="DE97" s="389" t="s">
        <v>355</v>
      </c>
      <c r="DF97" s="389" t="s">
        <v>355</v>
      </c>
      <c r="DG97" s="390" t="s">
        <v>355</v>
      </c>
    </row>
    <row r="98" spans="1:111" ht="15" customHeight="1">
      <c r="A98" s="382">
        <v>92</v>
      </c>
      <c r="B98" s="123" t="s">
        <v>306</v>
      </c>
      <c r="C98" s="110" t="s">
        <v>307</v>
      </c>
      <c r="D98" s="388" t="s">
        <v>355</v>
      </c>
      <c r="E98" s="389" t="s">
        <v>355</v>
      </c>
      <c r="F98" s="389" t="s">
        <v>355</v>
      </c>
      <c r="G98" s="389" t="s">
        <v>355</v>
      </c>
      <c r="H98" s="389" t="s">
        <v>355</v>
      </c>
      <c r="I98" s="389" t="s">
        <v>355</v>
      </c>
      <c r="J98" s="389" t="s">
        <v>355</v>
      </c>
      <c r="K98" s="389" t="s">
        <v>355</v>
      </c>
      <c r="L98" s="389" t="s">
        <v>355</v>
      </c>
      <c r="M98" s="389" t="s">
        <v>355</v>
      </c>
      <c r="N98" s="389" t="s">
        <v>355</v>
      </c>
      <c r="O98" s="389" t="s">
        <v>355</v>
      </c>
      <c r="P98" s="389" t="s">
        <v>355</v>
      </c>
      <c r="Q98" s="389" t="s">
        <v>355</v>
      </c>
      <c r="R98" s="389" t="s">
        <v>355</v>
      </c>
      <c r="S98" s="389" t="s">
        <v>355</v>
      </c>
      <c r="T98" s="389" t="s">
        <v>355</v>
      </c>
      <c r="U98" s="389" t="s">
        <v>355</v>
      </c>
      <c r="V98" s="389" t="s">
        <v>355</v>
      </c>
      <c r="W98" s="389" t="s">
        <v>355</v>
      </c>
      <c r="X98" s="389" t="s">
        <v>355</v>
      </c>
      <c r="Y98" s="389" t="s">
        <v>355</v>
      </c>
      <c r="Z98" s="389" t="s">
        <v>355</v>
      </c>
      <c r="AA98" s="389" t="s">
        <v>355</v>
      </c>
      <c r="AB98" s="389" t="s">
        <v>355</v>
      </c>
      <c r="AC98" s="389" t="s">
        <v>355</v>
      </c>
      <c r="AD98" s="389" t="s">
        <v>355</v>
      </c>
      <c r="AE98" s="389" t="s">
        <v>355</v>
      </c>
      <c r="AF98" s="389" t="s">
        <v>355</v>
      </c>
      <c r="AG98" s="389" t="s">
        <v>355</v>
      </c>
      <c r="AH98" s="389" t="s">
        <v>355</v>
      </c>
      <c r="AI98" s="389" t="s">
        <v>355</v>
      </c>
      <c r="AJ98" s="389" t="s">
        <v>355</v>
      </c>
      <c r="AK98" s="389" t="s">
        <v>355</v>
      </c>
      <c r="AL98" s="389" t="s">
        <v>355</v>
      </c>
      <c r="AM98" s="389" t="s">
        <v>355</v>
      </c>
      <c r="AN98" s="389" t="s">
        <v>355</v>
      </c>
      <c r="AO98" s="389" t="s">
        <v>355</v>
      </c>
      <c r="AP98" s="389" t="s">
        <v>355</v>
      </c>
      <c r="AQ98" s="389" t="s">
        <v>355</v>
      </c>
      <c r="AR98" s="389" t="s">
        <v>355</v>
      </c>
      <c r="AS98" s="389" t="s">
        <v>355</v>
      </c>
      <c r="AT98" s="389" t="s">
        <v>355</v>
      </c>
      <c r="AU98" s="389" t="s">
        <v>355</v>
      </c>
      <c r="AV98" s="389" t="s">
        <v>355</v>
      </c>
      <c r="AW98" s="389" t="s">
        <v>355</v>
      </c>
      <c r="AX98" s="389" t="s">
        <v>355</v>
      </c>
      <c r="AY98" s="389" t="s">
        <v>355</v>
      </c>
      <c r="AZ98" s="389" t="s">
        <v>355</v>
      </c>
      <c r="BA98" s="389" t="s">
        <v>355</v>
      </c>
      <c r="BB98" s="389" t="s">
        <v>355</v>
      </c>
      <c r="BC98" s="389" t="s">
        <v>355</v>
      </c>
      <c r="BD98" s="389" t="s">
        <v>355</v>
      </c>
      <c r="BE98" s="389" t="s">
        <v>355</v>
      </c>
      <c r="BF98" s="389" t="s">
        <v>355</v>
      </c>
      <c r="BG98" s="389" t="s">
        <v>355</v>
      </c>
      <c r="BH98" s="389" t="s">
        <v>355</v>
      </c>
      <c r="BI98" s="389" t="s">
        <v>355</v>
      </c>
      <c r="BJ98" s="389" t="s">
        <v>355</v>
      </c>
      <c r="BK98" s="389" t="s">
        <v>355</v>
      </c>
      <c r="BL98" s="389" t="s">
        <v>355</v>
      </c>
      <c r="BM98" s="389" t="s">
        <v>355</v>
      </c>
      <c r="BN98" s="389" t="s">
        <v>355</v>
      </c>
      <c r="BO98" s="389" t="s">
        <v>355</v>
      </c>
      <c r="BP98" s="389" t="s">
        <v>355</v>
      </c>
      <c r="BQ98" s="389" t="s">
        <v>355</v>
      </c>
      <c r="BR98" s="389" t="s">
        <v>355</v>
      </c>
      <c r="BS98" s="389" t="s">
        <v>355</v>
      </c>
      <c r="BT98" s="389" t="s">
        <v>355</v>
      </c>
      <c r="BU98" s="389" t="s">
        <v>355</v>
      </c>
      <c r="BV98" s="389" t="s">
        <v>355</v>
      </c>
      <c r="BW98" s="389" t="s">
        <v>355</v>
      </c>
      <c r="BX98" s="389" t="s">
        <v>355</v>
      </c>
      <c r="BY98" s="389" t="s">
        <v>355</v>
      </c>
      <c r="BZ98" s="389" t="s">
        <v>355</v>
      </c>
      <c r="CA98" s="389" t="s">
        <v>355</v>
      </c>
      <c r="CB98" s="389" t="s">
        <v>355</v>
      </c>
      <c r="CC98" s="389" t="s">
        <v>355</v>
      </c>
      <c r="CD98" s="389" t="s">
        <v>355</v>
      </c>
      <c r="CE98" s="389" t="s">
        <v>355</v>
      </c>
      <c r="CF98" s="389" t="s">
        <v>355</v>
      </c>
      <c r="CG98" s="389" t="s">
        <v>355</v>
      </c>
      <c r="CH98" s="389" t="s">
        <v>355</v>
      </c>
      <c r="CI98" s="389" t="s">
        <v>355</v>
      </c>
      <c r="CJ98" s="389" t="s">
        <v>355</v>
      </c>
      <c r="CK98" s="389" t="s">
        <v>355</v>
      </c>
      <c r="CL98" s="389" t="s">
        <v>355</v>
      </c>
      <c r="CM98" s="389" t="s">
        <v>355</v>
      </c>
      <c r="CN98" s="389" t="s">
        <v>355</v>
      </c>
      <c r="CO98" s="389" t="s">
        <v>355</v>
      </c>
      <c r="CP98" s="389" t="s">
        <v>355</v>
      </c>
      <c r="CQ98" s="389">
        <v>1</v>
      </c>
      <c r="CR98" s="389" t="s">
        <v>355</v>
      </c>
      <c r="CS98" s="389" t="s">
        <v>355</v>
      </c>
      <c r="CT98" s="389" t="s">
        <v>355</v>
      </c>
      <c r="CU98" s="389" t="s">
        <v>355</v>
      </c>
      <c r="CV98" s="389" t="s">
        <v>355</v>
      </c>
      <c r="CW98" s="389" t="s">
        <v>355</v>
      </c>
      <c r="CX98" s="389" t="s">
        <v>355</v>
      </c>
      <c r="CY98" s="389" t="s">
        <v>355</v>
      </c>
      <c r="CZ98" s="389" t="s">
        <v>355</v>
      </c>
      <c r="DA98" s="389" t="s">
        <v>355</v>
      </c>
      <c r="DB98" s="389" t="s">
        <v>355</v>
      </c>
      <c r="DC98" s="389" t="s">
        <v>355</v>
      </c>
      <c r="DD98" s="389" t="s">
        <v>355</v>
      </c>
      <c r="DE98" s="389" t="s">
        <v>355</v>
      </c>
      <c r="DF98" s="389" t="s">
        <v>355</v>
      </c>
      <c r="DG98" s="390" t="s">
        <v>355</v>
      </c>
    </row>
    <row r="99" spans="1:111" ht="15" customHeight="1">
      <c r="A99" s="382">
        <v>93</v>
      </c>
      <c r="B99" s="123" t="s">
        <v>308</v>
      </c>
      <c r="C99" s="110" t="s">
        <v>309</v>
      </c>
      <c r="D99" s="388" t="s">
        <v>355</v>
      </c>
      <c r="E99" s="389" t="s">
        <v>355</v>
      </c>
      <c r="F99" s="389" t="s">
        <v>355</v>
      </c>
      <c r="G99" s="389" t="s">
        <v>355</v>
      </c>
      <c r="H99" s="389" t="s">
        <v>355</v>
      </c>
      <c r="I99" s="389" t="s">
        <v>355</v>
      </c>
      <c r="J99" s="389" t="s">
        <v>355</v>
      </c>
      <c r="K99" s="389" t="s">
        <v>355</v>
      </c>
      <c r="L99" s="389" t="s">
        <v>355</v>
      </c>
      <c r="M99" s="389" t="s">
        <v>355</v>
      </c>
      <c r="N99" s="389" t="s">
        <v>355</v>
      </c>
      <c r="O99" s="389" t="s">
        <v>355</v>
      </c>
      <c r="P99" s="389" t="s">
        <v>355</v>
      </c>
      <c r="Q99" s="389" t="s">
        <v>355</v>
      </c>
      <c r="R99" s="389" t="s">
        <v>355</v>
      </c>
      <c r="S99" s="389" t="s">
        <v>355</v>
      </c>
      <c r="T99" s="389" t="s">
        <v>355</v>
      </c>
      <c r="U99" s="389" t="s">
        <v>355</v>
      </c>
      <c r="V99" s="389" t="s">
        <v>355</v>
      </c>
      <c r="W99" s="389" t="s">
        <v>355</v>
      </c>
      <c r="X99" s="389" t="s">
        <v>355</v>
      </c>
      <c r="Y99" s="389" t="s">
        <v>355</v>
      </c>
      <c r="Z99" s="389" t="s">
        <v>355</v>
      </c>
      <c r="AA99" s="389" t="s">
        <v>355</v>
      </c>
      <c r="AB99" s="389" t="s">
        <v>355</v>
      </c>
      <c r="AC99" s="389" t="s">
        <v>355</v>
      </c>
      <c r="AD99" s="389" t="s">
        <v>355</v>
      </c>
      <c r="AE99" s="389" t="s">
        <v>355</v>
      </c>
      <c r="AF99" s="389" t="s">
        <v>355</v>
      </c>
      <c r="AG99" s="389" t="s">
        <v>355</v>
      </c>
      <c r="AH99" s="389" t="s">
        <v>355</v>
      </c>
      <c r="AI99" s="389" t="s">
        <v>355</v>
      </c>
      <c r="AJ99" s="389" t="s">
        <v>355</v>
      </c>
      <c r="AK99" s="389" t="s">
        <v>355</v>
      </c>
      <c r="AL99" s="389" t="s">
        <v>355</v>
      </c>
      <c r="AM99" s="389" t="s">
        <v>355</v>
      </c>
      <c r="AN99" s="389" t="s">
        <v>355</v>
      </c>
      <c r="AO99" s="389" t="s">
        <v>355</v>
      </c>
      <c r="AP99" s="389" t="s">
        <v>355</v>
      </c>
      <c r="AQ99" s="389" t="s">
        <v>355</v>
      </c>
      <c r="AR99" s="389" t="s">
        <v>355</v>
      </c>
      <c r="AS99" s="389" t="s">
        <v>355</v>
      </c>
      <c r="AT99" s="389" t="s">
        <v>355</v>
      </c>
      <c r="AU99" s="389" t="s">
        <v>355</v>
      </c>
      <c r="AV99" s="389" t="s">
        <v>355</v>
      </c>
      <c r="AW99" s="389" t="s">
        <v>355</v>
      </c>
      <c r="AX99" s="389" t="s">
        <v>355</v>
      </c>
      <c r="AY99" s="389" t="s">
        <v>355</v>
      </c>
      <c r="AZ99" s="389" t="s">
        <v>355</v>
      </c>
      <c r="BA99" s="389" t="s">
        <v>355</v>
      </c>
      <c r="BB99" s="389" t="s">
        <v>355</v>
      </c>
      <c r="BC99" s="389" t="s">
        <v>355</v>
      </c>
      <c r="BD99" s="389" t="s">
        <v>355</v>
      </c>
      <c r="BE99" s="389" t="s">
        <v>355</v>
      </c>
      <c r="BF99" s="389" t="s">
        <v>355</v>
      </c>
      <c r="BG99" s="389" t="s">
        <v>355</v>
      </c>
      <c r="BH99" s="389" t="s">
        <v>355</v>
      </c>
      <c r="BI99" s="389" t="s">
        <v>355</v>
      </c>
      <c r="BJ99" s="389" t="s">
        <v>355</v>
      </c>
      <c r="BK99" s="389" t="s">
        <v>355</v>
      </c>
      <c r="BL99" s="389" t="s">
        <v>355</v>
      </c>
      <c r="BM99" s="389" t="s">
        <v>355</v>
      </c>
      <c r="BN99" s="389" t="s">
        <v>355</v>
      </c>
      <c r="BO99" s="389" t="s">
        <v>355</v>
      </c>
      <c r="BP99" s="389" t="s">
        <v>355</v>
      </c>
      <c r="BQ99" s="389" t="s">
        <v>355</v>
      </c>
      <c r="BR99" s="389" t="s">
        <v>355</v>
      </c>
      <c r="BS99" s="389" t="s">
        <v>355</v>
      </c>
      <c r="BT99" s="389" t="s">
        <v>355</v>
      </c>
      <c r="BU99" s="389" t="s">
        <v>355</v>
      </c>
      <c r="BV99" s="389" t="s">
        <v>355</v>
      </c>
      <c r="BW99" s="389" t="s">
        <v>355</v>
      </c>
      <c r="BX99" s="389" t="s">
        <v>355</v>
      </c>
      <c r="BY99" s="389" t="s">
        <v>355</v>
      </c>
      <c r="BZ99" s="389" t="s">
        <v>355</v>
      </c>
      <c r="CA99" s="389" t="s">
        <v>355</v>
      </c>
      <c r="CB99" s="389" t="s">
        <v>355</v>
      </c>
      <c r="CC99" s="389" t="s">
        <v>355</v>
      </c>
      <c r="CD99" s="389" t="s">
        <v>355</v>
      </c>
      <c r="CE99" s="389" t="s">
        <v>355</v>
      </c>
      <c r="CF99" s="389" t="s">
        <v>355</v>
      </c>
      <c r="CG99" s="389" t="s">
        <v>355</v>
      </c>
      <c r="CH99" s="389" t="s">
        <v>355</v>
      </c>
      <c r="CI99" s="389" t="s">
        <v>355</v>
      </c>
      <c r="CJ99" s="389" t="s">
        <v>355</v>
      </c>
      <c r="CK99" s="389" t="s">
        <v>355</v>
      </c>
      <c r="CL99" s="389" t="s">
        <v>355</v>
      </c>
      <c r="CM99" s="389" t="s">
        <v>355</v>
      </c>
      <c r="CN99" s="389" t="s">
        <v>355</v>
      </c>
      <c r="CO99" s="389" t="s">
        <v>355</v>
      </c>
      <c r="CP99" s="389" t="s">
        <v>355</v>
      </c>
      <c r="CQ99" s="389" t="s">
        <v>355</v>
      </c>
      <c r="CR99" s="389">
        <v>1</v>
      </c>
      <c r="CS99" s="389" t="s">
        <v>355</v>
      </c>
      <c r="CT99" s="389" t="s">
        <v>355</v>
      </c>
      <c r="CU99" s="389" t="s">
        <v>355</v>
      </c>
      <c r="CV99" s="389" t="s">
        <v>355</v>
      </c>
      <c r="CW99" s="389" t="s">
        <v>355</v>
      </c>
      <c r="CX99" s="389" t="s">
        <v>355</v>
      </c>
      <c r="CY99" s="389" t="s">
        <v>355</v>
      </c>
      <c r="CZ99" s="389" t="s">
        <v>355</v>
      </c>
      <c r="DA99" s="389" t="s">
        <v>355</v>
      </c>
      <c r="DB99" s="389" t="s">
        <v>355</v>
      </c>
      <c r="DC99" s="389" t="s">
        <v>355</v>
      </c>
      <c r="DD99" s="389" t="s">
        <v>355</v>
      </c>
      <c r="DE99" s="389" t="s">
        <v>355</v>
      </c>
      <c r="DF99" s="389" t="s">
        <v>355</v>
      </c>
      <c r="DG99" s="390" t="s">
        <v>355</v>
      </c>
    </row>
    <row r="100" spans="1:111" ht="15" customHeight="1">
      <c r="A100" s="382">
        <v>94</v>
      </c>
      <c r="B100" s="123" t="s">
        <v>310</v>
      </c>
      <c r="C100" s="110" t="s">
        <v>311</v>
      </c>
      <c r="D100" s="388" t="s">
        <v>355</v>
      </c>
      <c r="E100" s="389" t="s">
        <v>355</v>
      </c>
      <c r="F100" s="389" t="s">
        <v>355</v>
      </c>
      <c r="G100" s="389" t="s">
        <v>355</v>
      </c>
      <c r="H100" s="389" t="s">
        <v>355</v>
      </c>
      <c r="I100" s="389" t="s">
        <v>355</v>
      </c>
      <c r="J100" s="389" t="s">
        <v>355</v>
      </c>
      <c r="K100" s="389" t="s">
        <v>355</v>
      </c>
      <c r="L100" s="389" t="s">
        <v>355</v>
      </c>
      <c r="M100" s="389" t="s">
        <v>355</v>
      </c>
      <c r="N100" s="389" t="s">
        <v>355</v>
      </c>
      <c r="O100" s="389" t="s">
        <v>355</v>
      </c>
      <c r="P100" s="389" t="s">
        <v>355</v>
      </c>
      <c r="Q100" s="389" t="s">
        <v>355</v>
      </c>
      <c r="R100" s="389" t="s">
        <v>355</v>
      </c>
      <c r="S100" s="389" t="s">
        <v>355</v>
      </c>
      <c r="T100" s="389" t="s">
        <v>355</v>
      </c>
      <c r="U100" s="389" t="s">
        <v>355</v>
      </c>
      <c r="V100" s="389" t="s">
        <v>355</v>
      </c>
      <c r="W100" s="389" t="s">
        <v>355</v>
      </c>
      <c r="X100" s="389" t="s">
        <v>355</v>
      </c>
      <c r="Y100" s="389" t="s">
        <v>355</v>
      </c>
      <c r="Z100" s="389" t="s">
        <v>355</v>
      </c>
      <c r="AA100" s="389" t="s">
        <v>355</v>
      </c>
      <c r="AB100" s="389" t="s">
        <v>355</v>
      </c>
      <c r="AC100" s="389" t="s">
        <v>355</v>
      </c>
      <c r="AD100" s="389" t="s">
        <v>355</v>
      </c>
      <c r="AE100" s="389" t="s">
        <v>355</v>
      </c>
      <c r="AF100" s="389" t="s">
        <v>355</v>
      </c>
      <c r="AG100" s="389" t="s">
        <v>355</v>
      </c>
      <c r="AH100" s="389" t="s">
        <v>355</v>
      </c>
      <c r="AI100" s="389" t="s">
        <v>355</v>
      </c>
      <c r="AJ100" s="389" t="s">
        <v>355</v>
      </c>
      <c r="AK100" s="389" t="s">
        <v>355</v>
      </c>
      <c r="AL100" s="389" t="s">
        <v>355</v>
      </c>
      <c r="AM100" s="389" t="s">
        <v>355</v>
      </c>
      <c r="AN100" s="389" t="s">
        <v>355</v>
      </c>
      <c r="AO100" s="389" t="s">
        <v>355</v>
      </c>
      <c r="AP100" s="389" t="s">
        <v>355</v>
      </c>
      <c r="AQ100" s="389" t="s">
        <v>355</v>
      </c>
      <c r="AR100" s="389" t="s">
        <v>355</v>
      </c>
      <c r="AS100" s="389" t="s">
        <v>355</v>
      </c>
      <c r="AT100" s="389" t="s">
        <v>355</v>
      </c>
      <c r="AU100" s="389" t="s">
        <v>355</v>
      </c>
      <c r="AV100" s="389" t="s">
        <v>355</v>
      </c>
      <c r="AW100" s="389" t="s">
        <v>355</v>
      </c>
      <c r="AX100" s="389" t="s">
        <v>355</v>
      </c>
      <c r="AY100" s="389" t="s">
        <v>355</v>
      </c>
      <c r="AZ100" s="389" t="s">
        <v>355</v>
      </c>
      <c r="BA100" s="389" t="s">
        <v>355</v>
      </c>
      <c r="BB100" s="389" t="s">
        <v>355</v>
      </c>
      <c r="BC100" s="389" t="s">
        <v>355</v>
      </c>
      <c r="BD100" s="389" t="s">
        <v>355</v>
      </c>
      <c r="BE100" s="389" t="s">
        <v>355</v>
      </c>
      <c r="BF100" s="389" t="s">
        <v>355</v>
      </c>
      <c r="BG100" s="389" t="s">
        <v>355</v>
      </c>
      <c r="BH100" s="389" t="s">
        <v>355</v>
      </c>
      <c r="BI100" s="389" t="s">
        <v>355</v>
      </c>
      <c r="BJ100" s="389" t="s">
        <v>355</v>
      </c>
      <c r="BK100" s="389" t="s">
        <v>355</v>
      </c>
      <c r="BL100" s="389" t="s">
        <v>355</v>
      </c>
      <c r="BM100" s="389" t="s">
        <v>355</v>
      </c>
      <c r="BN100" s="389" t="s">
        <v>355</v>
      </c>
      <c r="BO100" s="389" t="s">
        <v>355</v>
      </c>
      <c r="BP100" s="389" t="s">
        <v>355</v>
      </c>
      <c r="BQ100" s="389" t="s">
        <v>355</v>
      </c>
      <c r="BR100" s="389" t="s">
        <v>355</v>
      </c>
      <c r="BS100" s="389" t="s">
        <v>355</v>
      </c>
      <c r="BT100" s="389" t="s">
        <v>355</v>
      </c>
      <c r="BU100" s="389" t="s">
        <v>355</v>
      </c>
      <c r="BV100" s="389" t="s">
        <v>355</v>
      </c>
      <c r="BW100" s="389" t="s">
        <v>355</v>
      </c>
      <c r="BX100" s="389" t="s">
        <v>355</v>
      </c>
      <c r="BY100" s="389" t="s">
        <v>355</v>
      </c>
      <c r="BZ100" s="389" t="s">
        <v>355</v>
      </c>
      <c r="CA100" s="389" t="s">
        <v>355</v>
      </c>
      <c r="CB100" s="389" t="s">
        <v>355</v>
      </c>
      <c r="CC100" s="389" t="s">
        <v>355</v>
      </c>
      <c r="CD100" s="389" t="s">
        <v>355</v>
      </c>
      <c r="CE100" s="389" t="s">
        <v>355</v>
      </c>
      <c r="CF100" s="389" t="s">
        <v>355</v>
      </c>
      <c r="CG100" s="389" t="s">
        <v>355</v>
      </c>
      <c r="CH100" s="389" t="s">
        <v>355</v>
      </c>
      <c r="CI100" s="389" t="s">
        <v>355</v>
      </c>
      <c r="CJ100" s="389" t="s">
        <v>355</v>
      </c>
      <c r="CK100" s="389" t="s">
        <v>355</v>
      </c>
      <c r="CL100" s="389" t="s">
        <v>355</v>
      </c>
      <c r="CM100" s="389" t="s">
        <v>355</v>
      </c>
      <c r="CN100" s="389" t="s">
        <v>355</v>
      </c>
      <c r="CO100" s="389" t="s">
        <v>355</v>
      </c>
      <c r="CP100" s="389" t="s">
        <v>355</v>
      </c>
      <c r="CQ100" s="389" t="s">
        <v>355</v>
      </c>
      <c r="CR100" s="389" t="s">
        <v>355</v>
      </c>
      <c r="CS100" s="389">
        <v>1</v>
      </c>
      <c r="CT100" s="389" t="s">
        <v>355</v>
      </c>
      <c r="CU100" s="389" t="s">
        <v>355</v>
      </c>
      <c r="CV100" s="389" t="s">
        <v>355</v>
      </c>
      <c r="CW100" s="389" t="s">
        <v>355</v>
      </c>
      <c r="CX100" s="389" t="s">
        <v>355</v>
      </c>
      <c r="CY100" s="389" t="s">
        <v>355</v>
      </c>
      <c r="CZ100" s="389" t="s">
        <v>355</v>
      </c>
      <c r="DA100" s="389" t="s">
        <v>355</v>
      </c>
      <c r="DB100" s="389" t="s">
        <v>355</v>
      </c>
      <c r="DC100" s="389" t="s">
        <v>355</v>
      </c>
      <c r="DD100" s="389" t="s">
        <v>355</v>
      </c>
      <c r="DE100" s="389" t="s">
        <v>355</v>
      </c>
      <c r="DF100" s="389" t="s">
        <v>355</v>
      </c>
      <c r="DG100" s="390" t="s">
        <v>355</v>
      </c>
    </row>
    <row r="101" spans="1:111" ht="15" customHeight="1">
      <c r="A101" s="382">
        <v>95</v>
      </c>
      <c r="B101" s="123" t="s">
        <v>312</v>
      </c>
      <c r="C101" s="110" t="s">
        <v>313</v>
      </c>
      <c r="D101" s="388" t="s">
        <v>355</v>
      </c>
      <c r="E101" s="389" t="s">
        <v>355</v>
      </c>
      <c r="F101" s="389" t="s">
        <v>355</v>
      </c>
      <c r="G101" s="389" t="s">
        <v>355</v>
      </c>
      <c r="H101" s="389" t="s">
        <v>355</v>
      </c>
      <c r="I101" s="389" t="s">
        <v>355</v>
      </c>
      <c r="J101" s="389" t="s">
        <v>355</v>
      </c>
      <c r="K101" s="389" t="s">
        <v>355</v>
      </c>
      <c r="L101" s="389" t="s">
        <v>355</v>
      </c>
      <c r="M101" s="389" t="s">
        <v>355</v>
      </c>
      <c r="N101" s="389" t="s">
        <v>355</v>
      </c>
      <c r="O101" s="389" t="s">
        <v>355</v>
      </c>
      <c r="P101" s="389" t="s">
        <v>355</v>
      </c>
      <c r="Q101" s="389" t="s">
        <v>355</v>
      </c>
      <c r="R101" s="389" t="s">
        <v>355</v>
      </c>
      <c r="S101" s="389" t="s">
        <v>355</v>
      </c>
      <c r="T101" s="389" t="s">
        <v>355</v>
      </c>
      <c r="U101" s="389" t="s">
        <v>355</v>
      </c>
      <c r="V101" s="389" t="s">
        <v>355</v>
      </c>
      <c r="W101" s="389" t="s">
        <v>355</v>
      </c>
      <c r="X101" s="389" t="s">
        <v>355</v>
      </c>
      <c r="Y101" s="389" t="s">
        <v>355</v>
      </c>
      <c r="Z101" s="389" t="s">
        <v>355</v>
      </c>
      <c r="AA101" s="389" t="s">
        <v>355</v>
      </c>
      <c r="AB101" s="389" t="s">
        <v>355</v>
      </c>
      <c r="AC101" s="389" t="s">
        <v>355</v>
      </c>
      <c r="AD101" s="389" t="s">
        <v>355</v>
      </c>
      <c r="AE101" s="389" t="s">
        <v>355</v>
      </c>
      <c r="AF101" s="389" t="s">
        <v>355</v>
      </c>
      <c r="AG101" s="389" t="s">
        <v>355</v>
      </c>
      <c r="AH101" s="389" t="s">
        <v>355</v>
      </c>
      <c r="AI101" s="389" t="s">
        <v>355</v>
      </c>
      <c r="AJ101" s="389" t="s">
        <v>355</v>
      </c>
      <c r="AK101" s="389" t="s">
        <v>355</v>
      </c>
      <c r="AL101" s="389" t="s">
        <v>355</v>
      </c>
      <c r="AM101" s="389" t="s">
        <v>355</v>
      </c>
      <c r="AN101" s="389" t="s">
        <v>355</v>
      </c>
      <c r="AO101" s="389" t="s">
        <v>355</v>
      </c>
      <c r="AP101" s="389" t="s">
        <v>355</v>
      </c>
      <c r="AQ101" s="389" t="s">
        <v>355</v>
      </c>
      <c r="AR101" s="389" t="s">
        <v>355</v>
      </c>
      <c r="AS101" s="389" t="s">
        <v>355</v>
      </c>
      <c r="AT101" s="389" t="s">
        <v>355</v>
      </c>
      <c r="AU101" s="389" t="s">
        <v>355</v>
      </c>
      <c r="AV101" s="389" t="s">
        <v>355</v>
      </c>
      <c r="AW101" s="389" t="s">
        <v>355</v>
      </c>
      <c r="AX101" s="389" t="s">
        <v>355</v>
      </c>
      <c r="AY101" s="389" t="s">
        <v>355</v>
      </c>
      <c r="AZ101" s="389" t="s">
        <v>355</v>
      </c>
      <c r="BA101" s="389" t="s">
        <v>355</v>
      </c>
      <c r="BB101" s="389" t="s">
        <v>355</v>
      </c>
      <c r="BC101" s="389" t="s">
        <v>355</v>
      </c>
      <c r="BD101" s="389" t="s">
        <v>355</v>
      </c>
      <c r="BE101" s="389" t="s">
        <v>355</v>
      </c>
      <c r="BF101" s="389" t="s">
        <v>355</v>
      </c>
      <c r="BG101" s="389" t="s">
        <v>355</v>
      </c>
      <c r="BH101" s="389" t="s">
        <v>355</v>
      </c>
      <c r="BI101" s="389" t="s">
        <v>355</v>
      </c>
      <c r="BJ101" s="389" t="s">
        <v>355</v>
      </c>
      <c r="BK101" s="389" t="s">
        <v>355</v>
      </c>
      <c r="BL101" s="389" t="s">
        <v>355</v>
      </c>
      <c r="BM101" s="389" t="s">
        <v>355</v>
      </c>
      <c r="BN101" s="389" t="s">
        <v>355</v>
      </c>
      <c r="BO101" s="389" t="s">
        <v>355</v>
      </c>
      <c r="BP101" s="389" t="s">
        <v>355</v>
      </c>
      <c r="BQ101" s="389" t="s">
        <v>355</v>
      </c>
      <c r="BR101" s="389" t="s">
        <v>355</v>
      </c>
      <c r="BS101" s="389" t="s">
        <v>355</v>
      </c>
      <c r="BT101" s="389" t="s">
        <v>355</v>
      </c>
      <c r="BU101" s="389" t="s">
        <v>355</v>
      </c>
      <c r="BV101" s="389" t="s">
        <v>355</v>
      </c>
      <c r="BW101" s="389" t="s">
        <v>355</v>
      </c>
      <c r="BX101" s="389" t="s">
        <v>355</v>
      </c>
      <c r="BY101" s="389" t="s">
        <v>355</v>
      </c>
      <c r="BZ101" s="389" t="s">
        <v>355</v>
      </c>
      <c r="CA101" s="389" t="s">
        <v>355</v>
      </c>
      <c r="CB101" s="389" t="s">
        <v>355</v>
      </c>
      <c r="CC101" s="389" t="s">
        <v>355</v>
      </c>
      <c r="CD101" s="389" t="s">
        <v>355</v>
      </c>
      <c r="CE101" s="389" t="s">
        <v>355</v>
      </c>
      <c r="CF101" s="389" t="s">
        <v>355</v>
      </c>
      <c r="CG101" s="389" t="s">
        <v>355</v>
      </c>
      <c r="CH101" s="389" t="s">
        <v>355</v>
      </c>
      <c r="CI101" s="389" t="s">
        <v>355</v>
      </c>
      <c r="CJ101" s="389" t="s">
        <v>355</v>
      </c>
      <c r="CK101" s="389" t="s">
        <v>355</v>
      </c>
      <c r="CL101" s="389" t="s">
        <v>355</v>
      </c>
      <c r="CM101" s="389" t="s">
        <v>355</v>
      </c>
      <c r="CN101" s="389" t="s">
        <v>355</v>
      </c>
      <c r="CO101" s="389" t="s">
        <v>355</v>
      </c>
      <c r="CP101" s="389" t="s">
        <v>355</v>
      </c>
      <c r="CQ101" s="389" t="s">
        <v>355</v>
      </c>
      <c r="CR101" s="389" t="s">
        <v>355</v>
      </c>
      <c r="CS101" s="389" t="s">
        <v>355</v>
      </c>
      <c r="CT101" s="389">
        <v>1</v>
      </c>
      <c r="CU101" s="389" t="s">
        <v>355</v>
      </c>
      <c r="CV101" s="389" t="s">
        <v>355</v>
      </c>
      <c r="CW101" s="389" t="s">
        <v>355</v>
      </c>
      <c r="CX101" s="389" t="s">
        <v>355</v>
      </c>
      <c r="CY101" s="389" t="s">
        <v>355</v>
      </c>
      <c r="CZ101" s="389" t="s">
        <v>355</v>
      </c>
      <c r="DA101" s="389" t="s">
        <v>355</v>
      </c>
      <c r="DB101" s="389" t="s">
        <v>355</v>
      </c>
      <c r="DC101" s="389" t="s">
        <v>355</v>
      </c>
      <c r="DD101" s="389" t="s">
        <v>355</v>
      </c>
      <c r="DE101" s="389" t="s">
        <v>355</v>
      </c>
      <c r="DF101" s="389" t="s">
        <v>355</v>
      </c>
      <c r="DG101" s="390" t="s">
        <v>355</v>
      </c>
    </row>
    <row r="102" spans="1:111" ht="15" customHeight="1">
      <c r="A102" s="382">
        <v>96</v>
      </c>
      <c r="B102" s="123" t="s">
        <v>314</v>
      </c>
      <c r="C102" s="110" t="s">
        <v>59</v>
      </c>
      <c r="D102" s="388" t="s">
        <v>355</v>
      </c>
      <c r="E102" s="389" t="s">
        <v>355</v>
      </c>
      <c r="F102" s="389" t="s">
        <v>355</v>
      </c>
      <c r="G102" s="389" t="s">
        <v>355</v>
      </c>
      <c r="H102" s="389" t="s">
        <v>355</v>
      </c>
      <c r="I102" s="389" t="s">
        <v>355</v>
      </c>
      <c r="J102" s="389" t="s">
        <v>355</v>
      </c>
      <c r="K102" s="389" t="s">
        <v>355</v>
      </c>
      <c r="L102" s="389" t="s">
        <v>355</v>
      </c>
      <c r="M102" s="389" t="s">
        <v>355</v>
      </c>
      <c r="N102" s="389" t="s">
        <v>355</v>
      </c>
      <c r="O102" s="389" t="s">
        <v>355</v>
      </c>
      <c r="P102" s="389" t="s">
        <v>355</v>
      </c>
      <c r="Q102" s="389" t="s">
        <v>355</v>
      </c>
      <c r="R102" s="389" t="s">
        <v>355</v>
      </c>
      <c r="S102" s="389" t="s">
        <v>355</v>
      </c>
      <c r="T102" s="389" t="s">
        <v>355</v>
      </c>
      <c r="U102" s="389" t="s">
        <v>355</v>
      </c>
      <c r="V102" s="389" t="s">
        <v>355</v>
      </c>
      <c r="W102" s="389" t="s">
        <v>355</v>
      </c>
      <c r="X102" s="389" t="s">
        <v>355</v>
      </c>
      <c r="Y102" s="389" t="s">
        <v>355</v>
      </c>
      <c r="Z102" s="389" t="s">
        <v>355</v>
      </c>
      <c r="AA102" s="389" t="s">
        <v>355</v>
      </c>
      <c r="AB102" s="389" t="s">
        <v>355</v>
      </c>
      <c r="AC102" s="389" t="s">
        <v>355</v>
      </c>
      <c r="AD102" s="389" t="s">
        <v>355</v>
      </c>
      <c r="AE102" s="389" t="s">
        <v>355</v>
      </c>
      <c r="AF102" s="389" t="s">
        <v>355</v>
      </c>
      <c r="AG102" s="389" t="s">
        <v>355</v>
      </c>
      <c r="AH102" s="389" t="s">
        <v>355</v>
      </c>
      <c r="AI102" s="389" t="s">
        <v>355</v>
      </c>
      <c r="AJ102" s="389" t="s">
        <v>355</v>
      </c>
      <c r="AK102" s="389" t="s">
        <v>355</v>
      </c>
      <c r="AL102" s="389" t="s">
        <v>355</v>
      </c>
      <c r="AM102" s="389" t="s">
        <v>355</v>
      </c>
      <c r="AN102" s="389" t="s">
        <v>355</v>
      </c>
      <c r="AO102" s="389" t="s">
        <v>355</v>
      </c>
      <c r="AP102" s="389" t="s">
        <v>355</v>
      </c>
      <c r="AQ102" s="389" t="s">
        <v>355</v>
      </c>
      <c r="AR102" s="389" t="s">
        <v>355</v>
      </c>
      <c r="AS102" s="389" t="s">
        <v>355</v>
      </c>
      <c r="AT102" s="389" t="s">
        <v>355</v>
      </c>
      <c r="AU102" s="389" t="s">
        <v>355</v>
      </c>
      <c r="AV102" s="389" t="s">
        <v>355</v>
      </c>
      <c r="AW102" s="389" t="s">
        <v>355</v>
      </c>
      <c r="AX102" s="389" t="s">
        <v>355</v>
      </c>
      <c r="AY102" s="389" t="s">
        <v>355</v>
      </c>
      <c r="AZ102" s="389" t="s">
        <v>355</v>
      </c>
      <c r="BA102" s="389" t="s">
        <v>355</v>
      </c>
      <c r="BB102" s="389" t="s">
        <v>355</v>
      </c>
      <c r="BC102" s="389" t="s">
        <v>355</v>
      </c>
      <c r="BD102" s="389" t="s">
        <v>355</v>
      </c>
      <c r="BE102" s="389" t="s">
        <v>355</v>
      </c>
      <c r="BF102" s="389" t="s">
        <v>355</v>
      </c>
      <c r="BG102" s="389" t="s">
        <v>355</v>
      </c>
      <c r="BH102" s="389" t="s">
        <v>355</v>
      </c>
      <c r="BI102" s="389" t="s">
        <v>355</v>
      </c>
      <c r="BJ102" s="389" t="s">
        <v>355</v>
      </c>
      <c r="BK102" s="389" t="s">
        <v>355</v>
      </c>
      <c r="BL102" s="389" t="s">
        <v>355</v>
      </c>
      <c r="BM102" s="389" t="s">
        <v>355</v>
      </c>
      <c r="BN102" s="389" t="s">
        <v>355</v>
      </c>
      <c r="BO102" s="389" t="s">
        <v>355</v>
      </c>
      <c r="BP102" s="389" t="s">
        <v>355</v>
      </c>
      <c r="BQ102" s="389" t="s">
        <v>355</v>
      </c>
      <c r="BR102" s="389" t="s">
        <v>355</v>
      </c>
      <c r="BS102" s="389" t="s">
        <v>355</v>
      </c>
      <c r="BT102" s="389" t="s">
        <v>355</v>
      </c>
      <c r="BU102" s="389" t="s">
        <v>355</v>
      </c>
      <c r="BV102" s="389" t="s">
        <v>355</v>
      </c>
      <c r="BW102" s="389" t="s">
        <v>355</v>
      </c>
      <c r="BX102" s="389" t="s">
        <v>355</v>
      </c>
      <c r="BY102" s="389" t="s">
        <v>355</v>
      </c>
      <c r="BZ102" s="389" t="s">
        <v>355</v>
      </c>
      <c r="CA102" s="389" t="s">
        <v>355</v>
      </c>
      <c r="CB102" s="389" t="s">
        <v>355</v>
      </c>
      <c r="CC102" s="389" t="s">
        <v>355</v>
      </c>
      <c r="CD102" s="389" t="s">
        <v>355</v>
      </c>
      <c r="CE102" s="389" t="s">
        <v>355</v>
      </c>
      <c r="CF102" s="389" t="s">
        <v>355</v>
      </c>
      <c r="CG102" s="389" t="s">
        <v>355</v>
      </c>
      <c r="CH102" s="389" t="s">
        <v>355</v>
      </c>
      <c r="CI102" s="389" t="s">
        <v>355</v>
      </c>
      <c r="CJ102" s="389" t="s">
        <v>355</v>
      </c>
      <c r="CK102" s="389" t="s">
        <v>355</v>
      </c>
      <c r="CL102" s="389" t="s">
        <v>355</v>
      </c>
      <c r="CM102" s="389" t="s">
        <v>355</v>
      </c>
      <c r="CN102" s="389" t="s">
        <v>355</v>
      </c>
      <c r="CO102" s="389" t="s">
        <v>355</v>
      </c>
      <c r="CP102" s="389" t="s">
        <v>355</v>
      </c>
      <c r="CQ102" s="389" t="s">
        <v>355</v>
      </c>
      <c r="CR102" s="389" t="s">
        <v>355</v>
      </c>
      <c r="CS102" s="389" t="s">
        <v>355</v>
      </c>
      <c r="CT102" s="389" t="s">
        <v>355</v>
      </c>
      <c r="CU102" s="389">
        <v>1</v>
      </c>
      <c r="CV102" s="389" t="s">
        <v>355</v>
      </c>
      <c r="CW102" s="389" t="s">
        <v>355</v>
      </c>
      <c r="CX102" s="389" t="s">
        <v>355</v>
      </c>
      <c r="CY102" s="389" t="s">
        <v>355</v>
      </c>
      <c r="CZ102" s="389" t="s">
        <v>355</v>
      </c>
      <c r="DA102" s="389" t="s">
        <v>355</v>
      </c>
      <c r="DB102" s="389" t="s">
        <v>355</v>
      </c>
      <c r="DC102" s="389" t="s">
        <v>355</v>
      </c>
      <c r="DD102" s="389" t="s">
        <v>355</v>
      </c>
      <c r="DE102" s="389" t="s">
        <v>355</v>
      </c>
      <c r="DF102" s="389" t="s">
        <v>355</v>
      </c>
      <c r="DG102" s="390" t="s">
        <v>355</v>
      </c>
    </row>
    <row r="103" spans="1:111" ht="15" customHeight="1">
      <c r="A103" s="382">
        <v>97</v>
      </c>
      <c r="B103" s="123" t="s">
        <v>315</v>
      </c>
      <c r="C103" s="110" t="s">
        <v>316</v>
      </c>
      <c r="D103" s="388" t="s">
        <v>355</v>
      </c>
      <c r="E103" s="389" t="s">
        <v>355</v>
      </c>
      <c r="F103" s="389" t="s">
        <v>355</v>
      </c>
      <c r="G103" s="389" t="s">
        <v>355</v>
      </c>
      <c r="H103" s="389" t="s">
        <v>355</v>
      </c>
      <c r="I103" s="389" t="s">
        <v>355</v>
      </c>
      <c r="J103" s="389" t="s">
        <v>355</v>
      </c>
      <c r="K103" s="389" t="s">
        <v>355</v>
      </c>
      <c r="L103" s="389" t="s">
        <v>355</v>
      </c>
      <c r="M103" s="389" t="s">
        <v>355</v>
      </c>
      <c r="N103" s="389" t="s">
        <v>355</v>
      </c>
      <c r="O103" s="389" t="s">
        <v>355</v>
      </c>
      <c r="P103" s="389" t="s">
        <v>355</v>
      </c>
      <c r="Q103" s="389" t="s">
        <v>355</v>
      </c>
      <c r="R103" s="389" t="s">
        <v>355</v>
      </c>
      <c r="S103" s="389" t="s">
        <v>355</v>
      </c>
      <c r="T103" s="389" t="s">
        <v>355</v>
      </c>
      <c r="U103" s="389" t="s">
        <v>355</v>
      </c>
      <c r="V103" s="389" t="s">
        <v>355</v>
      </c>
      <c r="W103" s="389" t="s">
        <v>355</v>
      </c>
      <c r="X103" s="389" t="s">
        <v>355</v>
      </c>
      <c r="Y103" s="389" t="s">
        <v>355</v>
      </c>
      <c r="Z103" s="389" t="s">
        <v>355</v>
      </c>
      <c r="AA103" s="389" t="s">
        <v>355</v>
      </c>
      <c r="AB103" s="389" t="s">
        <v>355</v>
      </c>
      <c r="AC103" s="389" t="s">
        <v>355</v>
      </c>
      <c r="AD103" s="389" t="s">
        <v>355</v>
      </c>
      <c r="AE103" s="389" t="s">
        <v>355</v>
      </c>
      <c r="AF103" s="389" t="s">
        <v>355</v>
      </c>
      <c r="AG103" s="389" t="s">
        <v>355</v>
      </c>
      <c r="AH103" s="389" t="s">
        <v>355</v>
      </c>
      <c r="AI103" s="389" t="s">
        <v>355</v>
      </c>
      <c r="AJ103" s="389" t="s">
        <v>355</v>
      </c>
      <c r="AK103" s="389" t="s">
        <v>355</v>
      </c>
      <c r="AL103" s="389" t="s">
        <v>355</v>
      </c>
      <c r="AM103" s="389" t="s">
        <v>355</v>
      </c>
      <c r="AN103" s="389" t="s">
        <v>355</v>
      </c>
      <c r="AO103" s="389" t="s">
        <v>355</v>
      </c>
      <c r="AP103" s="389" t="s">
        <v>355</v>
      </c>
      <c r="AQ103" s="389" t="s">
        <v>355</v>
      </c>
      <c r="AR103" s="389" t="s">
        <v>355</v>
      </c>
      <c r="AS103" s="389" t="s">
        <v>355</v>
      </c>
      <c r="AT103" s="389" t="s">
        <v>355</v>
      </c>
      <c r="AU103" s="389" t="s">
        <v>355</v>
      </c>
      <c r="AV103" s="389" t="s">
        <v>355</v>
      </c>
      <c r="AW103" s="389" t="s">
        <v>355</v>
      </c>
      <c r="AX103" s="389" t="s">
        <v>355</v>
      </c>
      <c r="AY103" s="389" t="s">
        <v>355</v>
      </c>
      <c r="AZ103" s="389" t="s">
        <v>355</v>
      </c>
      <c r="BA103" s="389" t="s">
        <v>355</v>
      </c>
      <c r="BB103" s="389" t="s">
        <v>355</v>
      </c>
      <c r="BC103" s="389" t="s">
        <v>355</v>
      </c>
      <c r="BD103" s="389" t="s">
        <v>355</v>
      </c>
      <c r="BE103" s="389" t="s">
        <v>355</v>
      </c>
      <c r="BF103" s="389" t="s">
        <v>355</v>
      </c>
      <c r="BG103" s="389" t="s">
        <v>355</v>
      </c>
      <c r="BH103" s="389" t="s">
        <v>355</v>
      </c>
      <c r="BI103" s="389" t="s">
        <v>355</v>
      </c>
      <c r="BJ103" s="389" t="s">
        <v>355</v>
      </c>
      <c r="BK103" s="389" t="s">
        <v>355</v>
      </c>
      <c r="BL103" s="389" t="s">
        <v>355</v>
      </c>
      <c r="BM103" s="389" t="s">
        <v>355</v>
      </c>
      <c r="BN103" s="389" t="s">
        <v>355</v>
      </c>
      <c r="BO103" s="389" t="s">
        <v>355</v>
      </c>
      <c r="BP103" s="389" t="s">
        <v>355</v>
      </c>
      <c r="BQ103" s="389" t="s">
        <v>355</v>
      </c>
      <c r="BR103" s="389" t="s">
        <v>355</v>
      </c>
      <c r="BS103" s="389" t="s">
        <v>355</v>
      </c>
      <c r="BT103" s="389" t="s">
        <v>355</v>
      </c>
      <c r="BU103" s="389" t="s">
        <v>355</v>
      </c>
      <c r="BV103" s="389" t="s">
        <v>355</v>
      </c>
      <c r="BW103" s="389" t="s">
        <v>355</v>
      </c>
      <c r="BX103" s="389" t="s">
        <v>355</v>
      </c>
      <c r="BY103" s="389" t="s">
        <v>355</v>
      </c>
      <c r="BZ103" s="389" t="s">
        <v>355</v>
      </c>
      <c r="CA103" s="389" t="s">
        <v>355</v>
      </c>
      <c r="CB103" s="389" t="s">
        <v>355</v>
      </c>
      <c r="CC103" s="389" t="s">
        <v>355</v>
      </c>
      <c r="CD103" s="389" t="s">
        <v>355</v>
      </c>
      <c r="CE103" s="389" t="s">
        <v>355</v>
      </c>
      <c r="CF103" s="389" t="s">
        <v>355</v>
      </c>
      <c r="CG103" s="389" t="s">
        <v>355</v>
      </c>
      <c r="CH103" s="389" t="s">
        <v>355</v>
      </c>
      <c r="CI103" s="389" t="s">
        <v>355</v>
      </c>
      <c r="CJ103" s="389" t="s">
        <v>355</v>
      </c>
      <c r="CK103" s="389" t="s">
        <v>355</v>
      </c>
      <c r="CL103" s="389" t="s">
        <v>355</v>
      </c>
      <c r="CM103" s="389" t="s">
        <v>355</v>
      </c>
      <c r="CN103" s="389" t="s">
        <v>355</v>
      </c>
      <c r="CO103" s="389" t="s">
        <v>355</v>
      </c>
      <c r="CP103" s="389" t="s">
        <v>355</v>
      </c>
      <c r="CQ103" s="389" t="s">
        <v>355</v>
      </c>
      <c r="CR103" s="389" t="s">
        <v>355</v>
      </c>
      <c r="CS103" s="389" t="s">
        <v>355</v>
      </c>
      <c r="CT103" s="389" t="s">
        <v>355</v>
      </c>
      <c r="CU103" s="389" t="s">
        <v>355</v>
      </c>
      <c r="CV103" s="389">
        <v>1</v>
      </c>
      <c r="CW103" s="389" t="s">
        <v>355</v>
      </c>
      <c r="CX103" s="389" t="s">
        <v>355</v>
      </c>
      <c r="CY103" s="389" t="s">
        <v>355</v>
      </c>
      <c r="CZ103" s="389" t="s">
        <v>355</v>
      </c>
      <c r="DA103" s="389" t="s">
        <v>355</v>
      </c>
      <c r="DB103" s="389" t="s">
        <v>355</v>
      </c>
      <c r="DC103" s="389" t="s">
        <v>355</v>
      </c>
      <c r="DD103" s="389" t="s">
        <v>355</v>
      </c>
      <c r="DE103" s="389" t="s">
        <v>355</v>
      </c>
      <c r="DF103" s="389" t="s">
        <v>355</v>
      </c>
      <c r="DG103" s="390" t="s">
        <v>355</v>
      </c>
    </row>
    <row r="104" spans="1:111" ht="15" customHeight="1">
      <c r="A104" s="382">
        <v>98</v>
      </c>
      <c r="B104" s="123" t="s">
        <v>317</v>
      </c>
      <c r="C104" s="110" t="s">
        <v>318</v>
      </c>
      <c r="D104" s="388" t="s">
        <v>355</v>
      </c>
      <c r="E104" s="389" t="s">
        <v>355</v>
      </c>
      <c r="F104" s="389" t="s">
        <v>355</v>
      </c>
      <c r="G104" s="389" t="s">
        <v>355</v>
      </c>
      <c r="H104" s="389" t="s">
        <v>355</v>
      </c>
      <c r="I104" s="389" t="s">
        <v>355</v>
      </c>
      <c r="J104" s="389" t="s">
        <v>355</v>
      </c>
      <c r="K104" s="389" t="s">
        <v>355</v>
      </c>
      <c r="L104" s="389" t="s">
        <v>355</v>
      </c>
      <c r="M104" s="389" t="s">
        <v>355</v>
      </c>
      <c r="N104" s="389" t="s">
        <v>355</v>
      </c>
      <c r="O104" s="389" t="s">
        <v>355</v>
      </c>
      <c r="P104" s="389" t="s">
        <v>355</v>
      </c>
      <c r="Q104" s="389" t="s">
        <v>355</v>
      </c>
      <c r="R104" s="389" t="s">
        <v>355</v>
      </c>
      <c r="S104" s="389" t="s">
        <v>355</v>
      </c>
      <c r="T104" s="389" t="s">
        <v>355</v>
      </c>
      <c r="U104" s="389" t="s">
        <v>355</v>
      </c>
      <c r="V104" s="389" t="s">
        <v>355</v>
      </c>
      <c r="W104" s="389" t="s">
        <v>355</v>
      </c>
      <c r="X104" s="389" t="s">
        <v>355</v>
      </c>
      <c r="Y104" s="389" t="s">
        <v>355</v>
      </c>
      <c r="Z104" s="389" t="s">
        <v>355</v>
      </c>
      <c r="AA104" s="389" t="s">
        <v>355</v>
      </c>
      <c r="AB104" s="389" t="s">
        <v>355</v>
      </c>
      <c r="AC104" s="389" t="s">
        <v>355</v>
      </c>
      <c r="AD104" s="389" t="s">
        <v>355</v>
      </c>
      <c r="AE104" s="389" t="s">
        <v>355</v>
      </c>
      <c r="AF104" s="389" t="s">
        <v>355</v>
      </c>
      <c r="AG104" s="389" t="s">
        <v>355</v>
      </c>
      <c r="AH104" s="389" t="s">
        <v>355</v>
      </c>
      <c r="AI104" s="389" t="s">
        <v>355</v>
      </c>
      <c r="AJ104" s="389" t="s">
        <v>355</v>
      </c>
      <c r="AK104" s="389" t="s">
        <v>355</v>
      </c>
      <c r="AL104" s="389" t="s">
        <v>355</v>
      </c>
      <c r="AM104" s="389" t="s">
        <v>355</v>
      </c>
      <c r="AN104" s="389" t="s">
        <v>355</v>
      </c>
      <c r="AO104" s="389" t="s">
        <v>355</v>
      </c>
      <c r="AP104" s="389" t="s">
        <v>355</v>
      </c>
      <c r="AQ104" s="389" t="s">
        <v>355</v>
      </c>
      <c r="AR104" s="389" t="s">
        <v>355</v>
      </c>
      <c r="AS104" s="389" t="s">
        <v>355</v>
      </c>
      <c r="AT104" s="389" t="s">
        <v>355</v>
      </c>
      <c r="AU104" s="389" t="s">
        <v>355</v>
      </c>
      <c r="AV104" s="389" t="s">
        <v>355</v>
      </c>
      <c r="AW104" s="389" t="s">
        <v>355</v>
      </c>
      <c r="AX104" s="389" t="s">
        <v>355</v>
      </c>
      <c r="AY104" s="389" t="s">
        <v>355</v>
      </c>
      <c r="AZ104" s="389" t="s">
        <v>355</v>
      </c>
      <c r="BA104" s="389" t="s">
        <v>355</v>
      </c>
      <c r="BB104" s="389" t="s">
        <v>355</v>
      </c>
      <c r="BC104" s="389" t="s">
        <v>355</v>
      </c>
      <c r="BD104" s="389" t="s">
        <v>355</v>
      </c>
      <c r="BE104" s="389" t="s">
        <v>355</v>
      </c>
      <c r="BF104" s="389" t="s">
        <v>355</v>
      </c>
      <c r="BG104" s="389" t="s">
        <v>355</v>
      </c>
      <c r="BH104" s="389" t="s">
        <v>355</v>
      </c>
      <c r="BI104" s="389" t="s">
        <v>355</v>
      </c>
      <c r="BJ104" s="389" t="s">
        <v>355</v>
      </c>
      <c r="BK104" s="389" t="s">
        <v>355</v>
      </c>
      <c r="BL104" s="389" t="s">
        <v>355</v>
      </c>
      <c r="BM104" s="389" t="s">
        <v>355</v>
      </c>
      <c r="BN104" s="389" t="s">
        <v>355</v>
      </c>
      <c r="BO104" s="389" t="s">
        <v>355</v>
      </c>
      <c r="BP104" s="389" t="s">
        <v>355</v>
      </c>
      <c r="BQ104" s="389" t="s">
        <v>355</v>
      </c>
      <c r="BR104" s="389" t="s">
        <v>355</v>
      </c>
      <c r="BS104" s="389" t="s">
        <v>355</v>
      </c>
      <c r="BT104" s="389" t="s">
        <v>355</v>
      </c>
      <c r="BU104" s="389" t="s">
        <v>355</v>
      </c>
      <c r="BV104" s="389" t="s">
        <v>355</v>
      </c>
      <c r="BW104" s="389" t="s">
        <v>355</v>
      </c>
      <c r="BX104" s="389" t="s">
        <v>355</v>
      </c>
      <c r="BY104" s="389" t="s">
        <v>355</v>
      </c>
      <c r="BZ104" s="389" t="s">
        <v>355</v>
      </c>
      <c r="CA104" s="389" t="s">
        <v>355</v>
      </c>
      <c r="CB104" s="389" t="s">
        <v>355</v>
      </c>
      <c r="CC104" s="389" t="s">
        <v>355</v>
      </c>
      <c r="CD104" s="389" t="s">
        <v>355</v>
      </c>
      <c r="CE104" s="389" t="s">
        <v>355</v>
      </c>
      <c r="CF104" s="389" t="s">
        <v>355</v>
      </c>
      <c r="CG104" s="389" t="s">
        <v>355</v>
      </c>
      <c r="CH104" s="389" t="s">
        <v>355</v>
      </c>
      <c r="CI104" s="389" t="s">
        <v>355</v>
      </c>
      <c r="CJ104" s="389" t="s">
        <v>355</v>
      </c>
      <c r="CK104" s="389" t="s">
        <v>355</v>
      </c>
      <c r="CL104" s="389" t="s">
        <v>355</v>
      </c>
      <c r="CM104" s="389" t="s">
        <v>355</v>
      </c>
      <c r="CN104" s="389" t="s">
        <v>355</v>
      </c>
      <c r="CO104" s="389" t="s">
        <v>355</v>
      </c>
      <c r="CP104" s="389" t="s">
        <v>355</v>
      </c>
      <c r="CQ104" s="389" t="s">
        <v>355</v>
      </c>
      <c r="CR104" s="389" t="s">
        <v>355</v>
      </c>
      <c r="CS104" s="389" t="s">
        <v>355</v>
      </c>
      <c r="CT104" s="389" t="s">
        <v>355</v>
      </c>
      <c r="CU104" s="389" t="s">
        <v>355</v>
      </c>
      <c r="CV104" s="389" t="s">
        <v>355</v>
      </c>
      <c r="CW104" s="389">
        <v>1</v>
      </c>
      <c r="CX104" s="389" t="s">
        <v>355</v>
      </c>
      <c r="CY104" s="389" t="s">
        <v>355</v>
      </c>
      <c r="CZ104" s="389" t="s">
        <v>355</v>
      </c>
      <c r="DA104" s="389" t="s">
        <v>355</v>
      </c>
      <c r="DB104" s="389" t="s">
        <v>355</v>
      </c>
      <c r="DC104" s="389" t="s">
        <v>355</v>
      </c>
      <c r="DD104" s="389" t="s">
        <v>355</v>
      </c>
      <c r="DE104" s="389" t="s">
        <v>355</v>
      </c>
      <c r="DF104" s="389" t="s">
        <v>355</v>
      </c>
      <c r="DG104" s="390" t="s">
        <v>355</v>
      </c>
    </row>
    <row r="105" spans="1:111" ht="15" customHeight="1">
      <c r="A105" s="382">
        <v>99</v>
      </c>
      <c r="B105" s="123" t="s">
        <v>319</v>
      </c>
      <c r="C105" s="110" t="s">
        <v>320</v>
      </c>
      <c r="D105" s="388" t="s">
        <v>355</v>
      </c>
      <c r="E105" s="389" t="s">
        <v>355</v>
      </c>
      <c r="F105" s="389" t="s">
        <v>355</v>
      </c>
      <c r="G105" s="389" t="s">
        <v>355</v>
      </c>
      <c r="H105" s="389" t="s">
        <v>355</v>
      </c>
      <c r="I105" s="389" t="s">
        <v>355</v>
      </c>
      <c r="J105" s="389" t="s">
        <v>355</v>
      </c>
      <c r="K105" s="389" t="s">
        <v>355</v>
      </c>
      <c r="L105" s="389" t="s">
        <v>355</v>
      </c>
      <c r="M105" s="389" t="s">
        <v>355</v>
      </c>
      <c r="N105" s="389" t="s">
        <v>355</v>
      </c>
      <c r="O105" s="389" t="s">
        <v>355</v>
      </c>
      <c r="P105" s="389" t="s">
        <v>355</v>
      </c>
      <c r="Q105" s="389" t="s">
        <v>355</v>
      </c>
      <c r="R105" s="389" t="s">
        <v>355</v>
      </c>
      <c r="S105" s="389" t="s">
        <v>355</v>
      </c>
      <c r="T105" s="389" t="s">
        <v>355</v>
      </c>
      <c r="U105" s="389" t="s">
        <v>355</v>
      </c>
      <c r="V105" s="389" t="s">
        <v>355</v>
      </c>
      <c r="W105" s="389" t="s">
        <v>355</v>
      </c>
      <c r="X105" s="389" t="s">
        <v>355</v>
      </c>
      <c r="Y105" s="389" t="s">
        <v>355</v>
      </c>
      <c r="Z105" s="389" t="s">
        <v>355</v>
      </c>
      <c r="AA105" s="389" t="s">
        <v>355</v>
      </c>
      <c r="AB105" s="389" t="s">
        <v>355</v>
      </c>
      <c r="AC105" s="389" t="s">
        <v>355</v>
      </c>
      <c r="AD105" s="389" t="s">
        <v>355</v>
      </c>
      <c r="AE105" s="389" t="s">
        <v>355</v>
      </c>
      <c r="AF105" s="389" t="s">
        <v>355</v>
      </c>
      <c r="AG105" s="389" t="s">
        <v>355</v>
      </c>
      <c r="AH105" s="389" t="s">
        <v>355</v>
      </c>
      <c r="AI105" s="389" t="s">
        <v>355</v>
      </c>
      <c r="AJ105" s="389" t="s">
        <v>355</v>
      </c>
      <c r="AK105" s="389" t="s">
        <v>355</v>
      </c>
      <c r="AL105" s="389" t="s">
        <v>355</v>
      </c>
      <c r="AM105" s="389" t="s">
        <v>355</v>
      </c>
      <c r="AN105" s="389" t="s">
        <v>355</v>
      </c>
      <c r="AO105" s="389" t="s">
        <v>355</v>
      </c>
      <c r="AP105" s="389" t="s">
        <v>355</v>
      </c>
      <c r="AQ105" s="389" t="s">
        <v>355</v>
      </c>
      <c r="AR105" s="389" t="s">
        <v>355</v>
      </c>
      <c r="AS105" s="389" t="s">
        <v>355</v>
      </c>
      <c r="AT105" s="389" t="s">
        <v>355</v>
      </c>
      <c r="AU105" s="389" t="s">
        <v>355</v>
      </c>
      <c r="AV105" s="389" t="s">
        <v>355</v>
      </c>
      <c r="AW105" s="389" t="s">
        <v>355</v>
      </c>
      <c r="AX105" s="389" t="s">
        <v>355</v>
      </c>
      <c r="AY105" s="389" t="s">
        <v>355</v>
      </c>
      <c r="AZ105" s="389" t="s">
        <v>355</v>
      </c>
      <c r="BA105" s="389" t="s">
        <v>355</v>
      </c>
      <c r="BB105" s="389" t="s">
        <v>355</v>
      </c>
      <c r="BC105" s="389" t="s">
        <v>355</v>
      </c>
      <c r="BD105" s="389" t="s">
        <v>355</v>
      </c>
      <c r="BE105" s="389" t="s">
        <v>355</v>
      </c>
      <c r="BF105" s="389" t="s">
        <v>355</v>
      </c>
      <c r="BG105" s="389" t="s">
        <v>355</v>
      </c>
      <c r="BH105" s="389" t="s">
        <v>355</v>
      </c>
      <c r="BI105" s="389" t="s">
        <v>355</v>
      </c>
      <c r="BJ105" s="389" t="s">
        <v>355</v>
      </c>
      <c r="BK105" s="389" t="s">
        <v>355</v>
      </c>
      <c r="BL105" s="389" t="s">
        <v>355</v>
      </c>
      <c r="BM105" s="389" t="s">
        <v>355</v>
      </c>
      <c r="BN105" s="389" t="s">
        <v>355</v>
      </c>
      <c r="BO105" s="389" t="s">
        <v>355</v>
      </c>
      <c r="BP105" s="389" t="s">
        <v>355</v>
      </c>
      <c r="BQ105" s="389" t="s">
        <v>355</v>
      </c>
      <c r="BR105" s="389" t="s">
        <v>355</v>
      </c>
      <c r="BS105" s="389" t="s">
        <v>355</v>
      </c>
      <c r="BT105" s="389" t="s">
        <v>355</v>
      </c>
      <c r="BU105" s="389" t="s">
        <v>355</v>
      </c>
      <c r="BV105" s="389" t="s">
        <v>355</v>
      </c>
      <c r="BW105" s="389" t="s">
        <v>355</v>
      </c>
      <c r="BX105" s="389" t="s">
        <v>355</v>
      </c>
      <c r="BY105" s="389" t="s">
        <v>355</v>
      </c>
      <c r="BZ105" s="389" t="s">
        <v>355</v>
      </c>
      <c r="CA105" s="389" t="s">
        <v>355</v>
      </c>
      <c r="CB105" s="389" t="s">
        <v>355</v>
      </c>
      <c r="CC105" s="389" t="s">
        <v>355</v>
      </c>
      <c r="CD105" s="389" t="s">
        <v>355</v>
      </c>
      <c r="CE105" s="389" t="s">
        <v>355</v>
      </c>
      <c r="CF105" s="389" t="s">
        <v>355</v>
      </c>
      <c r="CG105" s="389" t="s">
        <v>355</v>
      </c>
      <c r="CH105" s="389" t="s">
        <v>355</v>
      </c>
      <c r="CI105" s="389" t="s">
        <v>355</v>
      </c>
      <c r="CJ105" s="389" t="s">
        <v>355</v>
      </c>
      <c r="CK105" s="389" t="s">
        <v>355</v>
      </c>
      <c r="CL105" s="389" t="s">
        <v>355</v>
      </c>
      <c r="CM105" s="389" t="s">
        <v>355</v>
      </c>
      <c r="CN105" s="389" t="s">
        <v>355</v>
      </c>
      <c r="CO105" s="389" t="s">
        <v>355</v>
      </c>
      <c r="CP105" s="389" t="s">
        <v>355</v>
      </c>
      <c r="CQ105" s="389" t="s">
        <v>355</v>
      </c>
      <c r="CR105" s="389" t="s">
        <v>355</v>
      </c>
      <c r="CS105" s="389" t="s">
        <v>355</v>
      </c>
      <c r="CT105" s="389" t="s">
        <v>355</v>
      </c>
      <c r="CU105" s="389" t="s">
        <v>355</v>
      </c>
      <c r="CV105" s="389" t="s">
        <v>355</v>
      </c>
      <c r="CW105" s="389" t="s">
        <v>355</v>
      </c>
      <c r="CX105" s="389">
        <v>1</v>
      </c>
      <c r="CY105" s="389" t="s">
        <v>355</v>
      </c>
      <c r="CZ105" s="389" t="s">
        <v>355</v>
      </c>
      <c r="DA105" s="389" t="s">
        <v>355</v>
      </c>
      <c r="DB105" s="389" t="s">
        <v>355</v>
      </c>
      <c r="DC105" s="389" t="s">
        <v>355</v>
      </c>
      <c r="DD105" s="389" t="s">
        <v>355</v>
      </c>
      <c r="DE105" s="389" t="s">
        <v>355</v>
      </c>
      <c r="DF105" s="389" t="s">
        <v>355</v>
      </c>
      <c r="DG105" s="390" t="s">
        <v>355</v>
      </c>
    </row>
    <row r="106" spans="1:111" ht="15" customHeight="1">
      <c r="A106" s="382">
        <v>100</v>
      </c>
      <c r="B106" s="123" t="s">
        <v>321</v>
      </c>
      <c r="C106" s="110" t="s">
        <v>322</v>
      </c>
      <c r="D106" s="388" t="s">
        <v>355</v>
      </c>
      <c r="E106" s="389" t="s">
        <v>355</v>
      </c>
      <c r="F106" s="389" t="s">
        <v>355</v>
      </c>
      <c r="G106" s="389" t="s">
        <v>355</v>
      </c>
      <c r="H106" s="389" t="s">
        <v>355</v>
      </c>
      <c r="I106" s="389" t="s">
        <v>355</v>
      </c>
      <c r="J106" s="389" t="s">
        <v>355</v>
      </c>
      <c r="K106" s="389" t="s">
        <v>355</v>
      </c>
      <c r="L106" s="389" t="s">
        <v>355</v>
      </c>
      <c r="M106" s="389" t="s">
        <v>355</v>
      </c>
      <c r="N106" s="389" t="s">
        <v>355</v>
      </c>
      <c r="O106" s="389" t="s">
        <v>355</v>
      </c>
      <c r="P106" s="389" t="s">
        <v>355</v>
      </c>
      <c r="Q106" s="389" t="s">
        <v>355</v>
      </c>
      <c r="R106" s="389" t="s">
        <v>355</v>
      </c>
      <c r="S106" s="389" t="s">
        <v>355</v>
      </c>
      <c r="T106" s="389" t="s">
        <v>355</v>
      </c>
      <c r="U106" s="389" t="s">
        <v>355</v>
      </c>
      <c r="V106" s="389" t="s">
        <v>355</v>
      </c>
      <c r="W106" s="389" t="s">
        <v>355</v>
      </c>
      <c r="X106" s="389" t="s">
        <v>355</v>
      </c>
      <c r="Y106" s="389" t="s">
        <v>355</v>
      </c>
      <c r="Z106" s="389" t="s">
        <v>355</v>
      </c>
      <c r="AA106" s="389" t="s">
        <v>355</v>
      </c>
      <c r="AB106" s="389" t="s">
        <v>355</v>
      </c>
      <c r="AC106" s="389" t="s">
        <v>355</v>
      </c>
      <c r="AD106" s="389" t="s">
        <v>355</v>
      </c>
      <c r="AE106" s="389" t="s">
        <v>355</v>
      </c>
      <c r="AF106" s="389" t="s">
        <v>355</v>
      </c>
      <c r="AG106" s="389" t="s">
        <v>355</v>
      </c>
      <c r="AH106" s="389" t="s">
        <v>355</v>
      </c>
      <c r="AI106" s="389" t="s">
        <v>355</v>
      </c>
      <c r="AJ106" s="389" t="s">
        <v>355</v>
      </c>
      <c r="AK106" s="389" t="s">
        <v>355</v>
      </c>
      <c r="AL106" s="389" t="s">
        <v>355</v>
      </c>
      <c r="AM106" s="389" t="s">
        <v>355</v>
      </c>
      <c r="AN106" s="389" t="s">
        <v>355</v>
      </c>
      <c r="AO106" s="389" t="s">
        <v>355</v>
      </c>
      <c r="AP106" s="389" t="s">
        <v>355</v>
      </c>
      <c r="AQ106" s="389" t="s">
        <v>355</v>
      </c>
      <c r="AR106" s="389" t="s">
        <v>355</v>
      </c>
      <c r="AS106" s="389" t="s">
        <v>355</v>
      </c>
      <c r="AT106" s="389" t="s">
        <v>355</v>
      </c>
      <c r="AU106" s="389" t="s">
        <v>355</v>
      </c>
      <c r="AV106" s="389" t="s">
        <v>355</v>
      </c>
      <c r="AW106" s="389" t="s">
        <v>355</v>
      </c>
      <c r="AX106" s="389" t="s">
        <v>355</v>
      </c>
      <c r="AY106" s="389" t="s">
        <v>355</v>
      </c>
      <c r="AZ106" s="389" t="s">
        <v>355</v>
      </c>
      <c r="BA106" s="389" t="s">
        <v>355</v>
      </c>
      <c r="BB106" s="389" t="s">
        <v>355</v>
      </c>
      <c r="BC106" s="389" t="s">
        <v>355</v>
      </c>
      <c r="BD106" s="389" t="s">
        <v>355</v>
      </c>
      <c r="BE106" s="389" t="s">
        <v>355</v>
      </c>
      <c r="BF106" s="389" t="s">
        <v>355</v>
      </c>
      <c r="BG106" s="389" t="s">
        <v>355</v>
      </c>
      <c r="BH106" s="389" t="s">
        <v>355</v>
      </c>
      <c r="BI106" s="389" t="s">
        <v>355</v>
      </c>
      <c r="BJ106" s="389" t="s">
        <v>355</v>
      </c>
      <c r="BK106" s="389" t="s">
        <v>355</v>
      </c>
      <c r="BL106" s="389" t="s">
        <v>355</v>
      </c>
      <c r="BM106" s="389" t="s">
        <v>355</v>
      </c>
      <c r="BN106" s="389" t="s">
        <v>355</v>
      </c>
      <c r="BO106" s="389" t="s">
        <v>355</v>
      </c>
      <c r="BP106" s="389" t="s">
        <v>355</v>
      </c>
      <c r="BQ106" s="389" t="s">
        <v>355</v>
      </c>
      <c r="BR106" s="389" t="s">
        <v>355</v>
      </c>
      <c r="BS106" s="389" t="s">
        <v>355</v>
      </c>
      <c r="BT106" s="389" t="s">
        <v>355</v>
      </c>
      <c r="BU106" s="389" t="s">
        <v>355</v>
      </c>
      <c r="BV106" s="389" t="s">
        <v>355</v>
      </c>
      <c r="BW106" s="389" t="s">
        <v>355</v>
      </c>
      <c r="BX106" s="389" t="s">
        <v>355</v>
      </c>
      <c r="BY106" s="389" t="s">
        <v>355</v>
      </c>
      <c r="BZ106" s="389" t="s">
        <v>355</v>
      </c>
      <c r="CA106" s="389" t="s">
        <v>355</v>
      </c>
      <c r="CB106" s="389" t="s">
        <v>355</v>
      </c>
      <c r="CC106" s="389" t="s">
        <v>355</v>
      </c>
      <c r="CD106" s="389" t="s">
        <v>355</v>
      </c>
      <c r="CE106" s="389" t="s">
        <v>355</v>
      </c>
      <c r="CF106" s="389" t="s">
        <v>355</v>
      </c>
      <c r="CG106" s="389" t="s">
        <v>355</v>
      </c>
      <c r="CH106" s="389" t="s">
        <v>355</v>
      </c>
      <c r="CI106" s="389" t="s">
        <v>355</v>
      </c>
      <c r="CJ106" s="389" t="s">
        <v>355</v>
      </c>
      <c r="CK106" s="389" t="s">
        <v>355</v>
      </c>
      <c r="CL106" s="389" t="s">
        <v>355</v>
      </c>
      <c r="CM106" s="389" t="s">
        <v>355</v>
      </c>
      <c r="CN106" s="389" t="s">
        <v>355</v>
      </c>
      <c r="CO106" s="389" t="s">
        <v>355</v>
      </c>
      <c r="CP106" s="389" t="s">
        <v>355</v>
      </c>
      <c r="CQ106" s="389" t="s">
        <v>355</v>
      </c>
      <c r="CR106" s="389" t="s">
        <v>355</v>
      </c>
      <c r="CS106" s="389" t="s">
        <v>355</v>
      </c>
      <c r="CT106" s="389" t="s">
        <v>355</v>
      </c>
      <c r="CU106" s="389" t="s">
        <v>355</v>
      </c>
      <c r="CV106" s="389" t="s">
        <v>355</v>
      </c>
      <c r="CW106" s="389" t="s">
        <v>355</v>
      </c>
      <c r="CX106" s="389" t="s">
        <v>355</v>
      </c>
      <c r="CY106" s="389">
        <v>1</v>
      </c>
      <c r="CZ106" s="389" t="s">
        <v>355</v>
      </c>
      <c r="DA106" s="389" t="s">
        <v>355</v>
      </c>
      <c r="DB106" s="389" t="s">
        <v>355</v>
      </c>
      <c r="DC106" s="389" t="s">
        <v>355</v>
      </c>
      <c r="DD106" s="389" t="s">
        <v>355</v>
      </c>
      <c r="DE106" s="389" t="s">
        <v>355</v>
      </c>
      <c r="DF106" s="389" t="s">
        <v>355</v>
      </c>
      <c r="DG106" s="390" t="s">
        <v>355</v>
      </c>
    </row>
    <row r="107" spans="1:111" ht="15" customHeight="1">
      <c r="A107" s="382">
        <v>101</v>
      </c>
      <c r="B107" s="123" t="s">
        <v>323</v>
      </c>
      <c r="C107" s="110" t="s">
        <v>324</v>
      </c>
      <c r="D107" s="388" t="s">
        <v>355</v>
      </c>
      <c r="E107" s="389" t="s">
        <v>355</v>
      </c>
      <c r="F107" s="389" t="s">
        <v>355</v>
      </c>
      <c r="G107" s="389" t="s">
        <v>355</v>
      </c>
      <c r="H107" s="389" t="s">
        <v>355</v>
      </c>
      <c r="I107" s="389" t="s">
        <v>355</v>
      </c>
      <c r="J107" s="389" t="s">
        <v>355</v>
      </c>
      <c r="K107" s="389" t="s">
        <v>355</v>
      </c>
      <c r="L107" s="389" t="s">
        <v>355</v>
      </c>
      <c r="M107" s="389" t="s">
        <v>355</v>
      </c>
      <c r="N107" s="389" t="s">
        <v>355</v>
      </c>
      <c r="O107" s="389" t="s">
        <v>355</v>
      </c>
      <c r="P107" s="389" t="s">
        <v>355</v>
      </c>
      <c r="Q107" s="389" t="s">
        <v>355</v>
      </c>
      <c r="R107" s="389" t="s">
        <v>355</v>
      </c>
      <c r="S107" s="389" t="s">
        <v>355</v>
      </c>
      <c r="T107" s="389" t="s">
        <v>355</v>
      </c>
      <c r="U107" s="389" t="s">
        <v>355</v>
      </c>
      <c r="V107" s="389" t="s">
        <v>355</v>
      </c>
      <c r="W107" s="389" t="s">
        <v>355</v>
      </c>
      <c r="X107" s="389" t="s">
        <v>355</v>
      </c>
      <c r="Y107" s="389" t="s">
        <v>355</v>
      </c>
      <c r="Z107" s="389" t="s">
        <v>355</v>
      </c>
      <c r="AA107" s="389" t="s">
        <v>355</v>
      </c>
      <c r="AB107" s="389" t="s">
        <v>355</v>
      </c>
      <c r="AC107" s="389" t="s">
        <v>355</v>
      </c>
      <c r="AD107" s="389" t="s">
        <v>355</v>
      </c>
      <c r="AE107" s="389" t="s">
        <v>355</v>
      </c>
      <c r="AF107" s="389" t="s">
        <v>355</v>
      </c>
      <c r="AG107" s="389" t="s">
        <v>355</v>
      </c>
      <c r="AH107" s="389" t="s">
        <v>355</v>
      </c>
      <c r="AI107" s="389" t="s">
        <v>355</v>
      </c>
      <c r="AJ107" s="389" t="s">
        <v>355</v>
      </c>
      <c r="AK107" s="389" t="s">
        <v>355</v>
      </c>
      <c r="AL107" s="389" t="s">
        <v>355</v>
      </c>
      <c r="AM107" s="389" t="s">
        <v>355</v>
      </c>
      <c r="AN107" s="389" t="s">
        <v>355</v>
      </c>
      <c r="AO107" s="389" t="s">
        <v>355</v>
      </c>
      <c r="AP107" s="389" t="s">
        <v>355</v>
      </c>
      <c r="AQ107" s="389" t="s">
        <v>355</v>
      </c>
      <c r="AR107" s="389" t="s">
        <v>355</v>
      </c>
      <c r="AS107" s="389" t="s">
        <v>355</v>
      </c>
      <c r="AT107" s="389" t="s">
        <v>355</v>
      </c>
      <c r="AU107" s="389" t="s">
        <v>355</v>
      </c>
      <c r="AV107" s="389" t="s">
        <v>355</v>
      </c>
      <c r="AW107" s="389" t="s">
        <v>355</v>
      </c>
      <c r="AX107" s="389" t="s">
        <v>355</v>
      </c>
      <c r="AY107" s="389" t="s">
        <v>355</v>
      </c>
      <c r="AZ107" s="389" t="s">
        <v>355</v>
      </c>
      <c r="BA107" s="389" t="s">
        <v>355</v>
      </c>
      <c r="BB107" s="389" t="s">
        <v>355</v>
      </c>
      <c r="BC107" s="389" t="s">
        <v>355</v>
      </c>
      <c r="BD107" s="389" t="s">
        <v>355</v>
      </c>
      <c r="BE107" s="389" t="s">
        <v>355</v>
      </c>
      <c r="BF107" s="389" t="s">
        <v>355</v>
      </c>
      <c r="BG107" s="389" t="s">
        <v>355</v>
      </c>
      <c r="BH107" s="389" t="s">
        <v>355</v>
      </c>
      <c r="BI107" s="389" t="s">
        <v>355</v>
      </c>
      <c r="BJ107" s="389" t="s">
        <v>355</v>
      </c>
      <c r="BK107" s="389" t="s">
        <v>355</v>
      </c>
      <c r="BL107" s="389" t="s">
        <v>355</v>
      </c>
      <c r="BM107" s="389" t="s">
        <v>355</v>
      </c>
      <c r="BN107" s="389" t="s">
        <v>355</v>
      </c>
      <c r="BO107" s="389" t="s">
        <v>355</v>
      </c>
      <c r="BP107" s="389" t="s">
        <v>355</v>
      </c>
      <c r="BQ107" s="389" t="s">
        <v>355</v>
      </c>
      <c r="BR107" s="389" t="s">
        <v>355</v>
      </c>
      <c r="BS107" s="389" t="s">
        <v>355</v>
      </c>
      <c r="BT107" s="389" t="s">
        <v>355</v>
      </c>
      <c r="BU107" s="389" t="s">
        <v>355</v>
      </c>
      <c r="BV107" s="389" t="s">
        <v>355</v>
      </c>
      <c r="BW107" s="389" t="s">
        <v>355</v>
      </c>
      <c r="BX107" s="389" t="s">
        <v>355</v>
      </c>
      <c r="BY107" s="389" t="s">
        <v>355</v>
      </c>
      <c r="BZ107" s="389" t="s">
        <v>355</v>
      </c>
      <c r="CA107" s="389" t="s">
        <v>355</v>
      </c>
      <c r="CB107" s="389" t="s">
        <v>355</v>
      </c>
      <c r="CC107" s="389" t="s">
        <v>355</v>
      </c>
      <c r="CD107" s="389" t="s">
        <v>355</v>
      </c>
      <c r="CE107" s="389" t="s">
        <v>355</v>
      </c>
      <c r="CF107" s="389" t="s">
        <v>355</v>
      </c>
      <c r="CG107" s="389" t="s">
        <v>355</v>
      </c>
      <c r="CH107" s="389" t="s">
        <v>355</v>
      </c>
      <c r="CI107" s="389" t="s">
        <v>355</v>
      </c>
      <c r="CJ107" s="389" t="s">
        <v>355</v>
      </c>
      <c r="CK107" s="389" t="s">
        <v>355</v>
      </c>
      <c r="CL107" s="389" t="s">
        <v>355</v>
      </c>
      <c r="CM107" s="389" t="s">
        <v>355</v>
      </c>
      <c r="CN107" s="389" t="s">
        <v>355</v>
      </c>
      <c r="CO107" s="389" t="s">
        <v>355</v>
      </c>
      <c r="CP107" s="389" t="s">
        <v>355</v>
      </c>
      <c r="CQ107" s="389" t="s">
        <v>355</v>
      </c>
      <c r="CR107" s="389" t="s">
        <v>355</v>
      </c>
      <c r="CS107" s="389" t="s">
        <v>355</v>
      </c>
      <c r="CT107" s="389" t="s">
        <v>355</v>
      </c>
      <c r="CU107" s="389" t="s">
        <v>355</v>
      </c>
      <c r="CV107" s="389" t="s">
        <v>355</v>
      </c>
      <c r="CW107" s="389" t="s">
        <v>355</v>
      </c>
      <c r="CX107" s="389" t="s">
        <v>355</v>
      </c>
      <c r="CY107" s="389" t="s">
        <v>355</v>
      </c>
      <c r="CZ107" s="389">
        <v>1</v>
      </c>
      <c r="DA107" s="389" t="s">
        <v>355</v>
      </c>
      <c r="DB107" s="389" t="s">
        <v>355</v>
      </c>
      <c r="DC107" s="389" t="s">
        <v>355</v>
      </c>
      <c r="DD107" s="389" t="s">
        <v>355</v>
      </c>
      <c r="DE107" s="389" t="s">
        <v>355</v>
      </c>
      <c r="DF107" s="389" t="s">
        <v>355</v>
      </c>
      <c r="DG107" s="390" t="s">
        <v>355</v>
      </c>
    </row>
    <row r="108" spans="1:111" ht="15" customHeight="1">
      <c r="A108" s="382">
        <v>102</v>
      </c>
      <c r="B108" s="123" t="s">
        <v>325</v>
      </c>
      <c r="C108" s="110" t="s">
        <v>326</v>
      </c>
      <c r="D108" s="388" t="s">
        <v>355</v>
      </c>
      <c r="E108" s="389" t="s">
        <v>355</v>
      </c>
      <c r="F108" s="389" t="s">
        <v>355</v>
      </c>
      <c r="G108" s="389" t="s">
        <v>355</v>
      </c>
      <c r="H108" s="389" t="s">
        <v>355</v>
      </c>
      <c r="I108" s="389" t="s">
        <v>355</v>
      </c>
      <c r="J108" s="389" t="s">
        <v>355</v>
      </c>
      <c r="K108" s="389" t="s">
        <v>355</v>
      </c>
      <c r="L108" s="389" t="s">
        <v>355</v>
      </c>
      <c r="M108" s="389" t="s">
        <v>355</v>
      </c>
      <c r="N108" s="389" t="s">
        <v>355</v>
      </c>
      <c r="O108" s="389" t="s">
        <v>355</v>
      </c>
      <c r="P108" s="389" t="s">
        <v>355</v>
      </c>
      <c r="Q108" s="389" t="s">
        <v>355</v>
      </c>
      <c r="R108" s="389" t="s">
        <v>355</v>
      </c>
      <c r="S108" s="389" t="s">
        <v>355</v>
      </c>
      <c r="T108" s="389" t="s">
        <v>355</v>
      </c>
      <c r="U108" s="389" t="s">
        <v>355</v>
      </c>
      <c r="V108" s="389" t="s">
        <v>355</v>
      </c>
      <c r="W108" s="389" t="s">
        <v>355</v>
      </c>
      <c r="X108" s="389" t="s">
        <v>355</v>
      </c>
      <c r="Y108" s="389" t="s">
        <v>355</v>
      </c>
      <c r="Z108" s="389" t="s">
        <v>355</v>
      </c>
      <c r="AA108" s="389" t="s">
        <v>355</v>
      </c>
      <c r="AB108" s="389" t="s">
        <v>355</v>
      </c>
      <c r="AC108" s="389" t="s">
        <v>355</v>
      </c>
      <c r="AD108" s="389" t="s">
        <v>355</v>
      </c>
      <c r="AE108" s="389" t="s">
        <v>355</v>
      </c>
      <c r="AF108" s="389" t="s">
        <v>355</v>
      </c>
      <c r="AG108" s="389" t="s">
        <v>355</v>
      </c>
      <c r="AH108" s="389" t="s">
        <v>355</v>
      </c>
      <c r="AI108" s="389" t="s">
        <v>355</v>
      </c>
      <c r="AJ108" s="389" t="s">
        <v>355</v>
      </c>
      <c r="AK108" s="389" t="s">
        <v>355</v>
      </c>
      <c r="AL108" s="389" t="s">
        <v>355</v>
      </c>
      <c r="AM108" s="389" t="s">
        <v>355</v>
      </c>
      <c r="AN108" s="389" t="s">
        <v>355</v>
      </c>
      <c r="AO108" s="389" t="s">
        <v>355</v>
      </c>
      <c r="AP108" s="389" t="s">
        <v>355</v>
      </c>
      <c r="AQ108" s="389" t="s">
        <v>355</v>
      </c>
      <c r="AR108" s="389" t="s">
        <v>355</v>
      </c>
      <c r="AS108" s="389" t="s">
        <v>355</v>
      </c>
      <c r="AT108" s="389" t="s">
        <v>355</v>
      </c>
      <c r="AU108" s="389" t="s">
        <v>355</v>
      </c>
      <c r="AV108" s="389" t="s">
        <v>355</v>
      </c>
      <c r="AW108" s="389" t="s">
        <v>355</v>
      </c>
      <c r="AX108" s="389" t="s">
        <v>355</v>
      </c>
      <c r="AY108" s="389" t="s">
        <v>355</v>
      </c>
      <c r="AZ108" s="389" t="s">
        <v>355</v>
      </c>
      <c r="BA108" s="389" t="s">
        <v>355</v>
      </c>
      <c r="BB108" s="389" t="s">
        <v>355</v>
      </c>
      <c r="BC108" s="389" t="s">
        <v>355</v>
      </c>
      <c r="BD108" s="389" t="s">
        <v>355</v>
      </c>
      <c r="BE108" s="389" t="s">
        <v>355</v>
      </c>
      <c r="BF108" s="389" t="s">
        <v>355</v>
      </c>
      <c r="BG108" s="389" t="s">
        <v>355</v>
      </c>
      <c r="BH108" s="389" t="s">
        <v>355</v>
      </c>
      <c r="BI108" s="389" t="s">
        <v>355</v>
      </c>
      <c r="BJ108" s="389" t="s">
        <v>355</v>
      </c>
      <c r="BK108" s="389" t="s">
        <v>355</v>
      </c>
      <c r="BL108" s="389" t="s">
        <v>355</v>
      </c>
      <c r="BM108" s="389" t="s">
        <v>355</v>
      </c>
      <c r="BN108" s="389" t="s">
        <v>355</v>
      </c>
      <c r="BO108" s="389" t="s">
        <v>355</v>
      </c>
      <c r="BP108" s="389" t="s">
        <v>355</v>
      </c>
      <c r="BQ108" s="389" t="s">
        <v>355</v>
      </c>
      <c r="BR108" s="389" t="s">
        <v>355</v>
      </c>
      <c r="BS108" s="389" t="s">
        <v>355</v>
      </c>
      <c r="BT108" s="389" t="s">
        <v>355</v>
      </c>
      <c r="BU108" s="389" t="s">
        <v>355</v>
      </c>
      <c r="BV108" s="389" t="s">
        <v>355</v>
      </c>
      <c r="BW108" s="389" t="s">
        <v>355</v>
      </c>
      <c r="BX108" s="389" t="s">
        <v>355</v>
      </c>
      <c r="BY108" s="389" t="s">
        <v>355</v>
      </c>
      <c r="BZ108" s="389" t="s">
        <v>355</v>
      </c>
      <c r="CA108" s="389" t="s">
        <v>355</v>
      </c>
      <c r="CB108" s="389" t="s">
        <v>355</v>
      </c>
      <c r="CC108" s="389" t="s">
        <v>355</v>
      </c>
      <c r="CD108" s="389" t="s">
        <v>355</v>
      </c>
      <c r="CE108" s="389" t="s">
        <v>355</v>
      </c>
      <c r="CF108" s="389" t="s">
        <v>355</v>
      </c>
      <c r="CG108" s="389" t="s">
        <v>355</v>
      </c>
      <c r="CH108" s="389" t="s">
        <v>355</v>
      </c>
      <c r="CI108" s="389" t="s">
        <v>355</v>
      </c>
      <c r="CJ108" s="389" t="s">
        <v>355</v>
      </c>
      <c r="CK108" s="389" t="s">
        <v>355</v>
      </c>
      <c r="CL108" s="389" t="s">
        <v>355</v>
      </c>
      <c r="CM108" s="389" t="s">
        <v>355</v>
      </c>
      <c r="CN108" s="389" t="s">
        <v>355</v>
      </c>
      <c r="CO108" s="389" t="s">
        <v>355</v>
      </c>
      <c r="CP108" s="389" t="s">
        <v>355</v>
      </c>
      <c r="CQ108" s="389" t="s">
        <v>355</v>
      </c>
      <c r="CR108" s="389" t="s">
        <v>355</v>
      </c>
      <c r="CS108" s="389" t="s">
        <v>355</v>
      </c>
      <c r="CT108" s="389" t="s">
        <v>355</v>
      </c>
      <c r="CU108" s="389" t="s">
        <v>355</v>
      </c>
      <c r="CV108" s="389" t="s">
        <v>355</v>
      </c>
      <c r="CW108" s="389" t="s">
        <v>355</v>
      </c>
      <c r="CX108" s="389" t="s">
        <v>355</v>
      </c>
      <c r="CY108" s="389" t="s">
        <v>355</v>
      </c>
      <c r="CZ108" s="389" t="s">
        <v>355</v>
      </c>
      <c r="DA108" s="389">
        <v>1</v>
      </c>
      <c r="DB108" s="389" t="s">
        <v>355</v>
      </c>
      <c r="DC108" s="389" t="s">
        <v>355</v>
      </c>
      <c r="DD108" s="389" t="s">
        <v>355</v>
      </c>
      <c r="DE108" s="389" t="s">
        <v>355</v>
      </c>
      <c r="DF108" s="389" t="s">
        <v>355</v>
      </c>
      <c r="DG108" s="390" t="s">
        <v>355</v>
      </c>
    </row>
    <row r="109" spans="1:111" ht="15" customHeight="1">
      <c r="A109" s="382">
        <v>103</v>
      </c>
      <c r="B109" s="123" t="s">
        <v>327</v>
      </c>
      <c r="C109" s="110" t="s">
        <v>328</v>
      </c>
      <c r="D109" s="388" t="s">
        <v>355</v>
      </c>
      <c r="E109" s="389" t="s">
        <v>355</v>
      </c>
      <c r="F109" s="389" t="s">
        <v>355</v>
      </c>
      <c r="G109" s="389" t="s">
        <v>355</v>
      </c>
      <c r="H109" s="389" t="s">
        <v>355</v>
      </c>
      <c r="I109" s="389" t="s">
        <v>355</v>
      </c>
      <c r="J109" s="389" t="s">
        <v>355</v>
      </c>
      <c r="K109" s="389" t="s">
        <v>355</v>
      </c>
      <c r="L109" s="389" t="s">
        <v>355</v>
      </c>
      <c r="M109" s="389" t="s">
        <v>355</v>
      </c>
      <c r="N109" s="389" t="s">
        <v>355</v>
      </c>
      <c r="O109" s="389" t="s">
        <v>355</v>
      </c>
      <c r="P109" s="389" t="s">
        <v>355</v>
      </c>
      <c r="Q109" s="389" t="s">
        <v>355</v>
      </c>
      <c r="R109" s="389" t="s">
        <v>355</v>
      </c>
      <c r="S109" s="389" t="s">
        <v>355</v>
      </c>
      <c r="T109" s="389" t="s">
        <v>355</v>
      </c>
      <c r="U109" s="389" t="s">
        <v>355</v>
      </c>
      <c r="V109" s="389" t="s">
        <v>355</v>
      </c>
      <c r="W109" s="389" t="s">
        <v>355</v>
      </c>
      <c r="X109" s="389" t="s">
        <v>355</v>
      </c>
      <c r="Y109" s="389" t="s">
        <v>355</v>
      </c>
      <c r="Z109" s="389" t="s">
        <v>355</v>
      </c>
      <c r="AA109" s="389" t="s">
        <v>355</v>
      </c>
      <c r="AB109" s="389" t="s">
        <v>355</v>
      </c>
      <c r="AC109" s="389" t="s">
        <v>355</v>
      </c>
      <c r="AD109" s="389" t="s">
        <v>355</v>
      </c>
      <c r="AE109" s="389" t="s">
        <v>355</v>
      </c>
      <c r="AF109" s="389" t="s">
        <v>355</v>
      </c>
      <c r="AG109" s="389" t="s">
        <v>355</v>
      </c>
      <c r="AH109" s="389" t="s">
        <v>355</v>
      </c>
      <c r="AI109" s="389" t="s">
        <v>355</v>
      </c>
      <c r="AJ109" s="389" t="s">
        <v>355</v>
      </c>
      <c r="AK109" s="389" t="s">
        <v>355</v>
      </c>
      <c r="AL109" s="389" t="s">
        <v>355</v>
      </c>
      <c r="AM109" s="389" t="s">
        <v>355</v>
      </c>
      <c r="AN109" s="389" t="s">
        <v>355</v>
      </c>
      <c r="AO109" s="389" t="s">
        <v>355</v>
      </c>
      <c r="AP109" s="389" t="s">
        <v>355</v>
      </c>
      <c r="AQ109" s="389" t="s">
        <v>355</v>
      </c>
      <c r="AR109" s="389" t="s">
        <v>355</v>
      </c>
      <c r="AS109" s="389" t="s">
        <v>355</v>
      </c>
      <c r="AT109" s="389" t="s">
        <v>355</v>
      </c>
      <c r="AU109" s="389" t="s">
        <v>355</v>
      </c>
      <c r="AV109" s="389" t="s">
        <v>355</v>
      </c>
      <c r="AW109" s="389" t="s">
        <v>355</v>
      </c>
      <c r="AX109" s="389" t="s">
        <v>355</v>
      </c>
      <c r="AY109" s="389" t="s">
        <v>355</v>
      </c>
      <c r="AZ109" s="389" t="s">
        <v>355</v>
      </c>
      <c r="BA109" s="389" t="s">
        <v>355</v>
      </c>
      <c r="BB109" s="389" t="s">
        <v>355</v>
      </c>
      <c r="BC109" s="389" t="s">
        <v>355</v>
      </c>
      <c r="BD109" s="389" t="s">
        <v>355</v>
      </c>
      <c r="BE109" s="389" t="s">
        <v>355</v>
      </c>
      <c r="BF109" s="389" t="s">
        <v>355</v>
      </c>
      <c r="BG109" s="389" t="s">
        <v>355</v>
      </c>
      <c r="BH109" s="389" t="s">
        <v>355</v>
      </c>
      <c r="BI109" s="389" t="s">
        <v>355</v>
      </c>
      <c r="BJ109" s="389" t="s">
        <v>355</v>
      </c>
      <c r="BK109" s="389" t="s">
        <v>355</v>
      </c>
      <c r="BL109" s="389" t="s">
        <v>355</v>
      </c>
      <c r="BM109" s="389" t="s">
        <v>355</v>
      </c>
      <c r="BN109" s="389" t="s">
        <v>355</v>
      </c>
      <c r="BO109" s="389" t="s">
        <v>355</v>
      </c>
      <c r="BP109" s="389" t="s">
        <v>355</v>
      </c>
      <c r="BQ109" s="389" t="s">
        <v>355</v>
      </c>
      <c r="BR109" s="389" t="s">
        <v>355</v>
      </c>
      <c r="BS109" s="389" t="s">
        <v>355</v>
      </c>
      <c r="BT109" s="389" t="s">
        <v>355</v>
      </c>
      <c r="BU109" s="389" t="s">
        <v>355</v>
      </c>
      <c r="BV109" s="389" t="s">
        <v>355</v>
      </c>
      <c r="BW109" s="389" t="s">
        <v>355</v>
      </c>
      <c r="BX109" s="389" t="s">
        <v>355</v>
      </c>
      <c r="BY109" s="389" t="s">
        <v>355</v>
      </c>
      <c r="BZ109" s="389" t="s">
        <v>355</v>
      </c>
      <c r="CA109" s="389" t="s">
        <v>355</v>
      </c>
      <c r="CB109" s="389" t="s">
        <v>355</v>
      </c>
      <c r="CC109" s="389" t="s">
        <v>355</v>
      </c>
      <c r="CD109" s="389" t="s">
        <v>355</v>
      </c>
      <c r="CE109" s="389" t="s">
        <v>355</v>
      </c>
      <c r="CF109" s="389" t="s">
        <v>355</v>
      </c>
      <c r="CG109" s="389" t="s">
        <v>355</v>
      </c>
      <c r="CH109" s="389" t="s">
        <v>355</v>
      </c>
      <c r="CI109" s="389" t="s">
        <v>355</v>
      </c>
      <c r="CJ109" s="389" t="s">
        <v>355</v>
      </c>
      <c r="CK109" s="389" t="s">
        <v>355</v>
      </c>
      <c r="CL109" s="389" t="s">
        <v>355</v>
      </c>
      <c r="CM109" s="389" t="s">
        <v>355</v>
      </c>
      <c r="CN109" s="389" t="s">
        <v>355</v>
      </c>
      <c r="CO109" s="389" t="s">
        <v>355</v>
      </c>
      <c r="CP109" s="389" t="s">
        <v>355</v>
      </c>
      <c r="CQ109" s="389" t="s">
        <v>355</v>
      </c>
      <c r="CR109" s="389" t="s">
        <v>355</v>
      </c>
      <c r="CS109" s="389" t="s">
        <v>355</v>
      </c>
      <c r="CT109" s="389" t="s">
        <v>355</v>
      </c>
      <c r="CU109" s="389" t="s">
        <v>355</v>
      </c>
      <c r="CV109" s="389" t="s">
        <v>355</v>
      </c>
      <c r="CW109" s="389" t="s">
        <v>355</v>
      </c>
      <c r="CX109" s="389" t="s">
        <v>355</v>
      </c>
      <c r="CY109" s="389" t="s">
        <v>355</v>
      </c>
      <c r="CZ109" s="389" t="s">
        <v>355</v>
      </c>
      <c r="DA109" s="389" t="s">
        <v>355</v>
      </c>
      <c r="DB109" s="389">
        <v>1</v>
      </c>
      <c r="DC109" s="389" t="s">
        <v>355</v>
      </c>
      <c r="DD109" s="389" t="s">
        <v>355</v>
      </c>
      <c r="DE109" s="389" t="s">
        <v>355</v>
      </c>
      <c r="DF109" s="389" t="s">
        <v>355</v>
      </c>
      <c r="DG109" s="390" t="s">
        <v>355</v>
      </c>
    </row>
    <row r="110" spans="1:111" ht="15" customHeight="1">
      <c r="A110" s="382">
        <v>104</v>
      </c>
      <c r="B110" s="123" t="s">
        <v>329</v>
      </c>
      <c r="C110" s="110" t="s">
        <v>330</v>
      </c>
      <c r="D110" s="388" t="s">
        <v>355</v>
      </c>
      <c r="E110" s="389" t="s">
        <v>355</v>
      </c>
      <c r="F110" s="389" t="s">
        <v>355</v>
      </c>
      <c r="G110" s="389" t="s">
        <v>355</v>
      </c>
      <c r="H110" s="389" t="s">
        <v>355</v>
      </c>
      <c r="I110" s="389" t="s">
        <v>355</v>
      </c>
      <c r="J110" s="389" t="s">
        <v>355</v>
      </c>
      <c r="K110" s="389" t="s">
        <v>355</v>
      </c>
      <c r="L110" s="389" t="s">
        <v>355</v>
      </c>
      <c r="M110" s="389" t="s">
        <v>355</v>
      </c>
      <c r="N110" s="389" t="s">
        <v>355</v>
      </c>
      <c r="O110" s="389" t="s">
        <v>355</v>
      </c>
      <c r="P110" s="389" t="s">
        <v>355</v>
      </c>
      <c r="Q110" s="389" t="s">
        <v>355</v>
      </c>
      <c r="R110" s="389" t="s">
        <v>355</v>
      </c>
      <c r="S110" s="389" t="s">
        <v>355</v>
      </c>
      <c r="T110" s="389" t="s">
        <v>355</v>
      </c>
      <c r="U110" s="389" t="s">
        <v>355</v>
      </c>
      <c r="V110" s="389" t="s">
        <v>355</v>
      </c>
      <c r="W110" s="389" t="s">
        <v>355</v>
      </c>
      <c r="X110" s="389" t="s">
        <v>355</v>
      </c>
      <c r="Y110" s="389" t="s">
        <v>355</v>
      </c>
      <c r="Z110" s="389" t="s">
        <v>355</v>
      </c>
      <c r="AA110" s="389" t="s">
        <v>355</v>
      </c>
      <c r="AB110" s="389" t="s">
        <v>355</v>
      </c>
      <c r="AC110" s="389" t="s">
        <v>355</v>
      </c>
      <c r="AD110" s="389" t="s">
        <v>355</v>
      </c>
      <c r="AE110" s="389" t="s">
        <v>355</v>
      </c>
      <c r="AF110" s="389" t="s">
        <v>355</v>
      </c>
      <c r="AG110" s="389" t="s">
        <v>355</v>
      </c>
      <c r="AH110" s="389" t="s">
        <v>355</v>
      </c>
      <c r="AI110" s="389" t="s">
        <v>355</v>
      </c>
      <c r="AJ110" s="389" t="s">
        <v>355</v>
      </c>
      <c r="AK110" s="389" t="s">
        <v>355</v>
      </c>
      <c r="AL110" s="389" t="s">
        <v>355</v>
      </c>
      <c r="AM110" s="389" t="s">
        <v>355</v>
      </c>
      <c r="AN110" s="389" t="s">
        <v>355</v>
      </c>
      <c r="AO110" s="389" t="s">
        <v>355</v>
      </c>
      <c r="AP110" s="389" t="s">
        <v>355</v>
      </c>
      <c r="AQ110" s="389" t="s">
        <v>355</v>
      </c>
      <c r="AR110" s="389" t="s">
        <v>355</v>
      </c>
      <c r="AS110" s="389" t="s">
        <v>355</v>
      </c>
      <c r="AT110" s="389" t="s">
        <v>355</v>
      </c>
      <c r="AU110" s="389" t="s">
        <v>355</v>
      </c>
      <c r="AV110" s="389" t="s">
        <v>355</v>
      </c>
      <c r="AW110" s="389" t="s">
        <v>355</v>
      </c>
      <c r="AX110" s="389" t="s">
        <v>355</v>
      </c>
      <c r="AY110" s="389" t="s">
        <v>355</v>
      </c>
      <c r="AZ110" s="389" t="s">
        <v>355</v>
      </c>
      <c r="BA110" s="389" t="s">
        <v>355</v>
      </c>
      <c r="BB110" s="389" t="s">
        <v>355</v>
      </c>
      <c r="BC110" s="389" t="s">
        <v>355</v>
      </c>
      <c r="BD110" s="389" t="s">
        <v>355</v>
      </c>
      <c r="BE110" s="389" t="s">
        <v>355</v>
      </c>
      <c r="BF110" s="389" t="s">
        <v>355</v>
      </c>
      <c r="BG110" s="389" t="s">
        <v>355</v>
      </c>
      <c r="BH110" s="389" t="s">
        <v>355</v>
      </c>
      <c r="BI110" s="389" t="s">
        <v>355</v>
      </c>
      <c r="BJ110" s="389" t="s">
        <v>355</v>
      </c>
      <c r="BK110" s="389" t="s">
        <v>355</v>
      </c>
      <c r="BL110" s="389" t="s">
        <v>355</v>
      </c>
      <c r="BM110" s="389" t="s">
        <v>355</v>
      </c>
      <c r="BN110" s="389" t="s">
        <v>355</v>
      </c>
      <c r="BO110" s="389" t="s">
        <v>355</v>
      </c>
      <c r="BP110" s="389" t="s">
        <v>355</v>
      </c>
      <c r="BQ110" s="389" t="s">
        <v>355</v>
      </c>
      <c r="BR110" s="389" t="s">
        <v>355</v>
      </c>
      <c r="BS110" s="389" t="s">
        <v>355</v>
      </c>
      <c r="BT110" s="389" t="s">
        <v>355</v>
      </c>
      <c r="BU110" s="389" t="s">
        <v>355</v>
      </c>
      <c r="BV110" s="389" t="s">
        <v>355</v>
      </c>
      <c r="BW110" s="389" t="s">
        <v>355</v>
      </c>
      <c r="BX110" s="389" t="s">
        <v>355</v>
      </c>
      <c r="BY110" s="389" t="s">
        <v>355</v>
      </c>
      <c r="BZ110" s="389" t="s">
        <v>355</v>
      </c>
      <c r="CA110" s="389" t="s">
        <v>355</v>
      </c>
      <c r="CB110" s="389" t="s">
        <v>355</v>
      </c>
      <c r="CC110" s="389" t="s">
        <v>355</v>
      </c>
      <c r="CD110" s="389" t="s">
        <v>355</v>
      </c>
      <c r="CE110" s="389" t="s">
        <v>355</v>
      </c>
      <c r="CF110" s="389" t="s">
        <v>355</v>
      </c>
      <c r="CG110" s="389" t="s">
        <v>355</v>
      </c>
      <c r="CH110" s="389" t="s">
        <v>355</v>
      </c>
      <c r="CI110" s="389" t="s">
        <v>355</v>
      </c>
      <c r="CJ110" s="389" t="s">
        <v>355</v>
      </c>
      <c r="CK110" s="389" t="s">
        <v>355</v>
      </c>
      <c r="CL110" s="389" t="s">
        <v>355</v>
      </c>
      <c r="CM110" s="389" t="s">
        <v>355</v>
      </c>
      <c r="CN110" s="389" t="s">
        <v>355</v>
      </c>
      <c r="CO110" s="389" t="s">
        <v>355</v>
      </c>
      <c r="CP110" s="389" t="s">
        <v>355</v>
      </c>
      <c r="CQ110" s="389" t="s">
        <v>355</v>
      </c>
      <c r="CR110" s="389" t="s">
        <v>355</v>
      </c>
      <c r="CS110" s="389" t="s">
        <v>355</v>
      </c>
      <c r="CT110" s="389" t="s">
        <v>355</v>
      </c>
      <c r="CU110" s="389" t="s">
        <v>355</v>
      </c>
      <c r="CV110" s="389" t="s">
        <v>355</v>
      </c>
      <c r="CW110" s="389" t="s">
        <v>355</v>
      </c>
      <c r="CX110" s="389" t="s">
        <v>355</v>
      </c>
      <c r="CY110" s="389" t="s">
        <v>355</v>
      </c>
      <c r="CZ110" s="389" t="s">
        <v>355</v>
      </c>
      <c r="DA110" s="389" t="s">
        <v>355</v>
      </c>
      <c r="DB110" s="389" t="s">
        <v>355</v>
      </c>
      <c r="DC110" s="389">
        <v>1</v>
      </c>
      <c r="DD110" s="389" t="s">
        <v>355</v>
      </c>
      <c r="DE110" s="389" t="s">
        <v>355</v>
      </c>
      <c r="DF110" s="389" t="s">
        <v>355</v>
      </c>
      <c r="DG110" s="390" t="s">
        <v>355</v>
      </c>
    </row>
    <row r="111" spans="1:111" ht="15" customHeight="1">
      <c r="A111" s="382">
        <v>105</v>
      </c>
      <c r="B111" s="123" t="s">
        <v>331</v>
      </c>
      <c r="C111" s="110" t="s">
        <v>332</v>
      </c>
      <c r="D111" s="388" t="s">
        <v>355</v>
      </c>
      <c r="E111" s="389" t="s">
        <v>355</v>
      </c>
      <c r="F111" s="389" t="s">
        <v>355</v>
      </c>
      <c r="G111" s="389" t="s">
        <v>355</v>
      </c>
      <c r="H111" s="389" t="s">
        <v>355</v>
      </c>
      <c r="I111" s="389" t="s">
        <v>355</v>
      </c>
      <c r="J111" s="389" t="s">
        <v>355</v>
      </c>
      <c r="K111" s="389" t="s">
        <v>355</v>
      </c>
      <c r="L111" s="389" t="s">
        <v>355</v>
      </c>
      <c r="M111" s="389" t="s">
        <v>355</v>
      </c>
      <c r="N111" s="389" t="s">
        <v>355</v>
      </c>
      <c r="O111" s="389" t="s">
        <v>355</v>
      </c>
      <c r="P111" s="389" t="s">
        <v>355</v>
      </c>
      <c r="Q111" s="389" t="s">
        <v>355</v>
      </c>
      <c r="R111" s="389" t="s">
        <v>355</v>
      </c>
      <c r="S111" s="389" t="s">
        <v>355</v>
      </c>
      <c r="T111" s="389" t="s">
        <v>355</v>
      </c>
      <c r="U111" s="389" t="s">
        <v>355</v>
      </c>
      <c r="V111" s="389" t="s">
        <v>355</v>
      </c>
      <c r="W111" s="389" t="s">
        <v>355</v>
      </c>
      <c r="X111" s="389" t="s">
        <v>355</v>
      </c>
      <c r="Y111" s="389" t="s">
        <v>355</v>
      </c>
      <c r="Z111" s="389" t="s">
        <v>355</v>
      </c>
      <c r="AA111" s="389" t="s">
        <v>355</v>
      </c>
      <c r="AB111" s="389" t="s">
        <v>355</v>
      </c>
      <c r="AC111" s="389" t="s">
        <v>355</v>
      </c>
      <c r="AD111" s="389" t="s">
        <v>355</v>
      </c>
      <c r="AE111" s="389" t="s">
        <v>355</v>
      </c>
      <c r="AF111" s="389" t="s">
        <v>355</v>
      </c>
      <c r="AG111" s="389" t="s">
        <v>355</v>
      </c>
      <c r="AH111" s="389" t="s">
        <v>355</v>
      </c>
      <c r="AI111" s="389" t="s">
        <v>355</v>
      </c>
      <c r="AJ111" s="389" t="s">
        <v>355</v>
      </c>
      <c r="AK111" s="389" t="s">
        <v>355</v>
      </c>
      <c r="AL111" s="389" t="s">
        <v>355</v>
      </c>
      <c r="AM111" s="389" t="s">
        <v>355</v>
      </c>
      <c r="AN111" s="389" t="s">
        <v>355</v>
      </c>
      <c r="AO111" s="389" t="s">
        <v>355</v>
      </c>
      <c r="AP111" s="389" t="s">
        <v>355</v>
      </c>
      <c r="AQ111" s="389" t="s">
        <v>355</v>
      </c>
      <c r="AR111" s="389" t="s">
        <v>355</v>
      </c>
      <c r="AS111" s="389" t="s">
        <v>355</v>
      </c>
      <c r="AT111" s="389" t="s">
        <v>355</v>
      </c>
      <c r="AU111" s="389" t="s">
        <v>355</v>
      </c>
      <c r="AV111" s="389" t="s">
        <v>355</v>
      </c>
      <c r="AW111" s="389" t="s">
        <v>355</v>
      </c>
      <c r="AX111" s="389" t="s">
        <v>355</v>
      </c>
      <c r="AY111" s="389" t="s">
        <v>355</v>
      </c>
      <c r="AZ111" s="389" t="s">
        <v>355</v>
      </c>
      <c r="BA111" s="389" t="s">
        <v>355</v>
      </c>
      <c r="BB111" s="389" t="s">
        <v>355</v>
      </c>
      <c r="BC111" s="389" t="s">
        <v>355</v>
      </c>
      <c r="BD111" s="389" t="s">
        <v>355</v>
      </c>
      <c r="BE111" s="389" t="s">
        <v>355</v>
      </c>
      <c r="BF111" s="389" t="s">
        <v>355</v>
      </c>
      <c r="BG111" s="389" t="s">
        <v>355</v>
      </c>
      <c r="BH111" s="389" t="s">
        <v>355</v>
      </c>
      <c r="BI111" s="389" t="s">
        <v>355</v>
      </c>
      <c r="BJ111" s="389" t="s">
        <v>355</v>
      </c>
      <c r="BK111" s="389" t="s">
        <v>355</v>
      </c>
      <c r="BL111" s="389" t="s">
        <v>355</v>
      </c>
      <c r="BM111" s="389" t="s">
        <v>355</v>
      </c>
      <c r="BN111" s="389" t="s">
        <v>355</v>
      </c>
      <c r="BO111" s="389" t="s">
        <v>355</v>
      </c>
      <c r="BP111" s="389" t="s">
        <v>355</v>
      </c>
      <c r="BQ111" s="389" t="s">
        <v>355</v>
      </c>
      <c r="BR111" s="389" t="s">
        <v>355</v>
      </c>
      <c r="BS111" s="389" t="s">
        <v>355</v>
      </c>
      <c r="BT111" s="389" t="s">
        <v>355</v>
      </c>
      <c r="BU111" s="389" t="s">
        <v>355</v>
      </c>
      <c r="BV111" s="389" t="s">
        <v>355</v>
      </c>
      <c r="BW111" s="389" t="s">
        <v>355</v>
      </c>
      <c r="BX111" s="389" t="s">
        <v>355</v>
      </c>
      <c r="BY111" s="389" t="s">
        <v>355</v>
      </c>
      <c r="BZ111" s="389" t="s">
        <v>355</v>
      </c>
      <c r="CA111" s="389" t="s">
        <v>355</v>
      </c>
      <c r="CB111" s="389" t="s">
        <v>355</v>
      </c>
      <c r="CC111" s="389" t="s">
        <v>355</v>
      </c>
      <c r="CD111" s="389" t="s">
        <v>355</v>
      </c>
      <c r="CE111" s="389" t="s">
        <v>355</v>
      </c>
      <c r="CF111" s="389" t="s">
        <v>355</v>
      </c>
      <c r="CG111" s="389" t="s">
        <v>355</v>
      </c>
      <c r="CH111" s="389" t="s">
        <v>355</v>
      </c>
      <c r="CI111" s="389" t="s">
        <v>355</v>
      </c>
      <c r="CJ111" s="389" t="s">
        <v>355</v>
      </c>
      <c r="CK111" s="389" t="s">
        <v>355</v>
      </c>
      <c r="CL111" s="389" t="s">
        <v>355</v>
      </c>
      <c r="CM111" s="389" t="s">
        <v>355</v>
      </c>
      <c r="CN111" s="389" t="s">
        <v>355</v>
      </c>
      <c r="CO111" s="389" t="s">
        <v>355</v>
      </c>
      <c r="CP111" s="389" t="s">
        <v>355</v>
      </c>
      <c r="CQ111" s="389" t="s">
        <v>355</v>
      </c>
      <c r="CR111" s="389" t="s">
        <v>355</v>
      </c>
      <c r="CS111" s="389" t="s">
        <v>355</v>
      </c>
      <c r="CT111" s="389" t="s">
        <v>355</v>
      </c>
      <c r="CU111" s="389" t="s">
        <v>355</v>
      </c>
      <c r="CV111" s="389" t="s">
        <v>355</v>
      </c>
      <c r="CW111" s="389" t="s">
        <v>355</v>
      </c>
      <c r="CX111" s="389" t="s">
        <v>355</v>
      </c>
      <c r="CY111" s="389" t="s">
        <v>355</v>
      </c>
      <c r="CZ111" s="389" t="s">
        <v>355</v>
      </c>
      <c r="DA111" s="389" t="s">
        <v>355</v>
      </c>
      <c r="DB111" s="389" t="s">
        <v>355</v>
      </c>
      <c r="DC111" s="389" t="s">
        <v>355</v>
      </c>
      <c r="DD111" s="389">
        <v>1</v>
      </c>
      <c r="DE111" s="389" t="s">
        <v>355</v>
      </c>
      <c r="DF111" s="389" t="s">
        <v>355</v>
      </c>
      <c r="DG111" s="390" t="s">
        <v>355</v>
      </c>
    </row>
    <row r="112" spans="1:111" ht="15" customHeight="1">
      <c r="A112" s="382">
        <v>106</v>
      </c>
      <c r="B112" s="123" t="s">
        <v>333</v>
      </c>
      <c r="C112" s="110" t="s">
        <v>334</v>
      </c>
      <c r="D112" s="388" t="s">
        <v>355</v>
      </c>
      <c r="E112" s="389" t="s">
        <v>355</v>
      </c>
      <c r="F112" s="389" t="s">
        <v>355</v>
      </c>
      <c r="G112" s="389" t="s">
        <v>355</v>
      </c>
      <c r="H112" s="389" t="s">
        <v>355</v>
      </c>
      <c r="I112" s="389" t="s">
        <v>355</v>
      </c>
      <c r="J112" s="389" t="s">
        <v>355</v>
      </c>
      <c r="K112" s="389" t="s">
        <v>355</v>
      </c>
      <c r="L112" s="389" t="s">
        <v>355</v>
      </c>
      <c r="M112" s="389" t="s">
        <v>355</v>
      </c>
      <c r="N112" s="389" t="s">
        <v>355</v>
      </c>
      <c r="O112" s="389" t="s">
        <v>355</v>
      </c>
      <c r="P112" s="389" t="s">
        <v>355</v>
      </c>
      <c r="Q112" s="389" t="s">
        <v>355</v>
      </c>
      <c r="R112" s="389" t="s">
        <v>355</v>
      </c>
      <c r="S112" s="389" t="s">
        <v>355</v>
      </c>
      <c r="T112" s="389" t="s">
        <v>355</v>
      </c>
      <c r="U112" s="389" t="s">
        <v>355</v>
      </c>
      <c r="V112" s="389" t="s">
        <v>355</v>
      </c>
      <c r="W112" s="389" t="s">
        <v>355</v>
      </c>
      <c r="X112" s="389" t="s">
        <v>355</v>
      </c>
      <c r="Y112" s="389" t="s">
        <v>355</v>
      </c>
      <c r="Z112" s="389" t="s">
        <v>355</v>
      </c>
      <c r="AA112" s="389" t="s">
        <v>355</v>
      </c>
      <c r="AB112" s="389" t="s">
        <v>355</v>
      </c>
      <c r="AC112" s="389" t="s">
        <v>355</v>
      </c>
      <c r="AD112" s="389" t="s">
        <v>355</v>
      </c>
      <c r="AE112" s="389" t="s">
        <v>355</v>
      </c>
      <c r="AF112" s="389" t="s">
        <v>355</v>
      </c>
      <c r="AG112" s="389" t="s">
        <v>355</v>
      </c>
      <c r="AH112" s="389" t="s">
        <v>355</v>
      </c>
      <c r="AI112" s="389" t="s">
        <v>355</v>
      </c>
      <c r="AJ112" s="389" t="s">
        <v>355</v>
      </c>
      <c r="AK112" s="389" t="s">
        <v>355</v>
      </c>
      <c r="AL112" s="389" t="s">
        <v>355</v>
      </c>
      <c r="AM112" s="389" t="s">
        <v>355</v>
      </c>
      <c r="AN112" s="389" t="s">
        <v>355</v>
      </c>
      <c r="AO112" s="389" t="s">
        <v>355</v>
      </c>
      <c r="AP112" s="389" t="s">
        <v>355</v>
      </c>
      <c r="AQ112" s="389" t="s">
        <v>355</v>
      </c>
      <c r="AR112" s="389" t="s">
        <v>355</v>
      </c>
      <c r="AS112" s="389" t="s">
        <v>355</v>
      </c>
      <c r="AT112" s="389" t="s">
        <v>355</v>
      </c>
      <c r="AU112" s="389" t="s">
        <v>355</v>
      </c>
      <c r="AV112" s="389" t="s">
        <v>355</v>
      </c>
      <c r="AW112" s="389" t="s">
        <v>355</v>
      </c>
      <c r="AX112" s="389" t="s">
        <v>355</v>
      </c>
      <c r="AY112" s="389" t="s">
        <v>355</v>
      </c>
      <c r="AZ112" s="389" t="s">
        <v>355</v>
      </c>
      <c r="BA112" s="389" t="s">
        <v>355</v>
      </c>
      <c r="BB112" s="389" t="s">
        <v>355</v>
      </c>
      <c r="BC112" s="389" t="s">
        <v>355</v>
      </c>
      <c r="BD112" s="389" t="s">
        <v>355</v>
      </c>
      <c r="BE112" s="389" t="s">
        <v>355</v>
      </c>
      <c r="BF112" s="389" t="s">
        <v>355</v>
      </c>
      <c r="BG112" s="389" t="s">
        <v>355</v>
      </c>
      <c r="BH112" s="389" t="s">
        <v>355</v>
      </c>
      <c r="BI112" s="389" t="s">
        <v>355</v>
      </c>
      <c r="BJ112" s="389" t="s">
        <v>355</v>
      </c>
      <c r="BK112" s="389" t="s">
        <v>355</v>
      </c>
      <c r="BL112" s="389" t="s">
        <v>355</v>
      </c>
      <c r="BM112" s="389" t="s">
        <v>355</v>
      </c>
      <c r="BN112" s="389" t="s">
        <v>355</v>
      </c>
      <c r="BO112" s="389" t="s">
        <v>355</v>
      </c>
      <c r="BP112" s="389" t="s">
        <v>355</v>
      </c>
      <c r="BQ112" s="389" t="s">
        <v>355</v>
      </c>
      <c r="BR112" s="389" t="s">
        <v>355</v>
      </c>
      <c r="BS112" s="389" t="s">
        <v>355</v>
      </c>
      <c r="BT112" s="389" t="s">
        <v>355</v>
      </c>
      <c r="BU112" s="389" t="s">
        <v>355</v>
      </c>
      <c r="BV112" s="389" t="s">
        <v>355</v>
      </c>
      <c r="BW112" s="389" t="s">
        <v>355</v>
      </c>
      <c r="BX112" s="389" t="s">
        <v>355</v>
      </c>
      <c r="BY112" s="389" t="s">
        <v>355</v>
      </c>
      <c r="BZ112" s="389" t="s">
        <v>355</v>
      </c>
      <c r="CA112" s="389" t="s">
        <v>355</v>
      </c>
      <c r="CB112" s="389" t="s">
        <v>355</v>
      </c>
      <c r="CC112" s="389" t="s">
        <v>355</v>
      </c>
      <c r="CD112" s="389" t="s">
        <v>355</v>
      </c>
      <c r="CE112" s="389" t="s">
        <v>355</v>
      </c>
      <c r="CF112" s="389" t="s">
        <v>355</v>
      </c>
      <c r="CG112" s="389" t="s">
        <v>355</v>
      </c>
      <c r="CH112" s="389" t="s">
        <v>355</v>
      </c>
      <c r="CI112" s="389" t="s">
        <v>355</v>
      </c>
      <c r="CJ112" s="389" t="s">
        <v>355</v>
      </c>
      <c r="CK112" s="389" t="s">
        <v>355</v>
      </c>
      <c r="CL112" s="389" t="s">
        <v>355</v>
      </c>
      <c r="CM112" s="389" t="s">
        <v>355</v>
      </c>
      <c r="CN112" s="389" t="s">
        <v>355</v>
      </c>
      <c r="CO112" s="389" t="s">
        <v>355</v>
      </c>
      <c r="CP112" s="389" t="s">
        <v>355</v>
      </c>
      <c r="CQ112" s="389" t="s">
        <v>355</v>
      </c>
      <c r="CR112" s="389" t="s">
        <v>355</v>
      </c>
      <c r="CS112" s="389" t="s">
        <v>355</v>
      </c>
      <c r="CT112" s="389" t="s">
        <v>355</v>
      </c>
      <c r="CU112" s="389" t="s">
        <v>355</v>
      </c>
      <c r="CV112" s="389" t="s">
        <v>355</v>
      </c>
      <c r="CW112" s="389" t="s">
        <v>355</v>
      </c>
      <c r="CX112" s="389" t="s">
        <v>355</v>
      </c>
      <c r="CY112" s="389" t="s">
        <v>355</v>
      </c>
      <c r="CZ112" s="389" t="s">
        <v>355</v>
      </c>
      <c r="DA112" s="389" t="s">
        <v>355</v>
      </c>
      <c r="DB112" s="389" t="s">
        <v>355</v>
      </c>
      <c r="DC112" s="389" t="s">
        <v>355</v>
      </c>
      <c r="DD112" s="389" t="s">
        <v>355</v>
      </c>
      <c r="DE112" s="389">
        <v>1</v>
      </c>
      <c r="DF112" s="389" t="s">
        <v>355</v>
      </c>
      <c r="DG112" s="390" t="s">
        <v>355</v>
      </c>
    </row>
    <row r="113" spans="1:112" ht="15" customHeight="1">
      <c r="A113" s="382">
        <v>107</v>
      </c>
      <c r="B113" s="123" t="s">
        <v>335</v>
      </c>
      <c r="C113" s="110" t="s">
        <v>336</v>
      </c>
      <c r="D113" s="388" t="s">
        <v>355</v>
      </c>
      <c r="E113" s="389" t="s">
        <v>355</v>
      </c>
      <c r="F113" s="389" t="s">
        <v>355</v>
      </c>
      <c r="G113" s="389" t="s">
        <v>355</v>
      </c>
      <c r="H113" s="389" t="s">
        <v>355</v>
      </c>
      <c r="I113" s="389" t="s">
        <v>355</v>
      </c>
      <c r="J113" s="389" t="s">
        <v>355</v>
      </c>
      <c r="K113" s="389" t="s">
        <v>355</v>
      </c>
      <c r="L113" s="389" t="s">
        <v>355</v>
      </c>
      <c r="M113" s="389" t="s">
        <v>355</v>
      </c>
      <c r="N113" s="389" t="s">
        <v>355</v>
      </c>
      <c r="O113" s="389" t="s">
        <v>355</v>
      </c>
      <c r="P113" s="389" t="s">
        <v>355</v>
      </c>
      <c r="Q113" s="389" t="s">
        <v>355</v>
      </c>
      <c r="R113" s="389" t="s">
        <v>355</v>
      </c>
      <c r="S113" s="389" t="s">
        <v>355</v>
      </c>
      <c r="T113" s="389" t="s">
        <v>355</v>
      </c>
      <c r="U113" s="389" t="s">
        <v>355</v>
      </c>
      <c r="V113" s="389" t="s">
        <v>355</v>
      </c>
      <c r="W113" s="389" t="s">
        <v>355</v>
      </c>
      <c r="X113" s="389" t="s">
        <v>355</v>
      </c>
      <c r="Y113" s="389" t="s">
        <v>355</v>
      </c>
      <c r="Z113" s="389" t="s">
        <v>355</v>
      </c>
      <c r="AA113" s="389" t="s">
        <v>355</v>
      </c>
      <c r="AB113" s="389" t="s">
        <v>355</v>
      </c>
      <c r="AC113" s="389" t="s">
        <v>355</v>
      </c>
      <c r="AD113" s="389" t="s">
        <v>355</v>
      </c>
      <c r="AE113" s="389" t="s">
        <v>355</v>
      </c>
      <c r="AF113" s="389" t="s">
        <v>355</v>
      </c>
      <c r="AG113" s="389" t="s">
        <v>355</v>
      </c>
      <c r="AH113" s="389" t="s">
        <v>355</v>
      </c>
      <c r="AI113" s="389" t="s">
        <v>355</v>
      </c>
      <c r="AJ113" s="389" t="s">
        <v>355</v>
      </c>
      <c r="AK113" s="389" t="s">
        <v>355</v>
      </c>
      <c r="AL113" s="389" t="s">
        <v>355</v>
      </c>
      <c r="AM113" s="389" t="s">
        <v>355</v>
      </c>
      <c r="AN113" s="389" t="s">
        <v>355</v>
      </c>
      <c r="AO113" s="389" t="s">
        <v>355</v>
      </c>
      <c r="AP113" s="389" t="s">
        <v>355</v>
      </c>
      <c r="AQ113" s="389" t="s">
        <v>355</v>
      </c>
      <c r="AR113" s="389" t="s">
        <v>355</v>
      </c>
      <c r="AS113" s="389" t="s">
        <v>355</v>
      </c>
      <c r="AT113" s="389" t="s">
        <v>355</v>
      </c>
      <c r="AU113" s="389" t="s">
        <v>355</v>
      </c>
      <c r="AV113" s="389" t="s">
        <v>355</v>
      </c>
      <c r="AW113" s="389" t="s">
        <v>355</v>
      </c>
      <c r="AX113" s="389" t="s">
        <v>355</v>
      </c>
      <c r="AY113" s="389" t="s">
        <v>355</v>
      </c>
      <c r="AZ113" s="389" t="s">
        <v>355</v>
      </c>
      <c r="BA113" s="389" t="s">
        <v>355</v>
      </c>
      <c r="BB113" s="389" t="s">
        <v>355</v>
      </c>
      <c r="BC113" s="389" t="s">
        <v>355</v>
      </c>
      <c r="BD113" s="389" t="s">
        <v>355</v>
      </c>
      <c r="BE113" s="389" t="s">
        <v>355</v>
      </c>
      <c r="BF113" s="389" t="s">
        <v>355</v>
      </c>
      <c r="BG113" s="389" t="s">
        <v>355</v>
      </c>
      <c r="BH113" s="389" t="s">
        <v>355</v>
      </c>
      <c r="BI113" s="389" t="s">
        <v>355</v>
      </c>
      <c r="BJ113" s="389" t="s">
        <v>355</v>
      </c>
      <c r="BK113" s="389" t="s">
        <v>355</v>
      </c>
      <c r="BL113" s="389" t="s">
        <v>355</v>
      </c>
      <c r="BM113" s="389" t="s">
        <v>355</v>
      </c>
      <c r="BN113" s="389" t="s">
        <v>355</v>
      </c>
      <c r="BO113" s="389" t="s">
        <v>355</v>
      </c>
      <c r="BP113" s="389" t="s">
        <v>355</v>
      </c>
      <c r="BQ113" s="389" t="s">
        <v>355</v>
      </c>
      <c r="BR113" s="389" t="s">
        <v>355</v>
      </c>
      <c r="BS113" s="389" t="s">
        <v>355</v>
      </c>
      <c r="BT113" s="389" t="s">
        <v>355</v>
      </c>
      <c r="BU113" s="389" t="s">
        <v>355</v>
      </c>
      <c r="BV113" s="389" t="s">
        <v>355</v>
      </c>
      <c r="BW113" s="389" t="s">
        <v>355</v>
      </c>
      <c r="BX113" s="389" t="s">
        <v>355</v>
      </c>
      <c r="BY113" s="389" t="s">
        <v>355</v>
      </c>
      <c r="BZ113" s="389" t="s">
        <v>355</v>
      </c>
      <c r="CA113" s="389" t="s">
        <v>355</v>
      </c>
      <c r="CB113" s="389" t="s">
        <v>355</v>
      </c>
      <c r="CC113" s="389" t="s">
        <v>355</v>
      </c>
      <c r="CD113" s="389" t="s">
        <v>355</v>
      </c>
      <c r="CE113" s="389" t="s">
        <v>355</v>
      </c>
      <c r="CF113" s="389" t="s">
        <v>355</v>
      </c>
      <c r="CG113" s="389" t="s">
        <v>355</v>
      </c>
      <c r="CH113" s="389" t="s">
        <v>355</v>
      </c>
      <c r="CI113" s="389" t="s">
        <v>355</v>
      </c>
      <c r="CJ113" s="389" t="s">
        <v>355</v>
      </c>
      <c r="CK113" s="389" t="s">
        <v>355</v>
      </c>
      <c r="CL113" s="389" t="s">
        <v>355</v>
      </c>
      <c r="CM113" s="389" t="s">
        <v>355</v>
      </c>
      <c r="CN113" s="389" t="s">
        <v>355</v>
      </c>
      <c r="CO113" s="389" t="s">
        <v>355</v>
      </c>
      <c r="CP113" s="389" t="s">
        <v>355</v>
      </c>
      <c r="CQ113" s="389" t="s">
        <v>355</v>
      </c>
      <c r="CR113" s="389" t="s">
        <v>355</v>
      </c>
      <c r="CS113" s="389" t="s">
        <v>355</v>
      </c>
      <c r="CT113" s="389" t="s">
        <v>355</v>
      </c>
      <c r="CU113" s="389" t="s">
        <v>355</v>
      </c>
      <c r="CV113" s="389" t="s">
        <v>355</v>
      </c>
      <c r="CW113" s="389" t="s">
        <v>355</v>
      </c>
      <c r="CX113" s="389" t="s">
        <v>355</v>
      </c>
      <c r="CY113" s="389" t="s">
        <v>355</v>
      </c>
      <c r="CZ113" s="389" t="s">
        <v>355</v>
      </c>
      <c r="DA113" s="389" t="s">
        <v>355</v>
      </c>
      <c r="DB113" s="389" t="s">
        <v>355</v>
      </c>
      <c r="DC113" s="389" t="s">
        <v>355</v>
      </c>
      <c r="DD113" s="389" t="s">
        <v>355</v>
      </c>
      <c r="DE113" s="389" t="s">
        <v>355</v>
      </c>
      <c r="DF113" s="389">
        <v>1</v>
      </c>
      <c r="DG113" s="390" t="s">
        <v>355</v>
      </c>
    </row>
    <row r="114" spans="1:112" ht="15" customHeight="1" thickBot="1">
      <c r="A114" s="382">
        <v>108</v>
      </c>
      <c r="B114" s="248" t="s">
        <v>337</v>
      </c>
      <c r="C114" s="249" t="s">
        <v>338</v>
      </c>
      <c r="D114" s="391" t="s">
        <v>355</v>
      </c>
      <c r="E114" s="392" t="s">
        <v>355</v>
      </c>
      <c r="F114" s="392" t="s">
        <v>355</v>
      </c>
      <c r="G114" s="392" t="s">
        <v>355</v>
      </c>
      <c r="H114" s="392" t="s">
        <v>355</v>
      </c>
      <c r="I114" s="392" t="s">
        <v>355</v>
      </c>
      <c r="J114" s="392" t="s">
        <v>355</v>
      </c>
      <c r="K114" s="392" t="s">
        <v>355</v>
      </c>
      <c r="L114" s="392" t="s">
        <v>355</v>
      </c>
      <c r="M114" s="392" t="s">
        <v>355</v>
      </c>
      <c r="N114" s="392" t="s">
        <v>355</v>
      </c>
      <c r="O114" s="392" t="s">
        <v>355</v>
      </c>
      <c r="P114" s="392" t="s">
        <v>355</v>
      </c>
      <c r="Q114" s="392" t="s">
        <v>355</v>
      </c>
      <c r="R114" s="392" t="s">
        <v>355</v>
      </c>
      <c r="S114" s="392" t="s">
        <v>355</v>
      </c>
      <c r="T114" s="392" t="s">
        <v>355</v>
      </c>
      <c r="U114" s="392" t="s">
        <v>355</v>
      </c>
      <c r="V114" s="392" t="s">
        <v>355</v>
      </c>
      <c r="W114" s="392" t="s">
        <v>355</v>
      </c>
      <c r="X114" s="392" t="s">
        <v>355</v>
      </c>
      <c r="Y114" s="392" t="s">
        <v>355</v>
      </c>
      <c r="Z114" s="392" t="s">
        <v>355</v>
      </c>
      <c r="AA114" s="392" t="s">
        <v>355</v>
      </c>
      <c r="AB114" s="392" t="s">
        <v>355</v>
      </c>
      <c r="AC114" s="392" t="s">
        <v>355</v>
      </c>
      <c r="AD114" s="392" t="s">
        <v>355</v>
      </c>
      <c r="AE114" s="392" t="s">
        <v>355</v>
      </c>
      <c r="AF114" s="392" t="s">
        <v>355</v>
      </c>
      <c r="AG114" s="392" t="s">
        <v>355</v>
      </c>
      <c r="AH114" s="392" t="s">
        <v>355</v>
      </c>
      <c r="AI114" s="392" t="s">
        <v>355</v>
      </c>
      <c r="AJ114" s="392" t="s">
        <v>355</v>
      </c>
      <c r="AK114" s="392" t="s">
        <v>355</v>
      </c>
      <c r="AL114" s="392" t="s">
        <v>355</v>
      </c>
      <c r="AM114" s="392" t="s">
        <v>355</v>
      </c>
      <c r="AN114" s="392" t="s">
        <v>355</v>
      </c>
      <c r="AO114" s="392" t="s">
        <v>355</v>
      </c>
      <c r="AP114" s="392" t="s">
        <v>355</v>
      </c>
      <c r="AQ114" s="392" t="s">
        <v>355</v>
      </c>
      <c r="AR114" s="392" t="s">
        <v>355</v>
      </c>
      <c r="AS114" s="392" t="s">
        <v>355</v>
      </c>
      <c r="AT114" s="392" t="s">
        <v>355</v>
      </c>
      <c r="AU114" s="392" t="s">
        <v>355</v>
      </c>
      <c r="AV114" s="392" t="s">
        <v>355</v>
      </c>
      <c r="AW114" s="392" t="s">
        <v>355</v>
      </c>
      <c r="AX114" s="392" t="s">
        <v>355</v>
      </c>
      <c r="AY114" s="392" t="s">
        <v>355</v>
      </c>
      <c r="AZ114" s="392" t="s">
        <v>355</v>
      </c>
      <c r="BA114" s="392" t="s">
        <v>355</v>
      </c>
      <c r="BB114" s="392" t="s">
        <v>355</v>
      </c>
      <c r="BC114" s="392" t="s">
        <v>355</v>
      </c>
      <c r="BD114" s="392" t="s">
        <v>355</v>
      </c>
      <c r="BE114" s="392" t="s">
        <v>355</v>
      </c>
      <c r="BF114" s="392" t="s">
        <v>355</v>
      </c>
      <c r="BG114" s="392" t="s">
        <v>355</v>
      </c>
      <c r="BH114" s="392" t="s">
        <v>355</v>
      </c>
      <c r="BI114" s="392" t="s">
        <v>355</v>
      </c>
      <c r="BJ114" s="392" t="s">
        <v>355</v>
      </c>
      <c r="BK114" s="392" t="s">
        <v>355</v>
      </c>
      <c r="BL114" s="392" t="s">
        <v>355</v>
      </c>
      <c r="BM114" s="392" t="s">
        <v>355</v>
      </c>
      <c r="BN114" s="392" t="s">
        <v>355</v>
      </c>
      <c r="BO114" s="392" t="s">
        <v>355</v>
      </c>
      <c r="BP114" s="392" t="s">
        <v>355</v>
      </c>
      <c r="BQ114" s="392" t="s">
        <v>355</v>
      </c>
      <c r="BR114" s="392" t="s">
        <v>355</v>
      </c>
      <c r="BS114" s="392" t="s">
        <v>355</v>
      </c>
      <c r="BT114" s="392" t="s">
        <v>355</v>
      </c>
      <c r="BU114" s="392" t="s">
        <v>355</v>
      </c>
      <c r="BV114" s="392" t="s">
        <v>355</v>
      </c>
      <c r="BW114" s="392" t="s">
        <v>355</v>
      </c>
      <c r="BX114" s="392" t="s">
        <v>355</v>
      </c>
      <c r="BY114" s="392" t="s">
        <v>355</v>
      </c>
      <c r="BZ114" s="392" t="s">
        <v>355</v>
      </c>
      <c r="CA114" s="392" t="s">
        <v>355</v>
      </c>
      <c r="CB114" s="392" t="s">
        <v>355</v>
      </c>
      <c r="CC114" s="392" t="s">
        <v>355</v>
      </c>
      <c r="CD114" s="392" t="s">
        <v>355</v>
      </c>
      <c r="CE114" s="392" t="s">
        <v>355</v>
      </c>
      <c r="CF114" s="392" t="s">
        <v>355</v>
      </c>
      <c r="CG114" s="392" t="s">
        <v>355</v>
      </c>
      <c r="CH114" s="392" t="s">
        <v>355</v>
      </c>
      <c r="CI114" s="392" t="s">
        <v>355</v>
      </c>
      <c r="CJ114" s="392" t="s">
        <v>355</v>
      </c>
      <c r="CK114" s="392" t="s">
        <v>355</v>
      </c>
      <c r="CL114" s="392" t="s">
        <v>355</v>
      </c>
      <c r="CM114" s="392" t="s">
        <v>355</v>
      </c>
      <c r="CN114" s="392" t="s">
        <v>355</v>
      </c>
      <c r="CO114" s="392" t="s">
        <v>355</v>
      </c>
      <c r="CP114" s="392" t="s">
        <v>355</v>
      </c>
      <c r="CQ114" s="392" t="s">
        <v>355</v>
      </c>
      <c r="CR114" s="392" t="s">
        <v>355</v>
      </c>
      <c r="CS114" s="392" t="s">
        <v>355</v>
      </c>
      <c r="CT114" s="392" t="s">
        <v>355</v>
      </c>
      <c r="CU114" s="392" t="s">
        <v>355</v>
      </c>
      <c r="CV114" s="392" t="s">
        <v>355</v>
      </c>
      <c r="CW114" s="392" t="s">
        <v>355</v>
      </c>
      <c r="CX114" s="392" t="s">
        <v>355</v>
      </c>
      <c r="CY114" s="392" t="s">
        <v>355</v>
      </c>
      <c r="CZ114" s="392" t="s">
        <v>355</v>
      </c>
      <c r="DA114" s="392" t="s">
        <v>355</v>
      </c>
      <c r="DB114" s="392" t="s">
        <v>355</v>
      </c>
      <c r="DC114" s="392" t="s">
        <v>355</v>
      </c>
      <c r="DD114" s="392" t="s">
        <v>355</v>
      </c>
      <c r="DE114" s="392" t="s">
        <v>355</v>
      </c>
      <c r="DF114" s="392" t="s">
        <v>355</v>
      </c>
      <c r="DG114" s="393">
        <v>1</v>
      </c>
    </row>
    <row r="115" spans="1:112" ht="15" customHeight="1">
      <c r="DH115" s="858">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82" customWidth="1"/>
    <col min="2" max="2" width="5.59765625" style="282" customWidth="1"/>
    <col min="3" max="3" width="23.796875" style="281" customWidth="1"/>
    <col min="4" max="112" width="7.19921875" style="282" customWidth="1"/>
    <col min="113" max="16384" width="12.59765625" style="282"/>
  </cols>
  <sheetData>
    <row r="1" spans="1:111" ht="31.35" customHeight="1">
      <c r="D1" s="394"/>
    </row>
    <row r="2" spans="1:111" ht="7.5" customHeight="1">
      <c r="D2" s="395"/>
    </row>
    <row r="3" spans="1:111" s="283" customFormat="1" ht="7.5" customHeight="1">
      <c r="B3" s="284"/>
      <c r="D3" s="284"/>
      <c r="E3" s="284"/>
      <c r="F3" s="284"/>
      <c r="G3" s="396"/>
      <c r="H3" s="396"/>
      <c r="I3" s="396"/>
      <c r="J3" s="284"/>
      <c r="K3" s="284"/>
      <c r="L3" s="284"/>
      <c r="M3" s="284"/>
      <c r="N3" s="284"/>
      <c r="O3" s="284"/>
      <c r="P3" s="284"/>
    </row>
    <row r="4" spans="1:111" ht="7.5" customHeight="1" thickBot="1">
      <c r="B4" s="286"/>
      <c r="C4" s="285"/>
      <c r="D4" s="286"/>
      <c r="E4" s="286"/>
      <c r="F4" s="286"/>
      <c r="G4" s="286"/>
      <c r="H4" s="286"/>
      <c r="I4" s="286"/>
      <c r="J4" s="286"/>
      <c r="K4" s="286"/>
      <c r="L4" s="286"/>
      <c r="M4" s="286"/>
      <c r="N4" s="286"/>
      <c r="O4" s="286"/>
      <c r="P4" s="286"/>
    </row>
    <row r="5" spans="1:111" s="288" customFormat="1">
      <c r="B5" s="1161" t="s">
        <v>356</v>
      </c>
      <c r="C5" s="1162"/>
      <c r="D5" s="287" t="s">
        <v>137</v>
      </c>
      <c r="E5" s="287" t="s">
        <v>139</v>
      </c>
      <c r="F5" s="287" t="s">
        <v>141</v>
      </c>
      <c r="G5" s="287" t="s">
        <v>143</v>
      </c>
      <c r="H5" s="287" t="s">
        <v>145</v>
      </c>
      <c r="I5" s="287" t="s">
        <v>147</v>
      </c>
      <c r="J5" s="287" t="s">
        <v>149</v>
      </c>
      <c r="K5" s="287" t="s">
        <v>151</v>
      </c>
      <c r="L5" s="287" t="s">
        <v>153</v>
      </c>
      <c r="M5" s="287" t="s">
        <v>155</v>
      </c>
      <c r="N5" s="287" t="s">
        <v>157</v>
      </c>
      <c r="O5" s="287" t="s">
        <v>159</v>
      </c>
      <c r="P5" s="287" t="s">
        <v>161</v>
      </c>
      <c r="Q5" s="287" t="s">
        <v>163</v>
      </c>
      <c r="R5" s="287" t="s">
        <v>165</v>
      </c>
      <c r="S5" s="287" t="s">
        <v>167</v>
      </c>
      <c r="T5" s="287" t="s">
        <v>169</v>
      </c>
      <c r="U5" s="287" t="s">
        <v>171</v>
      </c>
      <c r="V5" s="287" t="s">
        <v>173</v>
      </c>
      <c r="W5" s="287" t="s">
        <v>175</v>
      </c>
      <c r="X5" s="287" t="s">
        <v>177</v>
      </c>
      <c r="Y5" s="287" t="s">
        <v>179</v>
      </c>
      <c r="Z5" s="287" t="s">
        <v>181</v>
      </c>
      <c r="AA5" s="287" t="s">
        <v>183</v>
      </c>
      <c r="AB5" s="287" t="s">
        <v>185</v>
      </c>
      <c r="AC5" s="287" t="s">
        <v>187</v>
      </c>
      <c r="AD5" s="287" t="s">
        <v>189</v>
      </c>
      <c r="AE5" s="287" t="s">
        <v>191</v>
      </c>
      <c r="AF5" s="287" t="s">
        <v>193</v>
      </c>
      <c r="AG5" s="287" t="s">
        <v>194</v>
      </c>
      <c r="AH5" s="287" t="s">
        <v>195</v>
      </c>
      <c r="AI5" s="287" t="s">
        <v>197</v>
      </c>
      <c r="AJ5" s="287" t="s">
        <v>199</v>
      </c>
      <c r="AK5" s="287" t="s">
        <v>201</v>
      </c>
      <c r="AL5" s="287" t="s">
        <v>202</v>
      </c>
      <c r="AM5" s="287" t="s">
        <v>203</v>
      </c>
      <c r="AN5" s="287" t="s">
        <v>205</v>
      </c>
      <c r="AO5" s="287" t="s">
        <v>207</v>
      </c>
      <c r="AP5" s="287" t="s">
        <v>209</v>
      </c>
      <c r="AQ5" s="287" t="s">
        <v>211</v>
      </c>
      <c r="AR5" s="287" t="s">
        <v>213</v>
      </c>
      <c r="AS5" s="287" t="s">
        <v>215</v>
      </c>
      <c r="AT5" s="287" t="s">
        <v>217</v>
      </c>
      <c r="AU5" s="287" t="s">
        <v>219</v>
      </c>
      <c r="AV5" s="287" t="s">
        <v>220</v>
      </c>
      <c r="AW5" s="287" t="s">
        <v>221</v>
      </c>
      <c r="AX5" s="287" t="s">
        <v>222</v>
      </c>
      <c r="AY5" s="287" t="s">
        <v>224</v>
      </c>
      <c r="AZ5" s="287" t="s">
        <v>226</v>
      </c>
      <c r="BA5" s="287" t="s">
        <v>228</v>
      </c>
      <c r="BB5" s="287" t="s">
        <v>230</v>
      </c>
      <c r="BC5" s="287" t="s">
        <v>232</v>
      </c>
      <c r="BD5" s="287" t="s">
        <v>234</v>
      </c>
      <c r="BE5" s="287" t="s">
        <v>236</v>
      </c>
      <c r="BF5" s="287" t="s">
        <v>238</v>
      </c>
      <c r="BG5" s="287" t="s">
        <v>240</v>
      </c>
      <c r="BH5" s="287" t="s">
        <v>242</v>
      </c>
      <c r="BI5" s="287" t="s">
        <v>244</v>
      </c>
      <c r="BJ5" s="287" t="s">
        <v>246</v>
      </c>
      <c r="BK5" s="287" t="s">
        <v>248</v>
      </c>
      <c r="BL5" s="287" t="s">
        <v>249</v>
      </c>
      <c r="BM5" s="287" t="s">
        <v>251</v>
      </c>
      <c r="BN5" s="287" t="s">
        <v>253</v>
      </c>
      <c r="BO5" s="287" t="s">
        <v>255</v>
      </c>
      <c r="BP5" s="287" t="s">
        <v>257</v>
      </c>
      <c r="BQ5" s="287" t="s">
        <v>259</v>
      </c>
      <c r="BR5" s="287" t="s">
        <v>261</v>
      </c>
      <c r="BS5" s="287" t="s">
        <v>263</v>
      </c>
      <c r="BT5" s="287" t="s">
        <v>264</v>
      </c>
      <c r="BU5" s="287" t="s">
        <v>265</v>
      </c>
      <c r="BV5" s="287" t="s">
        <v>266</v>
      </c>
      <c r="BW5" s="287" t="s">
        <v>267</v>
      </c>
      <c r="BX5" s="287" t="s">
        <v>269</v>
      </c>
      <c r="BY5" s="287" t="s">
        <v>271</v>
      </c>
      <c r="BZ5" s="287" t="s">
        <v>273</v>
      </c>
      <c r="CA5" s="287" t="s">
        <v>275</v>
      </c>
      <c r="CB5" s="287" t="s">
        <v>277</v>
      </c>
      <c r="CC5" s="287" t="s">
        <v>279</v>
      </c>
      <c r="CD5" s="287" t="s">
        <v>281</v>
      </c>
      <c r="CE5" s="287" t="s">
        <v>283</v>
      </c>
      <c r="CF5" s="287" t="s">
        <v>285</v>
      </c>
      <c r="CG5" s="287" t="s">
        <v>287</v>
      </c>
      <c r="CH5" s="287" t="s">
        <v>289</v>
      </c>
      <c r="CI5" s="287" t="s">
        <v>291</v>
      </c>
      <c r="CJ5" s="287" t="s">
        <v>293</v>
      </c>
      <c r="CK5" s="287" t="s">
        <v>295</v>
      </c>
      <c r="CL5" s="287" t="s">
        <v>297</v>
      </c>
      <c r="CM5" s="287" t="s">
        <v>299</v>
      </c>
      <c r="CN5" s="287" t="s">
        <v>301</v>
      </c>
      <c r="CO5" s="287" t="s">
        <v>302</v>
      </c>
      <c r="CP5" s="287" t="s">
        <v>304</v>
      </c>
      <c r="CQ5" s="287" t="s">
        <v>306</v>
      </c>
      <c r="CR5" s="287" t="s">
        <v>308</v>
      </c>
      <c r="CS5" s="287" t="s">
        <v>310</v>
      </c>
      <c r="CT5" s="287" t="s">
        <v>312</v>
      </c>
      <c r="CU5" s="287" t="s">
        <v>314</v>
      </c>
      <c r="CV5" s="287" t="s">
        <v>315</v>
      </c>
      <c r="CW5" s="287" t="s">
        <v>317</v>
      </c>
      <c r="CX5" s="287" t="s">
        <v>319</v>
      </c>
      <c r="CY5" s="287" t="s">
        <v>321</v>
      </c>
      <c r="CZ5" s="287" t="s">
        <v>323</v>
      </c>
      <c r="DA5" s="287" t="s">
        <v>325</v>
      </c>
      <c r="DB5" s="287" t="s">
        <v>327</v>
      </c>
      <c r="DC5" s="287" t="s">
        <v>329</v>
      </c>
      <c r="DD5" s="287" t="s">
        <v>331</v>
      </c>
      <c r="DE5" s="287" t="s">
        <v>333</v>
      </c>
      <c r="DF5" s="287" t="s">
        <v>335</v>
      </c>
      <c r="DG5" s="329" t="s">
        <v>337</v>
      </c>
    </row>
    <row r="6" spans="1:111" s="290" customFormat="1" ht="60.75" thickBot="1">
      <c r="B6" s="1163"/>
      <c r="C6" s="1164"/>
      <c r="D6" s="289" t="s">
        <v>138</v>
      </c>
      <c r="E6" s="289" t="s">
        <v>140</v>
      </c>
      <c r="F6" s="289" t="s">
        <v>142</v>
      </c>
      <c r="G6" s="289" t="s">
        <v>144</v>
      </c>
      <c r="H6" s="289" t="s">
        <v>146</v>
      </c>
      <c r="I6" s="289" t="s">
        <v>148</v>
      </c>
      <c r="J6" s="289" t="s">
        <v>150</v>
      </c>
      <c r="K6" s="289" t="s">
        <v>152</v>
      </c>
      <c r="L6" s="289" t="s">
        <v>154</v>
      </c>
      <c r="M6" s="289" t="s">
        <v>156</v>
      </c>
      <c r="N6" s="289" t="s">
        <v>158</v>
      </c>
      <c r="O6" s="289" t="s">
        <v>160</v>
      </c>
      <c r="P6" s="289" t="s">
        <v>162</v>
      </c>
      <c r="Q6" s="289" t="s">
        <v>164</v>
      </c>
      <c r="R6" s="289" t="s">
        <v>166</v>
      </c>
      <c r="S6" s="289" t="s">
        <v>168</v>
      </c>
      <c r="T6" s="289" t="s">
        <v>170</v>
      </c>
      <c r="U6" s="289" t="s">
        <v>172</v>
      </c>
      <c r="V6" s="289" t="s">
        <v>174</v>
      </c>
      <c r="W6" s="289" t="s">
        <v>176</v>
      </c>
      <c r="X6" s="289" t="s">
        <v>178</v>
      </c>
      <c r="Y6" s="289" t="s">
        <v>180</v>
      </c>
      <c r="Z6" s="289" t="s">
        <v>182</v>
      </c>
      <c r="AA6" s="289" t="s">
        <v>184</v>
      </c>
      <c r="AB6" s="289" t="s">
        <v>186</v>
      </c>
      <c r="AC6" s="289" t="s">
        <v>188</v>
      </c>
      <c r="AD6" s="289" t="s">
        <v>190</v>
      </c>
      <c r="AE6" s="289" t="s">
        <v>192</v>
      </c>
      <c r="AF6" s="289" t="s">
        <v>96</v>
      </c>
      <c r="AG6" s="289" t="s">
        <v>97</v>
      </c>
      <c r="AH6" s="289" t="s">
        <v>196</v>
      </c>
      <c r="AI6" s="289" t="s">
        <v>198</v>
      </c>
      <c r="AJ6" s="289" t="s">
        <v>200</v>
      </c>
      <c r="AK6" s="289" t="s">
        <v>98</v>
      </c>
      <c r="AL6" s="289" t="s">
        <v>99</v>
      </c>
      <c r="AM6" s="289" t="s">
        <v>204</v>
      </c>
      <c r="AN6" s="289" t="s">
        <v>206</v>
      </c>
      <c r="AO6" s="289" t="s">
        <v>208</v>
      </c>
      <c r="AP6" s="289" t="s">
        <v>210</v>
      </c>
      <c r="AQ6" s="289" t="s">
        <v>212</v>
      </c>
      <c r="AR6" s="289" t="s">
        <v>214</v>
      </c>
      <c r="AS6" s="289" t="s">
        <v>216</v>
      </c>
      <c r="AT6" s="289" t="s">
        <v>218</v>
      </c>
      <c r="AU6" s="289" t="s">
        <v>0</v>
      </c>
      <c r="AV6" s="289" t="s">
        <v>1</v>
      </c>
      <c r="AW6" s="289" t="s">
        <v>2</v>
      </c>
      <c r="AX6" s="289" t="s">
        <v>223</v>
      </c>
      <c r="AY6" s="289" t="s">
        <v>225</v>
      </c>
      <c r="AZ6" s="289" t="s">
        <v>227</v>
      </c>
      <c r="BA6" s="289" t="s">
        <v>229</v>
      </c>
      <c r="BB6" s="289" t="s">
        <v>231</v>
      </c>
      <c r="BC6" s="289" t="s">
        <v>233</v>
      </c>
      <c r="BD6" s="289" t="s">
        <v>235</v>
      </c>
      <c r="BE6" s="289" t="s">
        <v>237</v>
      </c>
      <c r="BF6" s="289" t="s">
        <v>239</v>
      </c>
      <c r="BG6" s="289" t="s">
        <v>241</v>
      </c>
      <c r="BH6" s="289" t="s">
        <v>243</v>
      </c>
      <c r="BI6" s="289" t="s">
        <v>245</v>
      </c>
      <c r="BJ6" s="289" t="s">
        <v>247</v>
      </c>
      <c r="BK6" s="289" t="s">
        <v>3</v>
      </c>
      <c r="BL6" s="289" t="s">
        <v>250</v>
      </c>
      <c r="BM6" s="289" t="s">
        <v>252</v>
      </c>
      <c r="BN6" s="289" t="s">
        <v>254</v>
      </c>
      <c r="BO6" s="289" t="s">
        <v>256</v>
      </c>
      <c r="BP6" s="289" t="s">
        <v>258</v>
      </c>
      <c r="BQ6" s="289" t="s">
        <v>260</v>
      </c>
      <c r="BR6" s="289" t="s">
        <v>262</v>
      </c>
      <c r="BS6" s="289" t="s">
        <v>4</v>
      </c>
      <c r="BT6" s="289" t="s">
        <v>5</v>
      </c>
      <c r="BU6" s="289" t="s">
        <v>52</v>
      </c>
      <c r="BV6" s="289" t="s">
        <v>6</v>
      </c>
      <c r="BW6" s="289" t="s">
        <v>268</v>
      </c>
      <c r="BX6" s="289" t="s">
        <v>270</v>
      </c>
      <c r="BY6" s="289" t="s">
        <v>272</v>
      </c>
      <c r="BZ6" s="289" t="s">
        <v>274</v>
      </c>
      <c r="CA6" s="289" t="s">
        <v>276</v>
      </c>
      <c r="CB6" s="289" t="s">
        <v>278</v>
      </c>
      <c r="CC6" s="289" t="s">
        <v>280</v>
      </c>
      <c r="CD6" s="289" t="s">
        <v>282</v>
      </c>
      <c r="CE6" s="289" t="s">
        <v>284</v>
      </c>
      <c r="CF6" s="289" t="s">
        <v>286</v>
      </c>
      <c r="CG6" s="289" t="s">
        <v>288</v>
      </c>
      <c r="CH6" s="289" t="s">
        <v>290</v>
      </c>
      <c r="CI6" s="289" t="s">
        <v>292</v>
      </c>
      <c r="CJ6" s="289" t="s">
        <v>294</v>
      </c>
      <c r="CK6" s="289" t="s">
        <v>296</v>
      </c>
      <c r="CL6" s="289" t="s">
        <v>298</v>
      </c>
      <c r="CM6" s="289" t="s">
        <v>300</v>
      </c>
      <c r="CN6" s="289" t="s">
        <v>7</v>
      </c>
      <c r="CO6" s="289" t="s">
        <v>303</v>
      </c>
      <c r="CP6" s="289" t="s">
        <v>305</v>
      </c>
      <c r="CQ6" s="289" t="s">
        <v>307</v>
      </c>
      <c r="CR6" s="289" t="s">
        <v>309</v>
      </c>
      <c r="CS6" s="289" t="s">
        <v>311</v>
      </c>
      <c r="CT6" s="289" t="s">
        <v>313</v>
      </c>
      <c r="CU6" s="289" t="s">
        <v>59</v>
      </c>
      <c r="CV6" s="289" t="s">
        <v>316</v>
      </c>
      <c r="CW6" s="289" t="s">
        <v>318</v>
      </c>
      <c r="CX6" s="289" t="s">
        <v>320</v>
      </c>
      <c r="CY6" s="289" t="s">
        <v>322</v>
      </c>
      <c r="CZ6" s="289" t="s">
        <v>324</v>
      </c>
      <c r="DA6" s="289" t="s">
        <v>326</v>
      </c>
      <c r="DB6" s="289" t="s">
        <v>328</v>
      </c>
      <c r="DC6" s="289" t="s">
        <v>330</v>
      </c>
      <c r="DD6" s="289" t="s">
        <v>332</v>
      </c>
      <c r="DE6" s="289" t="s">
        <v>334</v>
      </c>
      <c r="DF6" s="289" t="s">
        <v>336</v>
      </c>
      <c r="DG6" s="334" t="s">
        <v>338</v>
      </c>
    </row>
    <row r="7" spans="1:111" ht="15.6" customHeight="1">
      <c r="A7" s="198">
        <v>1</v>
      </c>
      <c r="B7" s="109" t="s">
        <v>342</v>
      </c>
      <c r="C7" s="110" t="s">
        <v>138</v>
      </c>
      <c r="D7" s="397">
        <f t="array" ref="D7">-生産者価格評価表!$DX7/(MMULT(投入係数表!$D7:$DG7,生産者価格評価表!$DZ$7:$DZ$114)+生産者価格評価表!$DO7)</f>
        <v>0.71525384741126607</v>
      </c>
      <c r="E7" s="398">
        <v>0</v>
      </c>
      <c r="F7" s="398">
        <v>0</v>
      </c>
      <c r="G7" s="398">
        <v>0</v>
      </c>
      <c r="H7" s="398">
        <v>0</v>
      </c>
      <c r="I7" s="398">
        <v>0</v>
      </c>
      <c r="J7" s="398">
        <v>0</v>
      </c>
      <c r="K7" s="398">
        <v>0</v>
      </c>
      <c r="L7" s="398">
        <v>0</v>
      </c>
      <c r="M7" s="398">
        <v>0</v>
      </c>
      <c r="N7" s="398">
        <v>0</v>
      </c>
      <c r="O7" s="398">
        <v>0</v>
      </c>
      <c r="P7" s="398">
        <v>0</v>
      </c>
      <c r="Q7" s="398">
        <v>0</v>
      </c>
      <c r="R7" s="398">
        <v>0</v>
      </c>
      <c r="S7" s="398">
        <v>0</v>
      </c>
      <c r="T7" s="398">
        <v>0</v>
      </c>
      <c r="U7" s="398">
        <v>0</v>
      </c>
      <c r="V7" s="398">
        <v>0</v>
      </c>
      <c r="W7" s="398">
        <v>0</v>
      </c>
      <c r="X7" s="398">
        <v>0</v>
      </c>
      <c r="Y7" s="398">
        <v>0</v>
      </c>
      <c r="Z7" s="398">
        <v>0</v>
      </c>
      <c r="AA7" s="398">
        <v>0</v>
      </c>
      <c r="AB7" s="398">
        <v>0</v>
      </c>
      <c r="AC7" s="398">
        <v>0</v>
      </c>
      <c r="AD7" s="398">
        <v>0</v>
      </c>
      <c r="AE7" s="398">
        <v>0</v>
      </c>
      <c r="AF7" s="398">
        <v>0</v>
      </c>
      <c r="AG7" s="398">
        <v>0</v>
      </c>
      <c r="AH7" s="398">
        <v>0</v>
      </c>
      <c r="AI7" s="398">
        <v>0</v>
      </c>
      <c r="AJ7" s="398">
        <v>0</v>
      </c>
      <c r="AK7" s="398">
        <v>0</v>
      </c>
      <c r="AL7" s="398">
        <v>0</v>
      </c>
      <c r="AM7" s="398">
        <v>0</v>
      </c>
      <c r="AN7" s="398">
        <v>0</v>
      </c>
      <c r="AO7" s="398">
        <v>0</v>
      </c>
      <c r="AP7" s="398">
        <v>0</v>
      </c>
      <c r="AQ7" s="398">
        <v>0</v>
      </c>
      <c r="AR7" s="398">
        <v>0</v>
      </c>
      <c r="AS7" s="398">
        <v>0</v>
      </c>
      <c r="AT7" s="398">
        <v>0</v>
      </c>
      <c r="AU7" s="398">
        <v>0</v>
      </c>
      <c r="AV7" s="398">
        <v>0</v>
      </c>
      <c r="AW7" s="398">
        <v>0</v>
      </c>
      <c r="AX7" s="398">
        <v>0</v>
      </c>
      <c r="AY7" s="398">
        <v>0</v>
      </c>
      <c r="AZ7" s="398">
        <v>0</v>
      </c>
      <c r="BA7" s="398">
        <v>0</v>
      </c>
      <c r="BB7" s="398">
        <v>0</v>
      </c>
      <c r="BC7" s="398">
        <v>0</v>
      </c>
      <c r="BD7" s="398">
        <v>0</v>
      </c>
      <c r="BE7" s="398">
        <v>0</v>
      </c>
      <c r="BF7" s="398">
        <v>0</v>
      </c>
      <c r="BG7" s="398">
        <v>0</v>
      </c>
      <c r="BH7" s="398">
        <v>0</v>
      </c>
      <c r="BI7" s="398">
        <v>0</v>
      </c>
      <c r="BJ7" s="398">
        <v>0</v>
      </c>
      <c r="BK7" s="398">
        <v>0</v>
      </c>
      <c r="BL7" s="398">
        <v>0</v>
      </c>
      <c r="BM7" s="398">
        <v>0</v>
      </c>
      <c r="BN7" s="398">
        <v>0</v>
      </c>
      <c r="BO7" s="398">
        <v>0</v>
      </c>
      <c r="BP7" s="398">
        <v>0</v>
      </c>
      <c r="BQ7" s="398">
        <v>0</v>
      </c>
      <c r="BR7" s="398">
        <v>0</v>
      </c>
      <c r="BS7" s="398">
        <v>0</v>
      </c>
      <c r="BT7" s="398">
        <v>0</v>
      </c>
      <c r="BU7" s="398">
        <v>0</v>
      </c>
      <c r="BV7" s="398">
        <v>0</v>
      </c>
      <c r="BW7" s="398">
        <v>0</v>
      </c>
      <c r="BX7" s="398">
        <v>0</v>
      </c>
      <c r="BY7" s="398">
        <v>0</v>
      </c>
      <c r="BZ7" s="398">
        <v>0</v>
      </c>
      <c r="CA7" s="398">
        <v>0</v>
      </c>
      <c r="CB7" s="398">
        <v>0</v>
      </c>
      <c r="CC7" s="398">
        <v>0</v>
      </c>
      <c r="CD7" s="398">
        <v>0</v>
      </c>
      <c r="CE7" s="398">
        <v>0</v>
      </c>
      <c r="CF7" s="398">
        <v>0</v>
      </c>
      <c r="CG7" s="398">
        <v>0</v>
      </c>
      <c r="CH7" s="398">
        <v>0</v>
      </c>
      <c r="CI7" s="398">
        <v>0</v>
      </c>
      <c r="CJ7" s="398">
        <v>0</v>
      </c>
      <c r="CK7" s="398">
        <v>0</v>
      </c>
      <c r="CL7" s="398">
        <v>0</v>
      </c>
      <c r="CM7" s="398">
        <v>0</v>
      </c>
      <c r="CN7" s="398">
        <v>0</v>
      </c>
      <c r="CO7" s="398">
        <v>0</v>
      </c>
      <c r="CP7" s="398">
        <v>0</v>
      </c>
      <c r="CQ7" s="398">
        <v>0</v>
      </c>
      <c r="CR7" s="398">
        <v>0</v>
      </c>
      <c r="CS7" s="398">
        <v>0</v>
      </c>
      <c r="CT7" s="398">
        <v>0</v>
      </c>
      <c r="CU7" s="398">
        <v>0</v>
      </c>
      <c r="CV7" s="398">
        <v>0</v>
      </c>
      <c r="CW7" s="398">
        <v>0</v>
      </c>
      <c r="CX7" s="398">
        <v>0</v>
      </c>
      <c r="CY7" s="398">
        <v>0</v>
      </c>
      <c r="CZ7" s="398">
        <v>0</v>
      </c>
      <c r="DA7" s="398">
        <v>0</v>
      </c>
      <c r="DB7" s="398">
        <v>0</v>
      </c>
      <c r="DC7" s="398">
        <v>0</v>
      </c>
      <c r="DD7" s="398">
        <v>0</v>
      </c>
      <c r="DE7" s="398">
        <v>0</v>
      </c>
      <c r="DF7" s="398">
        <v>0</v>
      </c>
      <c r="DG7" s="399">
        <v>0</v>
      </c>
    </row>
    <row r="8" spans="1:111" ht="15.6" customHeight="1">
      <c r="A8" s="198">
        <v>2</v>
      </c>
      <c r="B8" s="123" t="s">
        <v>139</v>
      </c>
      <c r="C8" s="110" t="s">
        <v>140</v>
      </c>
      <c r="D8" s="400">
        <v>0</v>
      </c>
      <c r="E8" s="401">
        <f t="array" ref="E8">-生産者価格評価表!$DX8/(MMULT(投入係数表!$D8:$DG8,生産者価格評価表!$DZ$7:$DZ$114)+生産者価格評価表!$DO8)</f>
        <v>0.60942943013115725</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0</v>
      </c>
      <c r="AI8" s="402">
        <v>0</v>
      </c>
      <c r="AJ8" s="402">
        <v>0</v>
      </c>
      <c r="AK8" s="402">
        <v>0</v>
      </c>
      <c r="AL8" s="402">
        <v>0</v>
      </c>
      <c r="AM8" s="402">
        <v>0</v>
      </c>
      <c r="AN8" s="402">
        <v>0</v>
      </c>
      <c r="AO8" s="402">
        <v>0</v>
      </c>
      <c r="AP8" s="402">
        <v>0</v>
      </c>
      <c r="AQ8" s="402">
        <v>0</v>
      </c>
      <c r="AR8" s="402">
        <v>0</v>
      </c>
      <c r="AS8" s="402">
        <v>0</v>
      </c>
      <c r="AT8" s="402">
        <v>0</v>
      </c>
      <c r="AU8" s="402">
        <v>0</v>
      </c>
      <c r="AV8" s="402">
        <v>0</v>
      </c>
      <c r="AW8" s="402">
        <v>0</v>
      </c>
      <c r="AX8" s="402">
        <v>0</v>
      </c>
      <c r="AY8" s="402">
        <v>0</v>
      </c>
      <c r="AZ8" s="402">
        <v>0</v>
      </c>
      <c r="BA8" s="402">
        <v>0</v>
      </c>
      <c r="BB8" s="402">
        <v>0</v>
      </c>
      <c r="BC8" s="402">
        <v>0</v>
      </c>
      <c r="BD8" s="402">
        <v>0</v>
      </c>
      <c r="BE8" s="402">
        <v>0</v>
      </c>
      <c r="BF8" s="402">
        <v>0</v>
      </c>
      <c r="BG8" s="402">
        <v>0</v>
      </c>
      <c r="BH8" s="402">
        <v>0</v>
      </c>
      <c r="BI8" s="402">
        <v>0</v>
      </c>
      <c r="BJ8" s="402">
        <v>0</v>
      </c>
      <c r="BK8" s="402">
        <v>0</v>
      </c>
      <c r="BL8" s="402">
        <v>0</v>
      </c>
      <c r="BM8" s="402">
        <v>0</v>
      </c>
      <c r="BN8" s="402">
        <v>0</v>
      </c>
      <c r="BO8" s="402">
        <v>0</v>
      </c>
      <c r="BP8" s="402">
        <v>0</v>
      </c>
      <c r="BQ8" s="402">
        <v>0</v>
      </c>
      <c r="BR8" s="402">
        <v>0</v>
      </c>
      <c r="BS8" s="402">
        <v>0</v>
      </c>
      <c r="BT8" s="402">
        <v>0</v>
      </c>
      <c r="BU8" s="402">
        <v>0</v>
      </c>
      <c r="BV8" s="402">
        <v>0</v>
      </c>
      <c r="BW8" s="402">
        <v>0</v>
      </c>
      <c r="BX8" s="402">
        <v>0</v>
      </c>
      <c r="BY8" s="402">
        <v>0</v>
      </c>
      <c r="BZ8" s="402">
        <v>0</v>
      </c>
      <c r="CA8" s="402">
        <v>0</v>
      </c>
      <c r="CB8" s="402">
        <v>0</v>
      </c>
      <c r="CC8" s="402">
        <v>0</v>
      </c>
      <c r="CD8" s="402">
        <v>0</v>
      </c>
      <c r="CE8" s="402">
        <v>0</v>
      </c>
      <c r="CF8" s="402">
        <v>0</v>
      </c>
      <c r="CG8" s="402">
        <v>0</v>
      </c>
      <c r="CH8" s="402">
        <v>0</v>
      </c>
      <c r="CI8" s="402">
        <v>0</v>
      </c>
      <c r="CJ8" s="402">
        <v>0</v>
      </c>
      <c r="CK8" s="402">
        <v>0</v>
      </c>
      <c r="CL8" s="402">
        <v>0</v>
      </c>
      <c r="CM8" s="402">
        <v>0</v>
      </c>
      <c r="CN8" s="402">
        <v>0</v>
      </c>
      <c r="CO8" s="402">
        <v>0</v>
      </c>
      <c r="CP8" s="402">
        <v>0</v>
      </c>
      <c r="CQ8" s="402">
        <v>0</v>
      </c>
      <c r="CR8" s="402">
        <v>0</v>
      </c>
      <c r="CS8" s="402">
        <v>0</v>
      </c>
      <c r="CT8" s="402">
        <v>0</v>
      </c>
      <c r="CU8" s="402">
        <v>0</v>
      </c>
      <c r="CV8" s="402">
        <v>0</v>
      </c>
      <c r="CW8" s="402">
        <v>0</v>
      </c>
      <c r="CX8" s="402">
        <v>0</v>
      </c>
      <c r="CY8" s="402">
        <v>0</v>
      </c>
      <c r="CZ8" s="402">
        <v>0</v>
      </c>
      <c r="DA8" s="402">
        <v>0</v>
      </c>
      <c r="DB8" s="402">
        <v>0</v>
      </c>
      <c r="DC8" s="402">
        <v>0</v>
      </c>
      <c r="DD8" s="402">
        <v>0</v>
      </c>
      <c r="DE8" s="402">
        <v>0</v>
      </c>
      <c r="DF8" s="402">
        <v>0</v>
      </c>
      <c r="DG8" s="403">
        <v>0</v>
      </c>
    </row>
    <row r="9" spans="1:111" ht="15.6" customHeight="1">
      <c r="A9" s="198">
        <v>3</v>
      </c>
      <c r="B9" s="123" t="s">
        <v>141</v>
      </c>
      <c r="C9" s="110" t="s">
        <v>142</v>
      </c>
      <c r="D9" s="400">
        <v>0</v>
      </c>
      <c r="E9" s="402">
        <v>0</v>
      </c>
      <c r="F9" s="401">
        <f t="array" ref="F9">-生産者価格評価表!$DX9/(MMULT(投入係数表!$D9:$DG9,生産者価格評価表!$DZ$7:$DZ$114)+生産者価格評価表!$DO9)</f>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0</v>
      </c>
      <c r="AV9" s="402">
        <v>0</v>
      </c>
      <c r="AW9" s="402">
        <v>0</v>
      </c>
      <c r="AX9" s="402">
        <v>0</v>
      </c>
      <c r="AY9" s="402">
        <v>0</v>
      </c>
      <c r="AZ9" s="402">
        <v>0</v>
      </c>
      <c r="BA9" s="402">
        <v>0</v>
      </c>
      <c r="BB9" s="402">
        <v>0</v>
      </c>
      <c r="BC9" s="402">
        <v>0</v>
      </c>
      <c r="BD9" s="402">
        <v>0</v>
      </c>
      <c r="BE9" s="402">
        <v>0</v>
      </c>
      <c r="BF9" s="402">
        <v>0</v>
      </c>
      <c r="BG9" s="402">
        <v>0</v>
      </c>
      <c r="BH9" s="402">
        <v>0</v>
      </c>
      <c r="BI9" s="402">
        <v>0</v>
      </c>
      <c r="BJ9" s="402">
        <v>0</v>
      </c>
      <c r="BK9" s="402">
        <v>0</v>
      </c>
      <c r="BL9" s="402">
        <v>0</v>
      </c>
      <c r="BM9" s="402">
        <v>0</v>
      </c>
      <c r="BN9" s="402">
        <v>0</v>
      </c>
      <c r="BO9" s="402">
        <v>0</v>
      </c>
      <c r="BP9" s="402">
        <v>0</v>
      </c>
      <c r="BQ9" s="402">
        <v>0</v>
      </c>
      <c r="BR9" s="402">
        <v>0</v>
      </c>
      <c r="BS9" s="402">
        <v>0</v>
      </c>
      <c r="BT9" s="402">
        <v>0</v>
      </c>
      <c r="BU9" s="402">
        <v>0</v>
      </c>
      <c r="BV9" s="402">
        <v>0</v>
      </c>
      <c r="BW9" s="402">
        <v>0</v>
      </c>
      <c r="BX9" s="402">
        <v>0</v>
      </c>
      <c r="BY9" s="402">
        <v>0</v>
      </c>
      <c r="BZ9" s="402">
        <v>0</v>
      </c>
      <c r="CA9" s="402">
        <v>0</v>
      </c>
      <c r="CB9" s="402">
        <v>0</v>
      </c>
      <c r="CC9" s="402">
        <v>0</v>
      </c>
      <c r="CD9" s="402">
        <v>0</v>
      </c>
      <c r="CE9" s="402">
        <v>0</v>
      </c>
      <c r="CF9" s="402">
        <v>0</v>
      </c>
      <c r="CG9" s="402">
        <v>0</v>
      </c>
      <c r="CH9" s="402">
        <v>0</v>
      </c>
      <c r="CI9" s="402">
        <v>0</v>
      </c>
      <c r="CJ9" s="402">
        <v>0</v>
      </c>
      <c r="CK9" s="402">
        <v>0</v>
      </c>
      <c r="CL9" s="402">
        <v>0</v>
      </c>
      <c r="CM9" s="402">
        <v>0</v>
      </c>
      <c r="CN9" s="402">
        <v>0</v>
      </c>
      <c r="CO9" s="402">
        <v>0</v>
      </c>
      <c r="CP9" s="402">
        <v>0</v>
      </c>
      <c r="CQ9" s="402">
        <v>0</v>
      </c>
      <c r="CR9" s="402">
        <v>0</v>
      </c>
      <c r="CS9" s="402">
        <v>0</v>
      </c>
      <c r="CT9" s="402">
        <v>0</v>
      </c>
      <c r="CU9" s="402">
        <v>0</v>
      </c>
      <c r="CV9" s="402">
        <v>0</v>
      </c>
      <c r="CW9" s="402">
        <v>0</v>
      </c>
      <c r="CX9" s="402">
        <v>0</v>
      </c>
      <c r="CY9" s="402">
        <v>0</v>
      </c>
      <c r="CZ9" s="402">
        <v>0</v>
      </c>
      <c r="DA9" s="402">
        <v>0</v>
      </c>
      <c r="DB9" s="402">
        <v>0</v>
      </c>
      <c r="DC9" s="402">
        <v>0</v>
      </c>
      <c r="DD9" s="402">
        <v>0</v>
      </c>
      <c r="DE9" s="402">
        <v>0</v>
      </c>
      <c r="DF9" s="402">
        <v>0</v>
      </c>
      <c r="DG9" s="403">
        <v>0</v>
      </c>
    </row>
    <row r="10" spans="1:111" ht="15.6" customHeight="1">
      <c r="A10" s="198">
        <v>4</v>
      </c>
      <c r="B10" s="123" t="s">
        <v>143</v>
      </c>
      <c r="C10" s="110" t="s">
        <v>144</v>
      </c>
      <c r="D10" s="400">
        <v>0</v>
      </c>
      <c r="E10" s="402">
        <v>0</v>
      </c>
      <c r="F10" s="402">
        <v>0</v>
      </c>
      <c r="G10" s="401">
        <f t="array" ref="G10">-生産者価格評価表!$DX10/(MMULT(投入係数表!$D10:$DG10,生産者価格評価表!$DZ$7:$DZ$114)+生産者価格評価表!$DO10)</f>
        <v>0.82594063497277992</v>
      </c>
      <c r="H10" s="402">
        <v>0</v>
      </c>
      <c r="I10" s="402">
        <v>0</v>
      </c>
      <c r="J10" s="402">
        <v>0</v>
      </c>
      <c r="K10" s="402">
        <v>0</v>
      </c>
      <c r="L10" s="402">
        <v>0</v>
      </c>
      <c r="M10" s="402">
        <v>0</v>
      </c>
      <c r="N10" s="402">
        <v>0</v>
      </c>
      <c r="O10" s="402">
        <v>0</v>
      </c>
      <c r="P10" s="402">
        <v>0</v>
      </c>
      <c r="Q10" s="402">
        <v>0</v>
      </c>
      <c r="R10" s="402">
        <v>0</v>
      </c>
      <c r="S10" s="402">
        <v>0</v>
      </c>
      <c r="T10" s="402">
        <v>0</v>
      </c>
      <c r="U10" s="402">
        <v>0</v>
      </c>
      <c r="V10" s="402">
        <v>0</v>
      </c>
      <c r="W10" s="402">
        <v>0</v>
      </c>
      <c r="X10" s="402">
        <v>0</v>
      </c>
      <c r="Y10" s="402">
        <v>0</v>
      </c>
      <c r="Z10" s="402">
        <v>0</v>
      </c>
      <c r="AA10" s="402">
        <v>0</v>
      </c>
      <c r="AB10" s="402">
        <v>0</v>
      </c>
      <c r="AC10" s="402">
        <v>0</v>
      </c>
      <c r="AD10" s="402">
        <v>0</v>
      </c>
      <c r="AE10" s="402">
        <v>0</v>
      </c>
      <c r="AF10" s="402">
        <v>0</v>
      </c>
      <c r="AG10" s="402">
        <v>0</v>
      </c>
      <c r="AH10" s="402">
        <v>0</v>
      </c>
      <c r="AI10" s="402">
        <v>0</v>
      </c>
      <c r="AJ10" s="402">
        <v>0</v>
      </c>
      <c r="AK10" s="402">
        <v>0</v>
      </c>
      <c r="AL10" s="402">
        <v>0</v>
      </c>
      <c r="AM10" s="402">
        <v>0</v>
      </c>
      <c r="AN10" s="402">
        <v>0</v>
      </c>
      <c r="AO10" s="402">
        <v>0</v>
      </c>
      <c r="AP10" s="402">
        <v>0</v>
      </c>
      <c r="AQ10" s="402">
        <v>0</v>
      </c>
      <c r="AR10" s="402">
        <v>0</v>
      </c>
      <c r="AS10" s="402">
        <v>0</v>
      </c>
      <c r="AT10" s="402">
        <v>0</v>
      </c>
      <c r="AU10" s="404">
        <v>0</v>
      </c>
      <c r="AV10" s="404">
        <v>0</v>
      </c>
      <c r="AW10" s="404">
        <v>0</v>
      </c>
      <c r="AX10" s="404">
        <v>0</v>
      </c>
      <c r="AY10" s="404">
        <v>0</v>
      </c>
      <c r="AZ10" s="404">
        <v>0</v>
      </c>
      <c r="BA10" s="404">
        <v>0</v>
      </c>
      <c r="BB10" s="404">
        <v>0</v>
      </c>
      <c r="BC10" s="404">
        <v>0</v>
      </c>
      <c r="BD10" s="404">
        <v>0</v>
      </c>
      <c r="BE10" s="404">
        <v>0</v>
      </c>
      <c r="BF10" s="404">
        <v>0</v>
      </c>
      <c r="BG10" s="404">
        <v>0</v>
      </c>
      <c r="BH10" s="404">
        <v>0</v>
      </c>
      <c r="BI10" s="404">
        <v>0</v>
      </c>
      <c r="BJ10" s="404">
        <v>0</v>
      </c>
      <c r="BK10" s="404">
        <v>0</v>
      </c>
      <c r="BL10" s="404">
        <v>0</v>
      </c>
      <c r="BM10" s="404">
        <v>0</v>
      </c>
      <c r="BN10" s="404">
        <v>0</v>
      </c>
      <c r="BO10" s="404">
        <v>0</v>
      </c>
      <c r="BP10" s="404">
        <v>0</v>
      </c>
      <c r="BQ10" s="404">
        <v>0</v>
      </c>
      <c r="BR10" s="404">
        <v>0</v>
      </c>
      <c r="BS10" s="404">
        <v>0</v>
      </c>
      <c r="BT10" s="404">
        <v>0</v>
      </c>
      <c r="BU10" s="404">
        <v>0</v>
      </c>
      <c r="BV10" s="404">
        <v>0</v>
      </c>
      <c r="BW10" s="404">
        <v>0</v>
      </c>
      <c r="BX10" s="404">
        <v>0</v>
      </c>
      <c r="BY10" s="404">
        <v>0</v>
      </c>
      <c r="BZ10" s="404">
        <v>0</v>
      </c>
      <c r="CA10" s="404">
        <v>0</v>
      </c>
      <c r="CB10" s="404">
        <v>0</v>
      </c>
      <c r="CC10" s="404">
        <v>0</v>
      </c>
      <c r="CD10" s="404">
        <v>0</v>
      </c>
      <c r="CE10" s="404">
        <v>0</v>
      </c>
      <c r="CF10" s="404">
        <v>0</v>
      </c>
      <c r="CG10" s="404">
        <v>0</v>
      </c>
      <c r="CH10" s="404">
        <v>0</v>
      </c>
      <c r="CI10" s="404">
        <v>0</v>
      </c>
      <c r="CJ10" s="404">
        <v>0</v>
      </c>
      <c r="CK10" s="404">
        <v>0</v>
      </c>
      <c r="CL10" s="404">
        <v>0</v>
      </c>
      <c r="CM10" s="404">
        <v>0</v>
      </c>
      <c r="CN10" s="404">
        <v>0</v>
      </c>
      <c r="CO10" s="404">
        <v>0</v>
      </c>
      <c r="CP10" s="404">
        <v>0</v>
      </c>
      <c r="CQ10" s="404">
        <v>0</v>
      </c>
      <c r="CR10" s="404">
        <v>0</v>
      </c>
      <c r="CS10" s="404">
        <v>0</v>
      </c>
      <c r="CT10" s="404">
        <v>0</v>
      </c>
      <c r="CU10" s="404">
        <v>0</v>
      </c>
      <c r="CV10" s="404">
        <v>0</v>
      </c>
      <c r="CW10" s="404">
        <v>0</v>
      </c>
      <c r="CX10" s="404">
        <v>0</v>
      </c>
      <c r="CY10" s="404">
        <v>0</v>
      </c>
      <c r="CZ10" s="404">
        <v>0</v>
      </c>
      <c r="DA10" s="404">
        <v>0</v>
      </c>
      <c r="DB10" s="404">
        <v>0</v>
      </c>
      <c r="DC10" s="404">
        <v>0</v>
      </c>
      <c r="DD10" s="404">
        <v>0</v>
      </c>
      <c r="DE10" s="404">
        <v>0</v>
      </c>
      <c r="DF10" s="404">
        <v>0</v>
      </c>
      <c r="DG10" s="405">
        <v>0</v>
      </c>
    </row>
    <row r="11" spans="1:111" ht="15.6" customHeight="1">
      <c r="A11" s="198">
        <v>5</v>
      </c>
      <c r="B11" s="123" t="s">
        <v>145</v>
      </c>
      <c r="C11" s="110" t="s">
        <v>146</v>
      </c>
      <c r="D11" s="400">
        <v>0</v>
      </c>
      <c r="E11" s="402">
        <v>0</v>
      </c>
      <c r="F11" s="402">
        <v>0</v>
      </c>
      <c r="G11" s="402">
        <v>0</v>
      </c>
      <c r="H11" s="401">
        <f t="array" ref="H11">-生産者価格評価表!$DX11/(MMULT(投入係数表!$D11:$DG11,生産者価格評価表!$DZ$7:$DZ$114)+生産者価格評価表!$DO11)</f>
        <v>0.6563856127001414</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0</v>
      </c>
      <c r="AI11" s="402">
        <v>0</v>
      </c>
      <c r="AJ11" s="402">
        <v>0</v>
      </c>
      <c r="AK11" s="402">
        <v>0</v>
      </c>
      <c r="AL11" s="402">
        <v>0</v>
      </c>
      <c r="AM11" s="402">
        <v>0</v>
      </c>
      <c r="AN11" s="402">
        <v>0</v>
      </c>
      <c r="AO11" s="402">
        <v>0</v>
      </c>
      <c r="AP11" s="402">
        <v>0</v>
      </c>
      <c r="AQ11" s="402">
        <v>0</v>
      </c>
      <c r="AR11" s="402">
        <v>0</v>
      </c>
      <c r="AS11" s="402">
        <v>0</v>
      </c>
      <c r="AT11" s="402">
        <v>0</v>
      </c>
      <c r="AU11" s="404">
        <v>0</v>
      </c>
      <c r="AV11" s="404">
        <v>0</v>
      </c>
      <c r="AW11" s="404">
        <v>0</v>
      </c>
      <c r="AX11" s="404">
        <v>0</v>
      </c>
      <c r="AY11" s="404">
        <v>0</v>
      </c>
      <c r="AZ11" s="404">
        <v>0</v>
      </c>
      <c r="BA11" s="404">
        <v>0</v>
      </c>
      <c r="BB11" s="404">
        <v>0</v>
      </c>
      <c r="BC11" s="404">
        <v>0</v>
      </c>
      <c r="BD11" s="404">
        <v>0</v>
      </c>
      <c r="BE11" s="404">
        <v>0</v>
      </c>
      <c r="BF11" s="404">
        <v>0</v>
      </c>
      <c r="BG11" s="404">
        <v>0</v>
      </c>
      <c r="BH11" s="404">
        <v>0</v>
      </c>
      <c r="BI11" s="404">
        <v>0</v>
      </c>
      <c r="BJ11" s="404">
        <v>0</v>
      </c>
      <c r="BK11" s="404">
        <v>0</v>
      </c>
      <c r="BL11" s="404">
        <v>0</v>
      </c>
      <c r="BM11" s="404">
        <v>0</v>
      </c>
      <c r="BN11" s="404">
        <v>0</v>
      </c>
      <c r="BO11" s="404">
        <v>0</v>
      </c>
      <c r="BP11" s="404">
        <v>0</v>
      </c>
      <c r="BQ11" s="404">
        <v>0</v>
      </c>
      <c r="BR11" s="404">
        <v>0</v>
      </c>
      <c r="BS11" s="404">
        <v>0</v>
      </c>
      <c r="BT11" s="404">
        <v>0</v>
      </c>
      <c r="BU11" s="404">
        <v>0</v>
      </c>
      <c r="BV11" s="404">
        <v>0</v>
      </c>
      <c r="BW11" s="404">
        <v>0</v>
      </c>
      <c r="BX11" s="404">
        <v>0</v>
      </c>
      <c r="BY11" s="404">
        <v>0</v>
      </c>
      <c r="BZ11" s="404">
        <v>0</v>
      </c>
      <c r="CA11" s="404">
        <v>0</v>
      </c>
      <c r="CB11" s="404">
        <v>0</v>
      </c>
      <c r="CC11" s="404">
        <v>0</v>
      </c>
      <c r="CD11" s="404">
        <v>0</v>
      </c>
      <c r="CE11" s="404">
        <v>0</v>
      </c>
      <c r="CF11" s="404">
        <v>0</v>
      </c>
      <c r="CG11" s="404">
        <v>0</v>
      </c>
      <c r="CH11" s="404">
        <v>0</v>
      </c>
      <c r="CI11" s="404">
        <v>0</v>
      </c>
      <c r="CJ11" s="404">
        <v>0</v>
      </c>
      <c r="CK11" s="404">
        <v>0</v>
      </c>
      <c r="CL11" s="404">
        <v>0</v>
      </c>
      <c r="CM11" s="404">
        <v>0</v>
      </c>
      <c r="CN11" s="404">
        <v>0</v>
      </c>
      <c r="CO11" s="404">
        <v>0</v>
      </c>
      <c r="CP11" s="404">
        <v>0</v>
      </c>
      <c r="CQ11" s="404">
        <v>0</v>
      </c>
      <c r="CR11" s="404">
        <v>0</v>
      </c>
      <c r="CS11" s="404">
        <v>0</v>
      </c>
      <c r="CT11" s="404">
        <v>0</v>
      </c>
      <c r="CU11" s="404">
        <v>0</v>
      </c>
      <c r="CV11" s="404">
        <v>0</v>
      </c>
      <c r="CW11" s="404">
        <v>0</v>
      </c>
      <c r="CX11" s="404">
        <v>0</v>
      </c>
      <c r="CY11" s="404">
        <v>0</v>
      </c>
      <c r="CZ11" s="404">
        <v>0</v>
      </c>
      <c r="DA11" s="404">
        <v>0</v>
      </c>
      <c r="DB11" s="404">
        <v>0</v>
      </c>
      <c r="DC11" s="404">
        <v>0</v>
      </c>
      <c r="DD11" s="404">
        <v>0</v>
      </c>
      <c r="DE11" s="404">
        <v>0</v>
      </c>
      <c r="DF11" s="404">
        <v>0</v>
      </c>
      <c r="DG11" s="405">
        <v>0</v>
      </c>
    </row>
    <row r="12" spans="1:111" ht="15.6" customHeight="1">
      <c r="A12" s="198">
        <v>6</v>
      </c>
      <c r="B12" s="123" t="s">
        <v>147</v>
      </c>
      <c r="C12" s="110" t="s">
        <v>148</v>
      </c>
      <c r="D12" s="400">
        <v>0</v>
      </c>
      <c r="E12" s="402">
        <v>0</v>
      </c>
      <c r="F12" s="402">
        <v>0</v>
      </c>
      <c r="G12" s="402">
        <v>0</v>
      </c>
      <c r="H12" s="402">
        <v>0</v>
      </c>
      <c r="I12" s="401">
        <f t="array" ref="I12">-生産者価格評価表!$DX12/(MMULT(投入係数表!$D12:$DG12,生産者価格評価表!$DZ$7:$DZ$114)+生産者価格評価表!$DO12)</f>
        <v>1.0000000000000004</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0</v>
      </c>
      <c r="AI12" s="402">
        <v>0</v>
      </c>
      <c r="AJ12" s="402">
        <v>0</v>
      </c>
      <c r="AK12" s="402">
        <v>0</v>
      </c>
      <c r="AL12" s="402">
        <v>0</v>
      </c>
      <c r="AM12" s="402">
        <v>0</v>
      </c>
      <c r="AN12" s="402">
        <v>0</v>
      </c>
      <c r="AO12" s="402">
        <v>0</v>
      </c>
      <c r="AP12" s="402">
        <v>0</v>
      </c>
      <c r="AQ12" s="402">
        <v>0</v>
      </c>
      <c r="AR12" s="402">
        <v>0</v>
      </c>
      <c r="AS12" s="402">
        <v>0</v>
      </c>
      <c r="AT12" s="402">
        <v>0</v>
      </c>
      <c r="AU12" s="404">
        <v>0</v>
      </c>
      <c r="AV12" s="404">
        <v>0</v>
      </c>
      <c r="AW12" s="404">
        <v>0</v>
      </c>
      <c r="AX12" s="404">
        <v>0</v>
      </c>
      <c r="AY12" s="404">
        <v>0</v>
      </c>
      <c r="AZ12" s="404">
        <v>0</v>
      </c>
      <c r="BA12" s="404">
        <v>0</v>
      </c>
      <c r="BB12" s="404">
        <v>0</v>
      </c>
      <c r="BC12" s="404">
        <v>0</v>
      </c>
      <c r="BD12" s="404">
        <v>0</v>
      </c>
      <c r="BE12" s="404">
        <v>0</v>
      </c>
      <c r="BF12" s="404">
        <v>0</v>
      </c>
      <c r="BG12" s="404">
        <v>0</v>
      </c>
      <c r="BH12" s="404">
        <v>0</v>
      </c>
      <c r="BI12" s="404">
        <v>0</v>
      </c>
      <c r="BJ12" s="404">
        <v>0</v>
      </c>
      <c r="BK12" s="404">
        <v>0</v>
      </c>
      <c r="BL12" s="404">
        <v>0</v>
      </c>
      <c r="BM12" s="404">
        <v>0</v>
      </c>
      <c r="BN12" s="404">
        <v>0</v>
      </c>
      <c r="BO12" s="404">
        <v>0</v>
      </c>
      <c r="BP12" s="404">
        <v>0</v>
      </c>
      <c r="BQ12" s="404">
        <v>0</v>
      </c>
      <c r="BR12" s="404">
        <v>0</v>
      </c>
      <c r="BS12" s="404">
        <v>0</v>
      </c>
      <c r="BT12" s="404">
        <v>0</v>
      </c>
      <c r="BU12" s="404">
        <v>0</v>
      </c>
      <c r="BV12" s="404">
        <v>0</v>
      </c>
      <c r="BW12" s="404">
        <v>0</v>
      </c>
      <c r="BX12" s="404">
        <v>0</v>
      </c>
      <c r="BY12" s="404">
        <v>0</v>
      </c>
      <c r="BZ12" s="404">
        <v>0</v>
      </c>
      <c r="CA12" s="404">
        <v>0</v>
      </c>
      <c r="CB12" s="404">
        <v>0</v>
      </c>
      <c r="CC12" s="404">
        <v>0</v>
      </c>
      <c r="CD12" s="404">
        <v>0</v>
      </c>
      <c r="CE12" s="404">
        <v>0</v>
      </c>
      <c r="CF12" s="404">
        <v>0</v>
      </c>
      <c r="CG12" s="404">
        <v>0</v>
      </c>
      <c r="CH12" s="404">
        <v>0</v>
      </c>
      <c r="CI12" s="404">
        <v>0</v>
      </c>
      <c r="CJ12" s="404">
        <v>0</v>
      </c>
      <c r="CK12" s="404">
        <v>0</v>
      </c>
      <c r="CL12" s="404">
        <v>0</v>
      </c>
      <c r="CM12" s="404">
        <v>0</v>
      </c>
      <c r="CN12" s="404">
        <v>0</v>
      </c>
      <c r="CO12" s="404">
        <v>0</v>
      </c>
      <c r="CP12" s="404">
        <v>0</v>
      </c>
      <c r="CQ12" s="404">
        <v>0</v>
      </c>
      <c r="CR12" s="404">
        <v>0</v>
      </c>
      <c r="CS12" s="404">
        <v>0</v>
      </c>
      <c r="CT12" s="404">
        <v>0</v>
      </c>
      <c r="CU12" s="404">
        <v>0</v>
      </c>
      <c r="CV12" s="404">
        <v>0</v>
      </c>
      <c r="CW12" s="404">
        <v>0</v>
      </c>
      <c r="CX12" s="404">
        <v>0</v>
      </c>
      <c r="CY12" s="404">
        <v>0</v>
      </c>
      <c r="CZ12" s="404">
        <v>0</v>
      </c>
      <c r="DA12" s="404">
        <v>0</v>
      </c>
      <c r="DB12" s="404">
        <v>0</v>
      </c>
      <c r="DC12" s="404">
        <v>0</v>
      </c>
      <c r="DD12" s="404">
        <v>0</v>
      </c>
      <c r="DE12" s="404">
        <v>0</v>
      </c>
      <c r="DF12" s="404">
        <v>0</v>
      </c>
      <c r="DG12" s="405">
        <v>0</v>
      </c>
    </row>
    <row r="13" spans="1:111" ht="15.6" customHeight="1">
      <c r="A13" s="198">
        <v>7</v>
      </c>
      <c r="B13" s="123" t="s">
        <v>149</v>
      </c>
      <c r="C13" s="110" t="s">
        <v>150</v>
      </c>
      <c r="D13" s="400">
        <v>0</v>
      </c>
      <c r="E13" s="402">
        <v>0</v>
      </c>
      <c r="F13" s="402">
        <v>0</v>
      </c>
      <c r="G13" s="402">
        <v>0</v>
      </c>
      <c r="H13" s="402">
        <v>0</v>
      </c>
      <c r="I13" s="402">
        <v>0</v>
      </c>
      <c r="J13" s="401">
        <f t="array" ref="J13">-生産者価格評価表!$DX13/(MMULT(投入係数表!$D13:$DG13,生産者価格評価表!$DZ$7:$DZ$114)+生産者価格評価表!$DO13)</f>
        <v>0.96162155569372754</v>
      </c>
      <c r="K13" s="402">
        <v>0</v>
      </c>
      <c r="L13" s="402">
        <v>0</v>
      </c>
      <c r="M13" s="402">
        <v>0</v>
      </c>
      <c r="N13" s="402">
        <v>0</v>
      </c>
      <c r="O13" s="402">
        <v>0</v>
      </c>
      <c r="P13" s="402">
        <v>0</v>
      </c>
      <c r="Q13" s="402">
        <v>0</v>
      </c>
      <c r="R13" s="402">
        <v>0</v>
      </c>
      <c r="S13" s="402">
        <v>0</v>
      </c>
      <c r="T13" s="402">
        <v>0</v>
      </c>
      <c r="U13" s="402">
        <v>0</v>
      </c>
      <c r="V13" s="402">
        <v>0</v>
      </c>
      <c r="W13" s="402">
        <v>0</v>
      </c>
      <c r="X13" s="402">
        <v>0</v>
      </c>
      <c r="Y13" s="402">
        <v>0</v>
      </c>
      <c r="Z13" s="402">
        <v>0</v>
      </c>
      <c r="AA13" s="402">
        <v>0</v>
      </c>
      <c r="AB13" s="402">
        <v>0</v>
      </c>
      <c r="AC13" s="402">
        <v>0</v>
      </c>
      <c r="AD13" s="402">
        <v>0</v>
      </c>
      <c r="AE13" s="402">
        <v>0</v>
      </c>
      <c r="AF13" s="402">
        <v>0</v>
      </c>
      <c r="AG13" s="402">
        <v>0</v>
      </c>
      <c r="AH13" s="402">
        <v>0</v>
      </c>
      <c r="AI13" s="402">
        <v>0</v>
      </c>
      <c r="AJ13" s="402">
        <v>0</v>
      </c>
      <c r="AK13" s="402">
        <v>0</v>
      </c>
      <c r="AL13" s="402">
        <v>0</v>
      </c>
      <c r="AM13" s="402">
        <v>0</v>
      </c>
      <c r="AN13" s="402">
        <v>0</v>
      </c>
      <c r="AO13" s="402">
        <v>0</v>
      </c>
      <c r="AP13" s="402">
        <v>0</v>
      </c>
      <c r="AQ13" s="402">
        <v>0</v>
      </c>
      <c r="AR13" s="402">
        <v>0</v>
      </c>
      <c r="AS13" s="402">
        <v>0</v>
      </c>
      <c r="AT13" s="402">
        <v>0</v>
      </c>
      <c r="AU13" s="404">
        <v>0</v>
      </c>
      <c r="AV13" s="404">
        <v>0</v>
      </c>
      <c r="AW13" s="404">
        <v>0</v>
      </c>
      <c r="AX13" s="404">
        <v>0</v>
      </c>
      <c r="AY13" s="404">
        <v>0</v>
      </c>
      <c r="AZ13" s="404">
        <v>0</v>
      </c>
      <c r="BA13" s="404">
        <v>0</v>
      </c>
      <c r="BB13" s="404">
        <v>0</v>
      </c>
      <c r="BC13" s="404">
        <v>0</v>
      </c>
      <c r="BD13" s="404">
        <v>0</v>
      </c>
      <c r="BE13" s="404">
        <v>0</v>
      </c>
      <c r="BF13" s="404">
        <v>0</v>
      </c>
      <c r="BG13" s="404">
        <v>0</v>
      </c>
      <c r="BH13" s="404">
        <v>0</v>
      </c>
      <c r="BI13" s="404">
        <v>0</v>
      </c>
      <c r="BJ13" s="404">
        <v>0</v>
      </c>
      <c r="BK13" s="404">
        <v>0</v>
      </c>
      <c r="BL13" s="404">
        <v>0</v>
      </c>
      <c r="BM13" s="404">
        <v>0</v>
      </c>
      <c r="BN13" s="404">
        <v>0</v>
      </c>
      <c r="BO13" s="404">
        <v>0</v>
      </c>
      <c r="BP13" s="404">
        <v>0</v>
      </c>
      <c r="BQ13" s="404">
        <v>0</v>
      </c>
      <c r="BR13" s="404">
        <v>0</v>
      </c>
      <c r="BS13" s="404">
        <v>0</v>
      </c>
      <c r="BT13" s="404">
        <v>0</v>
      </c>
      <c r="BU13" s="404">
        <v>0</v>
      </c>
      <c r="BV13" s="404">
        <v>0</v>
      </c>
      <c r="BW13" s="404">
        <v>0</v>
      </c>
      <c r="BX13" s="404">
        <v>0</v>
      </c>
      <c r="BY13" s="404">
        <v>0</v>
      </c>
      <c r="BZ13" s="404">
        <v>0</v>
      </c>
      <c r="CA13" s="404">
        <v>0</v>
      </c>
      <c r="CB13" s="404">
        <v>0</v>
      </c>
      <c r="CC13" s="404">
        <v>0</v>
      </c>
      <c r="CD13" s="404">
        <v>0</v>
      </c>
      <c r="CE13" s="404">
        <v>0</v>
      </c>
      <c r="CF13" s="404">
        <v>0</v>
      </c>
      <c r="CG13" s="404">
        <v>0</v>
      </c>
      <c r="CH13" s="404">
        <v>0</v>
      </c>
      <c r="CI13" s="404">
        <v>0</v>
      </c>
      <c r="CJ13" s="404">
        <v>0</v>
      </c>
      <c r="CK13" s="404">
        <v>0</v>
      </c>
      <c r="CL13" s="404">
        <v>0</v>
      </c>
      <c r="CM13" s="404">
        <v>0</v>
      </c>
      <c r="CN13" s="404">
        <v>0</v>
      </c>
      <c r="CO13" s="404">
        <v>0</v>
      </c>
      <c r="CP13" s="404">
        <v>0</v>
      </c>
      <c r="CQ13" s="404">
        <v>0</v>
      </c>
      <c r="CR13" s="404">
        <v>0</v>
      </c>
      <c r="CS13" s="404">
        <v>0</v>
      </c>
      <c r="CT13" s="404">
        <v>0</v>
      </c>
      <c r="CU13" s="404">
        <v>0</v>
      </c>
      <c r="CV13" s="404">
        <v>0</v>
      </c>
      <c r="CW13" s="404">
        <v>0</v>
      </c>
      <c r="CX13" s="404">
        <v>0</v>
      </c>
      <c r="CY13" s="404">
        <v>0</v>
      </c>
      <c r="CZ13" s="404">
        <v>0</v>
      </c>
      <c r="DA13" s="404">
        <v>0</v>
      </c>
      <c r="DB13" s="404">
        <v>0</v>
      </c>
      <c r="DC13" s="404">
        <v>0</v>
      </c>
      <c r="DD13" s="404">
        <v>0</v>
      </c>
      <c r="DE13" s="404">
        <v>0</v>
      </c>
      <c r="DF13" s="404">
        <v>0</v>
      </c>
      <c r="DG13" s="405">
        <v>0</v>
      </c>
    </row>
    <row r="14" spans="1:111" ht="15.6" customHeight="1">
      <c r="A14" s="198">
        <v>8</v>
      </c>
      <c r="B14" s="123" t="s">
        <v>151</v>
      </c>
      <c r="C14" s="110" t="s">
        <v>152</v>
      </c>
      <c r="D14" s="400">
        <v>0</v>
      </c>
      <c r="E14" s="402">
        <v>0</v>
      </c>
      <c r="F14" s="402">
        <v>0</v>
      </c>
      <c r="G14" s="402">
        <v>0</v>
      </c>
      <c r="H14" s="402">
        <v>0</v>
      </c>
      <c r="I14" s="402">
        <v>0</v>
      </c>
      <c r="J14" s="402">
        <v>0</v>
      </c>
      <c r="K14" s="401">
        <f t="array" ref="K14">-生産者価格評価表!$DX14/(MMULT(投入係数表!$D14:$DG14,生産者価格評価表!$DZ$7:$DZ$114)+生産者価格評価表!$DO14)</f>
        <v>0.70532269338928621</v>
      </c>
      <c r="L14" s="402">
        <v>0</v>
      </c>
      <c r="M14" s="402">
        <v>0</v>
      </c>
      <c r="N14" s="402">
        <v>0</v>
      </c>
      <c r="O14" s="402">
        <v>0</v>
      </c>
      <c r="P14" s="402">
        <v>0</v>
      </c>
      <c r="Q14" s="402">
        <v>0</v>
      </c>
      <c r="R14" s="402">
        <v>0</v>
      </c>
      <c r="S14" s="402">
        <v>0</v>
      </c>
      <c r="T14" s="402">
        <v>0</v>
      </c>
      <c r="U14" s="402">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4">
        <v>0</v>
      </c>
      <c r="AV14" s="404">
        <v>0</v>
      </c>
      <c r="AW14" s="404">
        <v>0</v>
      </c>
      <c r="AX14" s="404">
        <v>0</v>
      </c>
      <c r="AY14" s="404">
        <v>0</v>
      </c>
      <c r="AZ14" s="404">
        <v>0</v>
      </c>
      <c r="BA14" s="404">
        <v>0</v>
      </c>
      <c r="BB14" s="404">
        <v>0</v>
      </c>
      <c r="BC14" s="404">
        <v>0</v>
      </c>
      <c r="BD14" s="404">
        <v>0</v>
      </c>
      <c r="BE14" s="404">
        <v>0</v>
      </c>
      <c r="BF14" s="404">
        <v>0</v>
      </c>
      <c r="BG14" s="404">
        <v>0</v>
      </c>
      <c r="BH14" s="404">
        <v>0</v>
      </c>
      <c r="BI14" s="404">
        <v>0</v>
      </c>
      <c r="BJ14" s="404">
        <v>0</v>
      </c>
      <c r="BK14" s="404">
        <v>0</v>
      </c>
      <c r="BL14" s="404">
        <v>0</v>
      </c>
      <c r="BM14" s="404">
        <v>0</v>
      </c>
      <c r="BN14" s="404">
        <v>0</v>
      </c>
      <c r="BO14" s="404">
        <v>0</v>
      </c>
      <c r="BP14" s="404">
        <v>0</v>
      </c>
      <c r="BQ14" s="404">
        <v>0</v>
      </c>
      <c r="BR14" s="404">
        <v>0</v>
      </c>
      <c r="BS14" s="404">
        <v>0</v>
      </c>
      <c r="BT14" s="404">
        <v>0</v>
      </c>
      <c r="BU14" s="404">
        <v>0</v>
      </c>
      <c r="BV14" s="404">
        <v>0</v>
      </c>
      <c r="BW14" s="404">
        <v>0</v>
      </c>
      <c r="BX14" s="404">
        <v>0</v>
      </c>
      <c r="BY14" s="404">
        <v>0</v>
      </c>
      <c r="BZ14" s="404">
        <v>0</v>
      </c>
      <c r="CA14" s="404">
        <v>0</v>
      </c>
      <c r="CB14" s="404">
        <v>0</v>
      </c>
      <c r="CC14" s="404">
        <v>0</v>
      </c>
      <c r="CD14" s="404">
        <v>0</v>
      </c>
      <c r="CE14" s="404">
        <v>0</v>
      </c>
      <c r="CF14" s="404">
        <v>0</v>
      </c>
      <c r="CG14" s="404">
        <v>0</v>
      </c>
      <c r="CH14" s="404">
        <v>0</v>
      </c>
      <c r="CI14" s="404">
        <v>0</v>
      </c>
      <c r="CJ14" s="404">
        <v>0</v>
      </c>
      <c r="CK14" s="404">
        <v>0</v>
      </c>
      <c r="CL14" s="404">
        <v>0</v>
      </c>
      <c r="CM14" s="404">
        <v>0</v>
      </c>
      <c r="CN14" s="404">
        <v>0</v>
      </c>
      <c r="CO14" s="404">
        <v>0</v>
      </c>
      <c r="CP14" s="404">
        <v>0</v>
      </c>
      <c r="CQ14" s="404">
        <v>0</v>
      </c>
      <c r="CR14" s="404">
        <v>0</v>
      </c>
      <c r="CS14" s="404">
        <v>0</v>
      </c>
      <c r="CT14" s="404">
        <v>0</v>
      </c>
      <c r="CU14" s="404">
        <v>0</v>
      </c>
      <c r="CV14" s="404">
        <v>0</v>
      </c>
      <c r="CW14" s="404">
        <v>0</v>
      </c>
      <c r="CX14" s="404">
        <v>0</v>
      </c>
      <c r="CY14" s="404">
        <v>0</v>
      </c>
      <c r="CZ14" s="404">
        <v>0</v>
      </c>
      <c r="DA14" s="404">
        <v>0</v>
      </c>
      <c r="DB14" s="404">
        <v>0</v>
      </c>
      <c r="DC14" s="404">
        <v>0</v>
      </c>
      <c r="DD14" s="404">
        <v>0</v>
      </c>
      <c r="DE14" s="404">
        <v>0</v>
      </c>
      <c r="DF14" s="404">
        <v>0</v>
      </c>
      <c r="DG14" s="405">
        <v>0</v>
      </c>
    </row>
    <row r="15" spans="1:111" ht="15.6" customHeight="1">
      <c r="A15" s="198">
        <v>9</v>
      </c>
      <c r="B15" s="123" t="s">
        <v>153</v>
      </c>
      <c r="C15" s="110" t="s">
        <v>154</v>
      </c>
      <c r="D15" s="400">
        <v>0</v>
      </c>
      <c r="E15" s="402">
        <v>0</v>
      </c>
      <c r="F15" s="402">
        <v>0</v>
      </c>
      <c r="G15" s="402">
        <v>0</v>
      </c>
      <c r="H15" s="402">
        <v>0</v>
      </c>
      <c r="I15" s="402">
        <v>0</v>
      </c>
      <c r="J15" s="402">
        <v>0</v>
      </c>
      <c r="K15" s="402">
        <v>0</v>
      </c>
      <c r="L15" s="401">
        <f t="array" ref="L15">-生産者価格評価表!$DX15/(MMULT(投入係数表!$D15:$DG15,生産者価格評価表!$DZ$7:$DZ$114)+生産者価格評価表!$DO15)</f>
        <v>0.76871005667737502</v>
      </c>
      <c r="M15" s="402">
        <v>0</v>
      </c>
      <c r="N15" s="402">
        <v>0</v>
      </c>
      <c r="O15" s="402">
        <v>0</v>
      </c>
      <c r="P15" s="402">
        <v>0</v>
      </c>
      <c r="Q15" s="402">
        <v>0</v>
      </c>
      <c r="R15" s="402">
        <v>0</v>
      </c>
      <c r="S15" s="402">
        <v>0</v>
      </c>
      <c r="T15" s="402">
        <v>0</v>
      </c>
      <c r="U15" s="402">
        <v>0</v>
      </c>
      <c r="V15" s="402">
        <v>0</v>
      </c>
      <c r="W15" s="402">
        <v>0</v>
      </c>
      <c r="X15" s="402">
        <v>0</v>
      </c>
      <c r="Y15" s="402">
        <v>0</v>
      </c>
      <c r="Z15" s="402">
        <v>0</v>
      </c>
      <c r="AA15" s="402">
        <v>0</v>
      </c>
      <c r="AB15" s="402">
        <v>0</v>
      </c>
      <c r="AC15" s="402">
        <v>0</v>
      </c>
      <c r="AD15" s="402">
        <v>0</v>
      </c>
      <c r="AE15" s="402">
        <v>0</v>
      </c>
      <c r="AF15" s="402">
        <v>0</v>
      </c>
      <c r="AG15" s="402">
        <v>0</v>
      </c>
      <c r="AH15" s="402">
        <v>0</v>
      </c>
      <c r="AI15" s="402">
        <v>0</v>
      </c>
      <c r="AJ15" s="402">
        <v>0</v>
      </c>
      <c r="AK15" s="402">
        <v>0</v>
      </c>
      <c r="AL15" s="402">
        <v>0</v>
      </c>
      <c r="AM15" s="402">
        <v>0</v>
      </c>
      <c r="AN15" s="402">
        <v>0</v>
      </c>
      <c r="AO15" s="402">
        <v>0</v>
      </c>
      <c r="AP15" s="402">
        <v>0</v>
      </c>
      <c r="AQ15" s="402">
        <v>0</v>
      </c>
      <c r="AR15" s="402">
        <v>0</v>
      </c>
      <c r="AS15" s="402">
        <v>0</v>
      </c>
      <c r="AT15" s="402">
        <v>0</v>
      </c>
      <c r="AU15" s="404">
        <v>0</v>
      </c>
      <c r="AV15" s="404">
        <v>0</v>
      </c>
      <c r="AW15" s="404">
        <v>0</v>
      </c>
      <c r="AX15" s="404">
        <v>0</v>
      </c>
      <c r="AY15" s="404">
        <v>0</v>
      </c>
      <c r="AZ15" s="404">
        <v>0</v>
      </c>
      <c r="BA15" s="404">
        <v>0</v>
      </c>
      <c r="BB15" s="404">
        <v>0</v>
      </c>
      <c r="BC15" s="404">
        <v>0</v>
      </c>
      <c r="BD15" s="404">
        <v>0</v>
      </c>
      <c r="BE15" s="404">
        <v>0</v>
      </c>
      <c r="BF15" s="404">
        <v>0</v>
      </c>
      <c r="BG15" s="404">
        <v>0</v>
      </c>
      <c r="BH15" s="404">
        <v>0</v>
      </c>
      <c r="BI15" s="404">
        <v>0</v>
      </c>
      <c r="BJ15" s="404">
        <v>0</v>
      </c>
      <c r="BK15" s="404">
        <v>0</v>
      </c>
      <c r="BL15" s="404">
        <v>0</v>
      </c>
      <c r="BM15" s="404">
        <v>0</v>
      </c>
      <c r="BN15" s="404">
        <v>0</v>
      </c>
      <c r="BO15" s="404">
        <v>0</v>
      </c>
      <c r="BP15" s="404">
        <v>0</v>
      </c>
      <c r="BQ15" s="404">
        <v>0</v>
      </c>
      <c r="BR15" s="404">
        <v>0</v>
      </c>
      <c r="BS15" s="404">
        <v>0</v>
      </c>
      <c r="BT15" s="404">
        <v>0</v>
      </c>
      <c r="BU15" s="404">
        <v>0</v>
      </c>
      <c r="BV15" s="404">
        <v>0</v>
      </c>
      <c r="BW15" s="404">
        <v>0</v>
      </c>
      <c r="BX15" s="404">
        <v>0</v>
      </c>
      <c r="BY15" s="404">
        <v>0</v>
      </c>
      <c r="BZ15" s="404">
        <v>0</v>
      </c>
      <c r="CA15" s="404">
        <v>0</v>
      </c>
      <c r="CB15" s="404">
        <v>0</v>
      </c>
      <c r="CC15" s="404">
        <v>0</v>
      </c>
      <c r="CD15" s="404">
        <v>0</v>
      </c>
      <c r="CE15" s="404">
        <v>0</v>
      </c>
      <c r="CF15" s="404">
        <v>0</v>
      </c>
      <c r="CG15" s="404">
        <v>0</v>
      </c>
      <c r="CH15" s="404">
        <v>0</v>
      </c>
      <c r="CI15" s="404">
        <v>0</v>
      </c>
      <c r="CJ15" s="404">
        <v>0</v>
      </c>
      <c r="CK15" s="404">
        <v>0</v>
      </c>
      <c r="CL15" s="404">
        <v>0</v>
      </c>
      <c r="CM15" s="404">
        <v>0</v>
      </c>
      <c r="CN15" s="404">
        <v>0</v>
      </c>
      <c r="CO15" s="404">
        <v>0</v>
      </c>
      <c r="CP15" s="404">
        <v>0</v>
      </c>
      <c r="CQ15" s="404">
        <v>0</v>
      </c>
      <c r="CR15" s="404">
        <v>0</v>
      </c>
      <c r="CS15" s="404">
        <v>0</v>
      </c>
      <c r="CT15" s="404">
        <v>0</v>
      </c>
      <c r="CU15" s="404">
        <v>0</v>
      </c>
      <c r="CV15" s="404">
        <v>0</v>
      </c>
      <c r="CW15" s="404">
        <v>0</v>
      </c>
      <c r="CX15" s="404">
        <v>0</v>
      </c>
      <c r="CY15" s="404">
        <v>0</v>
      </c>
      <c r="CZ15" s="404">
        <v>0</v>
      </c>
      <c r="DA15" s="404">
        <v>0</v>
      </c>
      <c r="DB15" s="404">
        <v>0</v>
      </c>
      <c r="DC15" s="404">
        <v>0</v>
      </c>
      <c r="DD15" s="404">
        <v>0</v>
      </c>
      <c r="DE15" s="404">
        <v>0</v>
      </c>
      <c r="DF15" s="404">
        <v>0</v>
      </c>
      <c r="DG15" s="405">
        <v>0</v>
      </c>
    </row>
    <row r="16" spans="1:111" ht="15.6" customHeight="1">
      <c r="A16" s="198">
        <v>10</v>
      </c>
      <c r="B16" s="123" t="s">
        <v>155</v>
      </c>
      <c r="C16" s="110" t="s">
        <v>156</v>
      </c>
      <c r="D16" s="400">
        <v>0</v>
      </c>
      <c r="E16" s="402">
        <v>0</v>
      </c>
      <c r="F16" s="402">
        <v>0</v>
      </c>
      <c r="G16" s="402">
        <v>0</v>
      </c>
      <c r="H16" s="402">
        <v>0</v>
      </c>
      <c r="I16" s="402">
        <v>0</v>
      </c>
      <c r="J16" s="402">
        <v>0</v>
      </c>
      <c r="K16" s="402">
        <v>0</v>
      </c>
      <c r="L16" s="402">
        <v>0</v>
      </c>
      <c r="M16" s="401">
        <f t="array" ref="M16">-生産者価格評価表!$DX16/(MMULT(投入係数表!$D16:$DG16,生産者価格評価表!$DZ$7:$DZ$114)+生産者価格評価表!$DO16)</f>
        <v>0.45578372061629968</v>
      </c>
      <c r="N16" s="402">
        <v>0</v>
      </c>
      <c r="O16" s="402">
        <v>0</v>
      </c>
      <c r="P16" s="402">
        <v>0</v>
      </c>
      <c r="Q16" s="402">
        <v>0</v>
      </c>
      <c r="R16" s="402">
        <v>0</v>
      </c>
      <c r="S16" s="402">
        <v>0</v>
      </c>
      <c r="T16" s="402">
        <v>0</v>
      </c>
      <c r="U16" s="402">
        <v>0</v>
      </c>
      <c r="V16" s="402">
        <v>0</v>
      </c>
      <c r="W16" s="402">
        <v>0</v>
      </c>
      <c r="X16" s="402">
        <v>0</v>
      </c>
      <c r="Y16" s="402">
        <v>0</v>
      </c>
      <c r="Z16" s="402">
        <v>0</v>
      </c>
      <c r="AA16" s="402">
        <v>0</v>
      </c>
      <c r="AB16" s="402">
        <v>0</v>
      </c>
      <c r="AC16" s="402">
        <v>0</v>
      </c>
      <c r="AD16" s="402">
        <v>0</v>
      </c>
      <c r="AE16" s="402">
        <v>0</v>
      </c>
      <c r="AF16" s="402">
        <v>0</v>
      </c>
      <c r="AG16" s="402">
        <v>0</v>
      </c>
      <c r="AH16" s="402">
        <v>0</v>
      </c>
      <c r="AI16" s="402">
        <v>0</v>
      </c>
      <c r="AJ16" s="402">
        <v>0</v>
      </c>
      <c r="AK16" s="402">
        <v>0</v>
      </c>
      <c r="AL16" s="402">
        <v>0</v>
      </c>
      <c r="AM16" s="402">
        <v>0</v>
      </c>
      <c r="AN16" s="402">
        <v>0</v>
      </c>
      <c r="AO16" s="402">
        <v>0</v>
      </c>
      <c r="AP16" s="402">
        <v>0</v>
      </c>
      <c r="AQ16" s="402">
        <v>0</v>
      </c>
      <c r="AR16" s="402">
        <v>0</v>
      </c>
      <c r="AS16" s="402">
        <v>0</v>
      </c>
      <c r="AT16" s="402">
        <v>0</v>
      </c>
      <c r="AU16" s="404">
        <v>0</v>
      </c>
      <c r="AV16" s="404">
        <v>0</v>
      </c>
      <c r="AW16" s="404">
        <v>0</v>
      </c>
      <c r="AX16" s="404">
        <v>0</v>
      </c>
      <c r="AY16" s="404">
        <v>0</v>
      </c>
      <c r="AZ16" s="404">
        <v>0</v>
      </c>
      <c r="BA16" s="404">
        <v>0</v>
      </c>
      <c r="BB16" s="404">
        <v>0</v>
      </c>
      <c r="BC16" s="404">
        <v>0</v>
      </c>
      <c r="BD16" s="404">
        <v>0</v>
      </c>
      <c r="BE16" s="404">
        <v>0</v>
      </c>
      <c r="BF16" s="404">
        <v>0</v>
      </c>
      <c r="BG16" s="404">
        <v>0</v>
      </c>
      <c r="BH16" s="404">
        <v>0</v>
      </c>
      <c r="BI16" s="404">
        <v>0</v>
      </c>
      <c r="BJ16" s="404">
        <v>0</v>
      </c>
      <c r="BK16" s="404">
        <v>0</v>
      </c>
      <c r="BL16" s="404">
        <v>0</v>
      </c>
      <c r="BM16" s="404">
        <v>0</v>
      </c>
      <c r="BN16" s="404">
        <v>0</v>
      </c>
      <c r="BO16" s="404">
        <v>0</v>
      </c>
      <c r="BP16" s="404">
        <v>0</v>
      </c>
      <c r="BQ16" s="404">
        <v>0</v>
      </c>
      <c r="BR16" s="404">
        <v>0</v>
      </c>
      <c r="BS16" s="404">
        <v>0</v>
      </c>
      <c r="BT16" s="404">
        <v>0</v>
      </c>
      <c r="BU16" s="404">
        <v>0</v>
      </c>
      <c r="BV16" s="404">
        <v>0</v>
      </c>
      <c r="BW16" s="404">
        <v>0</v>
      </c>
      <c r="BX16" s="404">
        <v>0</v>
      </c>
      <c r="BY16" s="404">
        <v>0</v>
      </c>
      <c r="BZ16" s="404">
        <v>0</v>
      </c>
      <c r="CA16" s="404">
        <v>0</v>
      </c>
      <c r="CB16" s="404">
        <v>0</v>
      </c>
      <c r="CC16" s="404">
        <v>0</v>
      </c>
      <c r="CD16" s="404">
        <v>0</v>
      </c>
      <c r="CE16" s="404">
        <v>0</v>
      </c>
      <c r="CF16" s="404">
        <v>0</v>
      </c>
      <c r="CG16" s="404">
        <v>0</v>
      </c>
      <c r="CH16" s="404">
        <v>0</v>
      </c>
      <c r="CI16" s="404">
        <v>0</v>
      </c>
      <c r="CJ16" s="404">
        <v>0</v>
      </c>
      <c r="CK16" s="404">
        <v>0</v>
      </c>
      <c r="CL16" s="404">
        <v>0</v>
      </c>
      <c r="CM16" s="404">
        <v>0</v>
      </c>
      <c r="CN16" s="404">
        <v>0</v>
      </c>
      <c r="CO16" s="404">
        <v>0</v>
      </c>
      <c r="CP16" s="404">
        <v>0</v>
      </c>
      <c r="CQ16" s="404">
        <v>0</v>
      </c>
      <c r="CR16" s="404">
        <v>0</v>
      </c>
      <c r="CS16" s="404">
        <v>0</v>
      </c>
      <c r="CT16" s="404">
        <v>0</v>
      </c>
      <c r="CU16" s="404">
        <v>0</v>
      </c>
      <c r="CV16" s="404">
        <v>0</v>
      </c>
      <c r="CW16" s="404">
        <v>0</v>
      </c>
      <c r="CX16" s="404">
        <v>0</v>
      </c>
      <c r="CY16" s="404">
        <v>0</v>
      </c>
      <c r="CZ16" s="404">
        <v>0</v>
      </c>
      <c r="DA16" s="404">
        <v>0</v>
      </c>
      <c r="DB16" s="404">
        <v>0</v>
      </c>
      <c r="DC16" s="404">
        <v>0</v>
      </c>
      <c r="DD16" s="404">
        <v>0</v>
      </c>
      <c r="DE16" s="404">
        <v>0</v>
      </c>
      <c r="DF16" s="404">
        <v>0</v>
      </c>
      <c r="DG16" s="405">
        <v>0</v>
      </c>
    </row>
    <row r="17" spans="1:111" ht="15.6" customHeight="1">
      <c r="A17" s="198">
        <v>11</v>
      </c>
      <c r="B17" s="123" t="s">
        <v>157</v>
      </c>
      <c r="C17" s="110" t="s">
        <v>158</v>
      </c>
      <c r="D17" s="400">
        <v>0</v>
      </c>
      <c r="E17" s="402">
        <v>0</v>
      </c>
      <c r="F17" s="402">
        <v>0</v>
      </c>
      <c r="G17" s="402">
        <v>0</v>
      </c>
      <c r="H17" s="402">
        <v>0</v>
      </c>
      <c r="I17" s="402">
        <v>0</v>
      </c>
      <c r="J17" s="402">
        <v>0</v>
      </c>
      <c r="K17" s="402">
        <v>0</v>
      </c>
      <c r="L17" s="402">
        <v>0</v>
      </c>
      <c r="M17" s="402">
        <v>0</v>
      </c>
      <c r="N17" s="401">
        <f t="array" ref="N17">-生産者価格評価表!$DX17/(MMULT(投入係数表!$D17:$DG17,生産者価格評価表!$DZ$7:$DZ$114)+生産者価格評価表!$DO17)</f>
        <v>1</v>
      </c>
      <c r="O17" s="402">
        <v>0</v>
      </c>
      <c r="P17" s="402">
        <v>0</v>
      </c>
      <c r="Q17" s="402">
        <v>0</v>
      </c>
      <c r="R17" s="402">
        <v>0</v>
      </c>
      <c r="S17" s="402">
        <v>0</v>
      </c>
      <c r="T17" s="402">
        <v>0</v>
      </c>
      <c r="U17" s="402">
        <v>0</v>
      </c>
      <c r="V17" s="402">
        <v>0</v>
      </c>
      <c r="W17" s="402">
        <v>0</v>
      </c>
      <c r="X17" s="402">
        <v>0</v>
      </c>
      <c r="Y17" s="402">
        <v>0</v>
      </c>
      <c r="Z17" s="402">
        <v>0</v>
      </c>
      <c r="AA17" s="402">
        <v>0</v>
      </c>
      <c r="AB17" s="402">
        <v>0</v>
      </c>
      <c r="AC17" s="402">
        <v>0</v>
      </c>
      <c r="AD17" s="402">
        <v>0</v>
      </c>
      <c r="AE17" s="402">
        <v>0</v>
      </c>
      <c r="AF17" s="402">
        <v>0</v>
      </c>
      <c r="AG17" s="402">
        <v>0</v>
      </c>
      <c r="AH17" s="402">
        <v>0</v>
      </c>
      <c r="AI17" s="402">
        <v>0</v>
      </c>
      <c r="AJ17" s="402">
        <v>0</v>
      </c>
      <c r="AK17" s="402">
        <v>0</v>
      </c>
      <c r="AL17" s="402">
        <v>0</v>
      </c>
      <c r="AM17" s="402">
        <v>0</v>
      </c>
      <c r="AN17" s="402">
        <v>0</v>
      </c>
      <c r="AO17" s="402">
        <v>0</v>
      </c>
      <c r="AP17" s="402">
        <v>0</v>
      </c>
      <c r="AQ17" s="402">
        <v>0</v>
      </c>
      <c r="AR17" s="402">
        <v>0</v>
      </c>
      <c r="AS17" s="402">
        <v>0</v>
      </c>
      <c r="AT17" s="402">
        <v>0</v>
      </c>
      <c r="AU17" s="404">
        <v>0</v>
      </c>
      <c r="AV17" s="404">
        <v>0</v>
      </c>
      <c r="AW17" s="404">
        <v>0</v>
      </c>
      <c r="AX17" s="404">
        <v>0</v>
      </c>
      <c r="AY17" s="404">
        <v>0</v>
      </c>
      <c r="AZ17" s="404">
        <v>0</v>
      </c>
      <c r="BA17" s="404">
        <v>0</v>
      </c>
      <c r="BB17" s="404">
        <v>0</v>
      </c>
      <c r="BC17" s="404">
        <v>0</v>
      </c>
      <c r="BD17" s="404">
        <v>0</v>
      </c>
      <c r="BE17" s="404">
        <v>0</v>
      </c>
      <c r="BF17" s="404">
        <v>0</v>
      </c>
      <c r="BG17" s="404">
        <v>0</v>
      </c>
      <c r="BH17" s="404">
        <v>0</v>
      </c>
      <c r="BI17" s="404">
        <v>0</v>
      </c>
      <c r="BJ17" s="404">
        <v>0</v>
      </c>
      <c r="BK17" s="404">
        <v>0</v>
      </c>
      <c r="BL17" s="404">
        <v>0</v>
      </c>
      <c r="BM17" s="404">
        <v>0</v>
      </c>
      <c r="BN17" s="404">
        <v>0</v>
      </c>
      <c r="BO17" s="404">
        <v>0</v>
      </c>
      <c r="BP17" s="404">
        <v>0</v>
      </c>
      <c r="BQ17" s="404">
        <v>0</v>
      </c>
      <c r="BR17" s="404">
        <v>0</v>
      </c>
      <c r="BS17" s="404">
        <v>0</v>
      </c>
      <c r="BT17" s="404">
        <v>0</v>
      </c>
      <c r="BU17" s="404">
        <v>0</v>
      </c>
      <c r="BV17" s="404">
        <v>0</v>
      </c>
      <c r="BW17" s="404">
        <v>0</v>
      </c>
      <c r="BX17" s="404">
        <v>0</v>
      </c>
      <c r="BY17" s="404">
        <v>0</v>
      </c>
      <c r="BZ17" s="404">
        <v>0</v>
      </c>
      <c r="CA17" s="404">
        <v>0</v>
      </c>
      <c r="CB17" s="404">
        <v>0</v>
      </c>
      <c r="CC17" s="404">
        <v>0</v>
      </c>
      <c r="CD17" s="404">
        <v>0</v>
      </c>
      <c r="CE17" s="404">
        <v>0</v>
      </c>
      <c r="CF17" s="404">
        <v>0</v>
      </c>
      <c r="CG17" s="404">
        <v>0</v>
      </c>
      <c r="CH17" s="404">
        <v>0</v>
      </c>
      <c r="CI17" s="404">
        <v>0</v>
      </c>
      <c r="CJ17" s="404">
        <v>0</v>
      </c>
      <c r="CK17" s="404">
        <v>0</v>
      </c>
      <c r="CL17" s="404">
        <v>0</v>
      </c>
      <c r="CM17" s="404">
        <v>0</v>
      </c>
      <c r="CN17" s="404">
        <v>0</v>
      </c>
      <c r="CO17" s="404">
        <v>0</v>
      </c>
      <c r="CP17" s="404">
        <v>0</v>
      </c>
      <c r="CQ17" s="404">
        <v>0</v>
      </c>
      <c r="CR17" s="404">
        <v>0</v>
      </c>
      <c r="CS17" s="404">
        <v>0</v>
      </c>
      <c r="CT17" s="404">
        <v>0</v>
      </c>
      <c r="CU17" s="404">
        <v>0</v>
      </c>
      <c r="CV17" s="404">
        <v>0</v>
      </c>
      <c r="CW17" s="404">
        <v>0</v>
      </c>
      <c r="CX17" s="404">
        <v>0</v>
      </c>
      <c r="CY17" s="404">
        <v>0</v>
      </c>
      <c r="CZ17" s="404">
        <v>0</v>
      </c>
      <c r="DA17" s="404">
        <v>0</v>
      </c>
      <c r="DB17" s="404">
        <v>0</v>
      </c>
      <c r="DC17" s="404">
        <v>0</v>
      </c>
      <c r="DD17" s="404">
        <v>0</v>
      </c>
      <c r="DE17" s="404">
        <v>0</v>
      </c>
      <c r="DF17" s="404">
        <v>0</v>
      </c>
      <c r="DG17" s="405">
        <v>0</v>
      </c>
    </row>
    <row r="18" spans="1:111" ht="15.6" customHeight="1">
      <c r="A18" s="198">
        <v>12</v>
      </c>
      <c r="B18" s="123" t="s">
        <v>159</v>
      </c>
      <c r="C18" s="110" t="s">
        <v>160</v>
      </c>
      <c r="D18" s="400">
        <v>0</v>
      </c>
      <c r="E18" s="402">
        <v>0</v>
      </c>
      <c r="F18" s="402">
        <v>0</v>
      </c>
      <c r="G18" s="402">
        <v>0</v>
      </c>
      <c r="H18" s="402">
        <v>0</v>
      </c>
      <c r="I18" s="402">
        <v>0</v>
      </c>
      <c r="J18" s="402">
        <v>0</v>
      </c>
      <c r="K18" s="402">
        <v>0</v>
      </c>
      <c r="L18" s="402">
        <v>0</v>
      </c>
      <c r="M18" s="402">
        <v>0</v>
      </c>
      <c r="N18" s="402">
        <v>0</v>
      </c>
      <c r="O18" s="401">
        <f t="array" ref="O18">-生産者価格評価表!$DX18/(MMULT(投入係数表!$D18:$DG18,生産者価格評価表!$DZ$7:$DZ$114)+生産者価格評価表!$DO18)</f>
        <v>0.78022617124954541</v>
      </c>
      <c r="P18" s="402">
        <v>0</v>
      </c>
      <c r="Q18" s="402">
        <v>0</v>
      </c>
      <c r="R18" s="402">
        <v>0</v>
      </c>
      <c r="S18" s="402">
        <v>0</v>
      </c>
      <c r="T18" s="402">
        <v>0</v>
      </c>
      <c r="U18" s="402">
        <v>0</v>
      </c>
      <c r="V18" s="402">
        <v>0</v>
      </c>
      <c r="W18" s="402">
        <v>0</v>
      </c>
      <c r="X18" s="402">
        <v>0</v>
      </c>
      <c r="Y18" s="402">
        <v>0</v>
      </c>
      <c r="Z18" s="402">
        <v>0</v>
      </c>
      <c r="AA18" s="402">
        <v>0</v>
      </c>
      <c r="AB18" s="402">
        <v>0</v>
      </c>
      <c r="AC18" s="402">
        <v>0</v>
      </c>
      <c r="AD18" s="402">
        <v>0</v>
      </c>
      <c r="AE18" s="402">
        <v>0</v>
      </c>
      <c r="AF18" s="402">
        <v>0</v>
      </c>
      <c r="AG18" s="402">
        <v>0</v>
      </c>
      <c r="AH18" s="402">
        <v>0</v>
      </c>
      <c r="AI18" s="402">
        <v>0</v>
      </c>
      <c r="AJ18" s="402">
        <v>0</v>
      </c>
      <c r="AK18" s="402">
        <v>0</v>
      </c>
      <c r="AL18" s="402">
        <v>0</v>
      </c>
      <c r="AM18" s="402">
        <v>0</v>
      </c>
      <c r="AN18" s="402">
        <v>0</v>
      </c>
      <c r="AO18" s="402">
        <v>0</v>
      </c>
      <c r="AP18" s="402">
        <v>0</v>
      </c>
      <c r="AQ18" s="402">
        <v>0</v>
      </c>
      <c r="AR18" s="402">
        <v>0</v>
      </c>
      <c r="AS18" s="402">
        <v>0</v>
      </c>
      <c r="AT18" s="402">
        <v>0</v>
      </c>
      <c r="AU18" s="404">
        <v>0</v>
      </c>
      <c r="AV18" s="404">
        <v>0</v>
      </c>
      <c r="AW18" s="404">
        <v>0</v>
      </c>
      <c r="AX18" s="404">
        <v>0</v>
      </c>
      <c r="AY18" s="404">
        <v>0</v>
      </c>
      <c r="AZ18" s="404">
        <v>0</v>
      </c>
      <c r="BA18" s="404">
        <v>0</v>
      </c>
      <c r="BB18" s="404">
        <v>0</v>
      </c>
      <c r="BC18" s="404">
        <v>0</v>
      </c>
      <c r="BD18" s="404">
        <v>0</v>
      </c>
      <c r="BE18" s="404">
        <v>0</v>
      </c>
      <c r="BF18" s="404">
        <v>0</v>
      </c>
      <c r="BG18" s="404">
        <v>0</v>
      </c>
      <c r="BH18" s="404">
        <v>0</v>
      </c>
      <c r="BI18" s="404">
        <v>0</v>
      </c>
      <c r="BJ18" s="404">
        <v>0</v>
      </c>
      <c r="BK18" s="404">
        <v>0</v>
      </c>
      <c r="BL18" s="404">
        <v>0</v>
      </c>
      <c r="BM18" s="404">
        <v>0</v>
      </c>
      <c r="BN18" s="404">
        <v>0</v>
      </c>
      <c r="BO18" s="404">
        <v>0</v>
      </c>
      <c r="BP18" s="404">
        <v>0</v>
      </c>
      <c r="BQ18" s="404">
        <v>0</v>
      </c>
      <c r="BR18" s="404">
        <v>0</v>
      </c>
      <c r="BS18" s="404">
        <v>0</v>
      </c>
      <c r="BT18" s="404">
        <v>0</v>
      </c>
      <c r="BU18" s="404">
        <v>0</v>
      </c>
      <c r="BV18" s="404">
        <v>0</v>
      </c>
      <c r="BW18" s="404">
        <v>0</v>
      </c>
      <c r="BX18" s="404">
        <v>0</v>
      </c>
      <c r="BY18" s="404">
        <v>0</v>
      </c>
      <c r="BZ18" s="404">
        <v>0</v>
      </c>
      <c r="CA18" s="404">
        <v>0</v>
      </c>
      <c r="CB18" s="404">
        <v>0</v>
      </c>
      <c r="CC18" s="404">
        <v>0</v>
      </c>
      <c r="CD18" s="404">
        <v>0</v>
      </c>
      <c r="CE18" s="404">
        <v>0</v>
      </c>
      <c r="CF18" s="404">
        <v>0</v>
      </c>
      <c r="CG18" s="404">
        <v>0</v>
      </c>
      <c r="CH18" s="404">
        <v>0</v>
      </c>
      <c r="CI18" s="404">
        <v>0</v>
      </c>
      <c r="CJ18" s="404">
        <v>0</v>
      </c>
      <c r="CK18" s="404">
        <v>0</v>
      </c>
      <c r="CL18" s="404">
        <v>0</v>
      </c>
      <c r="CM18" s="404">
        <v>0</v>
      </c>
      <c r="CN18" s="404">
        <v>0</v>
      </c>
      <c r="CO18" s="404">
        <v>0</v>
      </c>
      <c r="CP18" s="404">
        <v>0</v>
      </c>
      <c r="CQ18" s="404">
        <v>0</v>
      </c>
      <c r="CR18" s="404">
        <v>0</v>
      </c>
      <c r="CS18" s="404">
        <v>0</v>
      </c>
      <c r="CT18" s="404">
        <v>0</v>
      </c>
      <c r="CU18" s="404">
        <v>0</v>
      </c>
      <c r="CV18" s="404">
        <v>0</v>
      </c>
      <c r="CW18" s="404">
        <v>0</v>
      </c>
      <c r="CX18" s="404">
        <v>0</v>
      </c>
      <c r="CY18" s="404">
        <v>0</v>
      </c>
      <c r="CZ18" s="404">
        <v>0</v>
      </c>
      <c r="DA18" s="404">
        <v>0</v>
      </c>
      <c r="DB18" s="404">
        <v>0</v>
      </c>
      <c r="DC18" s="404">
        <v>0</v>
      </c>
      <c r="DD18" s="404">
        <v>0</v>
      </c>
      <c r="DE18" s="404">
        <v>0</v>
      </c>
      <c r="DF18" s="404">
        <v>0</v>
      </c>
      <c r="DG18" s="405">
        <v>0</v>
      </c>
    </row>
    <row r="19" spans="1:111" ht="15.6" customHeight="1">
      <c r="A19" s="198">
        <v>13</v>
      </c>
      <c r="B19" s="123" t="s">
        <v>161</v>
      </c>
      <c r="C19" s="110" t="s">
        <v>162</v>
      </c>
      <c r="D19" s="400">
        <v>0</v>
      </c>
      <c r="E19" s="402">
        <v>0</v>
      </c>
      <c r="F19" s="402">
        <v>0</v>
      </c>
      <c r="G19" s="402">
        <v>0</v>
      </c>
      <c r="H19" s="402">
        <v>0</v>
      </c>
      <c r="I19" s="402">
        <v>0</v>
      </c>
      <c r="J19" s="402">
        <v>0</v>
      </c>
      <c r="K19" s="402">
        <v>0</v>
      </c>
      <c r="L19" s="402">
        <v>0</v>
      </c>
      <c r="M19" s="402">
        <v>0</v>
      </c>
      <c r="N19" s="402">
        <v>0</v>
      </c>
      <c r="O19" s="402">
        <v>0</v>
      </c>
      <c r="P19" s="401">
        <f t="array" ref="P19">-生産者価格評価表!$DX19/(MMULT(投入係数表!$D19:$DG19,生産者価格評価表!$DZ$7:$DZ$114)+生産者価格評価表!$DO19)</f>
        <v>0.92821372430561533</v>
      </c>
      <c r="Q19" s="402">
        <v>0</v>
      </c>
      <c r="R19" s="402">
        <v>0</v>
      </c>
      <c r="S19" s="402">
        <v>0</v>
      </c>
      <c r="T19" s="402">
        <v>0</v>
      </c>
      <c r="U19" s="402">
        <v>0</v>
      </c>
      <c r="V19" s="402">
        <v>0</v>
      </c>
      <c r="W19" s="402">
        <v>0</v>
      </c>
      <c r="X19" s="402">
        <v>0</v>
      </c>
      <c r="Y19" s="402">
        <v>0</v>
      </c>
      <c r="Z19" s="402">
        <v>0</v>
      </c>
      <c r="AA19" s="402">
        <v>0</v>
      </c>
      <c r="AB19" s="402">
        <v>0</v>
      </c>
      <c r="AC19" s="402">
        <v>0</v>
      </c>
      <c r="AD19" s="402">
        <v>0</v>
      </c>
      <c r="AE19" s="402">
        <v>0</v>
      </c>
      <c r="AF19" s="402">
        <v>0</v>
      </c>
      <c r="AG19" s="402">
        <v>0</v>
      </c>
      <c r="AH19" s="402">
        <v>0</v>
      </c>
      <c r="AI19" s="402">
        <v>0</v>
      </c>
      <c r="AJ19" s="402">
        <v>0</v>
      </c>
      <c r="AK19" s="402">
        <v>0</v>
      </c>
      <c r="AL19" s="402">
        <v>0</v>
      </c>
      <c r="AM19" s="402">
        <v>0</v>
      </c>
      <c r="AN19" s="402">
        <v>0</v>
      </c>
      <c r="AO19" s="402">
        <v>0</v>
      </c>
      <c r="AP19" s="402">
        <v>0</v>
      </c>
      <c r="AQ19" s="402">
        <v>0</v>
      </c>
      <c r="AR19" s="402">
        <v>0</v>
      </c>
      <c r="AS19" s="402">
        <v>0</v>
      </c>
      <c r="AT19" s="402">
        <v>0</v>
      </c>
      <c r="AU19" s="404">
        <v>0</v>
      </c>
      <c r="AV19" s="404">
        <v>0</v>
      </c>
      <c r="AW19" s="404">
        <v>0</v>
      </c>
      <c r="AX19" s="404">
        <v>0</v>
      </c>
      <c r="AY19" s="404">
        <v>0</v>
      </c>
      <c r="AZ19" s="404">
        <v>0</v>
      </c>
      <c r="BA19" s="404">
        <v>0</v>
      </c>
      <c r="BB19" s="404">
        <v>0</v>
      </c>
      <c r="BC19" s="404">
        <v>0</v>
      </c>
      <c r="BD19" s="404">
        <v>0</v>
      </c>
      <c r="BE19" s="404">
        <v>0</v>
      </c>
      <c r="BF19" s="404">
        <v>0</v>
      </c>
      <c r="BG19" s="404">
        <v>0</v>
      </c>
      <c r="BH19" s="404">
        <v>0</v>
      </c>
      <c r="BI19" s="404">
        <v>0</v>
      </c>
      <c r="BJ19" s="404">
        <v>0</v>
      </c>
      <c r="BK19" s="404">
        <v>0</v>
      </c>
      <c r="BL19" s="404">
        <v>0</v>
      </c>
      <c r="BM19" s="404">
        <v>0</v>
      </c>
      <c r="BN19" s="404">
        <v>0</v>
      </c>
      <c r="BO19" s="404">
        <v>0</v>
      </c>
      <c r="BP19" s="404">
        <v>0</v>
      </c>
      <c r="BQ19" s="404">
        <v>0</v>
      </c>
      <c r="BR19" s="404">
        <v>0</v>
      </c>
      <c r="BS19" s="404">
        <v>0</v>
      </c>
      <c r="BT19" s="404">
        <v>0</v>
      </c>
      <c r="BU19" s="404">
        <v>0</v>
      </c>
      <c r="BV19" s="404">
        <v>0</v>
      </c>
      <c r="BW19" s="404">
        <v>0</v>
      </c>
      <c r="BX19" s="404">
        <v>0</v>
      </c>
      <c r="BY19" s="404">
        <v>0</v>
      </c>
      <c r="BZ19" s="404">
        <v>0</v>
      </c>
      <c r="CA19" s="404">
        <v>0</v>
      </c>
      <c r="CB19" s="404">
        <v>0</v>
      </c>
      <c r="CC19" s="404">
        <v>0</v>
      </c>
      <c r="CD19" s="404">
        <v>0</v>
      </c>
      <c r="CE19" s="404">
        <v>0</v>
      </c>
      <c r="CF19" s="404">
        <v>0</v>
      </c>
      <c r="CG19" s="404">
        <v>0</v>
      </c>
      <c r="CH19" s="404">
        <v>0</v>
      </c>
      <c r="CI19" s="404">
        <v>0</v>
      </c>
      <c r="CJ19" s="404">
        <v>0</v>
      </c>
      <c r="CK19" s="404">
        <v>0</v>
      </c>
      <c r="CL19" s="404">
        <v>0</v>
      </c>
      <c r="CM19" s="404">
        <v>0</v>
      </c>
      <c r="CN19" s="404">
        <v>0</v>
      </c>
      <c r="CO19" s="404">
        <v>0</v>
      </c>
      <c r="CP19" s="404">
        <v>0</v>
      </c>
      <c r="CQ19" s="404">
        <v>0</v>
      </c>
      <c r="CR19" s="404">
        <v>0</v>
      </c>
      <c r="CS19" s="404">
        <v>0</v>
      </c>
      <c r="CT19" s="404">
        <v>0</v>
      </c>
      <c r="CU19" s="404">
        <v>0</v>
      </c>
      <c r="CV19" s="404">
        <v>0</v>
      </c>
      <c r="CW19" s="404">
        <v>0</v>
      </c>
      <c r="CX19" s="404">
        <v>0</v>
      </c>
      <c r="CY19" s="404">
        <v>0</v>
      </c>
      <c r="CZ19" s="404">
        <v>0</v>
      </c>
      <c r="DA19" s="404">
        <v>0</v>
      </c>
      <c r="DB19" s="404">
        <v>0</v>
      </c>
      <c r="DC19" s="404">
        <v>0</v>
      </c>
      <c r="DD19" s="404">
        <v>0</v>
      </c>
      <c r="DE19" s="404">
        <v>0</v>
      </c>
      <c r="DF19" s="404">
        <v>0</v>
      </c>
      <c r="DG19" s="405">
        <v>0</v>
      </c>
    </row>
    <row r="20" spans="1:111" ht="15.6" customHeight="1">
      <c r="A20" s="198">
        <v>14</v>
      </c>
      <c r="B20" s="123" t="s">
        <v>163</v>
      </c>
      <c r="C20" s="110" t="s">
        <v>164</v>
      </c>
      <c r="D20" s="400">
        <v>0</v>
      </c>
      <c r="E20" s="402">
        <v>0</v>
      </c>
      <c r="F20" s="402">
        <v>0</v>
      </c>
      <c r="G20" s="402">
        <v>0</v>
      </c>
      <c r="H20" s="402">
        <v>0</v>
      </c>
      <c r="I20" s="402">
        <v>0</v>
      </c>
      <c r="J20" s="402">
        <v>0</v>
      </c>
      <c r="K20" s="402">
        <v>0</v>
      </c>
      <c r="L20" s="402">
        <v>0</v>
      </c>
      <c r="M20" s="402">
        <v>0</v>
      </c>
      <c r="N20" s="402">
        <v>0</v>
      </c>
      <c r="O20" s="402">
        <v>0</v>
      </c>
      <c r="P20" s="402">
        <v>0</v>
      </c>
      <c r="Q20" s="401">
        <f t="array" ref="Q20">-生産者価格評価表!$DX20/(MMULT(投入係数表!$D20:$DG20,生産者価格評価表!$DZ$7:$DZ$114)+生産者価格評価表!$DO20)</f>
        <v>0.71200349447732647</v>
      </c>
      <c r="R20" s="402">
        <v>0</v>
      </c>
      <c r="S20" s="402">
        <v>0</v>
      </c>
      <c r="T20" s="402">
        <v>0</v>
      </c>
      <c r="U20" s="402">
        <v>0</v>
      </c>
      <c r="V20" s="402">
        <v>0</v>
      </c>
      <c r="W20" s="402">
        <v>0</v>
      </c>
      <c r="X20" s="402">
        <v>0</v>
      </c>
      <c r="Y20" s="402">
        <v>0</v>
      </c>
      <c r="Z20" s="402">
        <v>0</v>
      </c>
      <c r="AA20" s="402">
        <v>0</v>
      </c>
      <c r="AB20" s="402">
        <v>0</v>
      </c>
      <c r="AC20" s="402">
        <v>0</v>
      </c>
      <c r="AD20" s="402">
        <v>0</v>
      </c>
      <c r="AE20" s="402">
        <v>0</v>
      </c>
      <c r="AF20" s="402">
        <v>0</v>
      </c>
      <c r="AG20" s="402">
        <v>0</v>
      </c>
      <c r="AH20" s="402">
        <v>0</v>
      </c>
      <c r="AI20" s="402">
        <v>0</v>
      </c>
      <c r="AJ20" s="402">
        <v>0</v>
      </c>
      <c r="AK20" s="402">
        <v>0</v>
      </c>
      <c r="AL20" s="402">
        <v>0</v>
      </c>
      <c r="AM20" s="402">
        <v>0</v>
      </c>
      <c r="AN20" s="402">
        <v>0</v>
      </c>
      <c r="AO20" s="402">
        <v>0</v>
      </c>
      <c r="AP20" s="402">
        <v>0</v>
      </c>
      <c r="AQ20" s="402">
        <v>0</v>
      </c>
      <c r="AR20" s="402">
        <v>0</v>
      </c>
      <c r="AS20" s="402">
        <v>0</v>
      </c>
      <c r="AT20" s="402">
        <v>0</v>
      </c>
      <c r="AU20" s="404">
        <v>0</v>
      </c>
      <c r="AV20" s="404">
        <v>0</v>
      </c>
      <c r="AW20" s="404">
        <v>0</v>
      </c>
      <c r="AX20" s="404">
        <v>0</v>
      </c>
      <c r="AY20" s="404">
        <v>0</v>
      </c>
      <c r="AZ20" s="404">
        <v>0</v>
      </c>
      <c r="BA20" s="404">
        <v>0</v>
      </c>
      <c r="BB20" s="404">
        <v>0</v>
      </c>
      <c r="BC20" s="404">
        <v>0</v>
      </c>
      <c r="BD20" s="404">
        <v>0</v>
      </c>
      <c r="BE20" s="404">
        <v>0</v>
      </c>
      <c r="BF20" s="404">
        <v>0</v>
      </c>
      <c r="BG20" s="404">
        <v>0</v>
      </c>
      <c r="BH20" s="404">
        <v>0</v>
      </c>
      <c r="BI20" s="404">
        <v>0</v>
      </c>
      <c r="BJ20" s="404">
        <v>0</v>
      </c>
      <c r="BK20" s="404">
        <v>0</v>
      </c>
      <c r="BL20" s="404">
        <v>0</v>
      </c>
      <c r="BM20" s="404">
        <v>0</v>
      </c>
      <c r="BN20" s="404">
        <v>0</v>
      </c>
      <c r="BO20" s="404">
        <v>0</v>
      </c>
      <c r="BP20" s="404">
        <v>0</v>
      </c>
      <c r="BQ20" s="404">
        <v>0</v>
      </c>
      <c r="BR20" s="404">
        <v>0</v>
      </c>
      <c r="BS20" s="404">
        <v>0</v>
      </c>
      <c r="BT20" s="404">
        <v>0</v>
      </c>
      <c r="BU20" s="404">
        <v>0</v>
      </c>
      <c r="BV20" s="404">
        <v>0</v>
      </c>
      <c r="BW20" s="404">
        <v>0</v>
      </c>
      <c r="BX20" s="404">
        <v>0</v>
      </c>
      <c r="BY20" s="404">
        <v>0</v>
      </c>
      <c r="BZ20" s="404">
        <v>0</v>
      </c>
      <c r="CA20" s="404">
        <v>0</v>
      </c>
      <c r="CB20" s="404">
        <v>0</v>
      </c>
      <c r="CC20" s="404">
        <v>0</v>
      </c>
      <c r="CD20" s="404">
        <v>0</v>
      </c>
      <c r="CE20" s="404">
        <v>0</v>
      </c>
      <c r="CF20" s="404">
        <v>0</v>
      </c>
      <c r="CG20" s="404">
        <v>0</v>
      </c>
      <c r="CH20" s="404">
        <v>0</v>
      </c>
      <c r="CI20" s="404">
        <v>0</v>
      </c>
      <c r="CJ20" s="404">
        <v>0</v>
      </c>
      <c r="CK20" s="404">
        <v>0</v>
      </c>
      <c r="CL20" s="404">
        <v>0</v>
      </c>
      <c r="CM20" s="404">
        <v>0</v>
      </c>
      <c r="CN20" s="404">
        <v>0</v>
      </c>
      <c r="CO20" s="404">
        <v>0</v>
      </c>
      <c r="CP20" s="404">
        <v>0</v>
      </c>
      <c r="CQ20" s="404">
        <v>0</v>
      </c>
      <c r="CR20" s="404">
        <v>0</v>
      </c>
      <c r="CS20" s="404">
        <v>0</v>
      </c>
      <c r="CT20" s="404">
        <v>0</v>
      </c>
      <c r="CU20" s="404">
        <v>0</v>
      </c>
      <c r="CV20" s="404">
        <v>0</v>
      </c>
      <c r="CW20" s="404">
        <v>0</v>
      </c>
      <c r="CX20" s="404">
        <v>0</v>
      </c>
      <c r="CY20" s="404">
        <v>0</v>
      </c>
      <c r="CZ20" s="404">
        <v>0</v>
      </c>
      <c r="DA20" s="404">
        <v>0</v>
      </c>
      <c r="DB20" s="404">
        <v>0</v>
      </c>
      <c r="DC20" s="404">
        <v>0</v>
      </c>
      <c r="DD20" s="404">
        <v>0</v>
      </c>
      <c r="DE20" s="404">
        <v>0</v>
      </c>
      <c r="DF20" s="404">
        <v>0</v>
      </c>
      <c r="DG20" s="405">
        <v>0</v>
      </c>
    </row>
    <row r="21" spans="1:111" ht="15.6" customHeight="1">
      <c r="A21" s="198">
        <v>15</v>
      </c>
      <c r="B21" s="123" t="s">
        <v>165</v>
      </c>
      <c r="C21" s="110" t="s">
        <v>166</v>
      </c>
      <c r="D21" s="400">
        <v>0</v>
      </c>
      <c r="E21" s="402">
        <v>0</v>
      </c>
      <c r="F21" s="402">
        <v>0</v>
      </c>
      <c r="G21" s="402">
        <v>0</v>
      </c>
      <c r="H21" s="402">
        <v>0</v>
      </c>
      <c r="I21" s="402">
        <v>0</v>
      </c>
      <c r="J21" s="402">
        <v>0</v>
      </c>
      <c r="K21" s="402">
        <v>0</v>
      </c>
      <c r="L21" s="402">
        <v>0</v>
      </c>
      <c r="M21" s="402">
        <v>0</v>
      </c>
      <c r="N21" s="402">
        <v>0</v>
      </c>
      <c r="O21" s="402">
        <v>0</v>
      </c>
      <c r="P21" s="402">
        <v>0</v>
      </c>
      <c r="Q21" s="402">
        <v>0</v>
      </c>
      <c r="R21" s="401">
        <f t="array" ref="R21">-生産者価格評価表!$DX21/(MMULT(投入係数表!$D21:$DG21,生産者価格評価表!$DZ$7:$DZ$114)+生産者価格評価表!$DO21)</f>
        <v>0.88983052648705996</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4">
        <v>0</v>
      </c>
      <c r="AV21" s="404">
        <v>0</v>
      </c>
      <c r="AW21" s="404">
        <v>0</v>
      </c>
      <c r="AX21" s="404">
        <v>0</v>
      </c>
      <c r="AY21" s="404">
        <v>0</v>
      </c>
      <c r="AZ21" s="404">
        <v>0</v>
      </c>
      <c r="BA21" s="404">
        <v>0</v>
      </c>
      <c r="BB21" s="404">
        <v>0</v>
      </c>
      <c r="BC21" s="404">
        <v>0</v>
      </c>
      <c r="BD21" s="404">
        <v>0</v>
      </c>
      <c r="BE21" s="404">
        <v>0</v>
      </c>
      <c r="BF21" s="404">
        <v>0</v>
      </c>
      <c r="BG21" s="404">
        <v>0</v>
      </c>
      <c r="BH21" s="404">
        <v>0</v>
      </c>
      <c r="BI21" s="404">
        <v>0</v>
      </c>
      <c r="BJ21" s="404">
        <v>0</v>
      </c>
      <c r="BK21" s="404">
        <v>0</v>
      </c>
      <c r="BL21" s="404">
        <v>0</v>
      </c>
      <c r="BM21" s="404">
        <v>0</v>
      </c>
      <c r="BN21" s="404">
        <v>0</v>
      </c>
      <c r="BO21" s="404">
        <v>0</v>
      </c>
      <c r="BP21" s="404">
        <v>0</v>
      </c>
      <c r="BQ21" s="404">
        <v>0</v>
      </c>
      <c r="BR21" s="404">
        <v>0</v>
      </c>
      <c r="BS21" s="404">
        <v>0</v>
      </c>
      <c r="BT21" s="404">
        <v>0</v>
      </c>
      <c r="BU21" s="404">
        <v>0</v>
      </c>
      <c r="BV21" s="404">
        <v>0</v>
      </c>
      <c r="BW21" s="404">
        <v>0</v>
      </c>
      <c r="BX21" s="404">
        <v>0</v>
      </c>
      <c r="BY21" s="404">
        <v>0</v>
      </c>
      <c r="BZ21" s="404">
        <v>0</v>
      </c>
      <c r="CA21" s="404">
        <v>0</v>
      </c>
      <c r="CB21" s="404">
        <v>0</v>
      </c>
      <c r="CC21" s="404">
        <v>0</v>
      </c>
      <c r="CD21" s="404">
        <v>0</v>
      </c>
      <c r="CE21" s="404">
        <v>0</v>
      </c>
      <c r="CF21" s="404">
        <v>0</v>
      </c>
      <c r="CG21" s="404">
        <v>0</v>
      </c>
      <c r="CH21" s="404">
        <v>0</v>
      </c>
      <c r="CI21" s="404">
        <v>0</v>
      </c>
      <c r="CJ21" s="404">
        <v>0</v>
      </c>
      <c r="CK21" s="404">
        <v>0</v>
      </c>
      <c r="CL21" s="404">
        <v>0</v>
      </c>
      <c r="CM21" s="404">
        <v>0</v>
      </c>
      <c r="CN21" s="404">
        <v>0</v>
      </c>
      <c r="CO21" s="404">
        <v>0</v>
      </c>
      <c r="CP21" s="404">
        <v>0</v>
      </c>
      <c r="CQ21" s="404">
        <v>0</v>
      </c>
      <c r="CR21" s="404">
        <v>0</v>
      </c>
      <c r="CS21" s="404">
        <v>0</v>
      </c>
      <c r="CT21" s="404">
        <v>0</v>
      </c>
      <c r="CU21" s="404">
        <v>0</v>
      </c>
      <c r="CV21" s="404">
        <v>0</v>
      </c>
      <c r="CW21" s="404">
        <v>0</v>
      </c>
      <c r="CX21" s="404">
        <v>0</v>
      </c>
      <c r="CY21" s="404">
        <v>0</v>
      </c>
      <c r="CZ21" s="404">
        <v>0</v>
      </c>
      <c r="DA21" s="404">
        <v>0</v>
      </c>
      <c r="DB21" s="404">
        <v>0</v>
      </c>
      <c r="DC21" s="404">
        <v>0</v>
      </c>
      <c r="DD21" s="404">
        <v>0</v>
      </c>
      <c r="DE21" s="404">
        <v>0</v>
      </c>
      <c r="DF21" s="404">
        <v>0</v>
      </c>
      <c r="DG21" s="405">
        <v>0</v>
      </c>
    </row>
    <row r="22" spans="1:111" ht="15.6" customHeight="1">
      <c r="A22" s="198">
        <v>16</v>
      </c>
      <c r="B22" s="123" t="s">
        <v>167</v>
      </c>
      <c r="C22" s="110" t="s">
        <v>168</v>
      </c>
      <c r="D22" s="400">
        <v>0</v>
      </c>
      <c r="E22" s="402">
        <v>0</v>
      </c>
      <c r="F22" s="402">
        <v>0</v>
      </c>
      <c r="G22" s="402">
        <v>0</v>
      </c>
      <c r="H22" s="402">
        <v>0</v>
      </c>
      <c r="I22" s="402">
        <v>0</v>
      </c>
      <c r="J22" s="402">
        <v>0</v>
      </c>
      <c r="K22" s="402">
        <v>0</v>
      </c>
      <c r="L22" s="402">
        <v>0</v>
      </c>
      <c r="M22" s="402">
        <v>0</v>
      </c>
      <c r="N22" s="402">
        <v>0</v>
      </c>
      <c r="O22" s="402">
        <v>0</v>
      </c>
      <c r="P22" s="402">
        <v>0</v>
      </c>
      <c r="Q22" s="402">
        <v>0</v>
      </c>
      <c r="R22" s="402">
        <v>0</v>
      </c>
      <c r="S22" s="401">
        <f t="array" ref="S22">-生産者価格評価表!$DX22/(MMULT(投入係数表!$D22:$DG22,生産者価格評価表!$DZ$7:$DZ$114)+生産者価格評価表!$DO22)</f>
        <v>0.64679262203816323</v>
      </c>
      <c r="T22" s="402">
        <v>0</v>
      </c>
      <c r="U22" s="402">
        <v>0</v>
      </c>
      <c r="V22" s="402">
        <v>0</v>
      </c>
      <c r="W22" s="402">
        <v>0</v>
      </c>
      <c r="X22" s="402">
        <v>0</v>
      </c>
      <c r="Y22" s="402">
        <v>0</v>
      </c>
      <c r="Z22" s="402">
        <v>0</v>
      </c>
      <c r="AA22" s="402">
        <v>0</v>
      </c>
      <c r="AB22" s="402">
        <v>0</v>
      </c>
      <c r="AC22" s="402">
        <v>0</v>
      </c>
      <c r="AD22" s="402">
        <v>0</v>
      </c>
      <c r="AE22" s="402">
        <v>0</v>
      </c>
      <c r="AF22" s="402">
        <v>0</v>
      </c>
      <c r="AG22" s="402">
        <v>0</v>
      </c>
      <c r="AH22" s="402">
        <v>0</v>
      </c>
      <c r="AI22" s="402">
        <v>0</v>
      </c>
      <c r="AJ22" s="402">
        <v>0</v>
      </c>
      <c r="AK22" s="402">
        <v>0</v>
      </c>
      <c r="AL22" s="402">
        <v>0</v>
      </c>
      <c r="AM22" s="402">
        <v>0</v>
      </c>
      <c r="AN22" s="402">
        <v>0</v>
      </c>
      <c r="AO22" s="402">
        <v>0</v>
      </c>
      <c r="AP22" s="402">
        <v>0</v>
      </c>
      <c r="AQ22" s="402">
        <v>0</v>
      </c>
      <c r="AR22" s="402">
        <v>0</v>
      </c>
      <c r="AS22" s="402">
        <v>0</v>
      </c>
      <c r="AT22" s="402">
        <v>0</v>
      </c>
      <c r="AU22" s="404">
        <v>0</v>
      </c>
      <c r="AV22" s="404">
        <v>0</v>
      </c>
      <c r="AW22" s="404">
        <v>0</v>
      </c>
      <c r="AX22" s="404">
        <v>0</v>
      </c>
      <c r="AY22" s="404">
        <v>0</v>
      </c>
      <c r="AZ22" s="404">
        <v>0</v>
      </c>
      <c r="BA22" s="404">
        <v>0</v>
      </c>
      <c r="BB22" s="404">
        <v>0</v>
      </c>
      <c r="BC22" s="404">
        <v>0</v>
      </c>
      <c r="BD22" s="404">
        <v>0</v>
      </c>
      <c r="BE22" s="404">
        <v>0</v>
      </c>
      <c r="BF22" s="404">
        <v>0</v>
      </c>
      <c r="BG22" s="404">
        <v>0</v>
      </c>
      <c r="BH22" s="404">
        <v>0</v>
      </c>
      <c r="BI22" s="404">
        <v>0</v>
      </c>
      <c r="BJ22" s="404">
        <v>0</v>
      </c>
      <c r="BK22" s="404">
        <v>0</v>
      </c>
      <c r="BL22" s="404">
        <v>0</v>
      </c>
      <c r="BM22" s="404">
        <v>0</v>
      </c>
      <c r="BN22" s="404">
        <v>0</v>
      </c>
      <c r="BO22" s="404">
        <v>0</v>
      </c>
      <c r="BP22" s="404">
        <v>0</v>
      </c>
      <c r="BQ22" s="404">
        <v>0</v>
      </c>
      <c r="BR22" s="404">
        <v>0</v>
      </c>
      <c r="BS22" s="404">
        <v>0</v>
      </c>
      <c r="BT22" s="404">
        <v>0</v>
      </c>
      <c r="BU22" s="404">
        <v>0</v>
      </c>
      <c r="BV22" s="404">
        <v>0</v>
      </c>
      <c r="BW22" s="404">
        <v>0</v>
      </c>
      <c r="BX22" s="404">
        <v>0</v>
      </c>
      <c r="BY22" s="404">
        <v>0</v>
      </c>
      <c r="BZ22" s="404">
        <v>0</v>
      </c>
      <c r="CA22" s="404">
        <v>0</v>
      </c>
      <c r="CB22" s="404">
        <v>0</v>
      </c>
      <c r="CC22" s="404">
        <v>0</v>
      </c>
      <c r="CD22" s="404">
        <v>0</v>
      </c>
      <c r="CE22" s="404">
        <v>0</v>
      </c>
      <c r="CF22" s="404">
        <v>0</v>
      </c>
      <c r="CG22" s="404">
        <v>0</v>
      </c>
      <c r="CH22" s="404">
        <v>0</v>
      </c>
      <c r="CI22" s="404">
        <v>0</v>
      </c>
      <c r="CJ22" s="404">
        <v>0</v>
      </c>
      <c r="CK22" s="404">
        <v>0</v>
      </c>
      <c r="CL22" s="404">
        <v>0</v>
      </c>
      <c r="CM22" s="404">
        <v>0</v>
      </c>
      <c r="CN22" s="404">
        <v>0</v>
      </c>
      <c r="CO22" s="404">
        <v>0</v>
      </c>
      <c r="CP22" s="404">
        <v>0</v>
      </c>
      <c r="CQ22" s="404">
        <v>0</v>
      </c>
      <c r="CR22" s="404">
        <v>0</v>
      </c>
      <c r="CS22" s="404">
        <v>0</v>
      </c>
      <c r="CT22" s="404">
        <v>0</v>
      </c>
      <c r="CU22" s="404">
        <v>0</v>
      </c>
      <c r="CV22" s="404">
        <v>0</v>
      </c>
      <c r="CW22" s="404">
        <v>0</v>
      </c>
      <c r="CX22" s="404">
        <v>0</v>
      </c>
      <c r="CY22" s="404">
        <v>0</v>
      </c>
      <c r="CZ22" s="404">
        <v>0</v>
      </c>
      <c r="DA22" s="404">
        <v>0</v>
      </c>
      <c r="DB22" s="404">
        <v>0</v>
      </c>
      <c r="DC22" s="404">
        <v>0</v>
      </c>
      <c r="DD22" s="404">
        <v>0</v>
      </c>
      <c r="DE22" s="404">
        <v>0</v>
      </c>
      <c r="DF22" s="404">
        <v>0</v>
      </c>
      <c r="DG22" s="405">
        <v>0</v>
      </c>
    </row>
    <row r="23" spans="1:111" ht="15.6" customHeight="1">
      <c r="A23" s="198">
        <v>17</v>
      </c>
      <c r="B23" s="123" t="s">
        <v>169</v>
      </c>
      <c r="C23" s="110" t="s">
        <v>170</v>
      </c>
      <c r="D23" s="400">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1">
        <f t="array" ref="T23">-生産者価格評価表!$DX23/(MMULT(投入係数表!$D23:$DG23,生産者価格評価表!$DZ$7:$DZ$114)+生産者価格評価表!$DO23)</f>
        <v>0.56279097202311823</v>
      </c>
      <c r="U23" s="402">
        <v>0</v>
      </c>
      <c r="V23" s="402">
        <v>0</v>
      </c>
      <c r="W23" s="402">
        <v>0</v>
      </c>
      <c r="X23" s="402">
        <v>0</v>
      </c>
      <c r="Y23" s="402">
        <v>0</v>
      </c>
      <c r="Z23" s="402">
        <v>0</v>
      </c>
      <c r="AA23" s="402">
        <v>0</v>
      </c>
      <c r="AB23" s="402">
        <v>0</v>
      </c>
      <c r="AC23" s="402">
        <v>0</v>
      </c>
      <c r="AD23" s="402">
        <v>0</v>
      </c>
      <c r="AE23" s="402">
        <v>0</v>
      </c>
      <c r="AF23" s="402">
        <v>0</v>
      </c>
      <c r="AG23" s="402">
        <v>0</v>
      </c>
      <c r="AH23" s="402">
        <v>0</v>
      </c>
      <c r="AI23" s="402">
        <v>0</v>
      </c>
      <c r="AJ23" s="402">
        <v>0</v>
      </c>
      <c r="AK23" s="402">
        <v>0</v>
      </c>
      <c r="AL23" s="402">
        <v>0</v>
      </c>
      <c r="AM23" s="402">
        <v>0</v>
      </c>
      <c r="AN23" s="402">
        <v>0</v>
      </c>
      <c r="AO23" s="402">
        <v>0</v>
      </c>
      <c r="AP23" s="402">
        <v>0</v>
      </c>
      <c r="AQ23" s="402">
        <v>0</v>
      </c>
      <c r="AR23" s="402">
        <v>0</v>
      </c>
      <c r="AS23" s="402">
        <v>0</v>
      </c>
      <c r="AT23" s="402">
        <v>0</v>
      </c>
      <c r="AU23" s="404">
        <v>0</v>
      </c>
      <c r="AV23" s="404">
        <v>0</v>
      </c>
      <c r="AW23" s="404">
        <v>0</v>
      </c>
      <c r="AX23" s="404">
        <v>0</v>
      </c>
      <c r="AY23" s="404">
        <v>0</v>
      </c>
      <c r="AZ23" s="404">
        <v>0</v>
      </c>
      <c r="BA23" s="404">
        <v>0</v>
      </c>
      <c r="BB23" s="404">
        <v>0</v>
      </c>
      <c r="BC23" s="404">
        <v>0</v>
      </c>
      <c r="BD23" s="404">
        <v>0</v>
      </c>
      <c r="BE23" s="404">
        <v>0</v>
      </c>
      <c r="BF23" s="404">
        <v>0</v>
      </c>
      <c r="BG23" s="404">
        <v>0</v>
      </c>
      <c r="BH23" s="404">
        <v>0</v>
      </c>
      <c r="BI23" s="404">
        <v>0</v>
      </c>
      <c r="BJ23" s="404">
        <v>0</v>
      </c>
      <c r="BK23" s="404">
        <v>0</v>
      </c>
      <c r="BL23" s="404">
        <v>0</v>
      </c>
      <c r="BM23" s="404">
        <v>0</v>
      </c>
      <c r="BN23" s="404">
        <v>0</v>
      </c>
      <c r="BO23" s="404">
        <v>0</v>
      </c>
      <c r="BP23" s="404">
        <v>0</v>
      </c>
      <c r="BQ23" s="404">
        <v>0</v>
      </c>
      <c r="BR23" s="404">
        <v>0</v>
      </c>
      <c r="BS23" s="404">
        <v>0</v>
      </c>
      <c r="BT23" s="404">
        <v>0</v>
      </c>
      <c r="BU23" s="404">
        <v>0</v>
      </c>
      <c r="BV23" s="404">
        <v>0</v>
      </c>
      <c r="BW23" s="404">
        <v>0</v>
      </c>
      <c r="BX23" s="404">
        <v>0</v>
      </c>
      <c r="BY23" s="404">
        <v>0</v>
      </c>
      <c r="BZ23" s="404">
        <v>0</v>
      </c>
      <c r="CA23" s="404">
        <v>0</v>
      </c>
      <c r="CB23" s="404">
        <v>0</v>
      </c>
      <c r="CC23" s="404">
        <v>0</v>
      </c>
      <c r="CD23" s="404">
        <v>0</v>
      </c>
      <c r="CE23" s="404">
        <v>0</v>
      </c>
      <c r="CF23" s="404">
        <v>0</v>
      </c>
      <c r="CG23" s="404">
        <v>0</v>
      </c>
      <c r="CH23" s="404">
        <v>0</v>
      </c>
      <c r="CI23" s="404">
        <v>0</v>
      </c>
      <c r="CJ23" s="404">
        <v>0</v>
      </c>
      <c r="CK23" s="404">
        <v>0</v>
      </c>
      <c r="CL23" s="404">
        <v>0</v>
      </c>
      <c r="CM23" s="404">
        <v>0</v>
      </c>
      <c r="CN23" s="404">
        <v>0</v>
      </c>
      <c r="CO23" s="404">
        <v>0</v>
      </c>
      <c r="CP23" s="404">
        <v>0</v>
      </c>
      <c r="CQ23" s="404">
        <v>0</v>
      </c>
      <c r="CR23" s="404">
        <v>0</v>
      </c>
      <c r="CS23" s="404">
        <v>0</v>
      </c>
      <c r="CT23" s="404">
        <v>0</v>
      </c>
      <c r="CU23" s="404">
        <v>0</v>
      </c>
      <c r="CV23" s="404">
        <v>0</v>
      </c>
      <c r="CW23" s="404">
        <v>0</v>
      </c>
      <c r="CX23" s="404">
        <v>0</v>
      </c>
      <c r="CY23" s="404">
        <v>0</v>
      </c>
      <c r="CZ23" s="404">
        <v>0</v>
      </c>
      <c r="DA23" s="404">
        <v>0</v>
      </c>
      <c r="DB23" s="404">
        <v>0</v>
      </c>
      <c r="DC23" s="404">
        <v>0</v>
      </c>
      <c r="DD23" s="404">
        <v>0</v>
      </c>
      <c r="DE23" s="404">
        <v>0</v>
      </c>
      <c r="DF23" s="404">
        <v>0</v>
      </c>
      <c r="DG23" s="405">
        <v>0</v>
      </c>
    </row>
    <row r="24" spans="1:111" ht="15.6" customHeight="1">
      <c r="A24" s="198">
        <v>18</v>
      </c>
      <c r="B24" s="123" t="s">
        <v>171</v>
      </c>
      <c r="C24" s="110" t="s">
        <v>172</v>
      </c>
      <c r="D24" s="400">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1">
        <f t="array" ref="U24">-生産者価格評価表!$DX24/(MMULT(投入係数表!$D24:$DG24,生産者価格評価表!$DZ$7:$DZ$114)+生産者価格評価表!$DO24)</f>
        <v>0.52327737782061312</v>
      </c>
      <c r="V24" s="402">
        <v>0</v>
      </c>
      <c r="W24" s="402">
        <v>0</v>
      </c>
      <c r="X24" s="402">
        <v>0</v>
      </c>
      <c r="Y24" s="402">
        <v>0</v>
      </c>
      <c r="Z24" s="402">
        <v>0</v>
      </c>
      <c r="AA24" s="402">
        <v>0</v>
      </c>
      <c r="AB24" s="402">
        <v>0</v>
      </c>
      <c r="AC24" s="402">
        <v>0</v>
      </c>
      <c r="AD24" s="402">
        <v>0</v>
      </c>
      <c r="AE24" s="402">
        <v>0</v>
      </c>
      <c r="AF24" s="402">
        <v>0</v>
      </c>
      <c r="AG24" s="402">
        <v>0</v>
      </c>
      <c r="AH24" s="402">
        <v>0</v>
      </c>
      <c r="AI24" s="402">
        <v>0</v>
      </c>
      <c r="AJ24" s="402">
        <v>0</v>
      </c>
      <c r="AK24" s="402">
        <v>0</v>
      </c>
      <c r="AL24" s="402">
        <v>0</v>
      </c>
      <c r="AM24" s="402">
        <v>0</v>
      </c>
      <c r="AN24" s="402">
        <v>0</v>
      </c>
      <c r="AO24" s="402">
        <v>0</v>
      </c>
      <c r="AP24" s="402">
        <v>0</v>
      </c>
      <c r="AQ24" s="402">
        <v>0</v>
      </c>
      <c r="AR24" s="402">
        <v>0</v>
      </c>
      <c r="AS24" s="402">
        <v>0</v>
      </c>
      <c r="AT24" s="402">
        <v>0</v>
      </c>
      <c r="AU24" s="404">
        <v>0</v>
      </c>
      <c r="AV24" s="404">
        <v>0</v>
      </c>
      <c r="AW24" s="404">
        <v>0</v>
      </c>
      <c r="AX24" s="404">
        <v>0</v>
      </c>
      <c r="AY24" s="404">
        <v>0</v>
      </c>
      <c r="AZ24" s="404">
        <v>0</v>
      </c>
      <c r="BA24" s="404">
        <v>0</v>
      </c>
      <c r="BB24" s="404">
        <v>0</v>
      </c>
      <c r="BC24" s="404">
        <v>0</v>
      </c>
      <c r="BD24" s="404">
        <v>0</v>
      </c>
      <c r="BE24" s="404">
        <v>0</v>
      </c>
      <c r="BF24" s="404">
        <v>0</v>
      </c>
      <c r="BG24" s="404">
        <v>0</v>
      </c>
      <c r="BH24" s="404">
        <v>0</v>
      </c>
      <c r="BI24" s="404">
        <v>0</v>
      </c>
      <c r="BJ24" s="404">
        <v>0</v>
      </c>
      <c r="BK24" s="404">
        <v>0</v>
      </c>
      <c r="BL24" s="404">
        <v>0</v>
      </c>
      <c r="BM24" s="404">
        <v>0</v>
      </c>
      <c r="BN24" s="404">
        <v>0</v>
      </c>
      <c r="BO24" s="404">
        <v>0</v>
      </c>
      <c r="BP24" s="404">
        <v>0</v>
      </c>
      <c r="BQ24" s="404">
        <v>0</v>
      </c>
      <c r="BR24" s="404">
        <v>0</v>
      </c>
      <c r="BS24" s="404">
        <v>0</v>
      </c>
      <c r="BT24" s="404">
        <v>0</v>
      </c>
      <c r="BU24" s="404">
        <v>0</v>
      </c>
      <c r="BV24" s="404">
        <v>0</v>
      </c>
      <c r="BW24" s="404">
        <v>0</v>
      </c>
      <c r="BX24" s="404">
        <v>0</v>
      </c>
      <c r="BY24" s="404">
        <v>0</v>
      </c>
      <c r="BZ24" s="404">
        <v>0</v>
      </c>
      <c r="CA24" s="404">
        <v>0</v>
      </c>
      <c r="CB24" s="404">
        <v>0</v>
      </c>
      <c r="CC24" s="404">
        <v>0</v>
      </c>
      <c r="CD24" s="404">
        <v>0</v>
      </c>
      <c r="CE24" s="404">
        <v>0</v>
      </c>
      <c r="CF24" s="404">
        <v>0</v>
      </c>
      <c r="CG24" s="404">
        <v>0</v>
      </c>
      <c r="CH24" s="404">
        <v>0</v>
      </c>
      <c r="CI24" s="404">
        <v>0</v>
      </c>
      <c r="CJ24" s="404">
        <v>0</v>
      </c>
      <c r="CK24" s="404">
        <v>0</v>
      </c>
      <c r="CL24" s="404">
        <v>0</v>
      </c>
      <c r="CM24" s="404">
        <v>0</v>
      </c>
      <c r="CN24" s="404">
        <v>0</v>
      </c>
      <c r="CO24" s="404">
        <v>0</v>
      </c>
      <c r="CP24" s="404">
        <v>0</v>
      </c>
      <c r="CQ24" s="404">
        <v>0</v>
      </c>
      <c r="CR24" s="404">
        <v>0</v>
      </c>
      <c r="CS24" s="404">
        <v>0</v>
      </c>
      <c r="CT24" s="404">
        <v>0</v>
      </c>
      <c r="CU24" s="404">
        <v>0</v>
      </c>
      <c r="CV24" s="404">
        <v>0</v>
      </c>
      <c r="CW24" s="404">
        <v>0</v>
      </c>
      <c r="CX24" s="404">
        <v>0</v>
      </c>
      <c r="CY24" s="404">
        <v>0</v>
      </c>
      <c r="CZ24" s="404">
        <v>0</v>
      </c>
      <c r="DA24" s="404">
        <v>0</v>
      </c>
      <c r="DB24" s="404">
        <v>0</v>
      </c>
      <c r="DC24" s="404">
        <v>0</v>
      </c>
      <c r="DD24" s="404">
        <v>0</v>
      </c>
      <c r="DE24" s="404">
        <v>0</v>
      </c>
      <c r="DF24" s="404">
        <v>0</v>
      </c>
      <c r="DG24" s="405">
        <v>0</v>
      </c>
    </row>
    <row r="25" spans="1:111" ht="15.6" customHeight="1">
      <c r="A25" s="198">
        <v>19</v>
      </c>
      <c r="B25" s="123" t="s">
        <v>173</v>
      </c>
      <c r="C25" s="110" t="s">
        <v>174</v>
      </c>
      <c r="D25" s="400">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1">
        <f t="array" ref="V25">-生産者価格評価表!$DX25/(MMULT(投入係数表!$D25:$DG25,生産者価格評価表!$DZ$7:$DZ$114)+生産者価格評価表!$DO25)</f>
        <v>0.49290988753928405</v>
      </c>
      <c r="W25" s="402">
        <v>0</v>
      </c>
      <c r="X25" s="402">
        <v>0</v>
      </c>
      <c r="Y25" s="402">
        <v>0</v>
      </c>
      <c r="Z25" s="402">
        <v>0</v>
      </c>
      <c r="AA25" s="402">
        <v>0</v>
      </c>
      <c r="AB25" s="402">
        <v>0</v>
      </c>
      <c r="AC25" s="402">
        <v>0</v>
      </c>
      <c r="AD25" s="402">
        <v>0</v>
      </c>
      <c r="AE25" s="402">
        <v>0</v>
      </c>
      <c r="AF25" s="402">
        <v>0</v>
      </c>
      <c r="AG25" s="402">
        <v>0</v>
      </c>
      <c r="AH25" s="402">
        <v>0</v>
      </c>
      <c r="AI25" s="402">
        <v>0</v>
      </c>
      <c r="AJ25" s="402">
        <v>0</v>
      </c>
      <c r="AK25" s="402">
        <v>0</v>
      </c>
      <c r="AL25" s="402">
        <v>0</v>
      </c>
      <c r="AM25" s="402">
        <v>0</v>
      </c>
      <c r="AN25" s="402">
        <v>0</v>
      </c>
      <c r="AO25" s="402">
        <v>0</v>
      </c>
      <c r="AP25" s="402">
        <v>0</v>
      </c>
      <c r="AQ25" s="402">
        <v>0</v>
      </c>
      <c r="AR25" s="402">
        <v>0</v>
      </c>
      <c r="AS25" s="402">
        <v>0</v>
      </c>
      <c r="AT25" s="402">
        <v>0</v>
      </c>
      <c r="AU25" s="404">
        <v>0</v>
      </c>
      <c r="AV25" s="404">
        <v>0</v>
      </c>
      <c r="AW25" s="404">
        <v>0</v>
      </c>
      <c r="AX25" s="404">
        <v>0</v>
      </c>
      <c r="AY25" s="404">
        <v>0</v>
      </c>
      <c r="AZ25" s="404">
        <v>0</v>
      </c>
      <c r="BA25" s="404">
        <v>0</v>
      </c>
      <c r="BB25" s="404">
        <v>0</v>
      </c>
      <c r="BC25" s="404">
        <v>0</v>
      </c>
      <c r="BD25" s="404">
        <v>0</v>
      </c>
      <c r="BE25" s="404">
        <v>0</v>
      </c>
      <c r="BF25" s="404">
        <v>0</v>
      </c>
      <c r="BG25" s="404">
        <v>0</v>
      </c>
      <c r="BH25" s="404">
        <v>0</v>
      </c>
      <c r="BI25" s="404">
        <v>0</v>
      </c>
      <c r="BJ25" s="404">
        <v>0</v>
      </c>
      <c r="BK25" s="404">
        <v>0</v>
      </c>
      <c r="BL25" s="404">
        <v>0</v>
      </c>
      <c r="BM25" s="404">
        <v>0</v>
      </c>
      <c r="BN25" s="404">
        <v>0</v>
      </c>
      <c r="BO25" s="404">
        <v>0</v>
      </c>
      <c r="BP25" s="404">
        <v>0</v>
      </c>
      <c r="BQ25" s="404">
        <v>0</v>
      </c>
      <c r="BR25" s="404">
        <v>0</v>
      </c>
      <c r="BS25" s="404">
        <v>0</v>
      </c>
      <c r="BT25" s="404">
        <v>0</v>
      </c>
      <c r="BU25" s="404">
        <v>0</v>
      </c>
      <c r="BV25" s="404">
        <v>0</v>
      </c>
      <c r="BW25" s="404">
        <v>0</v>
      </c>
      <c r="BX25" s="404">
        <v>0</v>
      </c>
      <c r="BY25" s="404">
        <v>0</v>
      </c>
      <c r="BZ25" s="404">
        <v>0</v>
      </c>
      <c r="CA25" s="404">
        <v>0</v>
      </c>
      <c r="CB25" s="404">
        <v>0</v>
      </c>
      <c r="CC25" s="404">
        <v>0</v>
      </c>
      <c r="CD25" s="404">
        <v>0</v>
      </c>
      <c r="CE25" s="404">
        <v>0</v>
      </c>
      <c r="CF25" s="404">
        <v>0</v>
      </c>
      <c r="CG25" s="404">
        <v>0</v>
      </c>
      <c r="CH25" s="404">
        <v>0</v>
      </c>
      <c r="CI25" s="404">
        <v>0</v>
      </c>
      <c r="CJ25" s="404">
        <v>0</v>
      </c>
      <c r="CK25" s="404">
        <v>0</v>
      </c>
      <c r="CL25" s="404">
        <v>0</v>
      </c>
      <c r="CM25" s="404">
        <v>0</v>
      </c>
      <c r="CN25" s="404">
        <v>0</v>
      </c>
      <c r="CO25" s="404">
        <v>0</v>
      </c>
      <c r="CP25" s="404">
        <v>0</v>
      </c>
      <c r="CQ25" s="404">
        <v>0</v>
      </c>
      <c r="CR25" s="404">
        <v>0</v>
      </c>
      <c r="CS25" s="404">
        <v>0</v>
      </c>
      <c r="CT25" s="404">
        <v>0</v>
      </c>
      <c r="CU25" s="404">
        <v>0</v>
      </c>
      <c r="CV25" s="404">
        <v>0</v>
      </c>
      <c r="CW25" s="404">
        <v>0</v>
      </c>
      <c r="CX25" s="404">
        <v>0</v>
      </c>
      <c r="CY25" s="404">
        <v>0</v>
      </c>
      <c r="CZ25" s="404">
        <v>0</v>
      </c>
      <c r="DA25" s="404">
        <v>0</v>
      </c>
      <c r="DB25" s="404">
        <v>0</v>
      </c>
      <c r="DC25" s="404">
        <v>0</v>
      </c>
      <c r="DD25" s="404">
        <v>0</v>
      </c>
      <c r="DE25" s="404">
        <v>0</v>
      </c>
      <c r="DF25" s="404">
        <v>0</v>
      </c>
      <c r="DG25" s="405">
        <v>0</v>
      </c>
    </row>
    <row r="26" spans="1:111" ht="15.6" customHeight="1">
      <c r="A26" s="198">
        <v>20</v>
      </c>
      <c r="B26" s="123" t="s">
        <v>175</v>
      </c>
      <c r="C26" s="110" t="s">
        <v>176</v>
      </c>
      <c r="D26" s="400">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1">
        <f t="array" ref="W26">-生産者価格評価表!$DX26/(MMULT(投入係数表!$D26:$DG26,生産者価格評価表!$DZ$7:$DZ$114)+生産者価格評価表!$DO26)</f>
        <v>0.82757382437975524</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4">
        <v>0</v>
      </c>
      <c r="AV26" s="404">
        <v>0</v>
      </c>
      <c r="AW26" s="404">
        <v>0</v>
      </c>
      <c r="AX26" s="404">
        <v>0</v>
      </c>
      <c r="AY26" s="404">
        <v>0</v>
      </c>
      <c r="AZ26" s="404">
        <v>0</v>
      </c>
      <c r="BA26" s="404">
        <v>0</v>
      </c>
      <c r="BB26" s="404">
        <v>0</v>
      </c>
      <c r="BC26" s="404">
        <v>0</v>
      </c>
      <c r="BD26" s="404">
        <v>0</v>
      </c>
      <c r="BE26" s="404">
        <v>0</v>
      </c>
      <c r="BF26" s="404">
        <v>0</v>
      </c>
      <c r="BG26" s="404">
        <v>0</v>
      </c>
      <c r="BH26" s="404">
        <v>0</v>
      </c>
      <c r="BI26" s="404">
        <v>0</v>
      </c>
      <c r="BJ26" s="404">
        <v>0</v>
      </c>
      <c r="BK26" s="404">
        <v>0</v>
      </c>
      <c r="BL26" s="404">
        <v>0</v>
      </c>
      <c r="BM26" s="404">
        <v>0</v>
      </c>
      <c r="BN26" s="404">
        <v>0</v>
      </c>
      <c r="BO26" s="404">
        <v>0</v>
      </c>
      <c r="BP26" s="404">
        <v>0</v>
      </c>
      <c r="BQ26" s="404">
        <v>0</v>
      </c>
      <c r="BR26" s="404">
        <v>0</v>
      </c>
      <c r="BS26" s="404">
        <v>0</v>
      </c>
      <c r="BT26" s="404">
        <v>0</v>
      </c>
      <c r="BU26" s="404">
        <v>0</v>
      </c>
      <c r="BV26" s="404">
        <v>0</v>
      </c>
      <c r="BW26" s="404">
        <v>0</v>
      </c>
      <c r="BX26" s="404">
        <v>0</v>
      </c>
      <c r="BY26" s="404">
        <v>0</v>
      </c>
      <c r="BZ26" s="404">
        <v>0</v>
      </c>
      <c r="CA26" s="404">
        <v>0</v>
      </c>
      <c r="CB26" s="404">
        <v>0</v>
      </c>
      <c r="CC26" s="404">
        <v>0</v>
      </c>
      <c r="CD26" s="404">
        <v>0</v>
      </c>
      <c r="CE26" s="404">
        <v>0</v>
      </c>
      <c r="CF26" s="404">
        <v>0</v>
      </c>
      <c r="CG26" s="404">
        <v>0</v>
      </c>
      <c r="CH26" s="404">
        <v>0</v>
      </c>
      <c r="CI26" s="404">
        <v>0</v>
      </c>
      <c r="CJ26" s="404">
        <v>0</v>
      </c>
      <c r="CK26" s="404">
        <v>0</v>
      </c>
      <c r="CL26" s="404">
        <v>0</v>
      </c>
      <c r="CM26" s="404">
        <v>0</v>
      </c>
      <c r="CN26" s="404">
        <v>0</v>
      </c>
      <c r="CO26" s="404">
        <v>0</v>
      </c>
      <c r="CP26" s="404">
        <v>0</v>
      </c>
      <c r="CQ26" s="404">
        <v>0</v>
      </c>
      <c r="CR26" s="404">
        <v>0</v>
      </c>
      <c r="CS26" s="404">
        <v>0</v>
      </c>
      <c r="CT26" s="404">
        <v>0</v>
      </c>
      <c r="CU26" s="404">
        <v>0</v>
      </c>
      <c r="CV26" s="404">
        <v>0</v>
      </c>
      <c r="CW26" s="404">
        <v>0</v>
      </c>
      <c r="CX26" s="404">
        <v>0</v>
      </c>
      <c r="CY26" s="404">
        <v>0</v>
      </c>
      <c r="CZ26" s="404">
        <v>0</v>
      </c>
      <c r="DA26" s="404">
        <v>0</v>
      </c>
      <c r="DB26" s="404">
        <v>0</v>
      </c>
      <c r="DC26" s="404">
        <v>0</v>
      </c>
      <c r="DD26" s="404">
        <v>0</v>
      </c>
      <c r="DE26" s="404">
        <v>0</v>
      </c>
      <c r="DF26" s="404">
        <v>0</v>
      </c>
      <c r="DG26" s="405">
        <v>0</v>
      </c>
    </row>
    <row r="27" spans="1:111" ht="15.6" customHeight="1">
      <c r="A27" s="198">
        <v>21</v>
      </c>
      <c r="B27" s="123" t="s">
        <v>177</v>
      </c>
      <c r="C27" s="110" t="s">
        <v>178</v>
      </c>
      <c r="D27" s="400">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1">
        <f t="array" ref="X27">-生産者価格評価表!$DX27/(MMULT(投入係数表!$D27:$DG27,生産者価格評価表!$DZ$7:$DZ$114)+生産者価格評価表!$DO27)</f>
        <v>0.71351445455631368</v>
      </c>
      <c r="Y27" s="402">
        <v>0</v>
      </c>
      <c r="Z27" s="402">
        <v>0</v>
      </c>
      <c r="AA27" s="402">
        <v>0</v>
      </c>
      <c r="AB27" s="402">
        <v>0</v>
      </c>
      <c r="AC27" s="402">
        <v>0</v>
      </c>
      <c r="AD27" s="402">
        <v>0</v>
      </c>
      <c r="AE27" s="402">
        <v>0</v>
      </c>
      <c r="AF27" s="402">
        <v>0</v>
      </c>
      <c r="AG27" s="402">
        <v>0</v>
      </c>
      <c r="AH27" s="402">
        <v>0</v>
      </c>
      <c r="AI27" s="402">
        <v>0</v>
      </c>
      <c r="AJ27" s="402">
        <v>0</v>
      </c>
      <c r="AK27" s="402">
        <v>0</v>
      </c>
      <c r="AL27" s="402">
        <v>0</v>
      </c>
      <c r="AM27" s="402">
        <v>0</v>
      </c>
      <c r="AN27" s="402">
        <v>0</v>
      </c>
      <c r="AO27" s="402">
        <v>0</v>
      </c>
      <c r="AP27" s="402">
        <v>0</v>
      </c>
      <c r="AQ27" s="402">
        <v>0</v>
      </c>
      <c r="AR27" s="402">
        <v>0</v>
      </c>
      <c r="AS27" s="402">
        <v>0</v>
      </c>
      <c r="AT27" s="402">
        <v>0</v>
      </c>
      <c r="AU27" s="404">
        <v>0</v>
      </c>
      <c r="AV27" s="404">
        <v>0</v>
      </c>
      <c r="AW27" s="404">
        <v>0</v>
      </c>
      <c r="AX27" s="404">
        <v>0</v>
      </c>
      <c r="AY27" s="404">
        <v>0</v>
      </c>
      <c r="AZ27" s="404">
        <v>0</v>
      </c>
      <c r="BA27" s="404">
        <v>0</v>
      </c>
      <c r="BB27" s="404">
        <v>0</v>
      </c>
      <c r="BC27" s="404">
        <v>0</v>
      </c>
      <c r="BD27" s="404">
        <v>0</v>
      </c>
      <c r="BE27" s="404">
        <v>0</v>
      </c>
      <c r="BF27" s="404">
        <v>0</v>
      </c>
      <c r="BG27" s="404">
        <v>0</v>
      </c>
      <c r="BH27" s="404">
        <v>0</v>
      </c>
      <c r="BI27" s="404">
        <v>0</v>
      </c>
      <c r="BJ27" s="404">
        <v>0</v>
      </c>
      <c r="BK27" s="404">
        <v>0</v>
      </c>
      <c r="BL27" s="404">
        <v>0</v>
      </c>
      <c r="BM27" s="404">
        <v>0</v>
      </c>
      <c r="BN27" s="404">
        <v>0</v>
      </c>
      <c r="BO27" s="404">
        <v>0</v>
      </c>
      <c r="BP27" s="404">
        <v>0</v>
      </c>
      <c r="BQ27" s="404">
        <v>0</v>
      </c>
      <c r="BR27" s="404">
        <v>0</v>
      </c>
      <c r="BS27" s="404">
        <v>0</v>
      </c>
      <c r="BT27" s="404">
        <v>0</v>
      </c>
      <c r="BU27" s="404">
        <v>0</v>
      </c>
      <c r="BV27" s="404">
        <v>0</v>
      </c>
      <c r="BW27" s="404">
        <v>0</v>
      </c>
      <c r="BX27" s="404">
        <v>0</v>
      </c>
      <c r="BY27" s="404">
        <v>0</v>
      </c>
      <c r="BZ27" s="404">
        <v>0</v>
      </c>
      <c r="CA27" s="404">
        <v>0</v>
      </c>
      <c r="CB27" s="404">
        <v>0</v>
      </c>
      <c r="CC27" s="404">
        <v>0</v>
      </c>
      <c r="CD27" s="404">
        <v>0</v>
      </c>
      <c r="CE27" s="404">
        <v>0</v>
      </c>
      <c r="CF27" s="404">
        <v>0</v>
      </c>
      <c r="CG27" s="404">
        <v>0</v>
      </c>
      <c r="CH27" s="404">
        <v>0</v>
      </c>
      <c r="CI27" s="404">
        <v>0</v>
      </c>
      <c r="CJ27" s="404">
        <v>0</v>
      </c>
      <c r="CK27" s="404">
        <v>0</v>
      </c>
      <c r="CL27" s="404">
        <v>0</v>
      </c>
      <c r="CM27" s="404">
        <v>0</v>
      </c>
      <c r="CN27" s="404">
        <v>0</v>
      </c>
      <c r="CO27" s="404">
        <v>0</v>
      </c>
      <c r="CP27" s="404">
        <v>0</v>
      </c>
      <c r="CQ27" s="404">
        <v>0</v>
      </c>
      <c r="CR27" s="404">
        <v>0</v>
      </c>
      <c r="CS27" s="404">
        <v>0</v>
      </c>
      <c r="CT27" s="404">
        <v>0</v>
      </c>
      <c r="CU27" s="404">
        <v>0</v>
      </c>
      <c r="CV27" s="404">
        <v>0</v>
      </c>
      <c r="CW27" s="404">
        <v>0</v>
      </c>
      <c r="CX27" s="404">
        <v>0</v>
      </c>
      <c r="CY27" s="404">
        <v>0</v>
      </c>
      <c r="CZ27" s="404">
        <v>0</v>
      </c>
      <c r="DA27" s="404">
        <v>0</v>
      </c>
      <c r="DB27" s="404">
        <v>0</v>
      </c>
      <c r="DC27" s="404">
        <v>0</v>
      </c>
      <c r="DD27" s="404">
        <v>0</v>
      </c>
      <c r="DE27" s="404">
        <v>0</v>
      </c>
      <c r="DF27" s="404">
        <v>0</v>
      </c>
      <c r="DG27" s="405">
        <v>0</v>
      </c>
    </row>
    <row r="28" spans="1:111" ht="15.6" customHeight="1">
      <c r="A28" s="198">
        <v>22</v>
      </c>
      <c r="B28" s="123" t="s">
        <v>179</v>
      </c>
      <c r="C28" s="110" t="s">
        <v>180</v>
      </c>
      <c r="D28" s="400">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1">
        <f t="array" ref="Y28">-生産者価格評価表!$DX28/(MMULT(投入係数表!$D28:$DG28,生産者価格評価表!$DZ$7:$DZ$114)+生産者価格評価表!$DO28)</f>
        <v>0.83018927825044286</v>
      </c>
      <c r="Z28" s="402">
        <v>0</v>
      </c>
      <c r="AA28" s="402">
        <v>0</v>
      </c>
      <c r="AB28" s="402">
        <v>0</v>
      </c>
      <c r="AC28" s="402">
        <v>0</v>
      </c>
      <c r="AD28" s="402">
        <v>0</v>
      </c>
      <c r="AE28" s="402">
        <v>0</v>
      </c>
      <c r="AF28" s="402">
        <v>0</v>
      </c>
      <c r="AG28" s="402">
        <v>0</v>
      </c>
      <c r="AH28" s="402">
        <v>0</v>
      </c>
      <c r="AI28" s="402">
        <v>0</v>
      </c>
      <c r="AJ28" s="402">
        <v>0</v>
      </c>
      <c r="AK28" s="402">
        <v>0</v>
      </c>
      <c r="AL28" s="402">
        <v>0</v>
      </c>
      <c r="AM28" s="402">
        <v>0</v>
      </c>
      <c r="AN28" s="402">
        <v>0</v>
      </c>
      <c r="AO28" s="402">
        <v>0</v>
      </c>
      <c r="AP28" s="402">
        <v>0</v>
      </c>
      <c r="AQ28" s="402">
        <v>0</v>
      </c>
      <c r="AR28" s="402">
        <v>0</v>
      </c>
      <c r="AS28" s="402">
        <v>0</v>
      </c>
      <c r="AT28" s="402">
        <v>0</v>
      </c>
      <c r="AU28" s="404">
        <v>0</v>
      </c>
      <c r="AV28" s="404">
        <v>0</v>
      </c>
      <c r="AW28" s="404">
        <v>0</v>
      </c>
      <c r="AX28" s="404">
        <v>0</v>
      </c>
      <c r="AY28" s="404">
        <v>0</v>
      </c>
      <c r="AZ28" s="404">
        <v>0</v>
      </c>
      <c r="BA28" s="404">
        <v>0</v>
      </c>
      <c r="BB28" s="404">
        <v>0</v>
      </c>
      <c r="BC28" s="404">
        <v>0</v>
      </c>
      <c r="BD28" s="404">
        <v>0</v>
      </c>
      <c r="BE28" s="404">
        <v>0</v>
      </c>
      <c r="BF28" s="404">
        <v>0</v>
      </c>
      <c r="BG28" s="404">
        <v>0</v>
      </c>
      <c r="BH28" s="404">
        <v>0</v>
      </c>
      <c r="BI28" s="404">
        <v>0</v>
      </c>
      <c r="BJ28" s="404">
        <v>0</v>
      </c>
      <c r="BK28" s="404">
        <v>0</v>
      </c>
      <c r="BL28" s="404">
        <v>0</v>
      </c>
      <c r="BM28" s="404">
        <v>0</v>
      </c>
      <c r="BN28" s="404">
        <v>0</v>
      </c>
      <c r="BO28" s="404">
        <v>0</v>
      </c>
      <c r="BP28" s="404">
        <v>0</v>
      </c>
      <c r="BQ28" s="404">
        <v>0</v>
      </c>
      <c r="BR28" s="404">
        <v>0</v>
      </c>
      <c r="BS28" s="404">
        <v>0</v>
      </c>
      <c r="BT28" s="404">
        <v>0</v>
      </c>
      <c r="BU28" s="404">
        <v>0</v>
      </c>
      <c r="BV28" s="404">
        <v>0</v>
      </c>
      <c r="BW28" s="404">
        <v>0</v>
      </c>
      <c r="BX28" s="404">
        <v>0</v>
      </c>
      <c r="BY28" s="404">
        <v>0</v>
      </c>
      <c r="BZ28" s="404">
        <v>0</v>
      </c>
      <c r="CA28" s="404">
        <v>0</v>
      </c>
      <c r="CB28" s="404">
        <v>0</v>
      </c>
      <c r="CC28" s="404">
        <v>0</v>
      </c>
      <c r="CD28" s="404">
        <v>0</v>
      </c>
      <c r="CE28" s="404">
        <v>0</v>
      </c>
      <c r="CF28" s="404">
        <v>0</v>
      </c>
      <c r="CG28" s="404">
        <v>0</v>
      </c>
      <c r="CH28" s="404">
        <v>0</v>
      </c>
      <c r="CI28" s="404">
        <v>0</v>
      </c>
      <c r="CJ28" s="404">
        <v>0</v>
      </c>
      <c r="CK28" s="404">
        <v>0</v>
      </c>
      <c r="CL28" s="404">
        <v>0</v>
      </c>
      <c r="CM28" s="404">
        <v>0</v>
      </c>
      <c r="CN28" s="404">
        <v>0</v>
      </c>
      <c r="CO28" s="404">
        <v>0</v>
      </c>
      <c r="CP28" s="404">
        <v>0</v>
      </c>
      <c r="CQ28" s="404">
        <v>0</v>
      </c>
      <c r="CR28" s="404">
        <v>0</v>
      </c>
      <c r="CS28" s="404">
        <v>0</v>
      </c>
      <c r="CT28" s="404">
        <v>0</v>
      </c>
      <c r="CU28" s="404">
        <v>0</v>
      </c>
      <c r="CV28" s="404">
        <v>0</v>
      </c>
      <c r="CW28" s="404">
        <v>0</v>
      </c>
      <c r="CX28" s="404">
        <v>0</v>
      </c>
      <c r="CY28" s="404">
        <v>0</v>
      </c>
      <c r="CZ28" s="404">
        <v>0</v>
      </c>
      <c r="DA28" s="404">
        <v>0</v>
      </c>
      <c r="DB28" s="404">
        <v>0</v>
      </c>
      <c r="DC28" s="404">
        <v>0</v>
      </c>
      <c r="DD28" s="404">
        <v>0</v>
      </c>
      <c r="DE28" s="404">
        <v>0</v>
      </c>
      <c r="DF28" s="404">
        <v>0</v>
      </c>
      <c r="DG28" s="405">
        <v>0</v>
      </c>
    </row>
    <row r="29" spans="1:111" ht="15.6" customHeight="1">
      <c r="A29" s="198">
        <v>23</v>
      </c>
      <c r="B29" s="123" t="s">
        <v>181</v>
      </c>
      <c r="C29" s="110" t="s">
        <v>182</v>
      </c>
      <c r="D29" s="400">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1">
        <f t="array" ref="Z29">-生産者価格評価表!$DX29/(MMULT(投入係数表!$D29:$DG29,生産者価格評価表!$DZ$7:$DZ$114)+生産者価格評価表!$DO29)</f>
        <v>0.92493055933456803</v>
      </c>
      <c r="AA29" s="402">
        <v>0</v>
      </c>
      <c r="AB29" s="402">
        <v>0</v>
      </c>
      <c r="AC29" s="402">
        <v>0</v>
      </c>
      <c r="AD29" s="402">
        <v>0</v>
      </c>
      <c r="AE29" s="402">
        <v>0</v>
      </c>
      <c r="AF29" s="402">
        <v>0</v>
      </c>
      <c r="AG29" s="402">
        <v>0</v>
      </c>
      <c r="AH29" s="402">
        <v>0</v>
      </c>
      <c r="AI29" s="402">
        <v>0</v>
      </c>
      <c r="AJ29" s="402">
        <v>0</v>
      </c>
      <c r="AK29" s="402">
        <v>0</v>
      </c>
      <c r="AL29" s="402">
        <v>0</v>
      </c>
      <c r="AM29" s="402">
        <v>0</v>
      </c>
      <c r="AN29" s="402">
        <v>0</v>
      </c>
      <c r="AO29" s="402">
        <v>0</v>
      </c>
      <c r="AP29" s="402">
        <v>0</v>
      </c>
      <c r="AQ29" s="402">
        <v>0</v>
      </c>
      <c r="AR29" s="402">
        <v>0</v>
      </c>
      <c r="AS29" s="402">
        <v>0</v>
      </c>
      <c r="AT29" s="402">
        <v>0</v>
      </c>
      <c r="AU29" s="404">
        <v>0</v>
      </c>
      <c r="AV29" s="404">
        <v>0</v>
      </c>
      <c r="AW29" s="404">
        <v>0</v>
      </c>
      <c r="AX29" s="404">
        <v>0</v>
      </c>
      <c r="AY29" s="404">
        <v>0</v>
      </c>
      <c r="AZ29" s="404">
        <v>0</v>
      </c>
      <c r="BA29" s="404">
        <v>0</v>
      </c>
      <c r="BB29" s="404">
        <v>0</v>
      </c>
      <c r="BC29" s="404">
        <v>0</v>
      </c>
      <c r="BD29" s="404">
        <v>0</v>
      </c>
      <c r="BE29" s="404">
        <v>0</v>
      </c>
      <c r="BF29" s="404">
        <v>0</v>
      </c>
      <c r="BG29" s="404">
        <v>0</v>
      </c>
      <c r="BH29" s="404">
        <v>0</v>
      </c>
      <c r="BI29" s="404">
        <v>0</v>
      </c>
      <c r="BJ29" s="404">
        <v>0</v>
      </c>
      <c r="BK29" s="404">
        <v>0</v>
      </c>
      <c r="BL29" s="404">
        <v>0</v>
      </c>
      <c r="BM29" s="404">
        <v>0</v>
      </c>
      <c r="BN29" s="404">
        <v>0</v>
      </c>
      <c r="BO29" s="404">
        <v>0</v>
      </c>
      <c r="BP29" s="404">
        <v>0</v>
      </c>
      <c r="BQ29" s="404">
        <v>0</v>
      </c>
      <c r="BR29" s="404">
        <v>0</v>
      </c>
      <c r="BS29" s="404">
        <v>0</v>
      </c>
      <c r="BT29" s="404">
        <v>0</v>
      </c>
      <c r="BU29" s="404">
        <v>0</v>
      </c>
      <c r="BV29" s="404">
        <v>0</v>
      </c>
      <c r="BW29" s="404">
        <v>0</v>
      </c>
      <c r="BX29" s="404">
        <v>0</v>
      </c>
      <c r="BY29" s="404">
        <v>0</v>
      </c>
      <c r="BZ29" s="404">
        <v>0</v>
      </c>
      <c r="CA29" s="404">
        <v>0</v>
      </c>
      <c r="CB29" s="404">
        <v>0</v>
      </c>
      <c r="CC29" s="404">
        <v>0</v>
      </c>
      <c r="CD29" s="404">
        <v>0</v>
      </c>
      <c r="CE29" s="404">
        <v>0</v>
      </c>
      <c r="CF29" s="404">
        <v>0</v>
      </c>
      <c r="CG29" s="404">
        <v>0</v>
      </c>
      <c r="CH29" s="404">
        <v>0</v>
      </c>
      <c r="CI29" s="404">
        <v>0</v>
      </c>
      <c r="CJ29" s="404">
        <v>0</v>
      </c>
      <c r="CK29" s="404">
        <v>0</v>
      </c>
      <c r="CL29" s="404">
        <v>0</v>
      </c>
      <c r="CM29" s="404">
        <v>0</v>
      </c>
      <c r="CN29" s="404">
        <v>0</v>
      </c>
      <c r="CO29" s="404">
        <v>0</v>
      </c>
      <c r="CP29" s="404">
        <v>0</v>
      </c>
      <c r="CQ29" s="404">
        <v>0</v>
      </c>
      <c r="CR29" s="404">
        <v>0</v>
      </c>
      <c r="CS29" s="404">
        <v>0</v>
      </c>
      <c r="CT29" s="404">
        <v>0</v>
      </c>
      <c r="CU29" s="404">
        <v>0</v>
      </c>
      <c r="CV29" s="404">
        <v>0</v>
      </c>
      <c r="CW29" s="404">
        <v>0</v>
      </c>
      <c r="CX29" s="404">
        <v>0</v>
      </c>
      <c r="CY29" s="404">
        <v>0</v>
      </c>
      <c r="CZ29" s="404">
        <v>0</v>
      </c>
      <c r="DA29" s="404">
        <v>0</v>
      </c>
      <c r="DB29" s="404">
        <v>0</v>
      </c>
      <c r="DC29" s="404">
        <v>0</v>
      </c>
      <c r="DD29" s="404">
        <v>0</v>
      </c>
      <c r="DE29" s="404">
        <v>0</v>
      </c>
      <c r="DF29" s="404">
        <v>0</v>
      </c>
      <c r="DG29" s="405">
        <v>0</v>
      </c>
    </row>
    <row r="30" spans="1:111" ht="15.6" customHeight="1">
      <c r="A30" s="198">
        <v>24</v>
      </c>
      <c r="B30" s="123" t="s">
        <v>183</v>
      </c>
      <c r="C30" s="110" t="s">
        <v>184</v>
      </c>
      <c r="D30" s="400">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1">
        <f t="array" ref="AA30">-生産者価格評価表!$DX30/(MMULT(投入係数表!$D30:$DG30,生産者価格評価表!$DZ$7:$DZ$114)+生産者価格評価表!$DO30)</f>
        <v>0.81827883613058905</v>
      </c>
      <c r="AB30" s="402">
        <v>0</v>
      </c>
      <c r="AC30" s="402">
        <v>0</v>
      </c>
      <c r="AD30" s="402">
        <v>0</v>
      </c>
      <c r="AE30" s="402">
        <v>0</v>
      </c>
      <c r="AF30" s="402">
        <v>0</v>
      </c>
      <c r="AG30" s="402">
        <v>0</v>
      </c>
      <c r="AH30" s="402">
        <v>0</v>
      </c>
      <c r="AI30" s="402">
        <v>0</v>
      </c>
      <c r="AJ30" s="402">
        <v>0</v>
      </c>
      <c r="AK30" s="402">
        <v>0</v>
      </c>
      <c r="AL30" s="402">
        <v>0</v>
      </c>
      <c r="AM30" s="402">
        <v>0</v>
      </c>
      <c r="AN30" s="402">
        <v>0</v>
      </c>
      <c r="AO30" s="402">
        <v>0</v>
      </c>
      <c r="AP30" s="402">
        <v>0</v>
      </c>
      <c r="AQ30" s="402">
        <v>0</v>
      </c>
      <c r="AR30" s="402">
        <v>0</v>
      </c>
      <c r="AS30" s="402">
        <v>0</v>
      </c>
      <c r="AT30" s="402">
        <v>0</v>
      </c>
      <c r="AU30" s="404">
        <v>0</v>
      </c>
      <c r="AV30" s="404">
        <v>0</v>
      </c>
      <c r="AW30" s="404">
        <v>0</v>
      </c>
      <c r="AX30" s="404">
        <v>0</v>
      </c>
      <c r="AY30" s="404">
        <v>0</v>
      </c>
      <c r="AZ30" s="404">
        <v>0</v>
      </c>
      <c r="BA30" s="404">
        <v>0</v>
      </c>
      <c r="BB30" s="404">
        <v>0</v>
      </c>
      <c r="BC30" s="404">
        <v>0</v>
      </c>
      <c r="BD30" s="404">
        <v>0</v>
      </c>
      <c r="BE30" s="404">
        <v>0</v>
      </c>
      <c r="BF30" s="404">
        <v>0</v>
      </c>
      <c r="BG30" s="404">
        <v>0</v>
      </c>
      <c r="BH30" s="404">
        <v>0</v>
      </c>
      <c r="BI30" s="404">
        <v>0</v>
      </c>
      <c r="BJ30" s="404">
        <v>0</v>
      </c>
      <c r="BK30" s="404">
        <v>0</v>
      </c>
      <c r="BL30" s="404">
        <v>0</v>
      </c>
      <c r="BM30" s="404">
        <v>0</v>
      </c>
      <c r="BN30" s="404">
        <v>0</v>
      </c>
      <c r="BO30" s="404">
        <v>0</v>
      </c>
      <c r="BP30" s="404">
        <v>0</v>
      </c>
      <c r="BQ30" s="404">
        <v>0</v>
      </c>
      <c r="BR30" s="404">
        <v>0</v>
      </c>
      <c r="BS30" s="404">
        <v>0</v>
      </c>
      <c r="BT30" s="404">
        <v>0</v>
      </c>
      <c r="BU30" s="404">
        <v>0</v>
      </c>
      <c r="BV30" s="404">
        <v>0</v>
      </c>
      <c r="BW30" s="404">
        <v>0</v>
      </c>
      <c r="BX30" s="404">
        <v>0</v>
      </c>
      <c r="BY30" s="404">
        <v>0</v>
      </c>
      <c r="BZ30" s="404">
        <v>0</v>
      </c>
      <c r="CA30" s="404">
        <v>0</v>
      </c>
      <c r="CB30" s="404">
        <v>0</v>
      </c>
      <c r="CC30" s="404">
        <v>0</v>
      </c>
      <c r="CD30" s="404">
        <v>0</v>
      </c>
      <c r="CE30" s="404">
        <v>0</v>
      </c>
      <c r="CF30" s="404">
        <v>0</v>
      </c>
      <c r="CG30" s="404">
        <v>0</v>
      </c>
      <c r="CH30" s="404">
        <v>0</v>
      </c>
      <c r="CI30" s="404">
        <v>0</v>
      </c>
      <c r="CJ30" s="404">
        <v>0</v>
      </c>
      <c r="CK30" s="404">
        <v>0</v>
      </c>
      <c r="CL30" s="404">
        <v>0</v>
      </c>
      <c r="CM30" s="404">
        <v>0</v>
      </c>
      <c r="CN30" s="404">
        <v>0</v>
      </c>
      <c r="CO30" s="404">
        <v>0</v>
      </c>
      <c r="CP30" s="404">
        <v>0</v>
      </c>
      <c r="CQ30" s="404">
        <v>0</v>
      </c>
      <c r="CR30" s="404">
        <v>0</v>
      </c>
      <c r="CS30" s="404">
        <v>0</v>
      </c>
      <c r="CT30" s="404">
        <v>0</v>
      </c>
      <c r="CU30" s="404">
        <v>0</v>
      </c>
      <c r="CV30" s="404">
        <v>0</v>
      </c>
      <c r="CW30" s="404">
        <v>0</v>
      </c>
      <c r="CX30" s="404">
        <v>0</v>
      </c>
      <c r="CY30" s="404">
        <v>0</v>
      </c>
      <c r="CZ30" s="404">
        <v>0</v>
      </c>
      <c r="DA30" s="404">
        <v>0</v>
      </c>
      <c r="DB30" s="404">
        <v>0</v>
      </c>
      <c r="DC30" s="404">
        <v>0</v>
      </c>
      <c r="DD30" s="404">
        <v>0</v>
      </c>
      <c r="DE30" s="404">
        <v>0</v>
      </c>
      <c r="DF30" s="404">
        <v>0</v>
      </c>
      <c r="DG30" s="405">
        <v>0</v>
      </c>
    </row>
    <row r="31" spans="1:111" ht="15.6" customHeight="1">
      <c r="A31" s="198">
        <v>25</v>
      </c>
      <c r="B31" s="123" t="s">
        <v>185</v>
      </c>
      <c r="C31" s="110" t="s">
        <v>186</v>
      </c>
      <c r="D31" s="400">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1">
        <f t="array" ref="AB31">-生産者価格評価表!$DX31/(MMULT(投入係数表!$D31:$DG31,生産者価格評価表!$DZ$7:$DZ$114)+生産者価格評価表!$DO31)</f>
        <v>0.69777736189474415</v>
      </c>
      <c r="AC31" s="402">
        <v>0</v>
      </c>
      <c r="AD31" s="402">
        <v>0</v>
      </c>
      <c r="AE31" s="402">
        <v>0</v>
      </c>
      <c r="AF31" s="402">
        <v>0</v>
      </c>
      <c r="AG31" s="402">
        <v>0</v>
      </c>
      <c r="AH31" s="402">
        <v>0</v>
      </c>
      <c r="AI31" s="402">
        <v>0</v>
      </c>
      <c r="AJ31" s="402">
        <v>0</v>
      </c>
      <c r="AK31" s="402">
        <v>0</v>
      </c>
      <c r="AL31" s="402">
        <v>0</v>
      </c>
      <c r="AM31" s="402">
        <v>0</v>
      </c>
      <c r="AN31" s="402">
        <v>0</v>
      </c>
      <c r="AO31" s="402">
        <v>0</v>
      </c>
      <c r="AP31" s="402">
        <v>0</v>
      </c>
      <c r="AQ31" s="402">
        <v>0</v>
      </c>
      <c r="AR31" s="402">
        <v>0</v>
      </c>
      <c r="AS31" s="402">
        <v>0</v>
      </c>
      <c r="AT31" s="402">
        <v>0</v>
      </c>
      <c r="AU31" s="404">
        <v>0</v>
      </c>
      <c r="AV31" s="404">
        <v>0</v>
      </c>
      <c r="AW31" s="404">
        <v>0</v>
      </c>
      <c r="AX31" s="404">
        <v>0</v>
      </c>
      <c r="AY31" s="404">
        <v>0</v>
      </c>
      <c r="AZ31" s="404">
        <v>0</v>
      </c>
      <c r="BA31" s="404">
        <v>0</v>
      </c>
      <c r="BB31" s="404">
        <v>0</v>
      </c>
      <c r="BC31" s="404">
        <v>0</v>
      </c>
      <c r="BD31" s="404">
        <v>0</v>
      </c>
      <c r="BE31" s="404">
        <v>0</v>
      </c>
      <c r="BF31" s="404">
        <v>0</v>
      </c>
      <c r="BG31" s="404">
        <v>0</v>
      </c>
      <c r="BH31" s="404">
        <v>0</v>
      </c>
      <c r="BI31" s="404">
        <v>0</v>
      </c>
      <c r="BJ31" s="404">
        <v>0</v>
      </c>
      <c r="BK31" s="404">
        <v>0</v>
      </c>
      <c r="BL31" s="404">
        <v>0</v>
      </c>
      <c r="BM31" s="404">
        <v>0</v>
      </c>
      <c r="BN31" s="404">
        <v>0</v>
      </c>
      <c r="BO31" s="404">
        <v>0</v>
      </c>
      <c r="BP31" s="404">
        <v>0</v>
      </c>
      <c r="BQ31" s="404">
        <v>0</v>
      </c>
      <c r="BR31" s="404">
        <v>0</v>
      </c>
      <c r="BS31" s="404">
        <v>0</v>
      </c>
      <c r="BT31" s="404">
        <v>0</v>
      </c>
      <c r="BU31" s="404">
        <v>0</v>
      </c>
      <c r="BV31" s="404">
        <v>0</v>
      </c>
      <c r="BW31" s="404">
        <v>0</v>
      </c>
      <c r="BX31" s="404">
        <v>0</v>
      </c>
      <c r="BY31" s="404">
        <v>0</v>
      </c>
      <c r="BZ31" s="404">
        <v>0</v>
      </c>
      <c r="CA31" s="404">
        <v>0</v>
      </c>
      <c r="CB31" s="404">
        <v>0</v>
      </c>
      <c r="CC31" s="404">
        <v>0</v>
      </c>
      <c r="CD31" s="404">
        <v>0</v>
      </c>
      <c r="CE31" s="404">
        <v>0</v>
      </c>
      <c r="CF31" s="404">
        <v>0</v>
      </c>
      <c r="CG31" s="404">
        <v>0</v>
      </c>
      <c r="CH31" s="404">
        <v>0</v>
      </c>
      <c r="CI31" s="404">
        <v>0</v>
      </c>
      <c r="CJ31" s="404">
        <v>0</v>
      </c>
      <c r="CK31" s="404">
        <v>0</v>
      </c>
      <c r="CL31" s="404">
        <v>0</v>
      </c>
      <c r="CM31" s="404">
        <v>0</v>
      </c>
      <c r="CN31" s="404">
        <v>0</v>
      </c>
      <c r="CO31" s="404">
        <v>0</v>
      </c>
      <c r="CP31" s="404">
        <v>0</v>
      </c>
      <c r="CQ31" s="404">
        <v>0</v>
      </c>
      <c r="CR31" s="404">
        <v>0</v>
      </c>
      <c r="CS31" s="404">
        <v>0</v>
      </c>
      <c r="CT31" s="404">
        <v>0</v>
      </c>
      <c r="CU31" s="404">
        <v>0</v>
      </c>
      <c r="CV31" s="404">
        <v>0</v>
      </c>
      <c r="CW31" s="404">
        <v>0</v>
      </c>
      <c r="CX31" s="404">
        <v>0</v>
      </c>
      <c r="CY31" s="404">
        <v>0</v>
      </c>
      <c r="CZ31" s="404">
        <v>0</v>
      </c>
      <c r="DA31" s="404">
        <v>0</v>
      </c>
      <c r="DB31" s="404">
        <v>0</v>
      </c>
      <c r="DC31" s="404">
        <v>0</v>
      </c>
      <c r="DD31" s="404">
        <v>0</v>
      </c>
      <c r="DE31" s="404">
        <v>0</v>
      </c>
      <c r="DF31" s="404">
        <v>0</v>
      </c>
      <c r="DG31" s="405">
        <v>0</v>
      </c>
    </row>
    <row r="32" spans="1:111" ht="15.6" customHeight="1">
      <c r="A32" s="198">
        <v>26</v>
      </c>
      <c r="B32" s="123" t="s">
        <v>187</v>
      </c>
      <c r="C32" s="110" t="s">
        <v>188</v>
      </c>
      <c r="D32" s="400">
        <v>0</v>
      </c>
      <c r="E32" s="402">
        <v>0</v>
      </c>
      <c r="F32" s="402">
        <v>0</v>
      </c>
      <c r="G32" s="402">
        <v>0</v>
      </c>
      <c r="H32" s="402">
        <v>0</v>
      </c>
      <c r="I32" s="402">
        <v>0</v>
      </c>
      <c r="J32" s="402">
        <v>0</v>
      </c>
      <c r="K32" s="402">
        <v>0</v>
      </c>
      <c r="L32" s="402">
        <v>0</v>
      </c>
      <c r="M32" s="402">
        <v>0</v>
      </c>
      <c r="N32" s="402">
        <v>0</v>
      </c>
      <c r="O32" s="402">
        <v>0</v>
      </c>
      <c r="P32" s="402">
        <v>0</v>
      </c>
      <c r="Q32" s="402">
        <v>0</v>
      </c>
      <c r="R32" s="402">
        <v>0</v>
      </c>
      <c r="S32" s="402">
        <v>0</v>
      </c>
      <c r="T32" s="402">
        <v>0</v>
      </c>
      <c r="U32" s="402">
        <v>0</v>
      </c>
      <c r="V32" s="402">
        <v>0</v>
      </c>
      <c r="W32" s="402">
        <v>0</v>
      </c>
      <c r="X32" s="402">
        <v>0</v>
      </c>
      <c r="Y32" s="402">
        <v>0</v>
      </c>
      <c r="Z32" s="402">
        <v>0</v>
      </c>
      <c r="AA32" s="402">
        <v>0</v>
      </c>
      <c r="AB32" s="402">
        <v>0</v>
      </c>
      <c r="AC32" s="401">
        <f t="array" ref="AC32">-生産者価格評価表!$DX32/(MMULT(投入係数表!$D32:$DG32,生産者価格評価表!$DZ$7:$DZ$114)+生産者価格評価表!$DO32)</f>
        <v>0.90280981271851934</v>
      </c>
      <c r="AD32" s="402">
        <v>0</v>
      </c>
      <c r="AE32" s="402">
        <v>0</v>
      </c>
      <c r="AF32" s="402">
        <v>0</v>
      </c>
      <c r="AG32" s="402">
        <v>0</v>
      </c>
      <c r="AH32" s="402">
        <v>0</v>
      </c>
      <c r="AI32" s="402">
        <v>0</v>
      </c>
      <c r="AJ32" s="402">
        <v>0</v>
      </c>
      <c r="AK32" s="402">
        <v>0</v>
      </c>
      <c r="AL32" s="402">
        <v>0</v>
      </c>
      <c r="AM32" s="402">
        <v>0</v>
      </c>
      <c r="AN32" s="402">
        <v>0</v>
      </c>
      <c r="AO32" s="402">
        <v>0</v>
      </c>
      <c r="AP32" s="402">
        <v>0</v>
      </c>
      <c r="AQ32" s="402">
        <v>0</v>
      </c>
      <c r="AR32" s="402">
        <v>0</v>
      </c>
      <c r="AS32" s="402">
        <v>0</v>
      </c>
      <c r="AT32" s="402">
        <v>0</v>
      </c>
      <c r="AU32" s="404">
        <v>0</v>
      </c>
      <c r="AV32" s="404">
        <v>0</v>
      </c>
      <c r="AW32" s="404">
        <v>0</v>
      </c>
      <c r="AX32" s="404">
        <v>0</v>
      </c>
      <c r="AY32" s="404">
        <v>0</v>
      </c>
      <c r="AZ32" s="404">
        <v>0</v>
      </c>
      <c r="BA32" s="404">
        <v>0</v>
      </c>
      <c r="BB32" s="404">
        <v>0</v>
      </c>
      <c r="BC32" s="404">
        <v>0</v>
      </c>
      <c r="BD32" s="404">
        <v>0</v>
      </c>
      <c r="BE32" s="404">
        <v>0</v>
      </c>
      <c r="BF32" s="404">
        <v>0</v>
      </c>
      <c r="BG32" s="404">
        <v>0</v>
      </c>
      <c r="BH32" s="404">
        <v>0</v>
      </c>
      <c r="BI32" s="404">
        <v>0</v>
      </c>
      <c r="BJ32" s="404">
        <v>0</v>
      </c>
      <c r="BK32" s="404">
        <v>0</v>
      </c>
      <c r="BL32" s="404">
        <v>0</v>
      </c>
      <c r="BM32" s="404">
        <v>0</v>
      </c>
      <c r="BN32" s="404">
        <v>0</v>
      </c>
      <c r="BO32" s="404">
        <v>0</v>
      </c>
      <c r="BP32" s="404">
        <v>0</v>
      </c>
      <c r="BQ32" s="404">
        <v>0</v>
      </c>
      <c r="BR32" s="404">
        <v>0</v>
      </c>
      <c r="BS32" s="404">
        <v>0</v>
      </c>
      <c r="BT32" s="404">
        <v>0</v>
      </c>
      <c r="BU32" s="404">
        <v>0</v>
      </c>
      <c r="BV32" s="404">
        <v>0</v>
      </c>
      <c r="BW32" s="404">
        <v>0</v>
      </c>
      <c r="BX32" s="404">
        <v>0</v>
      </c>
      <c r="BY32" s="404">
        <v>0</v>
      </c>
      <c r="BZ32" s="404">
        <v>0</v>
      </c>
      <c r="CA32" s="404">
        <v>0</v>
      </c>
      <c r="CB32" s="404">
        <v>0</v>
      </c>
      <c r="CC32" s="404">
        <v>0</v>
      </c>
      <c r="CD32" s="404">
        <v>0</v>
      </c>
      <c r="CE32" s="404">
        <v>0</v>
      </c>
      <c r="CF32" s="404">
        <v>0</v>
      </c>
      <c r="CG32" s="404">
        <v>0</v>
      </c>
      <c r="CH32" s="404">
        <v>0</v>
      </c>
      <c r="CI32" s="404">
        <v>0</v>
      </c>
      <c r="CJ32" s="404">
        <v>0</v>
      </c>
      <c r="CK32" s="404">
        <v>0</v>
      </c>
      <c r="CL32" s="404">
        <v>0</v>
      </c>
      <c r="CM32" s="404">
        <v>0</v>
      </c>
      <c r="CN32" s="404">
        <v>0</v>
      </c>
      <c r="CO32" s="404">
        <v>0</v>
      </c>
      <c r="CP32" s="404">
        <v>0</v>
      </c>
      <c r="CQ32" s="404">
        <v>0</v>
      </c>
      <c r="CR32" s="404">
        <v>0</v>
      </c>
      <c r="CS32" s="404">
        <v>0</v>
      </c>
      <c r="CT32" s="404">
        <v>0</v>
      </c>
      <c r="CU32" s="404">
        <v>0</v>
      </c>
      <c r="CV32" s="404">
        <v>0</v>
      </c>
      <c r="CW32" s="404">
        <v>0</v>
      </c>
      <c r="CX32" s="404">
        <v>0</v>
      </c>
      <c r="CY32" s="404">
        <v>0</v>
      </c>
      <c r="CZ32" s="404">
        <v>0</v>
      </c>
      <c r="DA32" s="404">
        <v>0</v>
      </c>
      <c r="DB32" s="404">
        <v>0</v>
      </c>
      <c r="DC32" s="404">
        <v>0</v>
      </c>
      <c r="DD32" s="404">
        <v>0</v>
      </c>
      <c r="DE32" s="404">
        <v>0</v>
      </c>
      <c r="DF32" s="404">
        <v>0</v>
      </c>
      <c r="DG32" s="405">
        <v>0</v>
      </c>
    </row>
    <row r="33" spans="1:111" ht="15.6" customHeight="1">
      <c r="A33" s="198">
        <v>27</v>
      </c>
      <c r="B33" s="123" t="s">
        <v>189</v>
      </c>
      <c r="C33" s="110" t="s">
        <v>190</v>
      </c>
      <c r="D33" s="400">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1">
        <f t="array" ref="AD33">-生産者価格評価表!$DX33/(MMULT(投入係数表!$D33:$DG33,生産者価格評価表!$DZ$7:$DZ$114)+生産者価格評価表!$DO33)</f>
        <v>0.48954430718947178</v>
      </c>
      <c r="AE33" s="402">
        <v>0</v>
      </c>
      <c r="AF33" s="402">
        <v>0</v>
      </c>
      <c r="AG33" s="402">
        <v>0</v>
      </c>
      <c r="AH33" s="402">
        <v>0</v>
      </c>
      <c r="AI33" s="402">
        <v>0</v>
      </c>
      <c r="AJ33" s="402">
        <v>0</v>
      </c>
      <c r="AK33" s="402">
        <v>0</v>
      </c>
      <c r="AL33" s="402">
        <v>0</v>
      </c>
      <c r="AM33" s="402">
        <v>0</v>
      </c>
      <c r="AN33" s="402">
        <v>0</v>
      </c>
      <c r="AO33" s="402">
        <v>0</v>
      </c>
      <c r="AP33" s="402">
        <v>0</v>
      </c>
      <c r="AQ33" s="402">
        <v>0</v>
      </c>
      <c r="AR33" s="402">
        <v>0</v>
      </c>
      <c r="AS33" s="402">
        <v>0</v>
      </c>
      <c r="AT33" s="402">
        <v>0</v>
      </c>
      <c r="AU33" s="404">
        <v>0</v>
      </c>
      <c r="AV33" s="404">
        <v>0</v>
      </c>
      <c r="AW33" s="404">
        <v>0</v>
      </c>
      <c r="AX33" s="404">
        <v>0</v>
      </c>
      <c r="AY33" s="404">
        <v>0</v>
      </c>
      <c r="AZ33" s="404">
        <v>0</v>
      </c>
      <c r="BA33" s="404">
        <v>0</v>
      </c>
      <c r="BB33" s="404">
        <v>0</v>
      </c>
      <c r="BC33" s="404">
        <v>0</v>
      </c>
      <c r="BD33" s="404">
        <v>0</v>
      </c>
      <c r="BE33" s="404">
        <v>0</v>
      </c>
      <c r="BF33" s="404">
        <v>0</v>
      </c>
      <c r="BG33" s="404">
        <v>0</v>
      </c>
      <c r="BH33" s="404">
        <v>0</v>
      </c>
      <c r="BI33" s="404">
        <v>0</v>
      </c>
      <c r="BJ33" s="404">
        <v>0</v>
      </c>
      <c r="BK33" s="404">
        <v>0</v>
      </c>
      <c r="BL33" s="404">
        <v>0</v>
      </c>
      <c r="BM33" s="404">
        <v>0</v>
      </c>
      <c r="BN33" s="404">
        <v>0</v>
      </c>
      <c r="BO33" s="404">
        <v>0</v>
      </c>
      <c r="BP33" s="404">
        <v>0</v>
      </c>
      <c r="BQ33" s="404">
        <v>0</v>
      </c>
      <c r="BR33" s="404">
        <v>0</v>
      </c>
      <c r="BS33" s="404">
        <v>0</v>
      </c>
      <c r="BT33" s="404">
        <v>0</v>
      </c>
      <c r="BU33" s="404">
        <v>0</v>
      </c>
      <c r="BV33" s="404">
        <v>0</v>
      </c>
      <c r="BW33" s="404">
        <v>0</v>
      </c>
      <c r="BX33" s="404">
        <v>0</v>
      </c>
      <c r="BY33" s="404">
        <v>0</v>
      </c>
      <c r="BZ33" s="404">
        <v>0</v>
      </c>
      <c r="CA33" s="404">
        <v>0</v>
      </c>
      <c r="CB33" s="404">
        <v>0</v>
      </c>
      <c r="CC33" s="404">
        <v>0</v>
      </c>
      <c r="CD33" s="404">
        <v>0</v>
      </c>
      <c r="CE33" s="404">
        <v>0</v>
      </c>
      <c r="CF33" s="404">
        <v>0</v>
      </c>
      <c r="CG33" s="404">
        <v>0</v>
      </c>
      <c r="CH33" s="404">
        <v>0</v>
      </c>
      <c r="CI33" s="404">
        <v>0</v>
      </c>
      <c r="CJ33" s="404">
        <v>0</v>
      </c>
      <c r="CK33" s="404">
        <v>0</v>
      </c>
      <c r="CL33" s="404">
        <v>0</v>
      </c>
      <c r="CM33" s="404">
        <v>0</v>
      </c>
      <c r="CN33" s="404">
        <v>0</v>
      </c>
      <c r="CO33" s="404">
        <v>0</v>
      </c>
      <c r="CP33" s="404">
        <v>0</v>
      </c>
      <c r="CQ33" s="404">
        <v>0</v>
      </c>
      <c r="CR33" s="404">
        <v>0</v>
      </c>
      <c r="CS33" s="404">
        <v>0</v>
      </c>
      <c r="CT33" s="404">
        <v>0</v>
      </c>
      <c r="CU33" s="404">
        <v>0</v>
      </c>
      <c r="CV33" s="404">
        <v>0</v>
      </c>
      <c r="CW33" s="404">
        <v>0</v>
      </c>
      <c r="CX33" s="404">
        <v>0</v>
      </c>
      <c r="CY33" s="404">
        <v>0</v>
      </c>
      <c r="CZ33" s="404">
        <v>0</v>
      </c>
      <c r="DA33" s="404">
        <v>0</v>
      </c>
      <c r="DB33" s="404">
        <v>0</v>
      </c>
      <c r="DC33" s="404">
        <v>0</v>
      </c>
      <c r="DD33" s="404">
        <v>0</v>
      </c>
      <c r="DE33" s="404">
        <v>0</v>
      </c>
      <c r="DF33" s="404">
        <v>0</v>
      </c>
      <c r="DG33" s="405">
        <v>0</v>
      </c>
    </row>
    <row r="34" spans="1:111" ht="15.6" customHeight="1">
      <c r="A34" s="198">
        <v>28</v>
      </c>
      <c r="B34" s="123" t="s">
        <v>191</v>
      </c>
      <c r="C34" s="110" t="s">
        <v>192</v>
      </c>
      <c r="D34" s="400">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1">
        <f t="array" ref="AE34">-生産者価格評価表!$DX34/(MMULT(投入係数表!$D34:$DG34,生産者価格評価表!$DZ$7:$DZ$114)+生産者価格評価表!$DO34)</f>
        <v>0.56094641899507769</v>
      </c>
      <c r="AF34" s="402">
        <v>0</v>
      </c>
      <c r="AG34" s="402">
        <v>0</v>
      </c>
      <c r="AH34" s="402">
        <v>0</v>
      </c>
      <c r="AI34" s="402">
        <v>0</v>
      </c>
      <c r="AJ34" s="402">
        <v>0</v>
      </c>
      <c r="AK34" s="402">
        <v>0</v>
      </c>
      <c r="AL34" s="402">
        <v>0</v>
      </c>
      <c r="AM34" s="402">
        <v>0</v>
      </c>
      <c r="AN34" s="402">
        <v>0</v>
      </c>
      <c r="AO34" s="402">
        <v>0</v>
      </c>
      <c r="AP34" s="402">
        <v>0</v>
      </c>
      <c r="AQ34" s="402">
        <v>0</v>
      </c>
      <c r="AR34" s="402">
        <v>0</v>
      </c>
      <c r="AS34" s="402">
        <v>0</v>
      </c>
      <c r="AT34" s="402">
        <v>0</v>
      </c>
      <c r="AU34" s="404">
        <v>0</v>
      </c>
      <c r="AV34" s="404">
        <v>0</v>
      </c>
      <c r="AW34" s="404">
        <v>0</v>
      </c>
      <c r="AX34" s="404">
        <v>0</v>
      </c>
      <c r="AY34" s="404">
        <v>0</v>
      </c>
      <c r="AZ34" s="404">
        <v>0</v>
      </c>
      <c r="BA34" s="404">
        <v>0</v>
      </c>
      <c r="BB34" s="404">
        <v>0</v>
      </c>
      <c r="BC34" s="404">
        <v>0</v>
      </c>
      <c r="BD34" s="404">
        <v>0</v>
      </c>
      <c r="BE34" s="404">
        <v>0</v>
      </c>
      <c r="BF34" s="404">
        <v>0</v>
      </c>
      <c r="BG34" s="404">
        <v>0</v>
      </c>
      <c r="BH34" s="404">
        <v>0</v>
      </c>
      <c r="BI34" s="404">
        <v>0</v>
      </c>
      <c r="BJ34" s="404">
        <v>0</v>
      </c>
      <c r="BK34" s="404">
        <v>0</v>
      </c>
      <c r="BL34" s="404">
        <v>0</v>
      </c>
      <c r="BM34" s="404">
        <v>0</v>
      </c>
      <c r="BN34" s="404">
        <v>0</v>
      </c>
      <c r="BO34" s="404">
        <v>0</v>
      </c>
      <c r="BP34" s="404">
        <v>0</v>
      </c>
      <c r="BQ34" s="404">
        <v>0</v>
      </c>
      <c r="BR34" s="404">
        <v>0</v>
      </c>
      <c r="BS34" s="404">
        <v>0</v>
      </c>
      <c r="BT34" s="404">
        <v>0</v>
      </c>
      <c r="BU34" s="404">
        <v>0</v>
      </c>
      <c r="BV34" s="404">
        <v>0</v>
      </c>
      <c r="BW34" s="404">
        <v>0</v>
      </c>
      <c r="BX34" s="404">
        <v>0</v>
      </c>
      <c r="BY34" s="404">
        <v>0</v>
      </c>
      <c r="BZ34" s="404">
        <v>0</v>
      </c>
      <c r="CA34" s="404">
        <v>0</v>
      </c>
      <c r="CB34" s="404">
        <v>0</v>
      </c>
      <c r="CC34" s="404">
        <v>0</v>
      </c>
      <c r="CD34" s="404">
        <v>0</v>
      </c>
      <c r="CE34" s="404">
        <v>0</v>
      </c>
      <c r="CF34" s="404">
        <v>0</v>
      </c>
      <c r="CG34" s="404">
        <v>0</v>
      </c>
      <c r="CH34" s="404">
        <v>0</v>
      </c>
      <c r="CI34" s="404">
        <v>0</v>
      </c>
      <c r="CJ34" s="404">
        <v>0</v>
      </c>
      <c r="CK34" s="404">
        <v>0</v>
      </c>
      <c r="CL34" s="404">
        <v>0</v>
      </c>
      <c r="CM34" s="404">
        <v>0</v>
      </c>
      <c r="CN34" s="404">
        <v>0</v>
      </c>
      <c r="CO34" s="404">
        <v>0</v>
      </c>
      <c r="CP34" s="404">
        <v>0</v>
      </c>
      <c r="CQ34" s="404">
        <v>0</v>
      </c>
      <c r="CR34" s="404">
        <v>0</v>
      </c>
      <c r="CS34" s="404">
        <v>0</v>
      </c>
      <c r="CT34" s="404">
        <v>0</v>
      </c>
      <c r="CU34" s="404">
        <v>0</v>
      </c>
      <c r="CV34" s="404">
        <v>0</v>
      </c>
      <c r="CW34" s="404">
        <v>0</v>
      </c>
      <c r="CX34" s="404">
        <v>0</v>
      </c>
      <c r="CY34" s="404">
        <v>0</v>
      </c>
      <c r="CZ34" s="404">
        <v>0</v>
      </c>
      <c r="DA34" s="404">
        <v>0</v>
      </c>
      <c r="DB34" s="404">
        <v>0</v>
      </c>
      <c r="DC34" s="404">
        <v>0</v>
      </c>
      <c r="DD34" s="404">
        <v>0</v>
      </c>
      <c r="DE34" s="404">
        <v>0</v>
      </c>
      <c r="DF34" s="404">
        <v>0</v>
      </c>
      <c r="DG34" s="405">
        <v>0</v>
      </c>
    </row>
    <row r="35" spans="1:111" ht="15.6" customHeight="1">
      <c r="A35" s="198">
        <v>29</v>
      </c>
      <c r="B35" s="123" t="s">
        <v>193</v>
      </c>
      <c r="C35" s="110" t="s">
        <v>96</v>
      </c>
      <c r="D35" s="400">
        <v>0</v>
      </c>
      <c r="E35" s="402">
        <v>0</v>
      </c>
      <c r="F35" s="402">
        <v>0</v>
      </c>
      <c r="G35" s="402">
        <v>0</v>
      </c>
      <c r="H35" s="402">
        <v>0</v>
      </c>
      <c r="I35" s="402">
        <v>0</v>
      </c>
      <c r="J35" s="402">
        <v>0</v>
      </c>
      <c r="K35" s="402">
        <v>0</v>
      </c>
      <c r="L35" s="402">
        <v>0</v>
      </c>
      <c r="M35" s="402">
        <v>0</v>
      </c>
      <c r="N35" s="402">
        <v>0</v>
      </c>
      <c r="O35" s="402">
        <v>0</v>
      </c>
      <c r="P35" s="402">
        <v>0</v>
      </c>
      <c r="Q35" s="402">
        <v>0</v>
      </c>
      <c r="R35" s="402">
        <v>0</v>
      </c>
      <c r="S35" s="402">
        <v>0</v>
      </c>
      <c r="T35" s="402">
        <v>0</v>
      </c>
      <c r="U35" s="402">
        <v>0</v>
      </c>
      <c r="V35" s="402">
        <v>0</v>
      </c>
      <c r="W35" s="402">
        <v>0</v>
      </c>
      <c r="X35" s="402">
        <v>0</v>
      </c>
      <c r="Y35" s="402">
        <v>0</v>
      </c>
      <c r="Z35" s="402">
        <v>0</v>
      </c>
      <c r="AA35" s="402">
        <v>0</v>
      </c>
      <c r="AB35" s="402">
        <v>0</v>
      </c>
      <c r="AC35" s="402">
        <v>0</v>
      </c>
      <c r="AD35" s="402">
        <v>0</v>
      </c>
      <c r="AE35" s="402">
        <v>0</v>
      </c>
      <c r="AF35" s="401">
        <f t="array" ref="AF35">-生産者価格評価表!$DX35/(MMULT(投入係数表!$D35:$DG35,生産者価格評価表!$DZ$7:$DZ$114)+生産者価格評価表!$DO35)</f>
        <v>0.55918091736539977</v>
      </c>
      <c r="AG35" s="402">
        <v>0</v>
      </c>
      <c r="AH35" s="402">
        <v>0</v>
      </c>
      <c r="AI35" s="402">
        <v>0</v>
      </c>
      <c r="AJ35" s="402">
        <v>0</v>
      </c>
      <c r="AK35" s="402">
        <v>0</v>
      </c>
      <c r="AL35" s="402">
        <v>0</v>
      </c>
      <c r="AM35" s="402">
        <v>0</v>
      </c>
      <c r="AN35" s="402">
        <v>0</v>
      </c>
      <c r="AO35" s="402">
        <v>0</v>
      </c>
      <c r="AP35" s="402">
        <v>0</v>
      </c>
      <c r="AQ35" s="402">
        <v>0</v>
      </c>
      <c r="AR35" s="402">
        <v>0</v>
      </c>
      <c r="AS35" s="402">
        <v>0</v>
      </c>
      <c r="AT35" s="402">
        <v>0</v>
      </c>
      <c r="AU35" s="404">
        <v>0</v>
      </c>
      <c r="AV35" s="404">
        <v>0</v>
      </c>
      <c r="AW35" s="404">
        <v>0</v>
      </c>
      <c r="AX35" s="404">
        <v>0</v>
      </c>
      <c r="AY35" s="404">
        <v>0</v>
      </c>
      <c r="AZ35" s="404">
        <v>0</v>
      </c>
      <c r="BA35" s="404">
        <v>0</v>
      </c>
      <c r="BB35" s="404">
        <v>0</v>
      </c>
      <c r="BC35" s="404">
        <v>0</v>
      </c>
      <c r="BD35" s="404">
        <v>0</v>
      </c>
      <c r="BE35" s="404">
        <v>0</v>
      </c>
      <c r="BF35" s="404">
        <v>0</v>
      </c>
      <c r="BG35" s="404">
        <v>0</v>
      </c>
      <c r="BH35" s="404">
        <v>0</v>
      </c>
      <c r="BI35" s="404">
        <v>0</v>
      </c>
      <c r="BJ35" s="404">
        <v>0</v>
      </c>
      <c r="BK35" s="404">
        <v>0</v>
      </c>
      <c r="BL35" s="404">
        <v>0</v>
      </c>
      <c r="BM35" s="404">
        <v>0</v>
      </c>
      <c r="BN35" s="404">
        <v>0</v>
      </c>
      <c r="BO35" s="404">
        <v>0</v>
      </c>
      <c r="BP35" s="404">
        <v>0</v>
      </c>
      <c r="BQ35" s="404">
        <v>0</v>
      </c>
      <c r="BR35" s="404">
        <v>0</v>
      </c>
      <c r="BS35" s="404">
        <v>0</v>
      </c>
      <c r="BT35" s="404">
        <v>0</v>
      </c>
      <c r="BU35" s="404">
        <v>0</v>
      </c>
      <c r="BV35" s="404">
        <v>0</v>
      </c>
      <c r="BW35" s="404">
        <v>0</v>
      </c>
      <c r="BX35" s="404">
        <v>0</v>
      </c>
      <c r="BY35" s="404">
        <v>0</v>
      </c>
      <c r="BZ35" s="404">
        <v>0</v>
      </c>
      <c r="CA35" s="404">
        <v>0</v>
      </c>
      <c r="CB35" s="404">
        <v>0</v>
      </c>
      <c r="CC35" s="404">
        <v>0</v>
      </c>
      <c r="CD35" s="404">
        <v>0</v>
      </c>
      <c r="CE35" s="404">
        <v>0</v>
      </c>
      <c r="CF35" s="404">
        <v>0</v>
      </c>
      <c r="CG35" s="404">
        <v>0</v>
      </c>
      <c r="CH35" s="404">
        <v>0</v>
      </c>
      <c r="CI35" s="404">
        <v>0</v>
      </c>
      <c r="CJ35" s="404">
        <v>0</v>
      </c>
      <c r="CK35" s="404">
        <v>0</v>
      </c>
      <c r="CL35" s="404">
        <v>0</v>
      </c>
      <c r="CM35" s="404">
        <v>0</v>
      </c>
      <c r="CN35" s="404">
        <v>0</v>
      </c>
      <c r="CO35" s="404">
        <v>0</v>
      </c>
      <c r="CP35" s="404">
        <v>0</v>
      </c>
      <c r="CQ35" s="404">
        <v>0</v>
      </c>
      <c r="CR35" s="404">
        <v>0</v>
      </c>
      <c r="CS35" s="404">
        <v>0</v>
      </c>
      <c r="CT35" s="404">
        <v>0</v>
      </c>
      <c r="CU35" s="404">
        <v>0</v>
      </c>
      <c r="CV35" s="404">
        <v>0</v>
      </c>
      <c r="CW35" s="404">
        <v>0</v>
      </c>
      <c r="CX35" s="404">
        <v>0</v>
      </c>
      <c r="CY35" s="404">
        <v>0</v>
      </c>
      <c r="CZ35" s="404">
        <v>0</v>
      </c>
      <c r="DA35" s="404">
        <v>0</v>
      </c>
      <c r="DB35" s="404">
        <v>0</v>
      </c>
      <c r="DC35" s="404">
        <v>0</v>
      </c>
      <c r="DD35" s="404">
        <v>0</v>
      </c>
      <c r="DE35" s="404">
        <v>0</v>
      </c>
      <c r="DF35" s="404">
        <v>0</v>
      </c>
      <c r="DG35" s="405">
        <v>0</v>
      </c>
    </row>
    <row r="36" spans="1:111" ht="15.6" customHeight="1">
      <c r="A36" s="198">
        <v>30</v>
      </c>
      <c r="B36" s="123" t="s">
        <v>194</v>
      </c>
      <c r="C36" s="110" t="s">
        <v>97</v>
      </c>
      <c r="D36" s="400">
        <v>0</v>
      </c>
      <c r="E36" s="402">
        <v>0</v>
      </c>
      <c r="F36" s="402">
        <v>0</v>
      </c>
      <c r="G36" s="402">
        <v>0</v>
      </c>
      <c r="H36" s="402">
        <v>0</v>
      </c>
      <c r="I36" s="402">
        <v>0</v>
      </c>
      <c r="J36" s="402">
        <v>0</v>
      </c>
      <c r="K36" s="402">
        <v>0</v>
      </c>
      <c r="L36" s="402">
        <v>0</v>
      </c>
      <c r="M36" s="402">
        <v>0</v>
      </c>
      <c r="N36" s="402">
        <v>0</v>
      </c>
      <c r="O36" s="402">
        <v>0</v>
      </c>
      <c r="P36" s="402">
        <v>0</v>
      </c>
      <c r="Q36" s="402">
        <v>0</v>
      </c>
      <c r="R36" s="402">
        <v>0</v>
      </c>
      <c r="S36" s="402">
        <v>0</v>
      </c>
      <c r="T36" s="402">
        <v>0</v>
      </c>
      <c r="U36" s="402">
        <v>0</v>
      </c>
      <c r="V36" s="402">
        <v>0</v>
      </c>
      <c r="W36" s="402">
        <v>0</v>
      </c>
      <c r="X36" s="402">
        <v>0</v>
      </c>
      <c r="Y36" s="402">
        <v>0</v>
      </c>
      <c r="Z36" s="402">
        <v>0</v>
      </c>
      <c r="AA36" s="402">
        <v>0</v>
      </c>
      <c r="AB36" s="402">
        <v>0</v>
      </c>
      <c r="AC36" s="402">
        <v>0</v>
      </c>
      <c r="AD36" s="402">
        <v>0</v>
      </c>
      <c r="AE36" s="402">
        <v>0</v>
      </c>
      <c r="AF36" s="402">
        <v>0</v>
      </c>
      <c r="AG36" s="401">
        <f t="array" ref="AG36">-生産者価格評価表!$DX36/(MMULT(投入係数表!$D36:$DG36,生産者価格評価表!$DZ$7:$DZ$114)+生産者価格評価表!$DO36)</f>
        <v>0.78063461632432019</v>
      </c>
      <c r="AH36" s="402">
        <v>0</v>
      </c>
      <c r="AI36" s="402">
        <v>0</v>
      </c>
      <c r="AJ36" s="402">
        <v>0</v>
      </c>
      <c r="AK36" s="402">
        <v>0</v>
      </c>
      <c r="AL36" s="402">
        <v>0</v>
      </c>
      <c r="AM36" s="402">
        <v>0</v>
      </c>
      <c r="AN36" s="402">
        <v>0</v>
      </c>
      <c r="AO36" s="402">
        <v>0</v>
      </c>
      <c r="AP36" s="402">
        <v>0</v>
      </c>
      <c r="AQ36" s="402">
        <v>0</v>
      </c>
      <c r="AR36" s="402">
        <v>0</v>
      </c>
      <c r="AS36" s="402">
        <v>0</v>
      </c>
      <c r="AT36" s="402">
        <v>0</v>
      </c>
      <c r="AU36" s="404">
        <v>0</v>
      </c>
      <c r="AV36" s="404">
        <v>0</v>
      </c>
      <c r="AW36" s="404">
        <v>0</v>
      </c>
      <c r="AX36" s="404">
        <v>0</v>
      </c>
      <c r="AY36" s="404">
        <v>0</v>
      </c>
      <c r="AZ36" s="404">
        <v>0</v>
      </c>
      <c r="BA36" s="404">
        <v>0</v>
      </c>
      <c r="BB36" s="404">
        <v>0</v>
      </c>
      <c r="BC36" s="404">
        <v>0</v>
      </c>
      <c r="BD36" s="404">
        <v>0</v>
      </c>
      <c r="BE36" s="404">
        <v>0</v>
      </c>
      <c r="BF36" s="404">
        <v>0</v>
      </c>
      <c r="BG36" s="404">
        <v>0</v>
      </c>
      <c r="BH36" s="404">
        <v>0</v>
      </c>
      <c r="BI36" s="404">
        <v>0</v>
      </c>
      <c r="BJ36" s="404">
        <v>0</v>
      </c>
      <c r="BK36" s="404">
        <v>0</v>
      </c>
      <c r="BL36" s="404">
        <v>0</v>
      </c>
      <c r="BM36" s="404">
        <v>0</v>
      </c>
      <c r="BN36" s="404">
        <v>0</v>
      </c>
      <c r="BO36" s="404">
        <v>0</v>
      </c>
      <c r="BP36" s="404">
        <v>0</v>
      </c>
      <c r="BQ36" s="404">
        <v>0</v>
      </c>
      <c r="BR36" s="404">
        <v>0</v>
      </c>
      <c r="BS36" s="404">
        <v>0</v>
      </c>
      <c r="BT36" s="404">
        <v>0</v>
      </c>
      <c r="BU36" s="404">
        <v>0</v>
      </c>
      <c r="BV36" s="404">
        <v>0</v>
      </c>
      <c r="BW36" s="404">
        <v>0</v>
      </c>
      <c r="BX36" s="404">
        <v>0</v>
      </c>
      <c r="BY36" s="404">
        <v>0</v>
      </c>
      <c r="BZ36" s="404">
        <v>0</v>
      </c>
      <c r="CA36" s="404">
        <v>0</v>
      </c>
      <c r="CB36" s="404">
        <v>0</v>
      </c>
      <c r="CC36" s="404">
        <v>0</v>
      </c>
      <c r="CD36" s="404">
        <v>0</v>
      </c>
      <c r="CE36" s="404">
        <v>0</v>
      </c>
      <c r="CF36" s="404">
        <v>0</v>
      </c>
      <c r="CG36" s="404">
        <v>0</v>
      </c>
      <c r="CH36" s="404">
        <v>0</v>
      </c>
      <c r="CI36" s="404">
        <v>0</v>
      </c>
      <c r="CJ36" s="404">
        <v>0</v>
      </c>
      <c r="CK36" s="404">
        <v>0</v>
      </c>
      <c r="CL36" s="404">
        <v>0</v>
      </c>
      <c r="CM36" s="404">
        <v>0</v>
      </c>
      <c r="CN36" s="404">
        <v>0</v>
      </c>
      <c r="CO36" s="404">
        <v>0</v>
      </c>
      <c r="CP36" s="404">
        <v>0</v>
      </c>
      <c r="CQ36" s="404">
        <v>0</v>
      </c>
      <c r="CR36" s="404">
        <v>0</v>
      </c>
      <c r="CS36" s="404">
        <v>0</v>
      </c>
      <c r="CT36" s="404">
        <v>0</v>
      </c>
      <c r="CU36" s="404">
        <v>0</v>
      </c>
      <c r="CV36" s="404">
        <v>0</v>
      </c>
      <c r="CW36" s="404">
        <v>0</v>
      </c>
      <c r="CX36" s="404">
        <v>0</v>
      </c>
      <c r="CY36" s="404">
        <v>0</v>
      </c>
      <c r="CZ36" s="404">
        <v>0</v>
      </c>
      <c r="DA36" s="404">
        <v>0</v>
      </c>
      <c r="DB36" s="404">
        <v>0</v>
      </c>
      <c r="DC36" s="404">
        <v>0</v>
      </c>
      <c r="DD36" s="404">
        <v>0</v>
      </c>
      <c r="DE36" s="404">
        <v>0</v>
      </c>
      <c r="DF36" s="404">
        <v>0</v>
      </c>
      <c r="DG36" s="405">
        <v>0</v>
      </c>
    </row>
    <row r="37" spans="1:111" ht="15.6" customHeight="1">
      <c r="A37" s="198">
        <v>31</v>
      </c>
      <c r="B37" s="123" t="s">
        <v>195</v>
      </c>
      <c r="C37" s="110" t="s">
        <v>196</v>
      </c>
      <c r="D37" s="400">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1">
        <f t="array" ref="AH37">-生産者価格評価表!$DX37/(MMULT(投入係数表!$D37:$DG37,生産者価格評価表!$DZ$7:$DZ$114)+生産者価格評価表!$DO37)</f>
        <v>0.88805082573049088</v>
      </c>
      <c r="AI37" s="402">
        <v>0</v>
      </c>
      <c r="AJ37" s="402">
        <v>0</v>
      </c>
      <c r="AK37" s="402">
        <v>0</v>
      </c>
      <c r="AL37" s="402">
        <v>0</v>
      </c>
      <c r="AM37" s="402">
        <v>0</v>
      </c>
      <c r="AN37" s="402">
        <v>0</v>
      </c>
      <c r="AO37" s="402">
        <v>0</v>
      </c>
      <c r="AP37" s="402">
        <v>0</v>
      </c>
      <c r="AQ37" s="402">
        <v>0</v>
      </c>
      <c r="AR37" s="402">
        <v>0</v>
      </c>
      <c r="AS37" s="402">
        <v>0</v>
      </c>
      <c r="AT37" s="402">
        <v>0</v>
      </c>
      <c r="AU37" s="404">
        <v>0</v>
      </c>
      <c r="AV37" s="404">
        <v>0</v>
      </c>
      <c r="AW37" s="404">
        <v>0</v>
      </c>
      <c r="AX37" s="404">
        <v>0</v>
      </c>
      <c r="AY37" s="404">
        <v>0</v>
      </c>
      <c r="AZ37" s="404">
        <v>0</v>
      </c>
      <c r="BA37" s="404">
        <v>0</v>
      </c>
      <c r="BB37" s="404">
        <v>0</v>
      </c>
      <c r="BC37" s="404">
        <v>0</v>
      </c>
      <c r="BD37" s="404">
        <v>0</v>
      </c>
      <c r="BE37" s="404">
        <v>0</v>
      </c>
      <c r="BF37" s="404">
        <v>0</v>
      </c>
      <c r="BG37" s="404">
        <v>0</v>
      </c>
      <c r="BH37" s="404">
        <v>0</v>
      </c>
      <c r="BI37" s="404">
        <v>0</v>
      </c>
      <c r="BJ37" s="404">
        <v>0</v>
      </c>
      <c r="BK37" s="404">
        <v>0</v>
      </c>
      <c r="BL37" s="404">
        <v>0</v>
      </c>
      <c r="BM37" s="404">
        <v>0</v>
      </c>
      <c r="BN37" s="404">
        <v>0</v>
      </c>
      <c r="BO37" s="404">
        <v>0</v>
      </c>
      <c r="BP37" s="404">
        <v>0</v>
      </c>
      <c r="BQ37" s="404">
        <v>0</v>
      </c>
      <c r="BR37" s="404">
        <v>0</v>
      </c>
      <c r="BS37" s="404">
        <v>0</v>
      </c>
      <c r="BT37" s="404">
        <v>0</v>
      </c>
      <c r="BU37" s="404">
        <v>0</v>
      </c>
      <c r="BV37" s="404">
        <v>0</v>
      </c>
      <c r="BW37" s="404">
        <v>0</v>
      </c>
      <c r="BX37" s="404">
        <v>0</v>
      </c>
      <c r="BY37" s="404">
        <v>0</v>
      </c>
      <c r="BZ37" s="404">
        <v>0</v>
      </c>
      <c r="CA37" s="404">
        <v>0</v>
      </c>
      <c r="CB37" s="404">
        <v>0</v>
      </c>
      <c r="CC37" s="404">
        <v>0</v>
      </c>
      <c r="CD37" s="404">
        <v>0</v>
      </c>
      <c r="CE37" s="404">
        <v>0</v>
      </c>
      <c r="CF37" s="404">
        <v>0</v>
      </c>
      <c r="CG37" s="404">
        <v>0</v>
      </c>
      <c r="CH37" s="404">
        <v>0</v>
      </c>
      <c r="CI37" s="404">
        <v>0</v>
      </c>
      <c r="CJ37" s="404">
        <v>0</v>
      </c>
      <c r="CK37" s="404">
        <v>0</v>
      </c>
      <c r="CL37" s="404">
        <v>0</v>
      </c>
      <c r="CM37" s="404">
        <v>0</v>
      </c>
      <c r="CN37" s="404">
        <v>0</v>
      </c>
      <c r="CO37" s="404">
        <v>0</v>
      </c>
      <c r="CP37" s="404">
        <v>0</v>
      </c>
      <c r="CQ37" s="404">
        <v>0</v>
      </c>
      <c r="CR37" s="404">
        <v>0</v>
      </c>
      <c r="CS37" s="404">
        <v>0</v>
      </c>
      <c r="CT37" s="404">
        <v>0</v>
      </c>
      <c r="CU37" s="404">
        <v>0</v>
      </c>
      <c r="CV37" s="404">
        <v>0</v>
      </c>
      <c r="CW37" s="404">
        <v>0</v>
      </c>
      <c r="CX37" s="404">
        <v>0</v>
      </c>
      <c r="CY37" s="404">
        <v>0</v>
      </c>
      <c r="CZ37" s="404">
        <v>0</v>
      </c>
      <c r="DA37" s="404">
        <v>0</v>
      </c>
      <c r="DB37" s="404">
        <v>0</v>
      </c>
      <c r="DC37" s="404">
        <v>0</v>
      </c>
      <c r="DD37" s="404">
        <v>0</v>
      </c>
      <c r="DE37" s="404">
        <v>0</v>
      </c>
      <c r="DF37" s="404">
        <v>0</v>
      </c>
      <c r="DG37" s="405">
        <v>0</v>
      </c>
    </row>
    <row r="38" spans="1:111" ht="15.6" customHeight="1">
      <c r="A38" s="198">
        <v>32</v>
      </c>
      <c r="B38" s="123" t="s">
        <v>197</v>
      </c>
      <c r="C38" s="110" t="s">
        <v>198</v>
      </c>
      <c r="D38" s="400">
        <v>0</v>
      </c>
      <c r="E38" s="402">
        <v>0</v>
      </c>
      <c r="F38" s="402">
        <v>0</v>
      </c>
      <c r="G38" s="402">
        <v>0</v>
      </c>
      <c r="H38" s="402">
        <v>0</v>
      </c>
      <c r="I38" s="402">
        <v>0</v>
      </c>
      <c r="J38" s="402">
        <v>0</v>
      </c>
      <c r="K38" s="402">
        <v>0</v>
      </c>
      <c r="L38" s="402">
        <v>0</v>
      </c>
      <c r="M38" s="402">
        <v>0</v>
      </c>
      <c r="N38" s="402">
        <v>0</v>
      </c>
      <c r="O38" s="402">
        <v>0</v>
      </c>
      <c r="P38" s="402">
        <v>0</v>
      </c>
      <c r="Q38" s="402">
        <v>0</v>
      </c>
      <c r="R38" s="402">
        <v>0</v>
      </c>
      <c r="S38" s="402">
        <v>0</v>
      </c>
      <c r="T38" s="402">
        <v>0</v>
      </c>
      <c r="U38" s="402">
        <v>0</v>
      </c>
      <c r="V38" s="402">
        <v>0</v>
      </c>
      <c r="W38" s="402">
        <v>0</v>
      </c>
      <c r="X38" s="402">
        <v>0</v>
      </c>
      <c r="Y38" s="402">
        <v>0</v>
      </c>
      <c r="Z38" s="402">
        <v>0</v>
      </c>
      <c r="AA38" s="402">
        <v>0</v>
      </c>
      <c r="AB38" s="402">
        <v>0</v>
      </c>
      <c r="AC38" s="402">
        <v>0</v>
      </c>
      <c r="AD38" s="402">
        <v>0</v>
      </c>
      <c r="AE38" s="402">
        <v>0</v>
      </c>
      <c r="AF38" s="402">
        <v>0</v>
      </c>
      <c r="AG38" s="402">
        <v>0</v>
      </c>
      <c r="AH38" s="402">
        <v>0</v>
      </c>
      <c r="AI38" s="401">
        <f t="array" ref="AI38">-生産者価格評価表!$DX38/(MMULT(投入係数表!$D38:$DG38,生産者価格評価表!$DZ$7:$DZ$114)+生産者価格評価表!$DO38)</f>
        <v>0.79390568828503116</v>
      </c>
      <c r="AJ38" s="402">
        <v>0</v>
      </c>
      <c r="AK38" s="402">
        <v>0</v>
      </c>
      <c r="AL38" s="402">
        <v>0</v>
      </c>
      <c r="AM38" s="402">
        <v>0</v>
      </c>
      <c r="AN38" s="402">
        <v>0</v>
      </c>
      <c r="AO38" s="402">
        <v>0</v>
      </c>
      <c r="AP38" s="402">
        <v>0</v>
      </c>
      <c r="AQ38" s="402">
        <v>0</v>
      </c>
      <c r="AR38" s="402">
        <v>0</v>
      </c>
      <c r="AS38" s="402">
        <v>0</v>
      </c>
      <c r="AT38" s="402">
        <v>0</v>
      </c>
      <c r="AU38" s="404">
        <v>0</v>
      </c>
      <c r="AV38" s="404">
        <v>0</v>
      </c>
      <c r="AW38" s="404">
        <v>0</v>
      </c>
      <c r="AX38" s="404">
        <v>0</v>
      </c>
      <c r="AY38" s="404">
        <v>0</v>
      </c>
      <c r="AZ38" s="404">
        <v>0</v>
      </c>
      <c r="BA38" s="404">
        <v>0</v>
      </c>
      <c r="BB38" s="404">
        <v>0</v>
      </c>
      <c r="BC38" s="404">
        <v>0</v>
      </c>
      <c r="BD38" s="404">
        <v>0</v>
      </c>
      <c r="BE38" s="404">
        <v>0</v>
      </c>
      <c r="BF38" s="404">
        <v>0</v>
      </c>
      <c r="BG38" s="404">
        <v>0</v>
      </c>
      <c r="BH38" s="404">
        <v>0</v>
      </c>
      <c r="BI38" s="404">
        <v>0</v>
      </c>
      <c r="BJ38" s="404">
        <v>0</v>
      </c>
      <c r="BK38" s="404">
        <v>0</v>
      </c>
      <c r="BL38" s="404">
        <v>0</v>
      </c>
      <c r="BM38" s="404">
        <v>0</v>
      </c>
      <c r="BN38" s="404">
        <v>0</v>
      </c>
      <c r="BO38" s="404">
        <v>0</v>
      </c>
      <c r="BP38" s="404">
        <v>0</v>
      </c>
      <c r="BQ38" s="404">
        <v>0</v>
      </c>
      <c r="BR38" s="404">
        <v>0</v>
      </c>
      <c r="BS38" s="404">
        <v>0</v>
      </c>
      <c r="BT38" s="404">
        <v>0</v>
      </c>
      <c r="BU38" s="404">
        <v>0</v>
      </c>
      <c r="BV38" s="404">
        <v>0</v>
      </c>
      <c r="BW38" s="404">
        <v>0</v>
      </c>
      <c r="BX38" s="404">
        <v>0</v>
      </c>
      <c r="BY38" s="404">
        <v>0</v>
      </c>
      <c r="BZ38" s="404">
        <v>0</v>
      </c>
      <c r="CA38" s="404">
        <v>0</v>
      </c>
      <c r="CB38" s="404">
        <v>0</v>
      </c>
      <c r="CC38" s="404">
        <v>0</v>
      </c>
      <c r="CD38" s="404">
        <v>0</v>
      </c>
      <c r="CE38" s="404">
        <v>0</v>
      </c>
      <c r="CF38" s="404">
        <v>0</v>
      </c>
      <c r="CG38" s="404">
        <v>0</v>
      </c>
      <c r="CH38" s="404">
        <v>0</v>
      </c>
      <c r="CI38" s="404">
        <v>0</v>
      </c>
      <c r="CJ38" s="404">
        <v>0</v>
      </c>
      <c r="CK38" s="404">
        <v>0</v>
      </c>
      <c r="CL38" s="404">
        <v>0</v>
      </c>
      <c r="CM38" s="404">
        <v>0</v>
      </c>
      <c r="CN38" s="404">
        <v>0</v>
      </c>
      <c r="CO38" s="404">
        <v>0</v>
      </c>
      <c r="CP38" s="404">
        <v>0</v>
      </c>
      <c r="CQ38" s="404">
        <v>0</v>
      </c>
      <c r="CR38" s="404">
        <v>0</v>
      </c>
      <c r="CS38" s="404">
        <v>0</v>
      </c>
      <c r="CT38" s="404">
        <v>0</v>
      </c>
      <c r="CU38" s="404">
        <v>0</v>
      </c>
      <c r="CV38" s="404">
        <v>0</v>
      </c>
      <c r="CW38" s="404">
        <v>0</v>
      </c>
      <c r="CX38" s="404">
        <v>0</v>
      </c>
      <c r="CY38" s="404">
        <v>0</v>
      </c>
      <c r="CZ38" s="404">
        <v>0</v>
      </c>
      <c r="DA38" s="404">
        <v>0</v>
      </c>
      <c r="DB38" s="404">
        <v>0</v>
      </c>
      <c r="DC38" s="404">
        <v>0</v>
      </c>
      <c r="DD38" s="404">
        <v>0</v>
      </c>
      <c r="DE38" s="404">
        <v>0</v>
      </c>
      <c r="DF38" s="404">
        <v>0</v>
      </c>
      <c r="DG38" s="405">
        <v>0</v>
      </c>
    </row>
    <row r="39" spans="1:111" ht="15.6" customHeight="1">
      <c r="A39" s="198">
        <v>33</v>
      </c>
      <c r="B39" s="123" t="s">
        <v>199</v>
      </c>
      <c r="C39" s="110" t="s">
        <v>200</v>
      </c>
      <c r="D39" s="400">
        <v>0</v>
      </c>
      <c r="E39" s="402">
        <v>0</v>
      </c>
      <c r="F39" s="402">
        <v>0</v>
      </c>
      <c r="G39" s="402">
        <v>0</v>
      </c>
      <c r="H39" s="402">
        <v>0</v>
      </c>
      <c r="I39" s="402">
        <v>0</v>
      </c>
      <c r="J39" s="402">
        <v>0</v>
      </c>
      <c r="K39" s="402">
        <v>0</v>
      </c>
      <c r="L39" s="402">
        <v>0</v>
      </c>
      <c r="M39" s="402">
        <v>0</v>
      </c>
      <c r="N39" s="402">
        <v>0</v>
      </c>
      <c r="O39" s="402">
        <v>0</v>
      </c>
      <c r="P39" s="402">
        <v>0</v>
      </c>
      <c r="Q39" s="402">
        <v>0</v>
      </c>
      <c r="R39" s="402">
        <v>0</v>
      </c>
      <c r="S39" s="402">
        <v>0</v>
      </c>
      <c r="T39" s="402">
        <v>0</v>
      </c>
      <c r="U39" s="402">
        <v>0</v>
      </c>
      <c r="V39" s="402">
        <v>0</v>
      </c>
      <c r="W39" s="402">
        <v>0</v>
      </c>
      <c r="X39" s="402">
        <v>0</v>
      </c>
      <c r="Y39" s="402">
        <v>0</v>
      </c>
      <c r="Z39" s="402">
        <v>0</v>
      </c>
      <c r="AA39" s="402">
        <v>0</v>
      </c>
      <c r="AB39" s="402">
        <v>0</v>
      </c>
      <c r="AC39" s="402">
        <v>0</v>
      </c>
      <c r="AD39" s="402">
        <v>0</v>
      </c>
      <c r="AE39" s="402">
        <v>0</v>
      </c>
      <c r="AF39" s="402">
        <v>0</v>
      </c>
      <c r="AG39" s="402">
        <v>0</v>
      </c>
      <c r="AH39" s="402">
        <v>0</v>
      </c>
      <c r="AI39" s="402">
        <v>0</v>
      </c>
      <c r="AJ39" s="401">
        <f t="array" ref="AJ39">-生産者価格評価表!$DX39/(MMULT(投入係数表!$D39:$DG39,生産者価格評価表!$DZ$7:$DZ$114)+生産者価格評価表!$DO39)</f>
        <v>0.47537153525591497</v>
      </c>
      <c r="AK39" s="402">
        <v>0</v>
      </c>
      <c r="AL39" s="402">
        <v>0</v>
      </c>
      <c r="AM39" s="402">
        <v>0</v>
      </c>
      <c r="AN39" s="402">
        <v>0</v>
      </c>
      <c r="AO39" s="402">
        <v>0</v>
      </c>
      <c r="AP39" s="402">
        <v>0</v>
      </c>
      <c r="AQ39" s="402">
        <v>0</v>
      </c>
      <c r="AR39" s="402">
        <v>0</v>
      </c>
      <c r="AS39" s="402">
        <v>0</v>
      </c>
      <c r="AT39" s="402">
        <v>0</v>
      </c>
      <c r="AU39" s="404">
        <v>0</v>
      </c>
      <c r="AV39" s="404">
        <v>0</v>
      </c>
      <c r="AW39" s="404">
        <v>0</v>
      </c>
      <c r="AX39" s="404">
        <v>0</v>
      </c>
      <c r="AY39" s="404">
        <v>0</v>
      </c>
      <c r="AZ39" s="404">
        <v>0</v>
      </c>
      <c r="BA39" s="404">
        <v>0</v>
      </c>
      <c r="BB39" s="404">
        <v>0</v>
      </c>
      <c r="BC39" s="404">
        <v>0</v>
      </c>
      <c r="BD39" s="404">
        <v>0</v>
      </c>
      <c r="BE39" s="404">
        <v>0</v>
      </c>
      <c r="BF39" s="404">
        <v>0</v>
      </c>
      <c r="BG39" s="404">
        <v>0</v>
      </c>
      <c r="BH39" s="404">
        <v>0</v>
      </c>
      <c r="BI39" s="404">
        <v>0</v>
      </c>
      <c r="BJ39" s="404">
        <v>0</v>
      </c>
      <c r="BK39" s="404">
        <v>0</v>
      </c>
      <c r="BL39" s="404">
        <v>0</v>
      </c>
      <c r="BM39" s="404">
        <v>0</v>
      </c>
      <c r="BN39" s="404">
        <v>0</v>
      </c>
      <c r="BO39" s="404">
        <v>0</v>
      </c>
      <c r="BP39" s="404">
        <v>0</v>
      </c>
      <c r="BQ39" s="404">
        <v>0</v>
      </c>
      <c r="BR39" s="404">
        <v>0</v>
      </c>
      <c r="BS39" s="404">
        <v>0</v>
      </c>
      <c r="BT39" s="404">
        <v>0</v>
      </c>
      <c r="BU39" s="404">
        <v>0</v>
      </c>
      <c r="BV39" s="404">
        <v>0</v>
      </c>
      <c r="BW39" s="404">
        <v>0</v>
      </c>
      <c r="BX39" s="404">
        <v>0</v>
      </c>
      <c r="BY39" s="404">
        <v>0</v>
      </c>
      <c r="BZ39" s="404">
        <v>0</v>
      </c>
      <c r="CA39" s="404">
        <v>0</v>
      </c>
      <c r="CB39" s="404">
        <v>0</v>
      </c>
      <c r="CC39" s="404">
        <v>0</v>
      </c>
      <c r="CD39" s="404">
        <v>0</v>
      </c>
      <c r="CE39" s="404">
        <v>0</v>
      </c>
      <c r="CF39" s="404">
        <v>0</v>
      </c>
      <c r="CG39" s="404">
        <v>0</v>
      </c>
      <c r="CH39" s="404">
        <v>0</v>
      </c>
      <c r="CI39" s="404">
        <v>0</v>
      </c>
      <c r="CJ39" s="404">
        <v>0</v>
      </c>
      <c r="CK39" s="404">
        <v>0</v>
      </c>
      <c r="CL39" s="404">
        <v>0</v>
      </c>
      <c r="CM39" s="404">
        <v>0</v>
      </c>
      <c r="CN39" s="404">
        <v>0</v>
      </c>
      <c r="CO39" s="404">
        <v>0</v>
      </c>
      <c r="CP39" s="404">
        <v>0</v>
      </c>
      <c r="CQ39" s="404">
        <v>0</v>
      </c>
      <c r="CR39" s="404">
        <v>0</v>
      </c>
      <c r="CS39" s="404">
        <v>0</v>
      </c>
      <c r="CT39" s="404">
        <v>0</v>
      </c>
      <c r="CU39" s="404">
        <v>0</v>
      </c>
      <c r="CV39" s="404">
        <v>0</v>
      </c>
      <c r="CW39" s="404">
        <v>0</v>
      </c>
      <c r="CX39" s="404">
        <v>0</v>
      </c>
      <c r="CY39" s="404">
        <v>0</v>
      </c>
      <c r="CZ39" s="404">
        <v>0</v>
      </c>
      <c r="DA39" s="404">
        <v>0</v>
      </c>
      <c r="DB39" s="404">
        <v>0</v>
      </c>
      <c r="DC39" s="404">
        <v>0</v>
      </c>
      <c r="DD39" s="404">
        <v>0</v>
      </c>
      <c r="DE39" s="404">
        <v>0</v>
      </c>
      <c r="DF39" s="404">
        <v>0</v>
      </c>
      <c r="DG39" s="405">
        <v>0</v>
      </c>
    </row>
    <row r="40" spans="1:111" ht="15.6" customHeight="1">
      <c r="A40" s="198">
        <v>34</v>
      </c>
      <c r="B40" s="123" t="s">
        <v>201</v>
      </c>
      <c r="C40" s="110" t="s">
        <v>98</v>
      </c>
      <c r="D40" s="400">
        <v>0</v>
      </c>
      <c r="E40" s="402">
        <v>0</v>
      </c>
      <c r="F40" s="402">
        <v>0</v>
      </c>
      <c r="G40" s="402">
        <v>0</v>
      </c>
      <c r="H40" s="402">
        <v>0</v>
      </c>
      <c r="I40" s="402">
        <v>0</v>
      </c>
      <c r="J40" s="402">
        <v>0</v>
      </c>
      <c r="K40" s="402">
        <v>0</v>
      </c>
      <c r="L40" s="402">
        <v>0</v>
      </c>
      <c r="M40" s="402">
        <v>0</v>
      </c>
      <c r="N40" s="402">
        <v>0</v>
      </c>
      <c r="O40" s="402">
        <v>0</v>
      </c>
      <c r="P40" s="402">
        <v>0</v>
      </c>
      <c r="Q40" s="402">
        <v>0</v>
      </c>
      <c r="R40" s="402">
        <v>0</v>
      </c>
      <c r="S40" s="402">
        <v>0</v>
      </c>
      <c r="T40" s="402">
        <v>0</v>
      </c>
      <c r="U40" s="402">
        <v>0</v>
      </c>
      <c r="V40" s="402">
        <v>0</v>
      </c>
      <c r="W40" s="402">
        <v>0</v>
      </c>
      <c r="X40" s="402">
        <v>0</v>
      </c>
      <c r="Y40" s="402">
        <v>0</v>
      </c>
      <c r="Z40" s="402">
        <v>0</v>
      </c>
      <c r="AA40" s="402">
        <v>0</v>
      </c>
      <c r="AB40" s="402">
        <v>0</v>
      </c>
      <c r="AC40" s="402">
        <v>0</v>
      </c>
      <c r="AD40" s="402">
        <v>0</v>
      </c>
      <c r="AE40" s="402">
        <v>0</v>
      </c>
      <c r="AF40" s="402">
        <v>0</v>
      </c>
      <c r="AG40" s="402">
        <v>0</v>
      </c>
      <c r="AH40" s="402">
        <v>0</v>
      </c>
      <c r="AI40" s="402">
        <v>0</v>
      </c>
      <c r="AJ40" s="402">
        <v>0</v>
      </c>
      <c r="AK40" s="401">
        <f t="array" ref="AK40">-生産者価格評価表!$DX40/(MMULT(投入係数表!$D40:$DG40,生産者価格評価表!$DZ$7:$DZ$114)+生産者価格評価表!$DO40)</f>
        <v>0.58133827182964226</v>
      </c>
      <c r="AL40" s="402">
        <v>0</v>
      </c>
      <c r="AM40" s="402">
        <v>0</v>
      </c>
      <c r="AN40" s="402">
        <v>0</v>
      </c>
      <c r="AO40" s="402">
        <v>0</v>
      </c>
      <c r="AP40" s="402">
        <v>0</v>
      </c>
      <c r="AQ40" s="402">
        <v>0</v>
      </c>
      <c r="AR40" s="402">
        <v>0</v>
      </c>
      <c r="AS40" s="402">
        <v>0</v>
      </c>
      <c r="AT40" s="402">
        <v>0</v>
      </c>
      <c r="AU40" s="404">
        <v>0</v>
      </c>
      <c r="AV40" s="404">
        <v>0</v>
      </c>
      <c r="AW40" s="404">
        <v>0</v>
      </c>
      <c r="AX40" s="404">
        <v>0</v>
      </c>
      <c r="AY40" s="404">
        <v>0</v>
      </c>
      <c r="AZ40" s="404">
        <v>0</v>
      </c>
      <c r="BA40" s="404">
        <v>0</v>
      </c>
      <c r="BB40" s="404">
        <v>0</v>
      </c>
      <c r="BC40" s="404">
        <v>0</v>
      </c>
      <c r="BD40" s="404">
        <v>0</v>
      </c>
      <c r="BE40" s="404">
        <v>0</v>
      </c>
      <c r="BF40" s="404">
        <v>0</v>
      </c>
      <c r="BG40" s="404">
        <v>0</v>
      </c>
      <c r="BH40" s="404">
        <v>0</v>
      </c>
      <c r="BI40" s="404">
        <v>0</v>
      </c>
      <c r="BJ40" s="404">
        <v>0</v>
      </c>
      <c r="BK40" s="404">
        <v>0</v>
      </c>
      <c r="BL40" s="404">
        <v>0</v>
      </c>
      <c r="BM40" s="404">
        <v>0</v>
      </c>
      <c r="BN40" s="404">
        <v>0</v>
      </c>
      <c r="BO40" s="404">
        <v>0</v>
      </c>
      <c r="BP40" s="404">
        <v>0</v>
      </c>
      <c r="BQ40" s="404">
        <v>0</v>
      </c>
      <c r="BR40" s="404">
        <v>0</v>
      </c>
      <c r="BS40" s="404">
        <v>0</v>
      </c>
      <c r="BT40" s="404">
        <v>0</v>
      </c>
      <c r="BU40" s="404">
        <v>0</v>
      </c>
      <c r="BV40" s="404">
        <v>0</v>
      </c>
      <c r="BW40" s="404">
        <v>0</v>
      </c>
      <c r="BX40" s="404">
        <v>0</v>
      </c>
      <c r="BY40" s="404">
        <v>0</v>
      </c>
      <c r="BZ40" s="404">
        <v>0</v>
      </c>
      <c r="CA40" s="404">
        <v>0</v>
      </c>
      <c r="CB40" s="404">
        <v>0</v>
      </c>
      <c r="CC40" s="404">
        <v>0</v>
      </c>
      <c r="CD40" s="404">
        <v>0</v>
      </c>
      <c r="CE40" s="404">
        <v>0</v>
      </c>
      <c r="CF40" s="404">
        <v>0</v>
      </c>
      <c r="CG40" s="404">
        <v>0</v>
      </c>
      <c r="CH40" s="404">
        <v>0</v>
      </c>
      <c r="CI40" s="404">
        <v>0</v>
      </c>
      <c r="CJ40" s="404">
        <v>0</v>
      </c>
      <c r="CK40" s="404">
        <v>0</v>
      </c>
      <c r="CL40" s="404">
        <v>0</v>
      </c>
      <c r="CM40" s="404">
        <v>0</v>
      </c>
      <c r="CN40" s="404">
        <v>0</v>
      </c>
      <c r="CO40" s="404">
        <v>0</v>
      </c>
      <c r="CP40" s="404">
        <v>0</v>
      </c>
      <c r="CQ40" s="404">
        <v>0</v>
      </c>
      <c r="CR40" s="404">
        <v>0</v>
      </c>
      <c r="CS40" s="404">
        <v>0</v>
      </c>
      <c r="CT40" s="404">
        <v>0</v>
      </c>
      <c r="CU40" s="404">
        <v>0</v>
      </c>
      <c r="CV40" s="404">
        <v>0</v>
      </c>
      <c r="CW40" s="404">
        <v>0</v>
      </c>
      <c r="CX40" s="404">
        <v>0</v>
      </c>
      <c r="CY40" s="404">
        <v>0</v>
      </c>
      <c r="CZ40" s="404">
        <v>0</v>
      </c>
      <c r="DA40" s="404">
        <v>0</v>
      </c>
      <c r="DB40" s="404">
        <v>0</v>
      </c>
      <c r="DC40" s="404">
        <v>0</v>
      </c>
      <c r="DD40" s="404">
        <v>0</v>
      </c>
      <c r="DE40" s="404">
        <v>0</v>
      </c>
      <c r="DF40" s="404">
        <v>0</v>
      </c>
      <c r="DG40" s="405">
        <v>0</v>
      </c>
    </row>
    <row r="41" spans="1:111" ht="15.6" customHeight="1">
      <c r="A41" s="198">
        <v>35</v>
      </c>
      <c r="B41" s="123" t="s">
        <v>202</v>
      </c>
      <c r="C41" s="110" t="s">
        <v>99</v>
      </c>
      <c r="D41" s="400">
        <v>0</v>
      </c>
      <c r="E41" s="402">
        <v>0</v>
      </c>
      <c r="F41" s="402">
        <v>0</v>
      </c>
      <c r="G41" s="402">
        <v>0</v>
      </c>
      <c r="H41" s="402">
        <v>0</v>
      </c>
      <c r="I41" s="402">
        <v>0</v>
      </c>
      <c r="J41" s="402">
        <v>0</v>
      </c>
      <c r="K41" s="402">
        <v>0</v>
      </c>
      <c r="L41" s="402">
        <v>0</v>
      </c>
      <c r="M41" s="402">
        <v>0</v>
      </c>
      <c r="N41" s="402">
        <v>0</v>
      </c>
      <c r="O41" s="402">
        <v>0</v>
      </c>
      <c r="P41" s="402">
        <v>0</v>
      </c>
      <c r="Q41" s="402">
        <v>0</v>
      </c>
      <c r="R41" s="402">
        <v>0</v>
      </c>
      <c r="S41" s="402">
        <v>0</v>
      </c>
      <c r="T41" s="402">
        <v>0</v>
      </c>
      <c r="U41" s="402">
        <v>0</v>
      </c>
      <c r="V41" s="402">
        <v>0</v>
      </c>
      <c r="W41" s="402">
        <v>0</v>
      </c>
      <c r="X41" s="402">
        <v>0</v>
      </c>
      <c r="Y41" s="402">
        <v>0</v>
      </c>
      <c r="Z41" s="402">
        <v>0</v>
      </c>
      <c r="AA41" s="402">
        <v>0</v>
      </c>
      <c r="AB41" s="402">
        <v>0</v>
      </c>
      <c r="AC41" s="402">
        <v>0</v>
      </c>
      <c r="AD41" s="402">
        <v>0</v>
      </c>
      <c r="AE41" s="402">
        <v>0</v>
      </c>
      <c r="AF41" s="402">
        <v>0</v>
      </c>
      <c r="AG41" s="402">
        <v>0</v>
      </c>
      <c r="AH41" s="402">
        <v>0</v>
      </c>
      <c r="AI41" s="402">
        <v>0</v>
      </c>
      <c r="AJ41" s="402">
        <v>0</v>
      </c>
      <c r="AK41" s="402">
        <v>0</v>
      </c>
      <c r="AL41" s="401">
        <f t="array" ref="AL41">-生産者価格評価表!$DX41/(MMULT(投入係数表!$D41:$DG41,生産者価格評価表!$DZ$7:$DZ$114)+生産者価格評価表!$DO41)</f>
        <v>0.61889217273987107</v>
      </c>
      <c r="AM41" s="402">
        <v>0</v>
      </c>
      <c r="AN41" s="402">
        <v>0</v>
      </c>
      <c r="AO41" s="402">
        <v>0</v>
      </c>
      <c r="AP41" s="402">
        <v>0</v>
      </c>
      <c r="AQ41" s="402">
        <v>0</v>
      </c>
      <c r="AR41" s="402">
        <v>0</v>
      </c>
      <c r="AS41" s="402">
        <v>0</v>
      </c>
      <c r="AT41" s="402">
        <v>0</v>
      </c>
      <c r="AU41" s="404">
        <v>0</v>
      </c>
      <c r="AV41" s="404">
        <v>0</v>
      </c>
      <c r="AW41" s="404">
        <v>0</v>
      </c>
      <c r="AX41" s="404">
        <v>0</v>
      </c>
      <c r="AY41" s="404">
        <v>0</v>
      </c>
      <c r="AZ41" s="404">
        <v>0</v>
      </c>
      <c r="BA41" s="404">
        <v>0</v>
      </c>
      <c r="BB41" s="404">
        <v>0</v>
      </c>
      <c r="BC41" s="404">
        <v>0</v>
      </c>
      <c r="BD41" s="404">
        <v>0</v>
      </c>
      <c r="BE41" s="404">
        <v>0</v>
      </c>
      <c r="BF41" s="404">
        <v>0</v>
      </c>
      <c r="BG41" s="404">
        <v>0</v>
      </c>
      <c r="BH41" s="404">
        <v>0</v>
      </c>
      <c r="BI41" s="404">
        <v>0</v>
      </c>
      <c r="BJ41" s="404">
        <v>0</v>
      </c>
      <c r="BK41" s="404">
        <v>0</v>
      </c>
      <c r="BL41" s="404">
        <v>0</v>
      </c>
      <c r="BM41" s="404">
        <v>0</v>
      </c>
      <c r="BN41" s="404">
        <v>0</v>
      </c>
      <c r="BO41" s="404">
        <v>0</v>
      </c>
      <c r="BP41" s="404">
        <v>0</v>
      </c>
      <c r="BQ41" s="404">
        <v>0</v>
      </c>
      <c r="BR41" s="404">
        <v>0</v>
      </c>
      <c r="BS41" s="404">
        <v>0</v>
      </c>
      <c r="BT41" s="404">
        <v>0</v>
      </c>
      <c r="BU41" s="404">
        <v>0</v>
      </c>
      <c r="BV41" s="404">
        <v>0</v>
      </c>
      <c r="BW41" s="404">
        <v>0</v>
      </c>
      <c r="BX41" s="404">
        <v>0</v>
      </c>
      <c r="BY41" s="404">
        <v>0</v>
      </c>
      <c r="BZ41" s="404">
        <v>0</v>
      </c>
      <c r="CA41" s="404">
        <v>0</v>
      </c>
      <c r="CB41" s="404">
        <v>0</v>
      </c>
      <c r="CC41" s="404">
        <v>0</v>
      </c>
      <c r="CD41" s="404">
        <v>0</v>
      </c>
      <c r="CE41" s="404">
        <v>0</v>
      </c>
      <c r="CF41" s="404">
        <v>0</v>
      </c>
      <c r="CG41" s="404">
        <v>0</v>
      </c>
      <c r="CH41" s="404">
        <v>0</v>
      </c>
      <c r="CI41" s="404">
        <v>0</v>
      </c>
      <c r="CJ41" s="404">
        <v>0</v>
      </c>
      <c r="CK41" s="404">
        <v>0</v>
      </c>
      <c r="CL41" s="404">
        <v>0</v>
      </c>
      <c r="CM41" s="404">
        <v>0</v>
      </c>
      <c r="CN41" s="404">
        <v>0</v>
      </c>
      <c r="CO41" s="404">
        <v>0</v>
      </c>
      <c r="CP41" s="404">
        <v>0</v>
      </c>
      <c r="CQ41" s="404">
        <v>0</v>
      </c>
      <c r="CR41" s="404">
        <v>0</v>
      </c>
      <c r="CS41" s="404">
        <v>0</v>
      </c>
      <c r="CT41" s="404">
        <v>0</v>
      </c>
      <c r="CU41" s="404">
        <v>0</v>
      </c>
      <c r="CV41" s="404">
        <v>0</v>
      </c>
      <c r="CW41" s="404">
        <v>0</v>
      </c>
      <c r="CX41" s="404">
        <v>0</v>
      </c>
      <c r="CY41" s="404">
        <v>0</v>
      </c>
      <c r="CZ41" s="404">
        <v>0</v>
      </c>
      <c r="DA41" s="404">
        <v>0</v>
      </c>
      <c r="DB41" s="404">
        <v>0</v>
      </c>
      <c r="DC41" s="404">
        <v>0</v>
      </c>
      <c r="DD41" s="404">
        <v>0</v>
      </c>
      <c r="DE41" s="404">
        <v>0</v>
      </c>
      <c r="DF41" s="404">
        <v>0</v>
      </c>
      <c r="DG41" s="405">
        <v>0</v>
      </c>
    </row>
    <row r="42" spans="1:111" ht="15.6" customHeight="1">
      <c r="A42" s="198">
        <v>36</v>
      </c>
      <c r="B42" s="123" t="s">
        <v>203</v>
      </c>
      <c r="C42" s="110" t="s">
        <v>204</v>
      </c>
      <c r="D42" s="400">
        <v>0</v>
      </c>
      <c r="E42" s="402">
        <v>0</v>
      </c>
      <c r="F42" s="402">
        <v>0</v>
      </c>
      <c r="G42" s="402">
        <v>0</v>
      </c>
      <c r="H42" s="402">
        <v>0</v>
      </c>
      <c r="I42" s="402">
        <v>0</v>
      </c>
      <c r="J42" s="402">
        <v>0</v>
      </c>
      <c r="K42" s="402">
        <v>0</v>
      </c>
      <c r="L42" s="402">
        <v>0</v>
      </c>
      <c r="M42" s="402">
        <v>0</v>
      </c>
      <c r="N42" s="402">
        <v>0</v>
      </c>
      <c r="O42" s="402">
        <v>0</v>
      </c>
      <c r="P42" s="402">
        <v>0</v>
      </c>
      <c r="Q42" s="402">
        <v>0</v>
      </c>
      <c r="R42" s="402">
        <v>0</v>
      </c>
      <c r="S42" s="402">
        <v>0</v>
      </c>
      <c r="T42" s="402">
        <v>0</v>
      </c>
      <c r="U42" s="402">
        <v>0</v>
      </c>
      <c r="V42" s="402">
        <v>0</v>
      </c>
      <c r="W42" s="402">
        <v>0</v>
      </c>
      <c r="X42" s="402">
        <v>0</v>
      </c>
      <c r="Y42" s="402">
        <v>0</v>
      </c>
      <c r="Z42" s="402">
        <v>0</v>
      </c>
      <c r="AA42" s="402">
        <v>0</v>
      </c>
      <c r="AB42" s="402">
        <v>0</v>
      </c>
      <c r="AC42" s="402">
        <v>0</v>
      </c>
      <c r="AD42" s="402">
        <v>0</v>
      </c>
      <c r="AE42" s="402">
        <v>0</v>
      </c>
      <c r="AF42" s="402">
        <v>0</v>
      </c>
      <c r="AG42" s="402">
        <v>0</v>
      </c>
      <c r="AH42" s="402">
        <v>0</v>
      </c>
      <c r="AI42" s="402">
        <v>0</v>
      </c>
      <c r="AJ42" s="402">
        <v>0</v>
      </c>
      <c r="AK42" s="402">
        <v>0</v>
      </c>
      <c r="AL42" s="402">
        <v>0</v>
      </c>
      <c r="AM42" s="401">
        <f t="array" ref="AM42">-生産者価格評価表!$DX42/(MMULT(投入係数表!$D42:$DG42,生産者価格評価表!$DZ$7:$DZ$114)+生産者価格評価表!$DO42)</f>
        <v>0.35590481656983441</v>
      </c>
      <c r="AN42" s="402">
        <v>0</v>
      </c>
      <c r="AO42" s="402">
        <v>0</v>
      </c>
      <c r="AP42" s="402">
        <v>0</v>
      </c>
      <c r="AQ42" s="402">
        <v>0</v>
      </c>
      <c r="AR42" s="402">
        <v>0</v>
      </c>
      <c r="AS42" s="402">
        <v>0</v>
      </c>
      <c r="AT42" s="402">
        <v>0</v>
      </c>
      <c r="AU42" s="404">
        <v>0</v>
      </c>
      <c r="AV42" s="404">
        <v>0</v>
      </c>
      <c r="AW42" s="404">
        <v>0</v>
      </c>
      <c r="AX42" s="404">
        <v>0</v>
      </c>
      <c r="AY42" s="404">
        <v>0</v>
      </c>
      <c r="AZ42" s="404">
        <v>0</v>
      </c>
      <c r="BA42" s="404">
        <v>0</v>
      </c>
      <c r="BB42" s="404">
        <v>0</v>
      </c>
      <c r="BC42" s="404">
        <v>0</v>
      </c>
      <c r="BD42" s="404">
        <v>0</v>
      </c>
      <c r="BE42" s="404">
        <v>0</v>
      </c>
      <c r="BF42" s="404">
        <v>0</v>
      </c>
      <c r="BG42" s="404">
        <v>0</v>
      </c>
      <c r="BH42" s="404">
        <v>0</v>
      </c>
      <c r="BI42" s="404">
        <v>0</v>
      </c>
      <c r="BJ42" s="404">
        <v>0</v>
      </c>
      <c r="BK42" s="404">
        <v>0</v>
      </c>
      <c r="BL42" s="404">
        <v>0</v>
      </c>
      <c r="BM42" s="404">
        <v>0</v>
      </c>
      <c r="BN42" s="404">
        <v>0</v>
      </c>
      <c r="BO42" s="404">
        <v>0</v>
      </c>
      <c r="BP42" s="404">
        <v>0</v>
      </c>
      <c r="BQ42" s="404">
        <v>0</v>
      </c>
      <c r="BR42" s="404">
        <v>0</v>
      </c>
      <c r="BS42" s="404">
        <v>0</v>
      </c>
      <c r="BT42" s="404">
        <v>0</v>
      </c>
      <c r="BU42" s="404">
        <v>0</v>
      </c>
      <c r="BV42" s="404">
        <v>0</v>
      </c>
      <c r="BW42" s="404">
        <v>0</v>
      </c>
      <c r="BX42" s="404">
        <v>0</v>
      </c>
      <c r="BY42" s="404">
        <v>0</v>
      </c>
      <c r="BZ42" s="404">
        <v>0</v>
      </c>
      <c r="CA42" s="404">
        <v>0</v>
      </c>
      <c r="CB42" s="404">
        <v>0</v>
      </c>
      <c r="CC42" s="404">
        <v>0</v>
      </c>
      <c r="CD42" s="404">
        <v>0</v>
      </c>
      <c r="CE42" s="404">
        <v>0</v>
      </c>
      <c r="CF42" s="404">
        <v>0</v>
      </c>
      <c r="CG42" s="404">
        <v>0</v>
      </c>
      <c r="CH42" s="404">
        <v>0</v>
      </c>
      <c r="CI42" s="404">
        <v>0</v>
      </c>
      <c r="CJ42" s="404">
        <v>0</v>
      </c>
      <c r="CK42" s="404">
        <v>0</v>
      </c>
      <c r="CL42" s="404">
        <v>0</v>
      </c>
      <c r="CM42" s="404">
        <v>0</v>
      </c>
      <c r="CN42" s="404">
        <v>0</v>
      </c>
      <c r="CO42" s="404">
        <v>0</v>
      </c>
      <c r="CP42" s="404">
        <v>0</v>
      </c>
      <c r="CQ42" s="404">
        <v>0</v>
      </c>
      <c r="CR42" s="404">
        <v>0</v>
      </c>
      <c r="CS42" s="404">
        <v>0</v>
      </c>
      <c r="CT42" s="404">
        <v>0</v>
      </c>
      <c r="CU42" s="404">
        <v>0</v>
      </c>
      <c r="CV42" s="404">
        <v>0</v>
      </c>
      <c r="CW42" s="404">
        <v>0</v>
      </c>
      <c r="CX42" s="404">
        <v>0</v>
      </c>
      <c r="CY42" s="404">
        <v>0</v>
      </c>
      <c r="CZ42" s="404">
        <v>0</v>
      </c>
      <c r="DA42" s="404">
        <v>0</v>
      </c>
      <c r="DB42" s="404">
        <v>0</v>
      </c>
      <c r="DC42" s="404">
        <v>0</v>
      </c>
      <c r="DD42" s="404">
        <v>0</v>
      </c>
      <c r="DE42" s="404">
        <v>0</v>
      </c>
      <c r="DF42" s="404">
        <v>0</v>
      </c>
      <c r="DG42" s="405">
        <v>0</v>
      </c>
    </row>
    <row r="43" spans="1:111" ht="15.6" customHeight="1">
      <c r="A43" s="198">
        <v>37</v>
      </c>
      <c r="B43" s="123" t="s">
        <v>205</v>
      </c>
      <c r="C43" s="110" t="s">
        <v>206</v>
      </c>
      <c r="D43" s="400">
        <v>0</v>
      </c>
      <c r="E43" s="402">
        <v>0</v>
      </c>
      <c r="F43" s="402">
        <v>0</v>
      </c>
      <c r="G43" s="402">
        <v>0</v>
      </c>
      <c r="H43" s="402">
        <v>0</v>
      </c>
      <c r="I43" s="402">
        <v>0</v>
      </c>
      <c r="J43" s="402">
        <v>0</v>
      </c>
      <c r="K43" s="402">
        <v>0</v>
      </c>
      <c r="L43" s="402">
        <v>0</v>
      </c>
      <c r="M43" s="402">
        <v>0</v>
      </c>
      <c r="N43" s="402">
        <v>0</v>
      </c>
      <c r="O43" s="402">
        <v>0</v>
      </c>
      <c r="P43" s="402">
        <v>0</v>
      </c>
      <c r="Q43" s="402">
        <v>0</v>
      </c>
      <c r="R43" s="402">
        <v>0</v>
      </c>
      <c r="S43" s="402">
        <v>0</v>
      </c>
      <c r="T43" s="402">
        <v>0</v>
      </c>
      <c r="U43" s="402">
        <v>0</v>
      </c>
      <c r="V43" s="402">
        <v>0</v>
      </c>
      <c r="W43" s="402">
        <v>0</v>
      </c>
      <c r="X43" s="402">
        <v>0</v>
      </c>
      <c r="Y43" s="402">
        <v>0</v>
      </c>
      <c r="Z43" s="402">
        <v>0</v>
      </c>
      <c r="AA43" s="402">
        <v>0</v>
      </c>
      <c r="AB43" s="402">
        <v>0</v>
      </c>
      <c r="AC43" s="402">
        <v>0</v>
      </c>
      <c r="AD43" s="402">
        <v>0</v>
      </c>
      <c r="AE43" s="402">
        <v>0</v>
      </c>
      <c r="AF43" s="402">
        <v>0</v>
      </c>
      <c r="AG43" s="402">
        <v>0</v>
      </c>
      <c r="AH43" s="402">
        <v>0</v>
      </c>
      <c r="AI43" s="402">
        <v>0</v>
      </c>
      <c r="AJ43" s="402">
        <v>0</v>
      </c>
      <c r="AK43" s="402">
        <v>0</v>
      </c>
      <c r="AL43" s="402">
        <v>0</v>
      </c>
      <c r="AM43" s="402">
        <v>0</v>
      </c>
      <c r="AN43" s="401">
        <f t="array" ref="AN43">-生産者価格評価表!$DX43/(MMULT(投入係数表!$D43:$DG43,生産者価格評価表!$DZ$7:$DZ$114)+生産者価格評価表!$DO43)</f>
        <v>0.53160077464389799</v>
      </c>
      <c r="AO43" s="402">
        <v>0</v>
      </c>
      <c r="AP43" s="402">
        <v>0</v>
      </c>
      <c r="AQ43" s="402">
        <v>0</v>
      </c>
      <c r="AR43" s="402">
        <v>0</v>
      </c>
      <c r="AS43" s="402">
        <v>0</v>
      </c>
      <c r="AT43" s="402">
        <v>0</v>
      </c>
      <c r="AU43" s="404">
        <v>0</v>
      </c>
      <c r="AV43" s="404">
        <v>0</v>
      </c>
      <c r="AW43" s="404">
        <v>0</v>
      </c>
      <c r="AX43" s="404">
        <v>0</v>
      </c>
      <c r="AY43" s="404">
        <v>0</v>
      </c>
      <c r="AZ43" s="404">
        <v>0</v>
      </c>
      <c r="BA43" s="404">
        <v>0</v>
      </c>
      <c r="BB43" s="404">
        <v>0</v>
      </c>
      <c r="BC43" s="404">
        <v>0</v>
      </c>
      <c r="BD43" s="404">
        <v>0</v>
      </c>
      <c r="BE43" s="404">
        <v>0</v>
      </c>
      <c r="BF43" s="404">
        <v>0</v>
      </c>
      <c r="BG43" s="404">
        <v>0</v>
      </c>
      <c r="BH43" s="404">
        <v>0</v>
      </c>
      <c r="BI43" s="404">
        <v>0</v>
      </c>
      <c r="BJ43" s="404">
        <v>0</v>
      </c>
      <c r="BK43" s="404">
        <v>0</v>
      </c>
      <c r="BL43" s="404">
        <v>0</v>
      </c>
      <c r="BM43" s="404">
        <v>0</v>
      </c>
      <c r="BN43" s="404">
        <v>0</v>
      </c>
      <c r="BO43" s="404">
        <v>0</v>
      </c>
      <c r="BP43" s="404">
        <v>0</v>
      </c>
      <c r="BQ43" s="404">
        <v>0</v>
      </c>
      <c r="BR43" s="404">
        <v>0</v>
      </c>
      <c r="BS43" s="404">
        <v>0</v>
      </c>
      <c r="BT43" s="404">
        <v>0</v>
      </c>
      <c r="BU43" s="404">
        <v>0</v>
      </c>
      <c r="BV43" s="404">
        <v>0</v>
      </c>
      <c r="BW43" s="404">
        <v>0</v>
      </c>
      <c r="BX43" s="404">
        <v>0</v>
      </c>
      <c r="BY43" s="404">
        <v>0</v>
      </c>
      <c r="BZ43" s="404">
        <v>0</v>
      </c>
      <c r="CA43" s="404">
        <v>0</v>
      </c>
      <c r="CB43" s="404">
        <v>0</v>
      </c>
      <c r="CC43" s="404">
        <v>0</v>
      </c>
      <c r="CD43" s="404">
        <v>0</v>
      </c>
      <c r="CE43" s="404">
        <v>0</v>
      </c>
      <c r="CF43" s="404">
        <v>0</v>
      </c>
      <c r="CG43" s="404">
        <v>0</v>
      </c>
      <c r="CH43" s="404">
        <v>0</v>
      </c>
      <c r="CI43" s="404">
        <v>0</v>
      </c>
      <c r="CJ43" s="404">
        <v>0</v>
      </c>
      <c r="CK43" s="404">
        <v>0</v>
      </c>
      <c r="CL43" s="404">
        <v>0</v>
      </c>
      <c r="CM43" s="404">
        <v>0</v>
      </c>
      <c r="CN43" s="404">
        <v>0</v>
      </c>
      <c r="CO43" s="404">
        <v>0</v>
      </c>
      <c r="CP43" s="404">
        <v>0</v>
      </c>
      <c r="CQ43" s="404">
        <v>0</v>
      </c>
      <c r="CR43" s="404">
        <v>0</v>
      </c>
      <c r="CS43" s="404">
        <v>0</v>
      </c>
      <c r="CT43" s="404">
        <v>0</v>
      </c>
      <c r="CU43" s="404">
        <v>0</v>
      </c>
      <c r="CV43" s="404">
        <v>0</v>
      </c>
      <c r="CW43" s="404">
        <v>0</v>
      </c>
      <c r="CX43" s="404">
        <v>0</v>
      </c>
      <c r="CY43" s="404">
        <v>0</v>
      </c>
      <c r="CZ43" s="404">
        <v>0</v>
      </c>
      <c r="DA43" s="404">
        <v>0</v>
      </c>
      <c r="DB43" s="404">
        <v>0</v>
      </c>
      <c r="DC43" s="404">
        <v>0</v>
      </c>
      <c r="DD43" s="404">
        <v>0</v>
      </c>
      <c r="DE43" s="404">
        <v>0</v>
      </c>
      <c r="DF43" s="404">
        <v>0</v>
      </c>
      <c r="DG43" s="405">
        <v>0</v>
      </c>
    </row>
    <row r="44" spans="1:111" ht="15.6" customHeight="1">
      <c r="A44" s="198">
        <v>38</v>
      </c>
      <c r="B44" s="123" t="s">
        <v>207</v>
      </c>
      <c r="C44" s="110" t="s">
        <v>208</v>
      </c>
      <c r="D44" s="400">
        <v>0</v>
      </c>
      <c r="E44" s="402">
        <v>0</v>
      </c>
      <c r="F44" s="402">
        <v>0</v>
      </c>
      <c r="G44" s="402">
        <v>0</v>
      </c>
      <c r="H44" s="402">
        <v>0</v>
      </c>
      <c r="I44" s="402">
        <v>0</v>
      </c>
      <c r="J44" s="402">
        <v>0</v>
      </c>
      <c r="K44" s="402">
        <v>0</v>
      </c>
      <c r="L44" s="402">
        <v>0</v>
      </c>
      <c r="M44" s="402">
        <v>0</v>
      </c>
      <c r="N44" s="402">
        <v>0</v>
      </c>
      <c r="O44" s="402">
        <v>0</v>
      </c>
      <c r="P44" s="402">
        <v>0</v>
      </c>
      <c r="Q44" s="402">
        <v>0</v>
      </c>
      <c r="R44" s="402">
        <v>0</v>
      </c>
      <c r="S44" s="402">
        <v>0</v>
      </c>
      <c r="T44" s="402">
        <v>0</v>
      </c>
      <c r="U44" s="402">
        <v>0</v>
      </c>
      <c r="V44" s="402">
        <v>0</v>
      </c>
      <c r="W44" s="402">
        <v>0</v>
      </c>
      <c r="X44" s="402">
        <v>0</v>
      </c>
      <c r="Y44" s="402">
        <v>0</v>
      </c>
      <c r="Z44" s="402">
        <v>0</v>
      </c>
      <c r="AA44" s="402">
        <v>0</v>
      </c>
      <c r="AB44" s="402">
        <v>0</v>
      </c>
      <c r="AC44" s="402">
        <v>0</v>
      </c>
      <c r="AD44" s="402">
        <v>0</v>
      </c>
      <c r="AE44" s="402">
        <v>0</v>
      </c>
      <c r="AF44" s="402">
        <v>0</v>
      </c>
      <c r="AG44" s="402">
        <v>0</v>
      </c>
      <c r="AH44" s="402">
        <v>0</v>
      </c>
      <c r="AI44" s="402">
        <v>0</v>
      </c>
      <c r="AJ44" s="402">
        <v>0</v>
      </c>
      <c r="AK44" s="402">
        <v>0</v>
      </c>
      <c r="AL44" s="402">
        <v>0</v>
      </c>
      <c r="AM44" s="402">
        <v>0</v>
      </c>
      <c r="AN44" s="402">
        <v>0</v>
      </c>
      <c r="AO44" s="401">
        <f t="array" ref="AO44">-生産者価格評価表!$DX44/(MMULT(投入係数表!$D44:$DG44,生産者価格評価表!$DZ$7:$DZ$114)+生産者価格評価表!$DO44)</f>
        <v>0.63261700949963351</v>
      </c>
      <c r="AP44" s="402">
        <v>0</v>
      </c>
      <c r="AQ44" s="402">
        <v>0</v>
      </c>
      <c r="AR44" s="402">
        <v>0</v>
      </c>
      <c r="AS44" s="402">
        <v>0</v>
      </c>
      <c r="AT44" s="402">
        <v>0</v>
      </c>
      <c r="AU44" s="404">
        <v>0</v>
      </c>
      <c r="AV44" s="404">
        <v>0</v>
      </c>
      <c r="AW44" s="404">
        <v>0</v>
      </c>
      <c r="AX44" s="404">
        <v>0</v>
      </c>
      <c r="AY44" s="404">
        <v>0</v>
      </c>
      <c r="AZ44" s="404">
        <v>0</v>
      </c>
      <c r="BA44" s="404">
        <v>0</v>
      </c>
      <c r="BB44" s="404">
        <v>0</v>
      </c>
      <c r="BC44" s="404">
        <v>0</v>
      </c>
      <c r="BD44" s="404">
        <v>0</v>
      </c>
      <c r="BE44" s="404">
        <v>0</v>
      </c>
      <c r="BF44" s="404">
        <v>0</v>
      </c>
      <c r="BG44" s="404">
        <v>0</v>
      </c>
      <c r="BH44" s="404">
        <v>0</v>
      </c>
      <c r="BI44" s="404">
        <v>0</v>
      </c>
      <c r="BJ44" s="404">
        <v>0</v>
      </c>
      <c r="BK44" s="404">
        <v>0</v>
      </c>
      <c r="BL44" s="404">
        <v>0</v>
      </c>
      <c r="BM44" s="404">
        <v>0</v>
      </c>
      <c r="BN44" s="404">
        <v>0</v>
      </c>
      <c r="BO44" s="404">
        <v>0</v>
      </c>
      <c r="BP44" s="404">
        <v>0</v>
      </c>
      <c r="BQ44" s="404">
        <v>0</v>
      </c>
      <c r="BR44" s="404">
        <v>0</v>
      </c>
      <c r="BS44" s="404">
        <v>0</v>
      </c>
      <c r="BT44" s="404">
        <v>0</v>
      </c>
      <c r="BU44" s="404">
        <v>0</v>
      </c>
      <c r="BV44" s="404">
        <v>0</v>
      </c>
      <c r="BW44" s="404">
        <v>0</v>
      </c>
      <c r="BX44" s="404">
        <v>0</v>
      </c>
      <c r="BY44" s="404">
        <v>0</v>
      </c>
      <c r="BZ44" s="404">
        <v>0</v>
      </c>
      <c r="CA44" s="404">
        <v>0</v>
      </c>
      <c r="CB44" s="404">
        <v>0</v>
      </c>
      <c r="CC44" s="404">
        <v>0</v>
      </c>
      <c r="CD44" s="404">
        <v>0</v>
      </c>
      <c r="CE44" s="404">
        <v>0</v>
      </c>
      <c r="CF44" s="404">
        <v>0</v>
      </c>
      <c r="CG44" s="404">
        <v>0</v>
      </c>
      <c r="CH44" s="404">
        <v>0</v>
      </c>
      <c r="CI44" s="404">
        <v>0</v>
      </c>
      <c r="CJ44" s="404">
        <v>0</v>
      </c>
      <c r="CK44" s="404">
        <v>0</v>
      </c>
      <c r="CL44" s="404">
        <v>0</v>
      </c>
      <c r="CM44" s="404">
        <v>0</v>
      </c>
      <c r="CN44" s="404">
        <v>0</v>
      </c>
      <c r="CO44" s="404">
        <v>0</v>
      </c>
      <c r="CP44" s="404">
        <v>0</v>
      </c>
      <c r="CQ44" s="404">
        <v>0</v>
      </c>
      <c r="CR44" s="404">
        <v>0</v>
      </c>
      <c r="CS44" s="404">
        <v>0</v>
      </c>
      <c r="CT44" s="404">
        <v>0</v>
      </c>
      <c r="CU44" s="404">
        <v>0</v>
      </c>
      <c r="CV44" s="404">
        <v>0</v>
      </c>
      <c r="CW44" s="404">
        <v>0</v>
      </c>
      <c r="CX44" s="404">
        <v>0</v>
      </c>
      <c r="CY44" s="404">
        <v>0</v>
      </c>
      <c r="CZ44" s="404">
        <v>0</v>
      </c>
      <c r="DA44" s="404">
        <v>0</v>
      </c>
      <c r="DB44" s="404">
        <v>0</v>
      </c>
      <c r="DC44" s="404">
        <v>0</v>
      </c>
      <c r="DD44" s="404">
        <v>0</v>
      </c>
      <c r="DE44" s="404">
        <v>0</v>
      </c>
      <c r="DF44" s="404">
        <v>0</v>
      </c>
      <c r="DG44" s="405">
        <v>0</v>
      </c>
    </row>
    <row r="45" spans="1:111" ht="15.6" customHeight="1">
      <c r="A45" s="198">
        <v>39</v>
      </c>
      <c r="B45" s="123" t="s">
        <v>209</v>
      </c>
      <c r="C45" s="110" t="s">
        <v>210</v>
      </c>
      <c r="D45" s="400">
        <v>0</v>
      </c>
      <c r="E45" s="402">
        <v>0</v>
      </c>
      <c r="F45" s="402">
        <v>0</v>
      </c>
      <c r="G45" s="402">
        <v>0</v>
      </c>
      <c r="H45" s="402">
        <v>0</v>
      </c>
      <c r="I45" s="402">
        <v>0</v>
      </c>
      <c r="J45" s="402">
        <v>0</v>
      </c>
      <c r="K45" s="402">
        <v>0</v>
      </c>
      <c r="L45" s="402">
        <v>0</v>
      </c>
      <c r="M45" s="402">
        <v>0</v>
      </c>
      <c r="N45" s="402">
        <v>0</v>
      </c>
      <c r="O45" s="402">
        <v>0</v>
      </c>
      <c r="P45" s="402">
        <v>0</v>
      </c>
      <c r="Q45" s="402">
        <v>0</v>
      </c>
      <c r="R45" s="402">
        <v>0</v>
      </c>
      <c r="S45" s="402">
        <v>0</v>
      </c>
      <c r="T45" s="402">
        <v>0</v>
      </c>
      <c r="U45" s="402">
        <v>0</v>
      </c>
      <c r="V45" s="402">
        <v>0</v>
      </c>
      <c r="W45" s="402">
        <v>0</v>
      </c>
      <c r="X45" s="402">
        <v>0</v>
      </c>
      <c r="Y45" s="402">
        <v>0</v>
      </c>
      <c r="Z45" s="402">
        <v>0</v>
      </c>
      <c r="AA45" s="402">
        <v>0</v>
      </c>
      <c r="AB45" s="402">
        <v>0</v>
      </c>
      <c r="AC45" s="402">
        <v>0</v>
      </c>
      <c r="AD45" s="402">
        <v>0</v>
      </c>
      <c r="AE45" s="402">
        <v>0</v>
      </c>
      <c r="AF45" s="402">
        <v>0</v>
      </c>
      <c r="AG45" s="402">
        <v>0</v>
      </c>
      <c r="AH45" s="402">
        <v>0</v>
      </c>
      <c r="AI45" s="402">
        <v>0</v>
      </c>
      <c r="AJ45" s="402">
        <v>0</v>
      </c>
      <c r="AK45" s="402">
        <v>0</v>
      </c>
      <c r="AL45" s="402">
        <v>0</v>
      </c>
      <c r="AM45" s="402">
        <v>0</v>
      </c>
      <c r="AN45" s="402">
        <v>0</v>
      </c>
      <c r="AO45" s="402">
        <v>0</v>
      </c>
      <c r="AP45" s="401">
        <f t="array" ref="AP45">-生産者価格評価表!$DX45/(MMULT(投入係数表!$D45:$DG45,生産者価格評価表!$DZ$7:$DZ$114)+生産者価格評価表!$DO45)</f>
        <v>0.3092763431384799</v>
      </c>
      <c r="AQ45" s="402">
        <v>0</v>
      </c>
      <c r="AR45" s="402">
        <v>0</v>
      </c>
      <c r="AS45" s="402">
        <v>0</v>
      </c>
      <c r="AT45" s="402">
        <v>0</v>
      </c>
      <c r="AU45" s="404">
        <v>0</v>
      </c>
      <c r="AV45" s="404">
        <v>0</v>
      </c>
      <c r="AW45" s="404">
        <v>0</v>
      </c>
      <c r="AX45" s="404">
        <v>0</v>
      </c>
      <c r="AY45" s="404">
        <v>0</v>
      </c>
      <c r="AZ45" s="404">
        <v>0</v>
      </c>
      <c r="BA45" s="404">
        <v>0</v>
      </c>
      <c r="BB45" s="404">
        <v>0</v>
      </c>
      <c r="BC45" s="404">
        <v>0</v>
      </c>
      <c r="BD45" s="404">
        <v>0</v>
      </c>
      <c r="BE45" s="404">
        <v>0</v>
      </c>
      <c r="BF45" s="404">
        <v>0</v>
      </c>
      <c r="BG45" s="404">
        <v>0</v>
      </c>
      <c r="BH45" s="404">
        <v>0</v>
      </c>
      <c r="BI45" s="404">
        <v>0</v>
      </c>
      <c r="BJ45" s="404">
        <v>0</v>
      </c>
      <c r="BK45" s="404">
        <v>0</v>
      </c>
      <c r="BL45" s="404">
        <v>0</v>
      </c>
      <c r="BM45" s="404">
        <v>0</v>
      </c>
      <c r="BN45" s="404">
        <v>0</v>
      </c>
      <c r="BO45" s="404">
        <v>0</v>
      </c>
      <c r="BP45" s="404">
        <v>0</v>
      </c>
      <c r="BQ45" s="404">
        <v>0</v>
      </c>
      <c r="BR45" s="404">
        <v>0</v>
      </c>
      <c r="BS45" s="404">
        <v>0</v>
      </c>
      <c r="BT45" s="404">
        <v>0</v>
      </c>
      <c r="BU45" s="404">
        <v>0</v>
      </c>
      <c r="BV45" s="404">
        <v>0</v>
      </c>
      <c r="BW45" s="404">
        <v>0</v>
      </c>
      <c r="BX45" s="404">
        <v>0</v>
      </c>
      <c r="BY45" s="404">
        <v>0</v>
      </c>
      <c r="BZ45" s="404">
        <v>0</v>
      </c>
      <c r="CA45" s="404">
        <v>0</v>
      </c>
      <c r="CB45" s="404">
        <v>0</v>
      </c>
      <c r="CC45" s="404">
        <v>0</v>
      </c>
      <c r="CD45" s="404">
        <v>0</v>
      </c>
      <c r="CE45" s="404">
        <v>0</v>
      </c>
      <c r="CF45" s="404">
        <v>0</v>
      </c>
      <c r="CG45" s="404">
        <v>0</v>
      </c>
      <c r="CH45" s="404">
        <v>0</v>
      </c>
      <c r="CI45" s="404">
        <v>0</v>
      </c>
      <c r="CJ45" s="404">
        <v>0</v>
      </c>
      <c r="CK45" s="404">
        <v>0</v>
      </c>
      <c r="CL45" s="404">
        <v>0</v>
      </c>
      <c r="CM45" s="404">
        <v>0</v>
      </c>
      <c r="CN45" s="404">
        <v>0</v>
      </c>
      <c r="CO45" s="404">
        <v>0</v>
      </c>
      <c r="CP45" s="404">
        <v>0</v>
      </c>
      <c r="CQ45" s="404">
        <v>0</v>
      </c>
      <c r="CR45" s="404">
        <v>0</v>
      </c>
      <c r="CS45" s="404">
        <v>0</v>
      </c>
      <c r="CT45" s="404">
        <v>0</v>
      </c>
      <c r="CU45" s="404">
        <v>0</v>
      </c>
      <c r="CV45" s="404">
        <v>0</v>
      </c>
      <c r="CW45" s="404">
        <v>0</v>
      </c>
      <c r="CX45" s="404">
        <v>0</v>
      </c>
      <c r="CY45" s="404">
        <v>0</v>
      </c>
      <c r="CZ45" s="404">
        <v>0</v>
      </c>
      <c r="DA45" s="404">
        <v>0</v>
      </c>
      <c r="DB45" s="404">
        <v>0</v>
      </c>
      <c r="DC45" s="404">
        <v>0</v>
      </c>
      <c r="DD45" s="404">
        <v>0</v>
      </c>
      <c r="DE45" s="404">
        <v>0</v>
      </c>
      <c r="DF45" s="404">
        <v>0</v>
      </c>
      <c r="DG45" s="405">
        <v>0</v>
      </c>
    </row>
    <row r="46" spans="1:111" ht="15.6" customHeight="1">
      <c r="A46" s="198">
        <v>40</v>
      </c>
      <c r="B46" s="123" t="s">
        <v>211</v>
      </c>
      <c r="C46" s="110" t="s">
        <v>212</v>
      </c>
      <c r="D46" s="400">
        <v>0</v>
      </c>
      <c r="E46" s="402">
        <v>0</v>
      </c>
      <c r="F46" s="402">
        <v>0</v>
      </c>
      <c r="G46" s="402">
        <v>0</v>
      </c>
      <c r="H46" s="402">
        <v>0</v>
      </c>
      <c r="I46" s="402">
        <v>0</v>
      </c>
      <c r="J46" s="402">
        <v>0</v>
      </c>
      <c r="K46" s="402">
        <v>0</v>
      </c>
      <c r="L46" s="402">
        <v>0</v>
      </c>
      <c r="M46" s="402">
        <v>0</v>
      </c>
      <c r="N46" s="402">
        <v>0</v>
      </c>
      <c r="O46" s="402">
        <v>0</v>
      </c>
      <c r="P46" s="402">
        <v>0</v>
      </c>
      <c r="Q46" s="402">
        <v>0</v>
      </c>
      <c r="R46" s="402">
        <v>0</v>
      </c>
      <c r="S46" s="402">
        <v>0</v>
      </c>
      <c r="T46" s="402">
        <v>0</v>
      </c>
      <c r="U46" s="402">
        <v>0</v>
      </c>
      <c r="V46" s="402">
        <v>0</v>
      </c>
      <c r="W46" s="402">
        <v>0</v>
      </c>
      <c r="X46" s="402">
        <v>0</v>
      </c>
      <c r="Y46" s="402">
        <v>0</v>
      </c>
      <c r="Z46" s="402">
        <v>0</v>
      </c>
      <c r="AA46" s="402">
        <v>0</v>
      </c>
      <c r="AB46" s="402">
        <v>0</v>
      </c>
      <c r="AC46" s="402">
        <v>0</v>
      </c>
      <c r="AD46" s="402">
        <v>0</v>
      </c>
      <c r="AE46" s="402">
        <v>0</v>
      </c>
      <c r="AF46" s="402">
        <v>0</v>
      </c>
      <c r="AG46" s="402">
        <v>0</v>
      </c>
      <c r="AH46" s="402">
        <v>0</v>
      </c>
      <c r="AI46" s="402">
        <v>0</v>
      </c>
      <c r="AJ46" s="402">
        <v>0</v>
      </c>
      <c r="AK46" s="402">
        <v>0</v>
      </c>
      <c r="AL46" s="402">
        <v>0</v>
      </c>
      <c r="AM46" s="402">
        <v>0</v>
      </c>
      <c r="AN46" s="402">
        <v>0</v>
      </c>
      <c r="AO46" s="402">
        <v>0</v>
      </c>
      <c r="AP46" s="402">
        <v>0</v>
      </c>
      <c r="AQ46" s="401">
        <f t="array" ref="AQ46">-生産者価格評価表!$DX46/(MMULT(投入係数表!$D46:$DG46,生産者価格評価表!$DZ$7:$DZ$114)+生産者価格評価表!$DO46)</f>
        <v>0.87034899713516511</v>
      </c>
      <c r="AR46" s="402">
        <v>0</v>
      </c>
      <c r="AS46" s="402">
        <v>0</v>
      </c>
      <c r="AT46" s="402">
        <v>0</v>
      </c>
      <c r="AU46" s="404">
        <v>0</v>
      </c>
      <c r="AV46" s="404">
        <v>0</v>
      </c>
      <c r="AW46" s="404">
        <v>0</v>
      </c>
      <c r="AX46" s="404">
        <v>0</v>
      </c>
      <c r="AY46" s="404">
        <v>0</v>
      </c>
      <c r="AZ46" s="404">
        <v>0</v>
      </c>
      <c r="BA46" s="404">
        <v>0</v>
      </c>
      <c r="BB46" s="404">
        <v>0</v>
      </c>
      <c r="BC46" s="404">
        <v>0</v>
      </c>
      <c r="BD46" s="404">
        <v>0</v>
      </c>
      <c r="BE46" s="404">
        <v>0</v>
      </c>
      <c r="BF46" s="404">
        <v>0</v>
      </c>
      <c r="BG46" s="404">
        <v>0</v>
      </c>
      <c r="BH46" s="404">
        <v>0</v>
      </c>
      <c r="BI46" s="404">
        <v>0</v>
      </c>
      <c r="BJ46" s="404">
        <v>0</v>
      </c>
      <c r="BK46" s="404">
        <v>0</v>
      </c>
      <c r="BL46" s="404">
        <v>0</v>
      </c>
      <c r="BM46" s="404">
        <v>0</v>
      </c>
      <c r="BN46" s="404">
        <v>0</v>
      </c>
      <c r="BO46" s="404">
        <v>0</v>
      </c>
      <c r="BP46" s="404">
        <v>0</v>
      </c>
      <c r="BQ46" s="404">
        <v>0</v>
      </c>
      <c r="BR46" s="404">
        <v>0</v>
      </c>
      <c r="BS46" s="404">
        <v>0</v>
      </c>
      <c r="BT46" s="404">
        <v>0</v>
      </c>
      <c r="BU46" s="404">
        <v>0</v>
      </c>
      <c r="BV46" s="404">
        <v>0</v>
      </c>
      <c r="BW46" s="404">
        <v>0</v>
      </c>
      <c r="BX46" s="404">
        <v>0</v>
      </c>
      <c r="BY46" s="404">
        <v>0</v>
      </c>
      <c r="BZ46" s="404">
        <v>0</v>
      </c>
      <c r="CA46" s="404">
        <v>0</v>
      </c>
      <c r="CB46" s="404">
        <v>0</v>
      </c>
      <c r="CC46" s="404">
        <v>0</v>
      </c>
      <c r="CD46" s="404">
        <v>0</v>
      </c>
      <c r="CE46" s="404">
        <v>0</v>
      </c>
      <c r="CF46" s="404">
        <v>0</v>
      </c>
      <c r="CG46" s="404">
        <v>0</v>
      </c>
      <c r="CH46" s="404">
        <v>0</v>
      </c>
      <c r="CI46" s="404">
        <v>0</v>
      </c>
      <c r="CJ46" s="404">
        <v>0</v>
      </c>
      <c r="CK46" s="404">
        <v>0</v>
      </c>
      <c r="CL46" s="404">
        <v>0</v>
      </c>
      <c r="CM46" s="404">
        <v>0</v>
      </c>
      <c r="CN46" s="404">
        <v>0</v>
      </c>
      <c r="CO46" s="404">
        <v>0</v>
      </c>
      <c r="CP46" s="404">
        <v>0</v>
      </c>
      <c r="CQ46" s="404">
        <v>0</v>
      </c>
      <c r="CR46" s="404">
        <v>0</v>
      </c>
      <c r="CS46" s="404">
        <v>0</v>
      </c>
      <c r="CT46" s="404">
        <v>0</v>
      </c>
      <c r="CU46" s="404">
        <v>0</v>
      </c>
      <c r="CV46" s="404">
        <v>0</v>
      </c>
      <c r="CW46" s="404">
        <v>0</v>
      </c>
      <c r="CX46" s="404">
        <v>0</v>
      </c>
      <c r="CY46" s="404">
        <v>0</v>
      </c>
      <c r="CZ46" s="404">
        <v>0</v>
      </c>
      <c r="DA46" s="404">
        <v>0</v>
      </c>
      <c r="DB46" s="404">
        <v>0</v>
      </c>
      <c r="DC46" s="404">
        <v>0</v>
      </c>
      <c r="DD46" s="404">
        <v>0</v>
      </c>
      <c r="DE46" s="404">
        <v>0</v>
      </c>
      <c r="DF46" s="404">
        <v>0</v>
      </c>
      <c r="DG46" s="405">
        <v>0</v>
      </c>
    </row>
    <row r="47" spans="1:111" ht="15.6" customHeight="1">
      <c r="A47" s="198">
        <v>41</v>
      </c>
      <c r="B47" s="123" t="s">
        <v>213</v>
      </c>
      <c r="C47" s="110" t="s">
        <v>214</v>
      </c>
      <c r="D47" s="400">
        <v>0</v>
      </c>
      <c r="E47" s="402">
        <v>0</v>
      </c>
      <c r="F47" s="402">
        <v>0</v>
      </c>
      <c r="G47" s="402">
        <v>0</v>
      </c>
      <c r="H47" s="402">
        <v>0</v>
      </c>
      <c r="I47" s="402">
        <v>0</v>
      </c>
      <c r="J47" s="402">
        <v>0</v>
      </c>
      <c r="K47" s="402">
        <v>0</v>
      </c>
      <c r="L47" s="402">
        <v>0</v>
      </c>
      <c r="M47" s="402">
        <v>0</v>
      </c>
      <c r="N47" s="402">
        <v>0</v>
      </c>
      <c r="O47" s="402">
        <v>0</v>
      </c>
      <c r="P47" s="402">
        <v>0</v>
      </c>
      <c r="Q47" s="402">
        <v>0</v>
      </c>
      <c r="R47" s="402">
        <v>0</v>
      </c>
      <c r="S47" s="402">
        <v>0</v>
      </c>
      <c r="T47" s="402">
        <v>0</v>
      </c>
      <c r="U47" s="402">
        <v>0</v>
      </c>
      <c r="V47" s="402">
        <v>0</v>
      </c>
      <c r="W47" s="402">
        <v>0</v>
      </c>
      <c r="X47" s="402">
        <v>0</v>
      </c>
      <c r="Y47" s="402">
        <v>0</v>
      </c>
      <c r="Z47" s="402">
        <v>0</v>
      </c>
      <c r="AA47" s="402">
        <v>0</v>
      </c>
      <c r="AB47" s="402">
        <v>0</v>
      </c>
      <c r="AC47" s="402">
        <v>0</v>
      </c>
      <c r="AD47" s="402">
        <v>0</v>
      </c>
      <c r="AE47" s="402">
        <v>0</v>
      </c>
      <c r="AF47" s="402">
        <v>0</v>
      </c>
      <c r="AG47" s="402">
        <v>0</v>
      </c>
      <c r="AH47" s="402">
        <v>0</v>
      </c>
      <c r="AI47" s="402">
        <v>0</v>
      </c>
      <c r="AJ47" s="402">
        <v>0</v>
      </c>
      <c r="AK47" s="402">
        <v>0</v>
      </c>
      <c r="AL47" s="402">
        <v>0</v>
      </c>
      <c r="AM47" s="402">
        <v>0</v>
      </c>
      <c r="AN47" s="402">
        <v>0</v>
      </c>
      <c r="AO47" s="402">
        <v>0</v>
      </c>
      <c r="AP47" s="402">
        <v>0</v>
      </c>
      <c r="AQ47" s="402">
        <v>0</v>
      </c>
      <c r="AR47" s="401">
        <f t="array" ref="AR47">-生産者価格評価表!$DX47/(MMULT(投入係数表!$D47:$DG47,生産者価格評価表!$DZ$7:$DZ$114)+生産者価格評価表!$DO47)</f>
        <v>0.66698426857749704</v>
      </c>
      <c r="AS47" s="402">
        <v>0</v>
      </c>
      <c r="AT47" s="402">
        <v>0</v>
      </c>
      <c r="AU47" s="404">
        <v>0</v>
      </c>
      <c r="AV47" s="404">
        <v>0</v>
      </c>
      <c r="AW47" s="404">
        <v>0</v>
      </c>
      <c r="AX47" s="404">
        <v>0</v>
      </c>
      <c r="AY47" s="404">
        <v>0</v>
      </c>
      <c r="AZ47" s="404">
        <v>0</v>
      </c>
      <c r="BA47" s="404">
        <v>0</v>
      </c>
      <c r="BB47" s="404">
        <v>0</v>
      </c>
      <c r="BC47" s="404">
        <v>0</v>
      </c>
      <c r="BD47" s="404">
        <v>0</v>
      </c>
      <c r="BE47" s="404">
        <v>0</v>
      </c>
      <c r="BF47" s="404">
        <v>0</v>
      </c>
      <c r="BG47" s="404">
        <v>0</v>
      </c>
      <c r="BH47" s="404">
        <v>0</v>
      </c>
      <c r="BI47" s="404">
        <v>0</v>
      </c>
      <c r="BJ47" s="404">
        <v>0</v>
      </c>
      <c r="BK47" s="404">
        <v>0</v>
      </c>
      <c r="BL47" s="404">
        <v>0</v>
      </c>
      <c r="BM47" s="404">
        <v>0</v>
      </c>
      <c r="BN47" s="404">
        <v>0</v>
      </c>
      <c r="BO47" s="404">
        <v>0</v>
      </c>
      <c r="BP47" s="404">
        <v>0</v>
      </c>
      <c r="BQ47" s="404">
        <v>0</v>
      </c>
      <c r="BR47" s="404">
        <v>0</v>
      </c>
      <c r="BS47" s="404">
        <v>0</v>
      </c>
      <c r="BT47" s="404">
        <v>0</v>
      </c>
      <c r="BU47" s="404">
        <v>0</v>
      </c>
      <c r="BV47" s="404">
        <v>0</v>
      </c>
      <c r="BW47" s="404">
        <v>0</v>
      </c>
      <c r="BX47" s="404">
        <v>0</v>
      </c>
      <c r="BY47" s="404">
        <v>0</v>
      </c>
      <c r="BZ47" s="404">
        <v>0</v>
      </c>
      <c r="CA47" s="404">
        <v>0</v>
      </c>
      <c r="CB47" s="404">
        <v>0</v>
      </c>
      <c r="CC47" s="404">
        <v>0</v>
      </c>
      <c r="CD47" s="404">
        <v>0</v>
      </c>
      <c r="CE47" s="404">
        <v>0</v>
      </c>
      <c r="CF47" s="404">
        <v>0</v>
      </c>
      <c r="CG47" s="404">
        <v>0</v>
      </c>
      <c r="CH47" s="404">
        <v>0</v>
      </c>
      <c r="CI47" s="404">
        <v>0</v>
      </c>
      <c r="CJ47" s="404">
        <v>0</v>
      </c>
      <c r="CK47" s="404">
        <v>0</v>
      </c>
      <c r="CL47" s="404">
        <v>0</v>
      </c>
      <c r="CM47" s="404">
        <v>0</v>
      </c>
      <c r="CN47" s="404">
        <v>0</v>
      </c>
      <c r="CO47" s="404">
        <v>0</v>
      </c>
      <c r="CP47" s="404">
        <v>0</v>
      </c>
      <c r="CQ47" s="404">
        <v>0</v>
      </c>
      <c r="CR47" s="404">
        <v>0</v>
      </c>
      <c r="CS47" s="404">
        <v>0</v>
      </c>
      <c r="CT47" s="404">
        <v>0</v>
      </c>
      <c r="CU47" s="404">
        <v>0</v>
      </c>
      <c r="CV47" s="404">
        <v>0</v>
      </c>
      <c r="CW47" s="404">
        <v>0</v>
      </c>
      <c r="CX47" s="404">
        <v>0</v>
      </c>
      <c r="CY47" s="404">
        <v>0</v>
      </c>
      <c r="CZ47" s="404">
        <v>0</v>
      </c>
      <c r="DA47" s="404">
        <v>0</v>
      </c>
      <c r="DB47" s="404">
        <v>0</v>
      </c>
      <c r="DC47" s="404">
        <v>0</v>
      </c>
      <c r="DD47" s="404">
        <v>0</v>
      </c>
      <c r="DE47" s="404">
        <v>0</v>
      </c>
      <c r="DF47" s="404">
        <v>0</v>
      </c>
      <c r="DG47" s="405">
        <v>0</v>
      </c>
    </row>
    <row r="48" spans="1:111" ht="15.6" customHeight="1">
      <c r="A48" s="198">
        <v>42</v>
      </c>
      <c r="B48" s="123" t="s">
        <v>215</v>
      </c>
      <c r="C48" s="110" t="s">
        <v>216</v>
      </c>
      <c r="D48" s="400">
        <v>0</v>
      </c>
      <c r="E48" s="402">
        <v>0</v>
      </c>
      <c r="F48" s="402">
        <v>0</v>
      </c>
      <c r="G48" s="402">
        <v>0</v>
      </c>
      <c r="H48" s="402">
        <v>0</v>
      </c>
      <c r="I48" s="402">
        <v>0</v>
      </c>
      <c r="J48" s="402">
        <v>0</v>
      </c>
      <c r="K48" s="402">
        <v>0</v>
      </c>
      <c r="L48" s="402">
        <v>0</v>
      </c>
      <c r="M48" s="402">
        <v>0</v>
      </c>
      <c r="N48" s="402">
        <v>0</v>
      </c>
      <c r="O48" s="402">
        <v>0</v>
      </c>
      <c r="P48" s="402">
        <v>0</v>
      </c>
      <c r="Q48" s="402">
        <v>0</v>
      </c>
      <c r="R48" s="402">
        <v>0</v>
      </c>
      <c r="S48" s="402">
        <v>0</v>
      </c>
      <c r="T48" s="402">
        <v>0</v>
      </c>
      <c r="U48" s="402">
        <v>0</v>
      </c>
      <c r="V48" s="402">
        <v>0</v>
      </c>
      <c r="W48" s="402">
        <v>0</v>
      </c>
      <c r="X48" s="402">
        <v>0</v>
      </c>
      <c r="Y48" s="402">
        <v>0</v>
      </c>
      <c r="Z48" s="402">
        <v>0</v>
      </c>
      <c r="AA48" s="402">
        <v>0</v>
      </c>
      <c r="AB48" s="402">
        <v>0</v>
      </c>
      <c r="AC48" s="402">
        <v>0</v>
      </c>
      <c r="AD48" s="402">
        <v>0</v>
      </c>
      <c r="AE48" s="402">
        <v>0</v>
      </c>
      <c r="AF48" s="402">
        <v>0</v>
      </c>
      <c r="AG48" s="402">
        <v>0</v>
      </c>
      <c r="AH48" s="402">
        <v>0</v>
      </c>
      <c r="AI48" s="402">
        <v>0</v>
      </c>
      <c r="AJ48" s="402">
        <v>0</v>
      </c>
      <c r="AK48" s="402">
        <v>0</v>
      </c>
      <c r="AL48" s="402">
        <v>0</v>
      </c>
      <c r="AM48" s="402">
        <v>0</v>
      </c>
      <c r="AN48" s="402">
        <v>0</v>
      </c>
      <c r="AO48" s="402">
        <v>0</v>
      </c>
      <c r="AP48" s="402">
        <v>0</v>
      </c>
      <c r="AQ48" s="402">
        <v>0</v>
      </c>
      <c r="AR48" s="402">
        <v>0</v>
      </c>
      <c r="AS48" s="401">
        <f t="array" ref="AS48">-生産者価格評価表!$DX48/(MMULT(投入係数表!$D48:$DG48,生産者価格評価表!$DZ$7:$DZ$114)+生産者価格評価表!$DO48)</f>
        <v>0.53762868588107138</v>
      </c>
      <c r="AT48" s="402">
        <v>0</v>
      </c>
      <c r="AU48" s="402">
        <v>0</v>
      </c>
      <c r="AV48" s="402">
        <v>0</v>
      </c>
      <c r="AW48" s="402">
        <v>0</v>
      </c>
      <c r="AX48" s="402">
        <v>0</v>
      </c>
      <c r="AY48" s="402">
        <v>0</v>
      </c>
      <c r="AZ48" s="402">
        <v>0</v>
      </c>
      <c r="BA48" s="402">
        <v>0</v>
      </c>
      <c r="BB48" s="402">
        <v>0</v>
      </c>
      <c r="BC48" s="402">
        <v>0</v>
      </c>
      <c r="BD48" s="402">
        <v>0</v>
      </c>
      <c r="BE48" s="402">
        <v>0</v>
      </c>
      <c r="BF48" s="402">
        <v>0</v>
      </c>
      <c r="BG48" s="402">
        <v>0</v>
      </c>
      <c r="BH48" s="402">
        <v>0</v>
      </c>
      <c r="BI48" s="402">
        <v>0</v>
      </c>
      <c r="BJ48" s="402">
        <v>0</v>
      </c>
      <c r="BK48" s="402">
        <v>0</v>
      </c>
      <c r="BL48" s="402">
        <v>0</v>
      </c>
      <c r="BM48" s="402">
        <v>0</v>
      </c>
      <c r="BN48" s="402">
        <v>0</v>
      </c>
      <c r="BO48" s="402">
        <v>0</v>
      </c>
      <c r="BP48" s="402">
        <v>0</v>
      </c>
      <c r="BQ48" s="402">
        <v>0</v>
      </c>
      <c r="BR48" s="402">
        <v>0</v>
      </c>
      <c r="BS48" s="402">
        <v>0</v>
      </c>
      <c r="BT48" s="402">
        <v>0</v>
      </c>
      <c r="BU48" s="402">
        <v>0</v>
      </c>
      <c r="BV48" s="402">
        <v>0</v>
      </c>
      <c r="BW48" s="402">
        <v>0</v>
      </c>
      <c r="BX48" s="402">
        <v>0</v>
      </c>
      <c r="BY48" s="402">
        <v>0</v>
      </c>
      <c r="BZ48" s="402">
        <v>0</v>
      </c>
      <c r="CA48" s="402">
        <v>0</v>
      </c>
      <c r="CB48" s="402">
        <v>0</v>
      </c>
      <c r="CC48" s="402">
        <v>0</v>
      </c>
      <c r="CD48" s="402">
        <v>0</v>
      </c>
      <c r="CE48" s="402">
        <v>0</v>
      </c>
      <c r="CF48" s="402">
        <v>0</v>
      </c>
      <c r="CG48" s="402">
        <v>0</v>
      </c>
      <c r="CH48" s="402">
        <v>0</v>
      </c>
      <c r="CI48" s="402">
        <v>0</v>
      </c>
      <c r="CJ48" s="402">
        <v>0</v>
      </c>
      <c r="CK48" s="402">
        <v>0</v>
      </c>
      <c r="CL48" s="402">
        <v>0</v>
      </c>
      <c r="CM48" s="402">
        <v>0</v>
      </c>
      <c r="CN48" s="402">
        <v>0</v>
      </c>
      <c r="CO48" s="402">
        <v>0</v>
      </c>
      <c r="CP48" s="402">
        <v>0</v>
      </c>
      <c r="CQ48" s="402">
        <v>0</v>
      </c>
      <c r="CR48" s="402">
        <v>0</v>
      </c>
      <c r="CS48" s="402">
        <v>0</v>
      </c>
      <c r="CT48" s="402">
        <v>0</v>
      </c>
      <c r="CU48" s="402">
        <v>0</v>
      </c>
      <c r="CV48" s="402">
        <v>0</v>
      </c>
      <c r="CW48" s="402">
        <v>0</v>
      </c>
      <c r="CX48" s="402">
        <v>0</v>
      </c>
      <c r="CY48" s="402">
        <v>0</v>
      </c>
      <c r="CZ48" s="402">
        <v>0</v>
      </c>
      <c r="DA48" s="402">
        <v>0</v>
      </c>
      <c r="DB48" s="402">
        <v>0</v>
      </c>
      <c r="DC48" s="402">
        <v>0</v>
      </c>
      <c r="DD48" s="402">
        <v>0</v>
      </c>
      <c r="DE48" s="402">
        <v>0</v>
      </c>
      <c r="DF48" s="402">
        <v>0</v>
      </c>
      <c r="DG48" s="403">
        <v>0</v>
      </c>
    </row>
    <row r="49" spans="1:111" ht="15.6" customHeight="1">
      <c r="A49" s="198">
        <v>43</v>
      </c>
      <c r="B49" s="123" t="s">
        <v>217</v>
      </c>
      <c r="C49" s="110" t="s">
        <v>218</v>
      </c>
      <c r="D49" s="400">
        <v>0</v>
      </c>
      <c r="E49" s="402">
        <v>0</v>
      </c>
      <c r="F49" s="402">
        <v>0</v>
      </c>
      <c r="G49" s="402">
        <v>0</v>
      </c>
      <c r="H49" s="402">
        <v>0</v>
      </c>
      <c r="I49" s="402">
        <v>0</v>
      </c>
      <c r="J49" s="402">
        <v>0</v>
      </c>
      <c r="K49" s="402">
        <v>0</v>
      </c>
      <c r="L49" s="402">
        <v>0</v>
      </c>
      <c r="M49" s="402">
        <v>0</v>
      </c>
      <c r="N49" s="402">
        <v>0</v>
      </c>
      <c r="O49" s="402">
        <v>0</v>
      </c>
      <c r="P49" s="402">
        <v>0</v>
      </c>
      <c r="Q49" s="402">
        <v>0</v>
      </c>
      <c r="R49" s="402">
        <v>0</v>
      </c>
      <c r="S49" s="402">
        <v>0</v>
      </c>
      <c r="T49" s="402">
        <v>0</v>
      </c>
      <c r="U49" s="402">
        <v>0</v>
      </c>
      <c r="V49" s="402">
        <v>0</v>
      </c>
      <c r="W49" s="402">
        <v>0</v>
      </c>
      <c r="X49" s="402">
        <v>0</v>
      </c>
      <c r="Y49" s="402">
        <v>0</v>
      </c>
      <c r="Z49" s="402">
        <v>0</v>
      </c>
      <c r="AA49" s="402">
        <v>0</v>
      </c>
      <c r="AB49" s="402">
        <v>0</v>
      </c>
      <c r="AC49" s="402">
        <v>0</v>
      </c>
      <c r="AD49" s="402">
        <v>0</v>
      </c>
      <c r="AE49" s="402">
        <v>0</v>
      </c>
      <c r="AF49" s="402">
        <v>0</v>
      </c>
      <c r="AG49" s="402">
        <v>0</v>
      </c>
      <c r="AH49" s="402">
        <v>0</v>
      </c>
      <c r="AI49" s="402">
        <v>0</v>
      </c>
      <c r="AJ49" s="402">
        <v>0</v>
      </c>
      <c r="AK49" s="402">
        <v>0</v>
      </c>
      <c r="AL49" s="402">
        <v>0</v>
      </c>
      <c r="AM49" s="402">
        <v>0</v>
      </c>
      <c r="AN49" s="402">
        <v>0</v>
      </c>
      <c r="AO49" s="402">
        <v>0</v>
      </c>
      <c r="AP49" s="402">
        <v>0</v>
      </c>
      <c r="AQ49" s="402">
        <v>0</v>
      </c>
      <c r="AR49" s="402">
        <v>0</v>
      </c>
      <c r="AS49" s="402">
        <v>0</v>
      </c>
      <c r="AT49" s="401">
        <f t="array" ref="AT49">-生産者価格評価表!$DX49/(MMULT(投入係数表!$D49:$DG49,生産者価格評価表!$DZ$7:$DZ$114)+生産者価格評価表!$DO49)</f>
        <v>0.48348321206380673</v>
      </c>
      <c r="AU49" s="402">
        <v>0</v>
      </c>
      <c r="AV49" s="402">
        <v>0</v>
      </c>
      <c r="AW49" s="402">
        <v>0</v>
      </c>
      <c r="AX49" s="402">
        <v>0</v>
      </c>
      <c r="AY49" s="402">
        <v>0</v>
      </c>
      <c r="AZ49" s="402">
        <v>0</v>
      </c>
      <c r="BA49" s="402">
        <v>0</v>
      </c>
      <c r="BB49" s="402">
        <v>0</v>
      </c>
      <c r="BC49" s="402">
        <v>0</v>
      </c>
      <c r="BD49" s="402">
        <v>0</v>
      </c>
      <c r="BE49" s="402">
        <v>0</v>
      </c>
      <c r="BF49" s="402">
        <v>0</v>
      </c>
      <c r="BG49" s="402">
        <v>0</v>
      </c>
      <c r="BH49" s="402">
        <v>0</v>
      </c>
      <c r="BI49" s="402">
        <v>0</v>
      </c>
      <c r="BJ49" s="402">
        <v>0</v>
      </c>
      <c r="BK49" s="402">
        <v>0</v>
      </c>
      <c r="BL49" s="402">
        <v>0</v>
      </c>
      <c r="BM49" s="402">
        <v>0</v>
      </c>
      <c r="BN49" s="402">
        <v>0</v>
      </c>
      <c r="BO49" s="402">
        <v>0</v>
      </c>
      <c r="BP49" s="402">
        <v>0</v>
      </c>
      <c r="BQ49" s="402">
        <v>0</v>
      </c>
      <c r="BR49" s="402">
        <v>0</v>
      </c>
      <c r="BS49" s="402">
        <v>0</v>
      </c>
      <c r="BT49" s="402">
        <v>0</v>
      </c>
      <c r="BU49" s="402">
        <v>0</v>
      </c>
      <c r="BV49" s="402">
        <v>0</v>
      </c>
      <c r="BW49" s="402">
        <v>0</v>
      </c>
      <c r="BX49" s="402">
        <v>0</v>
      </c>
      <c r="BY49" s="402">
        <v>0</v>
      </c>
      <c r="BZ49" s="402">
        <v>0</v>
      </c>
      <c r="CA49" s="402">
        <v>0</v>
      </c>
      <c r="CB49" s="402">
        <v>0</v>
      </c>
      <c r="CC49" s="402">
        <v>0</v>
      </c>
      <c r="CD49" s="402">
        <v>0</v>
      </c>
      <c r="CE49" s="402">
        <v>0</v>
      </c>
      <c r="CF49" s="402">
        <v>0</v>
      </c>
      <c r="CG49" s="402">
        <v>0</v>
      </c>
      <c r="CH49" s="402">
        <v>0</v>
      </c>
      <c r="CI49" s="402">
        <v>0</v>
      </c>
      <c r="CJ49" s="402">
        <v>0</v>
      </c>
      <c r="CK49" s="402">
        <v>0</v>
      </c>
      <c r="CL49" s="402">
        <v>0</v>
      </c>
      <c r="CM49" s="402">
        <v>0</v>
      </c>
      <c r="CN49" s="402">
        <v>0</v>
      </c>
      <c r="CO49" s="402">
        <v>0</v>
      </c>
      <c r="CP49" s="402">
        <v>0</v>
      </c>
      <c r="CQ49" s="402">
        <v>0</v>
      </c>
      <c r="CR49" s="402">
        <v>0</v>
      </c>
      <c r="CS49" s="402">
        <v>0</v>
      </c>
      <c r="CT49" s="402">
        <v>0</v>
      </c>
      <c r="CU49" s="402">
        <v>0</v>
      </c>
      <c r="CV49" s="402">
        <v>0</v>
      </c>
      <c r="CW49" s="402">
        <v>0</v>
      </c>
      <c r="CX49" s="402">
        <v>0</v>
      </c>
      <c r="CY49" s="402">
        <v>0</v>
      </c>
      <c r="CZ49" s="402">
        <v>0</v>
      </c>
      <c r="DA49" s="402">
        <v>0</v>
      </c>
      <c r="DB49" s="402">
        <v>0</v>
      </c>
      <c r="DC49" s="402">
        <v>0</v>
      </c>
      <c r="DD49" s="402">
        <v>0</v>
      </c>
      <c r="DE49" s="402">
        <v>0</v>
      </c>
      <c r="DF49" s="402">
        <v>0</v>
      </c>
      <c r="DG49" s="403">
        <v>0</v>
      </c>
    </row>
    <row r="50" spans="1:111" ht="15.6" customHeight="1">
      <c r="B50" s="123" t="s">
        <v>219</v>
      </c>
      <c r="C50" s="110" t="s">
        <v>0</v>
      </c>
      <c r="D50" s="400">
        <v>0</v>
      </c>
      <c r="E50" s="402">
        <v>0</v>
      </c>
      <c r="F50" s="402">
        <v>0</v>
      </c>
      <c r="G50" s="402">
        <v>0</v>
      </c>
      <c r="H50" s="402">
        <v>0</v>
      </c>
      <c r="I50" s="402">
        <v>0</v>
      </c>
      <c r="J50" s="402">
        <v>0</v>
      </c>
      <c r="K50" s="402">
        <v>0</v>
      </c>
      <c r="L50" s="402">
        <v>0</v>
      </c>
      <c r="M50" s="402">
        <v>0</v>
      </c>
      <c r="N50" s="402">
        <v>0</v>
      </c>
      <c r="O50" s="402">
        <v>0</v>
      </c>
      <c r="P50" s="402">
        <v>0</v>
      </c>
      <c r="Q50" s="402">
        <v>0</v>
      </c>
      <c r="R50" s="402">
        <v>0</v>
      </c>
      <c r="S50" s="402">
        <v>0</v>
      </c>
      <c r="T50" s="402">
        <v>0</v>
      </c>
      <c r="U50" s="402">
        <v>0</v>
      </c>
      <c r="V50" s="402">
        <v>0</v>
      </c>
      <c r="W50" s="402">
        <v>0</v>
      </c>
      <c r="X50" s="402">
        <v>0</v>
      </c>
      <c r="Y50" s="402">
        <v>0</v>
      </c>
      <c r="Z50" s="402">
        <v>0</v>
      </c>
      <c r="AA50" s="402">
        <v>0</v>
      </c>
      <c r="AB50" s="402">
        <v>0</v>
      </c>
      <c r="AC50" s="402">
        <v>0</v>
      </c>
      <c r="AD50" s="402">
        <v>0</v>
      </c>
      <c r="AE50" s="402">
        <v>0</v>
      </c>
      <c r="AF50" s="402">
        <v>0</v>
      </c>
      <c r="AG50" s="402">
        <v>0</v>
      </c>
      <c r="AH50" s="402">
        <v>0</v>
      </c>
      <c r="AI50" s="402">
        <v>0</v>
      </c>
      <c r="AJ50" s="402">
        <v>0</v>
      </c>
      <c r="AK50" s="402">
        <v>0</v>
      </c>
      <c r="AL50" s="402">
        <v>0</v>
      </c>
      <c r="AM50" s="402">
        <v>0</v>
      </c>
      <c r="AN50" s="402">
        <v>0</v>
      </c>
      <c r="AO50" s="402">
        <v>0</v>
      </c>
      <c r="AP50" s="402">
        <v>0</v>
      </c>
      <c r="AQ50" s="402">
        <v>0</v>
      </c>
      <c r="AR50" s="402">
        <v>0</v>
      </c>
      <c r="AS50" s="402">
        <v>0</v>
      </c>
      <c r="AT50" s="402">
        <v>0</v>
      </c>
      <c r="AU50" s="401">
        <f t="array" ref="AU50">-生産者価格評価表!$DX50/(MMULT(投入係数表!$D50:$DG50,生産者価格評価表!$DZ$7:$DZ$114)+生産者価格評価表!$DO50)</f>
        <v>0.61613303509132789</v>
      </c>
      <c r="AV50" s="402">
        <v>0</v>
      </c>
      <c r="AW50" s="402">
        <v>0</v>
      </c>
      <c r="AX50" s="402">
        <v>0</v>
      </c>
      <c r="AY50" s="402">
        <v>0</v>
      </c>
      <c r="AZ50" s="402">
        <v>0</v>
      </c>
      <c r="BA50" s="402">
        <v>0</v>
      </c>
      <c r="BB50" s="402">
        <v>0</v>
      </c>
      <c r="BC50" s="402">
        <v>0</v>
      </c>
      <c r="BD50" s="402">
        <v>0</v>
      </c>
      <c r="BE50" s="402">
        <v>0</v>
      </c>
      <c r="BF50" s="402">
        <v>0</v>
      </c>
      <c r="BG50" s="402">
        <v>0</v>
      </c>
      <c r="BH50" s="402">
        <v>0</v>
      </c>
      <c r="BI50" s="402">
        <v>0</v>
      </c>
      <c r="BJ50" s="402">
        <v>0</v>
      </c>
      <c r="BK50" s="402">
        <v>0</v>
      </c>
      <c r="BL50" s="402">
        <v>0</v>
      </c>
      <c r="BM50" s="402">
        <v>0</v>
      </c>
      <c r="BN50" s="402">
        <v>0</v>
      </c>
      <c r="BO50" s="402">
        <v>0</v>
      </c>
      <c r="BP50" s="402">
        <v>0</v>
      </c>
      <c r="BQ50" s="402">
        <v>0</v>
      </c>
      <c r="BR50" s="402">
        <v>0</v>
      </c>
      <c r="BS50" s="402">
        <v>0</v>
      </c>
      <c r="BT50" s="402">
        <v>0</v>
      </c>
      <c r="BU50" s="402">
        <v>0</v>
      </c>
      <c r="BV50" s="402">
        <v>0</v>
      </c>
      <c r="BW50" s="402">
        <v>0</v>
      </c>
      <c r="BX50" s="402">
        <v>0</v>
      </c>
      <c r="BY50" s="402">
        <v>0</v>
      </c>
      <c r="BZ50" s="402">
        <v>0</v>
      </c>
      <c r="CA50" s="402">
        <v>0</v>
      </c>
      <c r="CB50" s="402">
        <v>0</v>
      </c>
      <c r="CC50" s="402">
        <v>0</v>
      </c>
      <c r="CD50" s="402">
        <v>0</v>
      </c>
      <c r="CE50" s="402">
        <v>0</v>
      </c>
      <c r="CF50" s="402">
        <v>0</v>
      </c>
      <c r="CG50" s="402">
        <v>0</v>
      </c>
      <c r="CH50" s="402">
        <v>0</v>
      </c>
      <c r="CI50" s="402">
        <v>0</v>
      </c>
      <c r="CJ50" s="402">
        <v>0</v>
      </c>
      <c r="CK50" s="402">
        <v>0</v>
      </c>
      <c r="CL50" s="402">
        <v>0</v>
      </c>
      <c r="CM50" s="402">
        <v>0</v>
      </c>
      <c r="CN50" s="402">
        <v>0</v>
      </c>
      <c r="CO50" s="402">
        <v>0</v>
      </c>
      <c r="CP50" s="402">
        <v>0</v>
      </c>
      <c r="CQ50" s="402">
        <v>0</v>
      </c>
      <c r="CR50" s="402">
        <v>0</v>
      </c>
      <c r="CS50" s="402">
        <v>0</v>
      </c>
      <c r="CT50" s="402">
        <v>0</v>
      </c>
      <c r="CU50" s="402">
        <v>0</v>
      </c>
      <c r="CV50" s="402">
        <v>0</v>
      </c>
      <c r="CW50" s="402">
        <v>0</v>
      </c>
      <c r="CX50" s="402">
        <v>0</v>
      </c>
      <c r="CY50" s="402">
        <v>0</v>
      </c>
      <c r="CZ50" s="402">
        <v>0</v>
      </c>
      <c r="DA50" s="402">
        <v>0</v>
      </c>
      <c r="DB50" s="402">
        <v>0</v>
      </c>
      <c r="DC50" s="402">
        <v>0</v>
      </c>
      <c r="DD50" s="402">
        <v>0</v>
      </c>
      <c r="DE50" s="402">
        <v>0</v>
      </c>
      <c r="DF50" s="402">
        <v>0</v>
      </c>
      <c r="DG50" s="403">
        <v>0</v>
      </c>
    </row>
    <row r="51" spans="1:111" ht="15.6" customHeight="1">
      <c r="B51" s="123" t="s">
        <v>220</v>
      </c>
      <c r="C51" s="110" t="s">
        <v>1</v>
      </c>
      <c r="D51" s="400">
        <v>0</v>
      </c>
      <c r="E51" s="402">
        <v>0</v>
      </c>
      <c r="F51" s="402">
        <v>0</v>
      </c>
      <c r="G51" s="402">
        <v>0</v>
      </c>
      <c r="H51" s="402">
        <v>0</v>
      </c>
      <c r="I51" s="402">
        <v>0</v>
      </c>
      <c r="J51" s="402">
        <v>0</v>
      </c>
      <c r="K51" s="402">
        <v>0</v>
      </c>
      <c r="L51" s="402">
        <v>0</v>
      </c>
      <c r="M51" s="402">
        <v>0</v>
      </c>
      <c r="N51" s="402">
        <v>0</v>
      </c>
      <c r="O51" s="402">
        <v>0</v>
      </c>
      <c r="P51" s="402">
        <v>0</v>
      </c>
      <c r="Q51" s="402">
        <v>0</v>
      </c>
      <c r="R51" s="402">
        <v>0</v>
      </c>
      <c r="S51" s="402">
        <v>0</v>
      </c>
      <c r="T51" s="402">
        <v>0</v>
      </c>
      <c r="U51" s="402">
        <v>0</v>
      </c>
      <c r="V51" s="402">
        <v>0</v>
      </c>
      <c r="W51" s="402">
        <v>0</v>
      </c>
      <c r="X51" s="402">
        <v>0</v>
      </c>
      <c r="Y51" s="402">
        <v>0</v>
      </c>
      <c r="Z51" s="402">
        <v>0</v>
      </c>
      <c r="AA51" s="402">
        <v>0</v>
      </c>
      <c r="AB51" s="402">
        <v>0</v>
      </c>
      <c r="AC51" s="402">
        <v>0</v>
      </c>
      <c r="AD51" s="402">
        <v>0</v>
      </c>
      <c r="AE51" s="402">
        <v>0</v>
      </c>
      <c r="AF51" s="402">
        <v>0</v>
      </c>
      <c r="AG51" s="402">
        <v>0</v>
      </c>
      <c r="AH51" s="402">
        <v>0</v>
      </c>
      <c r="AI51" s="402">
        <v>0</v>
      </c>
      <c r="AJ51" s="402">
        <v>0</v>
      </c>
      <c r="AK51" s="402">
        <v>0</v>
      </c>
      <c r="AL51" s="402">
        <v>0</v>
      </c>
      <c r="AM51" s="402">
        <v>0</v>
      </c>
      <c r="AN51" s="402">
        <v>0</v>
      </c>
      <c r="AO51" s="402">
        <v>0</v>
      </c>
      <c r="AP51" s="402">
        <v>0</v>
      </c>
      <c r="AQ51" s="402">
        <v>0</v>
      </c>
      <c r="AR51" s="402">
        <v>0</v>
      </c>
      <c r="AS51" s="402">
        <v>0</v>
      </c>
      <c r="AT51" s="402">
        <v>0</v>
      </c>
      <c r="AU51" s="402">
        <v>0</v>
      </c>
      <c r="AV51" s="401">
        <f t="array" ref="AV51">-生産者価格評価表!$DX51/(MMULT(投入係数表!$D51:$DG51,生産者価格評価表!$DZ$7:$DZ$114)+生産者価格評価表!$DO51)</f>
        <v>0.57156917628897352</v>
      </c>
      <c r="AW51" s="402">
        <v>0</v>
      </c>
      <c r="AX51" s="402">
        <v>0</v>
      </c>
      <c r="AY51" s="402">
        <v>0</v>
      </c>
      <c r="AZ51" s="402">
        <v>0</v>
      </c>
      <c r="BA51" s="402">
        <v>0</v>
      </c>
      <c r="BB51" s="402">
        <v>0</v>
      </c>
      <c r="BC51" s="402">
        <v>0</v>
      </c>
      <c r="BD51" s="402">
        <v>0</v>
      </c>
      <c r="BE51" s="402">
        <v>0</v>
      </c>
      <c r="BF51" s="402">
        <v>0</v>
      </c>
      <c r="BG51" s="402">
        <v>0</v>
      </c>
      <c r="BH51" s="402">
        <v>0</v>
      </c>
      <c r="BI51" s="402">
        <v>0</v>
      </c>
      <c r="BJ51" s="402">
        <v>0</v>
      </c>
      <c r="BK51" s="402">
        <v>0</v>
      </c>
      <c r="BL51" s="402">
        <v>0</v>
      </c>
      <c r="BM51" s="402">
        <v>0</v>
      </c>
      <c r="BN51" s="402">
        <v>0</v>
      </c>
      <c r="BO51" s="402">
        <v>0</v>
      </c>
      <c r="BP51" s="402">
        <v>0</v>
      </c>
      <c r="BQ51" s="402">
        <v>0</v>
      </c>
      <c r="BR51" s="402">
        <v>0</v>
      </c>
      <c r="BS51" s="402">
        <v>0</v>
      </c>
      <c r="BT51" s="402">
        <v>0</v>
      </c>
      <c r="BU51" s="402">
        <v>0</v>
      </c>
      <c r="BV51" s="402">
        <v>0</v>
      </c>
      <c r="BW51" s="402">
        <v>0</v>
      </c>
      <c r="BX51" s="402">
        <v>0</v>
      </c>
      <c r="BY51" s="402">
        <v>0</v>
      </c>
      <c r="BZ51" s="402">
        <v>0</v>
      </c>
      <c r="CA51" s="402">
        <v>0</v>
      </c>
      <c r="CB51" s="402">
        <v>0</v>
      </c>
      <c r="CC51" s="402">
        <v>0</v>
      </c>
      <c r="CD51" s="402">
        <v>0</v>
      </c>
      <c r="CE51" s="402">
        <v>0</v>
      </c>
      <c r="CF51" s="402">
        <v>0</v>
      </c>
      <c r="CG51" s="402">
        <v>0</v>
      </c>
      <c r="CH51" s="402">
        <v>0</v>
      </c>
      <c r="CI51" s="402">
        <v>0</v>
      </c>
      <c r="CJ51" s="402">
        <v>0</v>
      </c>
      <c r="CK51" s="402">
        <v>0</v>
      </c>
      <c r="CL51" s="402">
        <v>0</v>
      </c>
      <c r="CM51" s="402">
        <v>0</v>
      </c>
      <c r="CN51" s="402">
        <v>0</v>
      </c>
      <c r="CO51" s="402">
        <v>0</v>
      </c>
      <c r="CP51" s="402">
        <v>0</v>
      </c>
      <c r="CQ51" s="402">
        <v>0</v>
      </c>
      <c r="CR51" s="402">
        <v>0</v>
      </c>
      <c r="CS51" s="402">
        <v>0</v>
      </c>
      <c r="CT51" s="402">
        <v>0</v>
      </c>
      <c r="CU51" s="402">
        <v>0</v>
      </c>
      <c r="CV51" s="402">
        <v>0</v>
      </c>
      <c r="CW51" s="402">
        <v>0</v>
      </c>
      <c r="CX51" s="402">
        <v>0</v>
      </c>
      <c r="CY51" s="402">
        <v>0</v>
      </c>
      <c r="CZ51" s="402">
        <v>0</v>
      </c>
      <c r="DA51" s="402">
        <v>0</v>
      </c>
      <c r="DB51" s="402">
        <v>0</v>
      </c>
      <c r="DC51" s="402">
        <v>0</v>
      </c>
      <c r="DD51" s="402">
        <v>0</v>
      </c>
      <c r="DE51" s="402">
        <v>0</v>
      </c>
      <c r="DF51" s="402">
        <v>0</v>
      </c>
      <c r="DG51" s="403">
        <v>0</v>
      </c>
    </row>
    <row r="52" spans="1:111" ht="15.6" customHeight="1">
      <c r="B52" s="123" t="s">
        <v>221</v>
      </c>
      <c r="C52" s="110" t="s">
        <v>2</v>
      </c>
      <c r="D52" s="400">
        <v>0</v>
      </c>
      <c r="E52" s="402">
        <v>0</v>
      </c>
      <c r="F52" s="402">
        <v>0</v>
      </c>
      <c r="G52" s="402">
        <v>0</v>
      </c>
      <c r="H52" s="402">
        <v>0</v>
      </c>
      <c r="I52" s="402">
        <v>0</v>
      </c>
      <c r="J52" s="402">
        <v>0</v>
      </c>
      <c r="K52" s="402">
        <v>0</v>
      </c>
      <c r="L52" s="402">
        <v>0</v>
      </c>
      <c r="M52" s="402">
        <v>0</v>
      </c>
      <c r="N52" s="402">
        <v>0</v>
      </c>
      <c r="O52" s="402">
        <v>0</v>
      </c>
      <c r="P52" s="402">
        <v>0</v>
      </c>
      <c r="Q52" s="402">
        <v>0</v>
      </c>
      <c r="R52" s="402">
        <v>0</v>
      </c>
      <c r="S52" s="402">
        <v>0</v>
      </c>
      <c r="T52" s="402">
        <v>0</v>
      </c>
      <c r="U52" s="402">
        <v>0</v>
      </c>
      <c r="V52" s="402">
        <v>0</v>
      </c>
      <c r="W52" s="402">
        <v>0</v>
      </c>
      <c r="X52" s="402">
        <v>0</v>
      </c>
      <c r="Y52" s="402">
        <v>0</v>
      </c>
      <c r="Z52" s="402">
        <v>0</v>
      </c>
      <c r="AA52" s="402">
        <v>0</v>
      </c>
      <c r="AB52" s="402">
        <v>0</v>
      </c>
      <c r="AC52" s="402">
        <v>0</v>
      </c>
      <c r="AD52" s="402">
        <v>0</v>
      </c>
      <c r="AE52" s="402">
        <v>0</v>
      </c>
      <c r="AF52" s="402">
        <v>0</v>
      </c>
      <c r="AG52" s="402">
        <v>0</v>
      </c>
      <c r="AH52" s="402">
        <v>0</v>
      </c>
      <c r="AI52" s="402">
        <v>0</v>
      </c>
      <c r="AJ52" s="402">
        <v>0</v>
      </c>
      <c r="AK52" s="402">
        <v>0</v>
      </c>
      <c r="AL52" s="402">
        <v>0</v>
      </c>
      <c r="AM52" s="402">
        <v>0</v>
      </c>
      <c r="AN52" s="402">
        <v>0</v>
      </c>
      <c r="AO52" s="402">
        <v>0</v>
      </c>
      <c r="AP52" s="402">
        <v>0</v>
      </c>
      <c r="AQ52" s="402">
        <v>0</v>
      </c>
      <c r="AR52" s="402">
        <v>0</v>
      </c>
      <c r="AS52" s="402">
        <v>0</v>
      </c>
      <c r="AT52" s="402">
        <v>0</v>
      </c>
      <c r="AU52" s="402">
        <v>0</v>
      </c>
      <c r="AV52" s="402">
        <v>0</v>
      </c>
      <c r="AW52" s="401">
        <f t="array" ref="AW52">-生産者価格評価表!$DX52/(MMULT(投入係数表!$D52:$DG52,生産者価格評価表!$DZ$7:$DZ$114)+生産者価格評価表!$DO52)</f>
        <v>0.76660722875288223</v>
      </c>
      <c r="AX52" s="402">
        <v>0</v>
      </c>
      <c r="AY52" s="402">
        <v>0</v>
      </c>
      <c r="AZ52" s="402">
        <v>0</v>
      </c>
      <c r="BA52" s="402">
        <v>0</v>
      </c>
      <c r="BB52" s="402">
        <v>0</v>
      </c>
      <c r="BC52" s="402">
        <v>0</v>
      </c>
      <c r="BD52" s="402">
        <v>0</v>
      </c>
      <c r="BE52" s="402">
        <v>0</v>
      </c>
      <c r="BF52" s="402">
        <v>0</v>
      </c>
      <c r="BG52" s="402">
        <v>0</v>
      </c>
      <c r="BH52" s="402">
        <v>0</v>
      </c>
      <c r="BI52" s="402">
        <v>0</v>
      </c>
      <c r="BJ52" s="402">
        <v>0</v>
      </c>
      <c r="BK52" s="402">
        <v>0</v>
      </c>
      <c r="BL52" s="402">
        <v>0</v>
      </c>
      <c r="BM52" s="402">
        <v>0</v>
      </c>
      <c r="BN52" s="402">
        <v>0</v>
      </c>
      <c r="BO52" s="402">
        <v>0</v>
      </c>
      <c r="BP52" s="402">
        <v>0</v>
      </c>
      <c r="BQ52" s="402">
        <v>0</v>
      </c>
      <c r="BR52" s="402">
        <v>0</v>
      </c>
      <c r="BS52" s="402">
        <v>0</v>
      </c>
      <c r="BT52" s="402">
        <v>0</v>
      </c>
      <c r="BU52" s="402">
        <v>0</v>
      </c>
      <c r="BV52" s="402">
        <v>0</v>
      </c>
      <c r="BW52" s="402">
        <v>0</v>
      </c>
      <c r="BX52" s="402">
        <v>0</v>
      </c>
      <c r="BY52" s="402">
        <v>0</v>
      </c>
      <c r="BZ52" s="402">
        <v>0</v>
      </c>
      <c r="CA52" s="402">
        <v>0</v>
      </c>
      <c r="CB52" s="402">
        <v>0</v>
      </c>
      <c r="CC52" s="402">
        <v>0</v>
      </c>
      <c r="CD52" s="402">
        <v>0</v>
      </c>
      <c r="CE52" s="402">
        <v>0</v>
      </c>
      <c r="CF52" s="402">
        <v>0</v>
      </c>
      <c r="CG52" s="402">
        <v>0</v>
      </c>
      <c r="CH52" s="402">
        <v>0</v>
      </c>
      <c r="CI52" s="402">
        <v>0</v>
      </c>
      <c r="CJ52" s="402">
        <v>0</v>
      </c>
      <c r="CK52" s="402">
        <v>0</v>
      </c>
      <c r="CL52" s="402">
        <v>0</v>
      </c>
      <c r="CM52" s="402">
        <v>0</v>
      </c>
      <c r="CN52" s="402">
        <v>0</v>
      </c>
      <c r="CO52" s="402">
        <v>0</v>
      </c>
      <c r="CP52" s="402">
        <v>0</v>
      </c>
      <c r="CQ52" s="402">
        <v>0</v>
      </c>
      <c r="CR52" s="402">
        <v>0</v>
      </c>
      <c r="CS52" s="402">
        <v>0</v>
      </c>
      <c r="CT52" s="402">
        <v>0</v>
      </c>
      <c r="CU52" s="402">
        <v>0</v>
      </c>
      <c r="CV52" s="402">
        <v>0</v>
      </c>
      <c r="CW52" s="402">
        <v>0</v>
      </c>
      <c r="CX52" s="402">
        <v>0</v>
      </c>
      <c r="CY52" s="402">
        <v>0</v>
      </c>
      <c r="CZ52" s="402">
        <v>0</v>
      </c>
      <c r="DA52" s="402">
        <v>0</v>
      </c>
      <c r="DB52" s="402">
        <v>0</v>
      </c>
      <c r="DC52" s="402">
        <v>0</v>
      </c>
      <c r="DD52" s="402">
        <v>0</v>
      </c>
      <c r="DE52" s="402">
        <v>0</v>
      </c>
      <c r="DF52" s="402">
        <v>0</v>
      </c>
      <c r="DG52" s="403">
        <v>0</v>
      </c>
    </row>
    <row r="53" spans="1:111" ht="15.6" customHeight="1">
      <c r="B53" s="123" t="s">
        <v>222</v>
      </c>
      <c r="C53" s="110" t="s">
        <v>223</v>
      </c>
      <c r="D53" s="400">
        <v>0</v>
      </c>
      <c r="E53" s="402">
        <v>0</v>
      </c>
      <c r="F53" s="402">
        <v>0</v>
      </c>
      <c r="G53" s="402">
        <v>0</v>
      </c>
      <c r="H53" s="402">
        <v>0</v>
      </c>
      <c r="I53" s="402">
        <v>0</v>
      </c>
      <c r="J53" s="402">
        <v>0</v>
      </c>
      <c r="K53" s="402">
        <v>0</v>
      </c>
      <c r="L53" s="402">
        <v>0</v>
      </c>
      <c r="M53" s="402">
        <v>0</v>
      </c>
      <c r="N53" s="402">
        <v>0</v>
      </c>
      <c r="O53" s="402">
        <v>0</v>
      </c>
      <c r="P53" s="402">
        <v>0</v>
      </c>
      <c r="Q53" s="402">
        <v>0</v>
      </c>
      <c r="R53" s="402">
        <v>0</v>
      </c>
      <c r="S53" s="402">
        <v>0</v>
      </c>
      <c r="T53" s="402">
        <v>0</v>
      </c>
      <c r="U53" s="402">
        <v>0</v>
      </c>
      <c r="V53" s="402">
        <v>0</v>
      </c>
      <c r="W53" s="402">
        <v>0</v>
      </c>
      <c r="X53" s="402">
        <v>0</v>
      </c>
      <c r="Y53" s="402">
        <v>0</v>
      </c>
      <c r="Z53" s="402">
        <v>0</v>
      </c>
      <c r="AA53" s="402">
        <v>0</v>
      </c>
      <c r="AB53" s="402">
        <v>0</v>
      </c>
      <c r="AC53" s="402">
        <v>0</v>
      </c>
      <c r="AD53" s="402">
        <v>0</v>
      </c>
      <c r="AE53" s="402">
        <v>0</v>
      </c>
      <c r="AF53" s="402">
        <v>0</v>
      </c>
      <c r="AG53" s="402">
        <v>0</v>
      </c>
      <c r="AH53" s="402">
        <v>0</v>
      </c>
      <c r="AI53" s="402">
        <v>0</v>
      </c>
      <c r="AJ53" s="402">
        <v>0</v>
      </c>
      <c r="AK53" s="402">
        <v>0</v>
      </c>
      <c r="AL53" s="402">
        <v>0</v>
      </c>
      <c r="AM53" s="402">
        <v>0</v>
      </c>
      <c r="AN53" s="402">
        <v>0</v>
      </c>
      <c r="AO53" s="402">
        <v>0</v>
      </c>
      <c r="AP53" s="402">
        <v>0</v>
      </c>
      <c r="AQ53" s="402">
        <v>0</v>
      </c>
      <c r="AR53" s="402">
        <v>0</v>
      </c>
      <c r="AS53" s="402">
        <v>0</v>
      </c>
      <c r="AT53" s="402">
        <v>0</v>
      </c>
      <c r="AU53" s="402">
        <v>0</v>
      </c>
      <c r="AV53" s="402">
        <v>0</v>
      </c>
      <c r="AW53" s="402">
        <v>0</v>
      </c>
      <c r="AX53" s="401">
        <f t="array" ref="AX53">-生産者価格評価表!$DX53/(MMULT(投入係数表!$D53:$DG53,生産者価格評価表!$DZ$7:$DZ$114)+生産者価格評価表!$DO53)</f>
        <v>0.86862529646303088</v>
      </c>
      <c r="AY53" s="402">
        <v>0</v>
      </c>
      <c r="AZ53" s="402">
        <v>0</v>
      </c>
      <c r="BA53" s="402">
        <v>0</v>
      </c>
      <c r="BB53" s="402">
        <v>0</v>
      </c>
      <c r="BC53" s="402">
        <v>0</v>
      </c>
      <c r="BD53" s="402">
        <v>0</v>
      </c>
      <c r="BE53" s="402">
        <v>0</v>
      </c>
      <c r="BF53" s="402">
        <v>0</v>
      </c>
      <c r="BG53" s="402">
        <v>0</v>
      </c>
      <c r="BH53" s="402">
        <v>0</v>
      </c>
      <c r="BI53" s="402">
        <v>0</v>
      </c>
      <c r="BJ53" s="402">
        <v>0</v>
      </c>
      <c r="BK53" s="402">
        <v>0</v>
      </c>
      <c r="BL53" s="402">
        <v>0</v>
      </c>
      <c r="BM53" s="402">
        <v>0</v>
      </c>
      <c r="BN53" s="402">
        <v>0</v>
      </c>
      <c r="BO53" s="402">
        <v>0</v>
      </c>
      <c r="BP53" s="402">
        <v>0</v>
      </c>
      <c r="BQ53" s="402">
        <v>0</v>
      </c>
      <c r="BR53" s="402">
        <v>0</v>
      </c>
      <c r="BS53" s="402">
        <v>0</v>
      </c>
      <c r="BT53" s="402">
        <v>0</v>
      </c>
      <c r="BU53" s="402">
        <v>0</v>
      </c>
      <c r="BV53" s="402">
        <v>0</v>
      </c>
      <c r="BW53" s="402">
        <v>0</v>
      </c>
      <c r="BX53" s="402">
        <v>0</v>
      </c>
      <c r="BY53" s="402">
        <v>0</v>
      </c>
      <c r="BZ53" s="402">
        <v>0</v>
      </c>
      <c r="CA53" s="402">
        <v>0</v>
      </c>
      <c r="CB53" s="402">
        <v>0</v>
      </c>
      <c r="CC53" s="402">
        <v>0</v>
      </c>
      <c r="CD53" s="402">
        <v>0</v>
      </c>
      <c r="CE53" s="402">
        <v>0</v>
      </c>
      <c r="CF53" s="402">
        <v>0</v>
      </c>
      <c r="CG53" s="402">
        <v>0</v>
      </c>
      <c r="CH53" s="402">
        <v>0</v>
      </c>
      <c r="CI53" s="402">
        <v>0</v>
      </c>
      <c r="CJ53" s="402">
        <v>0</v>
      </c>
      <c r="CK53" s="402">
        <v>0</v>
      </c>
      <c r="CL53" s="402">
        <v>0</v>
      </c>
      <c r="CM53" s="402">
        <v>0</v>
      </c>
      <c r="CN53" s="402">
        <v>0</v>
      </c>
      <c r="CO53" s="402">
        <v>0</v>
      </c>
      <c r="CP53" s="402">
        <v>0</v>
      </c>
      <c r="CQ53" s="402">
        <v>0</v>
      </c>
      <c r="CR53" s="402">
        <v>0</v>
      </c>
      <c r="CS53" s="402">
        <v>0</v>
      </c>
      <c r="CT53" s="402">
        <v>0</v>
      </c>
      <c r="CU53" s="402">
        <v>0</v>
      </c>
      <c r="CV53" s="402">
        <v>0</v>
      </c>
      <c r="CW53" s="402">
        <v>0</v>
      </c>
      <c r="CX53" s="402">
        <v>0</v>
      </c>
      <c r="CY53" s="402">
        <v>0</v>
      </c>
      <c r="CZ53" s="402">
        <v>0</v>
      </c>
      <c r="DA53" s="402">
        <v>0</v>
      </c>
      <c r="DB53" s="402">
        <v>0</v>
      </c>
      <c r="DC53" s="402">
        <v>0</v>
      </c>
      <c r="DD53" s="402">
        <v>0</v>
      </c>
      <c r="DE53" s="402">
        <v>0</v>
      </c>
      <c r="DF53" s="402">
        <v>0</v>
      </c>
      <c r="DG53" s="403">
        <v>0</v>
      </c>
    </row>
    <row r="54" spans="1:111" ht="15.6" customHeight="1">
      <c r="B54" s="123" t="s">
        <v>224</v>
      </c>
      <c r="C54" s="110" t="s">
        <v>225</v>
      </c>
      <c r="D54" s="400">
        <v>0</v>
      </c>
      <c r="E54" s="402">
        <v>0</v>
      </c>
      <c r="F54" s="402">
        <v>0</v>
      </c>
      <c r="G54" s="402">
        <v>0</v>
      </c>
      <c r="H54" s="402">
        <v>0</v>
      </c>
      <c r="I54" s="402">
        <v>0</v>
      </c>
      <c r="J54" s="402">
        <v>0</v>
      </c>
      <c r="K54" s="402">
        <v>0</v>
      </c>
      <c r="L54" s="402">
        <v>0</v>
      </c>
      <c r="M54" s="402">
        <v>0</v>
      </c>
      <c r="N54" s="402">
        <v>0</v>
      </c>
      <c r="O54" s="402">
        <v>0</v>
      </c>
      <c r="P54" s="402">
        <v>0</v>
      </c>
      <c r="Q54" s="402">
        <v>0</v>
      </c>
      <c r="R54" s="402">
        <v>0</v>
      </c>
      <c r="S54" s="402">
        <v>0</v>
      </c>
      <c r="T54" s="402">
        <v>0</v>
      </c>
      <c r="U54" s="402">
        <v>0</v>
      </c>
      <c r="V54" s="402">
        <v>0</v>
      </c>
      <c r="W54" s="402">
        <v>0</v>
      </c>
      <c r="X54" s="402">
        <v>0</v>
      </c>
      <c r="Y54" s="402">
        <v>0</v>
      </c>
      <c r="Z54" s="402">
        <v>0</v>
      </c>
      <c r="AA54" s="402">
        <v>0</v>
      </c>
      <c r="AB54" s="402">
        <v>0</v>
      </c>
      <c r="AC54" s="402">
        <v>0</v>
      </c>
      <c r="AD54" s="402">
        <v>0</v>
      </c>
      <c r="AE54" s="402">
        <v>0</v>
      </c>
      <c r="AF54" s="402">
        <v>0</v>
      </c>
      <c r="AG54" s="402">
        <v>0</v>
      </c>
      <c r="AH54" s="402">
        <v>0</v>
      </c>
      <c r="AI54" s="402">
        <v>0</v>
      </c>
      <c r="AJ54" s="402">
        <v>0</v>
      </c>
      <c r="AK54" s="402">
        <v>0</v>
      </c>
      <c r="AL54" s="402">
        <v>0</v>
      </c>
      <c r="AM54" s="402">
        <v>0</v>
      </c>
      <c r="AN54" s="402">
        <v>0</v>
      </c>
      <c r="AO54" s="402">
        <v>0</v>
      </c>
      <c r="AP54" s="402">
        <v>0</v>
      </c>
      <c r="AQ54" s="402">
        <v>0</v>
      </c>
      <c r="AR54" s="402">
        <v>0</v>
      </c>
      <c r="AS54" s="402">
        <v>0</v>
      </c>
      <c r="AT54" s="402">
        <v>0</v>
      </c>
      <c r="AU54" s="402">
        <v>0</v>
      </c>
      <c r="AV54" s="402">
        <v>0</v>
      </c>
      <c r="AW54" s="402">
        <v>0</v>
      </c>
      <c r="AX54" s="402">
        <v>0</v>
      </c>
      <c r="AY54" s="401">
        <f t="array" ref="AY54">-生産者価格評価表!$DX54/(MMULT(投入係数表!$D54:$DG54,生産者価格評価表!$DZ$7:$DZ$114)+生産者価格評価表!$DO54)</f>
        <v>0.83037742422778915</v>
      </c>
      <c r="AZ54" s="402">
        <v>0</v>
      </c>
      <c r="BA54" s="402">
        <v>0</v>
      </c>
      <c r="BB54" s="402">
        <v>0</v>
      </c>
      <c r="BC54" s="402">
        <v>0</v>
      </c>
      <c r="BD54" s="402">
        <v>0</v>
      </c>
      <c r="BE54" s="402">
        <v>0</v>
      </c>
      <c r="BF54" s="402">
        <v>0</v>
      </c>
      <c r="BG54" s="402">
        <v>0</v>
      </c>
      <c r="BH54" s="402">
        <v>0</v>
      </c>
      <c r="BI54" s="402">
        <v>0</v>
      </c>
      <c r="BJ54" s="402">
        <v>0</v>
      </c>
      <c r="BK54" s="402">
        <v>0</v>
      </c>
      <c r="BL54" s="402">
        <v>0</v>
      </c>
      <c r="BM54" s="402">
        <v>0</v>
      </c>
      <c r="BN54" s="402">
        <v>0</v>
      </c>
      <c r="BO54" s="402">
        <v>0</v>
      </c>
      <c r="BP54" s="402">
        <v>0</v>
      </c>
      <c r="BQ54" s="402">
        <v>0</v>
      </c>
      <c r="BR54" s="402">
        <v>0</v>
      </c>
      <c r="BS54" s="402">
        <v>0</v>
      </c>
      <c r="BT54" s="402">
        <v>0</v>
      </c>
      <c r="BU54" s="402">
        <v>0</v>
      </c>
      <c r="BV54" s="402">
        <v>0</v>
      </c>
      <c r="BW54" s="402">
        <v>0</v>
      </c>
      <c r="BX54" s="402">
        <v>0</v>
      </c>
      <c r="BY54" s="402">
        <v>0</v>
      </c>
      <c r="BZ54" s="402">
        <v>0</v>
      </c>
      <c r="CA54" s="402">
        <v>0</v>
      </c>
      <c r="CB54" s="402">
        <v>0</v>
      </c>
      <c r="CC54" s="402">
        <v>0</v>
      </c>
      <c r="CD54" s="402">
        <v>0</v>
      </c>
      <c r="CE54" s="402">
        <v>0</v>
      </c>
      <c r="CF54" s="402">
        <v>0</v>
      </c>
      <c r="CG54" s="402">
        <v>0</v>
      </c>
      <c r="CH54" s="402">
        <v>0</v>
      </c>
      <c r="CI54" s="402">
        <v>0</v>
      </c>
      <c r="CJ54" s="402">
        <v>0</v>
      </c>
      <c r="CK54" s="402">
        <v>0</v>
      </c>
      <c r="CL54" s="402">
        <v>0</v>
      </c>
      <c r="CM54" s="402">
        <v>0</v>
      </c>
      <c r="CN54" s="402">
        <v>0</v>
      </c>
      <c r="CO54" s="402">
        <v>0</v>
      </c>
      <c r="CP54" s="402">
        <v>0</v>
      </c>
      <c r="CQ54" s="402">
        <v>0</v>
      </c>
      <c r="CR54" s="402">
        <v>0</v>
      </c>
      <c r="CS54" s="402">
        <v>0</v>
      </c>
      <c r="CT54" s="402">
        <v>0</v>
      </c>
      <c r="CU54" s="402">
        <v>0</v>
      </c>
      <c r="CV54" s="402">
        <v>0</v>
      </c>
      <c r="CW54" s="402">
        <v>0</v>
      </c>
      <c r="CX54" s="402">
        <v>0</v>
      </c>
      <c r="CY54" s="402">
        <v>0</v>
      </c>
      <c r="CZ54" s="402">
        <v>0</v>
      </c>
      <c r="DA54" s="402">
        <v>0</v>
      </c>
      <c r="DB54" s="402">
        <v>0</v>
      </c>
      <c r="DC54" s="402">
        <v>0</v>
      </c>
      <c r="DD54" s="402">
        <v>0</v>
      </c>
      <c r="DE54" s="402">
        <v>0</v>
      </c>
      <c r="DF54" s="402">
        <v>0</v>
      </c>
      <c r="DG54" s="403">
        <v>0</v>
      </c>
    </row>
    <row r="55" spans="1:111" ht="15.6" customHeight="1">
      <c r="B55" s="123" t="s">
        <v>226</v>
      </c>
      <c r="C55" s="110" t="s">
        <v>227</v>
      </c>
      <c r="D55" s="400">
        <v>0</v>
      </c>
      <c r="E55" s="402">
        <v>0</v>
      </c>
      <c r="F55" s="402">
        <v>0</v>
      </c>
      <c r="G55" s="402">
        <v>0</v>
      </c>
      <c r="H55" s="402">
        <v>0</v>
      </c>
      <c r="I55" s="402">
        <v>0</v>
      </c>
      <c r="J55" s="402">
        <v>0</v>
      </c>
      <c r="K55" s="402">
        <v>0</v>
      </c>
      <c r="L55" s="402">
        <v>0</v>
      </c>
      <c r="M55" s="402">
        <v>0</v>
      </c>
      <c r="N55" s="402">
        <v>0</v>
      </c>
      <c r="O55" s="402">
        <v>0</v>
      </c>
      <c r="P55" s="402">
        <v>0</v>
      </c>
      <c r="Q55" s="402">
        <v>0</v>
      </c>
      <c r="R55" s="402">
        <v>0</v>
      </c>
      <c r="S55" s="402">
        <v>0</v>
      </c>
      <c r="T55" s="402">
        <v>0</v>
      </c>
      <c r="U55" s="402">
        <v>0</v>
      </c>
      <c r="V55" s="402">
        <v>0</v>
      </c>
      <c r="W55" s="402">
        <v>0</v>
      </c>
      <c r="X55" s="402">
        <v>0</v>
      </c>
      <c r="Y55" s="402">
        <v>0</v>
      </c>
      <c r="Z55" s="402">
        <v>0</v>
      </c>
      <c r="AA55" s="402">
        <v>0</v>
      </c>
      <c r="AB55" s="402">
        <v>0</v>
      </c>
      <c r="AC55" s="402">
        <v>0</v>
      </c>
      <c r="AD55" s="402">
        <v>0</v>
      </c>
      <c r="AE55" s="402">
        <v>0</v>
      </c>
      <c r="AF55" s="402">
        <v>0</v>
      </c>
      <c r="AG55" s="402">
        <v>0</v>
      </c>
      <c r="AH55" s="402">
        <v>0</v>
      </c>
      <c r="AI55" s="402">
        <v>0</v>
      </c>
      <c r="AJ55" s="402">
        <v>0</v>
      </c>
      <c r="AK55" s="402">
        <v>0</v>
      </c>
      <c r="AL55" s="402">
        <v>0</v>
      </c>
      <c r="AM55" s="402">
        <v>0</v>
      </c>
      <c r="AN55" s="402">
        <v>0</v>
      </c>
      <c r="AO55" s="402">
        <v>0</v>
      </c>
      <c r="AP55" s="402">
        <v>0</v>
      </c>
      <c r="AQ55" s="402">
        <v>0</v>
      </c>
      <c r="AR55" s="402">
        <v>0</v>
      </c>
      <c r="AS55" s="402">
        <v>0</v>
      </c>
      <c r="AT55" s="402">
        <v>0</v>
      </c>
      <c r="AU55" s="402">
        <v>0</v>
      </c>
      <c r="AV55" s="402">
        <v>0</v>
      </c>
      <c r="AW55" s="402">
        <v>0</v>
      </c>
      <c r="AX55" s="402">
        <v>0</v>
      </c>
      <c r="AY55" s="402">
        <v>0</v>
      </c>
      <c r="AZ55" s="401">
        <f t="array" ref="AZ55">-生産者価格評価表!$DX55/(MMULT(投入係数表!$D55:$DG55,生産者価格評価表!$DZ$7:$DZ$114)+生産者価格評価表!$DO55)</f>
        <v>0.26128547062202162</v>
      </c>
      <c r="BA55" s="402">
        <v>0</v>
      </c>
      <c r="BB55" s="402">
        <v>0</v>
      </c>
      <c r="BC55" s="402">
        <v>0</v>
      </c>
      <c r="BD55" s="402">
        <v>0</v>
      </c>
      <c r="BE55" s="402">
        <v>0</v>
      </c>
      <c r="BF55" s="402">
        <v>0</v>
      </c>
      <c r="BG55" s="402">
        <v>0</v>
      </c>
      <c r="BH55" s="402">
        <v>0</v>
      </c>
      <c r="BI55" s="402">
        <v>0</v>
      </c>
      <c r="BJ55" s="402">
        <v>0</v>
      </c>
      <c r="BK55" s="402">
        <v>0</v>
      </c>
      <c r="BL55" s="402">
        <v>0</v>
      </c>
      <c r="BM55" s="402">
        <v>0</v>
      </c>
      <c r="BN55" s="402">
        <v>0</v>
      </c>
      <c r="BO55" s="402">
        <v>0</v>
      </c>
      <c r="BP55" s="402">
        <v>0</v>
      </c>
      <c r="BQ55" s="402">
        <v>0</v>
      </c>
      <c r="BR55" s="402">
        <v>0</v>
      </c>
      <c r="BS55" s="402">
        <v>0</v>
      </c>
      <c r="BT55" s="402">
        <v>0</v>
      </c>
      <c r="BU55" s="402">
        <v>0</v>
      </c>
      <c r="BV55" s="402">
        <v>0</v>
      </c>
      <c r="BW55" s="402">
        <v>0</v>
      </c>
      <c r="BX55" s="402">
        <v>0</v>
      </c>
      <c r="BY55" s="402">
        <v>0</v>
      </c>
      <c r="BZ55" s="402">
        <v>0</v>
      </c>
      <c r="CA55" s="402">
        <v>0</v>
      </c>
      <c r="CB55" s="402">
        <v>0</v>
      </c>
      <c r="CC55" s="402">
        <v>0</v>
      </c>
      <c r="CD55" s="402">
        <v>0</v>
      </c>
      <c r="CE55" s="402">
        <v>0</v>
      </c>
      <c r="CF55" s="402">
        <v>0</v>
      </c>
      <c r="CG55" s="402">
        <v>0</v>
      </c>
      <c r="CH55" s="402">
        <v>0</v>
      </c>
      <c r="CI55" s="402">
        <v>0</v>
      </c>
      <c r="CJ55" s="402">
        <v>0</v>
      </c>
      <c r="CK55" s="402">
        <v>0</v>
      </c>
      <c r="CL55" s="402">
        <v>0</v>
      </c>
      <c r="CM55" s="402">
        <v>0</v>
      </c>
      <c r="CN55" s="402">
        <v>0</v>
      </c>
      <c r="CO55" s="402">
        <v>0</v>
      </c>
      <c r="CP55" s="402">
        <v>0</v>
      </c>
      <c r="CQ55" s="402">
        <v>0</v>
      </c>
      <c r="CR55" s="402">
        <v>0</v>
      </c>
      <c r="CS55" s="402">
        <v>0</v>
      </c>
      <c r="CT55" s="402">
        <v>0</v>
      </c>
      <c r="CU55" s="402">
        <v>0</v>
      </c>
      <c r="CV55" s="402">
        <v>0</v>
      </c>
      <c r="CW55" s="402">
        <v>0</v>
      </c>
      <c r="CX55" s="402">
        <v>0</v>
      </c>
      <c r="CY55" s="402">
        <v>0</v>
      </c>
      <c r="CZ55" s="402">
        <v>0</v>
      </c>
      <c r="DA55" s="402">
        <v>0</v>
      </c>
      <c r="DB55" s="402">
        <v>0</v>
      </c>
      <c r="DC55" s="402">
        <v>0</v>
      </c>
      <c r="DD55" s="402">
        <v>0</v>
      </c>
      <c r="DE55" s="402">
        <v>0</v>
      </c>
      <c r="DF55" s="402">
        <v>0</v>
      </c>
      <c r="DG55" s="403">
        <v>0</v>
      </c>
    </row>
    <row r="56" spans="1:111" ht="15.6" customHeight="1">
      <c r="B56" s="123" t="s">
        <v>228</v>
      </c>
      <c r="C56" s="110" t="s">
        <v>229</v>
      </c>
      <c r="D56" s="400">
        <v>0</v>
      </c>
      <c r="E56" s="402">
        <v>0</v>
      </c>
      <c r="F56" s="402">
        <v>0</v>
      </c>
      <c r="G56" s="402">
        <v>0</v>
      </c>
      <c r="H56" s="402">
        <v>0</v>
      </c>
      <c r="I56" s="402">
        <v>0</v>
      </c>
      <c r="J56" s="402">
        <v>0</v>
      </c>
      <c r="K56" s="402">
        <v>0</v>
      </c>
      <c r="L56" s="402">
        <v>0</v>
      </c>
      <c r="M56" s="402">
        <v>0</v>
      </c>
      <c r="N56" s="402">
        <v>0</v>
      </c>
      <c r="O56" s="402">
        <v>0</v>
      </c>
      <c r="P56" s="402">
        <v>0</v>
      </c>
      <c r="Q56" s="402">
        <v>0</v>
      </c>
      <c r="R56" s="402">
        <v>0</v>
      </c>
      <c r="S56" s="402">
        <v>0</v>
      </c>
      <c r="T56" s="402">
        <v>0</v>
      </c>
      <c r="U56" s="402">
        <v>0</v>
      </c>
      <c r="V56" s="402">
        <v>0</v>
      </c>
      <c r="W56" s="402">
        <v>0</v>
      </c>
      <c r="X56" s="402">
        <v>0</v>
      </c>
      <c r="Y56" s="402">
        <v>0</v>
      </c>
      <c r="Z56" s="402">
        <v>0</v>
      </c>
      <c r="AA56" s="402">
        <v>0</v>
      </c>
      <c r="AB56" s="402">
        <v>0</v>
      </c>
      <c r="AC56" s="402">
        <v>0</v>
      </c>
      <c r="AD56" s="402">
        <v>0</v>
      </c>
      <c r="AE56" s="402">
        <v>0</v>
      </c>
      <c r="AF56" s="402">
        <v>0</v>
      </c>
      <c r="AG56" s="402">
        <v>0</v>
      </c>
      <c r="AH56" s="402">
        <v>0</v>
      </c>
      <c r="AI56" s="402">
        <v>0</v>
      </c>
      <c r="AJ56" s="402">
        <v>0</v>
      </c>
      <c r="AK56" s="402">
        <v>0</v>
      </c>
      <c r="AL56" s="402">
        <v>0</v>
      </c>
      <c r="AM56" s="402">
        <v>0</v>
      </c>
      <c r="AN56" s="402">
        <v>0</v>
      </c>
      <c r="AO56" s="402">
        <v>0</v>
      </c>
      <c r="AP56" s="402">
        <v>0</v>
      </c>
      <c r="AQ56" s="402">
        <v>0</v>
      </c>
      <c r="AR56" s="402">
        <v>0</v>
      </c>
      <c r="AS56" s="402">
        <v>0</v>
      </c>
      <c r="AT56" s="402">
        <v>0</v>
      </c>
      <c r="AU56" s="402">
        <v>0</v>
      </c>
      <c r="AV56" s="402">
        <v>0</v>
      </c>
      <c r="AW56" s="402">
        <v>0</v>
      </c>
      <c r="AX56" s="402">
        <v>0</v>
      </c>
      <c r="AY56" s="402">
        <v>0</v>
      </c>
      <c r="AZ56" s="402">
        <v>0</v>
      </c>
      <c r="BA56" s="401">
        <f t="array" ref="BA56">-生産者価格評価表!$DX56/(MMULT(投入係数表!$D56:$DG56,生産者価格評価表!$DZ$7:$DZ$114)+生産者価格評価表!$DO56)</f>
        <v>0.8489998041394422</v>
      </c>
      <c r="BB56" s="402">
        <v>0</v>
      </c>
      <c r="BC56" s="402">
        <v>0</v>
      </c>
      <c r="BD56" s="402">
        <v>0</v>
      </c>
      <c r="BE56" s="402">
        <v>0</v>
      </c>
      <c r="BF56" s="402">
        <v>0</v>
      </c>
      <c r="BG56" s="402">
        <v>0</v>
      </c>
      <c r="BH56" s="402">
        <v>0</v>
      </c>
      <c r="BI56" s="402">
        <v>0</v>
      </c>
      <c r="BJ56" s="402">
        <v>0</v>
      </c>
      <c r="BK56" s="402">
        <v>0</v>
      </c>
      <c r="BL56" s="402">
        <v>0</v>
      </c>
      <c r="BM56" s="402">
        <v>0</v>
      </c>
      <c r="BN56" s="402">
        <v>0</v>
      </c>
      <c r="BO56" s="402">
        <v>0</v>
      </c>
      <c r="BP56" s="402">
        <v>0</v>
      </c>
      <c r="BQ56" s="402">
        <v>0</v>
      </c>
      <c r="BR56" s="402">
        <v>0</v>
      </c>
      <c r="BS56" s="402">
        <v>0</v>
      </c>
      <c r="BT56" s="402">
        <v>0</v>
      </c>
      <c r="BU56" s="402">
        <v>0</v>
      </c>
      <c r="BV56" s="402">
        <v>0</v>
      </c>
      <c r="BW56" s="402">
        <v>0</v>
      </c>
      <c r="BX56" s="402">
        <v>0</v>
      </c>
      <c r="BY56" s="402">
        <v>0</v>
      </c>
      <c r="BZ56" s="402">
        <v>0</v>
      </c>
      <c r="CA56" s="402">
        <v>0</v>
      </c>
      <c r="CB56" s="402">
        <v>0</v>
      </c>
      <c r="CC56" s="402">
        <v>0</v>
      </c>
      <c r="CD56" s="402">
        <v>0</v>
      </c>
      <c r="CE56" s="402">
        <v>0</v>
      </c>
      <c r="CF56" s="402">
        <v>0</v>
      </c>
      <c r="CG56" s="402">
        <v>0</v>
      </c>
      <c r="CH56" s="402">
        <v>0</v>
      </c>
      <c r="CI56" s="402">
        <v>0</v>
      </c>
      <c r="CJ56" s="402">
        <v>0</v>
      </c>
      <c r="CK56" s="402">
        <v>0</v>
      </c>
      <c r="CL56" s="402">
        <v>0</v>
      </c>
      <c r="CM56" s="402">
        <v>0</v>
      </c>
      <c r="CN56" s="402">
        <v>0</v>
      </c>
      <c r="CO56" s="402">
        <v>0</v>
      </c>
      <c r="CP56" s="402">
        <v>0</v>
      </c>
      <c r="CQ56" s="402">
        <v>0</v>
      </c>
      <c r="CR56" s="402">
        <v>0</v>
      </c>
      <c r="CS56" s="402">
        <v>0</v>
      </c>
      <c r="CT56" s="402">
        <v>0</v>
      </c>
      <c r="CU56" s="402">
        <v>0</v>
      </c>
      <c r="CV56" s="402">
        <v>0</v>
      </c>
      <c r="CW56" s="402">
        <v>0</v>
      </c>
      <c r="CX56" s="402">
        <v>0</v>
      </c>
      <c r="CY56" s="402">
        <v>0</v>
      </c>
      <c r="CZ56" s="402">
        <v>0</v>
      </c>
      <c r="DA56" s="402">
        <v>0</v>
      </c>
      <c r="DB56" s="402">
        <v>0</v>
      </c>
      <c r="DC56" s="402">
        <v>0</v>
      </c>
      <c r="DD56" s="402">
        <v>0</v>
      </c>
      <c r="DE56" s="402">
        <v>0</v>
      </c>
      <c r="DF56" s="402">
        <v>0</v>
      </c>
      <c r="DG56" s="403">
        <v>0</v>
      </c>
    </row>
    <row r="57" spans="1:111" ht="15.6" customHeight="1">
      <c r="B57" s="123" t="s">
        <v>230</v>
      </c>
      <c r="C57" s="110" t="s">
        <v>231</v>
      </c>
      <c r="D57" s="400">
        <v>0</v>
      </c>
      <c r="E57" s="402">
        <v>0</v>
      </c>
      <c r="F57" s="402">
        <v>0</v>
      </c>
      <c r="G57" s="402">
        <v>0</v>
      </c>
      <c r="H57" s="402">
        <v>0</v>
      </c>
      <c r="I57" s="402">
        <v>0</v>
      </c>
      <c r="J57" s="402">
        <v>0</v>
      </c>
      <c r="K57" s="402">
        <v>0</v>
      </c>
      <c r="L57" s="402">
        <v>0</v>
      </c>
      <c r="M57" s="402">
        <v>0</v>
      </c>
      <c r="N57" s="402">
        <v>0</v>
      </c>
      <c r="O57" s="402">
        <v>0</v>
      </c>
      <c r="P57" s="402">
        <v>0</v>
      </c>
      <c r="Q57" s="402">
        <v>0</v>
      </c>
      <c r="R57" s="402">
        <v>0</v>
      </c>
      <c r="S57" s="402">
        <v>0</v>
      </c>
      <c r="T57" s="402">
        <v>0</v>
      </c>
      <c r="U57" s="402">
        <v>0</v>
      </c>
      <c r="V57" s="402">
        <v>0</v>
      </c>
      <c r="W57" s="402">
        <v>0</v>
      </c>
      <c r="X57" s="402">
        <v>0</v>
      </c>
      <c r="Y57" s="402">
        <v>0</v>
      </c>
      <c r="Z57" s="402">
        <v>0</v>
      </c>
      <c r="AA57" s="402">
        <v>0</v>
      </c>
      <c r="AB57" s="402">
        <v>0</v>
      </c>
      <c r="AC57" s="402">
        <v>0</v>
      </c>
      <c r="AD57" s="402">
        <v>0</v>
      </c>
      <c r="AE57" s="402">
        <v>0</v>
      </c>
      <c r="AF57" s="402">
        <v>0</v>
      </c>
      <c r="AG57" s="402">
        <v>0</v>
      </c>
      <c r="AH57" s="402">
        <v>0</v>
      </c>
      <c r="AI57" s="402">
        <v>0</v>
      </c>
      <c r="AJ57" s="402">
        <v>0</v>
      </c>
      <c r="AK57" s="402">
        <v>0</v>
      </c>
      <c r="AL57" s="402">
        <v>0</v>
      </c>
      <c r="AM57" s="402">
        <v>0</v>
      </c>
      <c r="AN57" s="402">
        <v>0</v>
      </c>
      <c r="AO57" s="402">
        <v>0</v>
      </c>
      <c r="AP57" s="402">
        <v>0</v>
      </c>
      <c r="AQ57" s="402">
        <v>0</v>
      </c>
      <c r="AR57" s="402">
        <v>0</v>
      </c>
      <c r="AS57" s="402">
        <v>0</v>
      </c>
      <c r="AT57" s="402">
        <v>0</v>
      </c>
      <c r="AU57" s="402">
        <v>0</v>
      </c>
      <c r="AV57" s="402">
        <v>0</v>
      </c>
      <c r="AW57" s="402">
        <v>0</v>
      </c>
      <c r="AX57" s="402">
        <v>0</v>
      </c>
      <c r="AY57" s="402">
        <v>0</v>
      </c>
      <c r="AZ57" s="402">
        <v>0</v>
      </c>
      <c r="BA57" s="402">
        <v>0</v>
      </c>
      <c r="BB57" s="401">
        <f t="array" ref="BB57">-生産者価格評価表!$DX57/(MMULT(投入係数表!$D57:$DG57,生産者価格評価表!$DZ$7:$DZ$114)+生産者価格評価表!$DO57)</f>
        <v>0.82780881166117937</v>
      </c>
      <c r="BC57" s="402">
        <v>0</v>
      </c>
      <c r="BD57" s="402">
        <v>0</v>
      </c>
      <c r="BE57" s="402">
        <v>0</v>
      </c>
      <c r="BF57" s="402">
        <v>0</v>
      </c>
      <c r="BG57" s="402">
        <v>0</v>
      </c>
      <c r="BH57" s="402">
        <v>0</v>
      </c>
      <c r="BI57" s="402">
        <v>0</v>
      </c>
      <c r="BJ57" s="402">
        <v>0</v>
      </c>
      <c r="BK57" s="402">
        <v>0</v>
      </c>
      <c r="BL57" s="402">
        <v>0</v>
      </c>
      <c r="BM57" s="402">
        <v>0</v>
      </c>
      <c r="BN57" s="402">
        <v>0</v>
      </c>
      <c r="BO57" s="402">
        <v>0</v>
      </c>
      <c r="BP57" s="402">
        <v>0</v>
      </c>
      <c r="BQ57" s="402">
        <v>0</v>
      </c>
      <c r="BR57" s="402">
        <v>0</v>
      </c>
      <c r="BS57" s="402">
        <v>0</v>
      </c>
      <c r="BT57" s="402">
        <v>0</v>
      </c>
      <c r="BU57" s="402">
        <v>0</v>
      </c>
      <c r="BV57" s="402">
        <v>0</v>
      </c>
      <c r="BW57" s="402">
        <v>0</v>
      </c>
      <c r="BX57" s="402">
        <v>0</v>
      </c>
      <c r="BY57" s="402">
        <v>0</v>
      </c>
      <c r="BZ57" s="402">
        <v>0</v>
      </c>
      <c r="CA57" s="402">
        <v>0</v>
      </c>
      <c r="CB57" s="402">
        <v>0</v>
      </c>
      <c r="CC57" s="402">
        <v>0</v>
      </c>
      <c r="CD57" s="402">
        <v>0</v>
      </c>
      <c r="CE57" s="402">
        <v>0</v>
      </c>
      <c r="CF57" s="402">
        <v>0</v>
      </c>
      <c r="CG57" s="402">
        <v>0</v>
      </c>
      <c r="CH57" s="402">
        <v>0</v>
      </c>
      <c r="CI57" s="402">
        <v>0</v>
      </c>
      <c r="CJ57" s="402">
        <v>0</v>
      </c>
      <c r="CK57" s="402">
        <v>0</v>
      </c>
      <c r="CL57" s="402">
        <v>0</v>
      </c>
      <c r="CM57" s="402">
        <v>0</v>
      </c>
      <c r="CN57" s="402">
        <v>0</v>
      </c>
      <c r="CO57" s="402">
        <v>0</v>
      </c>
      <c r="CP57" s="402">
        <v>0</v>
      </c>
      <c r="CQ57" s="402">
        <v>0</v>
      </c>
      <c r="CR57" s="402">
        <v>0</v>
      </c>
      <c r="CS57" s="402">
        <v>0</v>
      </c>
      <c r="CT57" s="402">
        <v>0</v>
      </c>
      <c r="CU57" s="402">
        <v>0</v>
      </c>
      <c r="CV57" s="402">
        <v>0</v>
      </c>
      <c r="CW57" s="402">
        <v>0</v>
      </c>
      <c r="CX57" s="402">
        <v>0</v>
      </c>
      <c r="CY57" s="402">
        <v>0</v>
      </c>
      <c r="CZ57" s="402">
        <v>0</v>
      </c>
      <c r="DA57" s="402">
        <v>0</v>
      </c>
      <c r="DB57" s="402">
        <v>0</v>
      </c>
      <c r="DC57" s="402">
        <v>0</v>
      </c>
      <c r="DD57" s="402">
        <v>0</v>
      </c>
      <c r="DE57" s="402">
        <v>0</v>
      </c>
      <c r="DF57" s="402">
        <v>0</v>
      </c>
      <c r="DG57" s="403">
        <v>0</v>
      </c>
    </row>
    <row r="58" spans="1:111" ht="15.6" customHeight="1">
      <c r="B58" s="123" t="s">
        <v>232</v>
      </c>
      <c r="C58" s="110" t="s">
        <v>233</v>
      </c>
      <c r="D58" s="400">
        <v>0</v>
      </c>
      <c r="E58" s="402">
        <v>0</v>
      </c>
      <c r="F58" s="402">
        <v>0</v>
      </c>
      <c r="G58" s="402">
        <v>0</v>
      </c>
      <c r="H58" s="402">
        <v>0</v>
      </c>
      <c r="I58" s="402">
        <v>0</v>
      </c>
      <c r="J58" s="402">
        <v>0</v>
      </c>
      <c r="K58" s="402">
        <v>0</v>
      </c>
      <c r="L58" s="402">
        <v>0</v>
      </c>
      <c r="M58" s="402">
        <v>0</v>
      </c>
      <c r="N58" s="402">
        <v>0</v>
      </c>
      <c r="O58" s="402">
        <v>0</v>
      </c>
      <c r="P58" s="402">
        <v>0</v>
      </c>
      <c r="Q58" s="402">
        <v>0</v>
      </c>
      <c r="R58" s="402">
        <v>0</v>
      </c>
      <c r="S58" s="402">
        <v>0</v>
      </c>
      <c r="T58" s="402">
        <v>0</v>
      </c>
      <c r="U58" s="402">
        <v>0</v>
      </c>
      <c r="V58" s="402">
        <v>0</v>
      </c>
      <c r="W58" s="402">
        <v>0</v>
      </c>
      <c r="X58" s="402">
        <v>0</v>
      </c>
      <c r="Y58" s="402">
        <v>0</v>
      </c>
      <c r="Z58" s="402">
        <v>0</v>
      </c>
      <c r="AA58" s="402">
        <v>0</v>
      </c>
      <c r="AB58" s="402">
        <v>0</v>
      </c>
      <c r="AC58" s="402">
        <v>0</v>
      </c>
      <c r="AD58" s="402">
        <v>0</v>
      </c>
      <c r="AE58" s="402">
        <v>0</v>
      </c>
      <c r="AF58" s="402">
        <v>0</v>
      </c>
      <c r="AG58" s="402">
        <v>0</v>
      </c>
      <c r="AH58" s="402">
        <v>0</v>
      </c>
      <c r="AI58" s="402">
        <v>0</v>
      </c>
      <c r="AJ58" s="402">
        <v>0</v>
      </c>
      <c r="AK58" s="402">
        <v>0</v>
      </c>
      <c r="AL58" s="402">
        <v>0</v>
      </c>
      <c r="AM58" s="402">
        <v>0</v>
      </c>
      <c r="AN58" s="402">
        <v>0</v>
      </c>
      <c r="AO58" s="402">
        <v>0</v>
      </c>
      <c r="AP58" s="402">
        <v>0</v>
      </c>
      <c r="AQ58" s="402">
        <v>0</v>
      </c>
      <c r="AR58" s="402">
        <v>0</v>
      </c>
      <c r="AS58" s="402">
        <v>0</v>
      </c>
      <c r="AT58" s="402">
        <v>0</v>
      </c>
      <c r="AU58" s="402">
        <v>0</v>
      </c>
      <c r="AV58" s="402">
        <v>0</v>
      </c>
      <c r="AW58" s="402">
        <v>0</v>
      </c>
      <c r="AX58" s="402">
        <v>0</v>
      </c>
      <c r="AY58" s="402">
        <v>0</v>
      </c>
      <c r="AZ58" s="402">
        <v>0</v>
      </c>
      <c r="BA58" s="402">
        <v>0</v>
      </c>
      <c r="BB58" s="402">
        <v>0</v>
      </c>
      <c r="BC58" s="401">
        <f t="array" ref="BC58">-生産者価格評価表!$DX58/(MMULT(投入係数表!$D58:$DG58,生産者価格評価表!$DZ$7:$DZ$114)+生産者価格評価表!$DO58)</f>
        <v>0.92436164675227506</v>
      </c>
      <c r="BD58" s="402">
        <v>0</v>
      </c>
      <c r="BE58" s="402">
        <v>0</v>
      </c>
      <c r="BF58" s="402">
        <v>0</v>
      </c>
      <c r="BG58" s="402">
        <v>0</v>
      </c>
      <c r="BH58" s="402">
        <v>0</v>
      </c>
      <c r="BI58" s="402">
        <v>0</v>
      </c>
      <c r="BJ58" s="402">
        <v>0</v>
      </c>
      <c r="BK58" s="402">
        <v>0</v>
      </c>
      <c r="BL58" s="402">
        <v>0</v>
      </c>
      <c r="BM58" s="402">
        <v>0</v>
      </c>
      <c r="BN58" s="402">
        <v>0</v>
      </c>
      <c r="BO58" s="402">
        <v>0</v>
      </c>
      <c r="BP58" s="402">
        <v>0</v>
      </c>
      <c r="BQ58" s="402">
        <v>0</v>
      </c>
      <c r="BR58" s="402">
        <v>0</v>
      </c>
      <c r="BS58" s="402">
        <v>0</v>
      </c>
      <c r="BT58" s="402">
        <v>0</v>
      </c>
      <c r="BU58" s="402">
        <v>0</v>
      </c>
      <c r="BV58" s="402">
        <v>0</v>
      </c>
      <c r="BW58" s="402">
        <v>0</v>
      </c>
      <c r="BX58" s="402">
        <v>0</v>
      </c>
      <c r="BY58" s="402">
        <v>0</v>
      </c>
      <c r="BZ58" s="402">
        <v>0</v>
      </c>
      <c r="CA58" s="402">
        <v>0</v>
      </c>
      <c r="CB58" s="402">
        <v>0</v>
      </c>
      <c r="CC58" s="402">
        <v>0</v>
      </c>
      <c r="CD58" s="402">
        <v>0</v>
      </c>
      <c r="CE58" s="402">
        <v>0</v>
      </c>
      <c r="CF58" s="402">
        <v>0</v>
      </c>
      <c r="CG58" s="402">
        <v>0</v>
      </c>
      <c r="CH58" s="402">
        <v>0</v>
      </c>
      <c r="CI58" s="402">
        <v>0</v>
      </c>
      <c r="CJ58" s="402">
        <v>0</v>
      </c>
      <c r="CK58" s="402">
        <v>0</v>
      </c>
      <c r="CL58" s="402">
        <v>0</v>
      </c>
      <c r="CM58" s="402">
        <v>0</v>
      </c>
      <c r="CN58" s="402">
        <v>0</v>
      </c>
      <c r="CO58" s="402">
        <v>0</v>
      </c>
      <c r="CP58" s="402">
        <v>0</v>
      </c>
      <c r="CQ58" s="402">
        <v>0</v>
      </c>
      <c r="CR58" s="402">
        <v>0</v>
      </c>
      <c r="CS58" s="402">
        <v>0</v>
      </c>
      <c r="CT58" s="402">
        <v>0</v>
      </c>
      <c r="CU58" s="402">
        <v>0</v>
      </c>
      <c r="CV58" s="402">
        <v>0</v>
      </c>
      <c r="CW58" s="402">
        <v>0</v>
      </c>
      <c r="CX58" s="402">
        <v>0</v>
      </c>
      <c r="CY58" s="402">
        <v>0</v>
      </c>
      <c r="CZ58" s="402">
        <v>0</v>
      </c>
      <c r="DA58" s="402">
        <v>0</v>
      </c>
      <c r="DB58" s="402">
        <v>0</v>
      </c>
      <c r="DC58" s="402">
        <v>0</v>
      </c>
      <c r="DD58" s="402">
        <v>0</v>
      </c>
      <c r="DE58" s="402">
        <v>0</v>
      </c>
      <c r="DF58" s="402">
        <v>0</v>
      </c>
      <c r="DG58" s="403">
        <v>0</v>
      </c>
    </row>
    <row r="59" spans="1:111" ht="15.6" customHeight="1">
      <c r="B59" s="123" t="s">
        <v>234</v>
      </c>
      <c r="C59" s="110" t="s">
        <v>235</v>
      </c>
      <c r="D59" s="400">
        <v>0</v>
      </c>
      <c r="E59" s="402">
        <v>0</v>
      </c>
      <c r="F59" s="402">
        <v>0</v>
      </c>
      <c r="G59" s="402">
        <v>0</v>
      </c>
      <c r="H59" s="402">
        <v>0</v>
      </c>
      <c r="I59" s="402">
        <v>0</v>
      </c>
      <c r="J59" s="402">
        <v>0</v>
      </c>
      <c r="K59" s="402">
        <v>0</v>
      </c>
      <c r="L59" s="402">
        <v>0</v>
      </c>
      <c r="M59" s="402">
        <v>0</v>
      </c>
      <c r="N59" s="402">
        <v>0</v>
      </c>
      <c r="O59" s="402">
        <v>0</v>
      </c>
      <c r="P59" s="402">
        <v>0</v>
      </c>
      <c r="Q59" s="402">
        <v>0</v>
      </c>
      <c r="R59" s="402">
        <v>0</v>
      </c>
      <c r="S59" s="402">
        <v>0</v>
      </c>
      <c r="T59" s="402">
        <v>0</v>
      </c>
      <c r="U59" s="402">
        <v>0</v>
      </c>
      <c r="V59" s="402">
        <v>0</v>
      </c>
      <c r="W59" s="402">
        <v>0</v>
      </c>
      <c r="X59" s="402">
        <v>0</v>
      </c>
      <c r="Y59" s="402">
        <v>0</v>
      </c>
      <c r="Z59" s="402">
        <v>0</v>
      </c>
      <c r="AA59" s="402">
        <v>0</v>
      </c>
      <c r="AB59" s="402">
        <v>0</v>
      </c>
      <c r="AC59" s="402">
        <v>0</v>
      </c>
      <c r="AD59" s="402">
        <v>0</v>
      </c>
      <c r="AE59" s="402">
        <v>0</v>
      </c>
      <c r="AF59" s="402">
        <v>0</v>
      </c>
      <c r="AG59" s="402">
        <v>0</v>
      </c>
      <c r="AH59" s="402">
        <v>0</v>
      </c>
      <c r="AI59" s="402">
        <v>0</v>
      </c>
      <c r="AJ59" s="402">
        <v>0</v>
      </c>
      <c r="AK59" s="402">
        <v>0</v>
      </c>
      <c r="AL59" s="402">
        <v>0</v>
      </c>
      <c r="AM59" s="402">
        <v>0</v>
      </c>
      <c r="AN59" s="402">
        <v>0</v>
      </c>
      <c r="AO59" s="402">
        <v>0</v>
      </c>
      <c r="AP59" s="402">
        <v>0</v>
      </c>
      <c r="AQ59" s="402">
        <v>0</v>
      </c>
      <c r="AR59" s="402">
        <v>0</v>
      </c>
      <c r="AS59" s="402">
        <v>0</v>
      </c>
      <c r="AT59" s="402">
        <v>0</v>
      </c>
      <c r="AU59" s="402">
        <v>0</v>
      </c>
      <c r="AV59" s="402">
        <v>0</v>
      </c>
      <c r="AW59" s="402">
        <v>0</v>
      </c>
      <c r="AX59" s="402">
        <v>0</v>
      </c>
      <c r="AY59" s="402">
        <v>0</v>
      </c>
      <c r="AZ59" s="402">
        <v>0</v>
      </c>
      <c r="BA59" s="402">
        <v>0</v>
      </c>
      <c r="BB59" s="402">
        <v>0</v>
      </c>
      <c r="BC59" s="402">
        <v>0</v>
      </c>
      <c r="BD59" s="401">
        <f t="array" ref="BD59">-生産者価格評価表!$DX59/(MMULT(投入係数表!$D59:$DG59,生産者価格評価表!$DZ$7:$DZ$114)+生産者価格評価表!$DO59)</f>
        <v>0.97077181463274165</v>
      </c>
      <c r="BE59" s="402">
        <v>0</v>
      </c>
      <c r="BF59" s="402">
        <v>0</v>
      </c>
      <c r="BG59" s="402">
        <v>0</v>
      </c>
      <c r="BH59" s="402">
        <v>0</v>
      </c>
      <c r="BI59" s="402">
        <v>0</v>
      </c>
      <c r="BJ59" s="402">
        <v>0</v>
      </c>
      <c r="BK59" s="402">
        <v>0</v>
      </c>
      <c r="BL59" s="402">
        <v>0</v>
      </c>
      <c r="BM59" s="402">
        <v>0</v>
      </c>
      <c r="BN59" s="402">
        <v>0</v>
      </c>
      <c r="BO59" s="402">
        <v>0</v>
      </c>
      <c r="BP59" s="402">
        <v>0</v>
      </c>
      <c r="BQ59" s="402">
        <v>0</v>
      </c>
      <c r="BR59" s="402">
        <v>0</v>
      </c>
      <c r="BS59" s="402">
        <v>0</v>
      </c>
      <c r="BT59" s="402">
        <v>0</v>
      </c>
      <c r="BU59" s="402">
        <v>0</v>
      </c>
      <c r="BV59" s="402">
        <v>0</v>
      </c>
      <c r="BW59" s="402">
        <v>0</v>
      </c>
      <c r="BX59" s="402">
        <v>0</v>
      </c>
      <c r="BY59" s="402">
        <v>0</v>
      </c>
      <c r="BZ59" s="402">
        <v>0</v>
      </c>
      <c r="CA59" s="402">
        <v>0</v>
      </c>
      <c r="CB59" s="402">
        <v>0</v>
      </c>
      <c r="CC59" s="402">
        <v>0</v>
      </c>
      <c r="CD59" s="402">
        <v>0</v>
      </c>
      <c r="CE59" s="402">
        <v>0</v>
      </c>
      <c r="CF59" s="402">
        <v>0</v>
      </c>
      <c r="CG59" s="402">
        <v>0</v>
      </c>
      <c r="CH59" s="402">
        <v>0</v>
      </c>
      <c r="CI59" s="402">
        <v>0</v>
      </c>
      <c r="CJ59" s="402">
        <v>0</v>
      </c>
      <c r="CK59" s="402">
        <v>0</v>
      </c>
      <c r="CL59" s="402">
        <v>0</v>
      </c>
      <c r="CM59" s="402">
        <v>0</v>
      </c>
      <c r="CN59" s="402">
        <v>0</v>
      </c>
      <c r="CO59" s="402">
        <v>0</v>
      </c>
      <c r="CP59" s="402">
        <v>0</v>
      </c>
      <c r="CQ59" s="402">
        <v>0</v>
      </c>
      <c r="CR59" s="402">
        <v>0</v>
      </c>
      <c r="CS59" s="402">
        <v>0</v>
      </c>
      <c r="CT59" s="402">
        <v>0</v>
      </c>
      <c r="CU59" s="402">
        <v>0</v>
      </c>
      <c r="CV59" s="402">
        <v>0</v>
      </c>
      <c r="CW59" s="402">
        <v>0</v>
      </c>
      <c r="CX59" s="402">
        <v>0</v>
      </c>
      <c r="CY59" s="402">
        <v>0</v>
      </c>
      <c r="CZ59" s="402">
        <v>0</v>
      </c>
      <c r="DA59" s="402">
        <v>0</v>
      </c>
      <c r="DB59" s="402">
        <v>0</v>
      </c>
      <c r="DC59" s="402">
        <v>0</v>
      </c>
      <c r="DD59" s="402">
        <v>0</v>
      </c>
      <c r="DE59" s="402">
        <v>0</v>
      </c>
      <c r="DF59" s="402">
        <v>0</v>
      </c>
      <c r="DG59" s="403">
        <v>0</v>
      </c>
    </row>
    <row r="60" spans="1:111" ht="15.6" customHeight="1">
      <c r="B60" s="123" t="s">
        <v>236</v>
      </c>
      <c r="C60" s="110" t="s">
        <v>237</v>
      </c>
      <c r="D60" s="400">
        <v>0</v>
      </c>
      <c r="E60" s="402">
        <v>0</v>
      </c>
      <c r="F60" s="402">
        <v>0</v>
      </c>
      <c r="G60" s="402">
        <v>0</v>
      </c>
      <c r="H60" s="402">
        <v>0</v>
      </c>
      <c r="I60" s="402">
        <v>0</v>
      </c>
      <c r="J60" s="402">
        <v>0</v>
      </c>
      <c r="K60" s="402">
        <v>0</v>
      </c>
      <c r="L60" s="402">
        <v>0</v>
      </c>
      <c r="M60" s="402">
        <v>0</v>
      </c>
      <c r="N60" s="402">
        <v>0</v>
      </c>
      <c r="O60" s="402">
        <v>0</v>
      </c>
      <c r="P60" s="402">
        <v>0</v>
      </c>
      <c r="Q60" s="402">
        <v>0</v>
      </c>
      <c r="R60" s="402">
        <v>0</v>
      </c>
      <c r="S60" s="402">
        <v>0</v>
      </c>
      <c r="T60" s="402">
        <v>0</v>
      </c>
      <c r="U60" s="402">
        <v>0</v>
      </c>
      <c r="V60" s="402">
        <v>0</v>
      </c>
      <c r="W60" s="402">
        <v>0</v>
      </c>
      <c r="X60" s="402">
        <v>0</v>
      </c>
      <c r="Y60" s="402">
        <v>0</v>
      </c>
      <c r="Z60" s="402">
        <v>0</v>
      </c>
      <c r="AA60" s="402">
        <v>0</v>
      </c>
      <c r="AB60" s="402">
        <v>0</v>
      </c>
      <c r="AC60" s="402">
        <v>0</v>
      </c>
      <c r="AD60" s="402">
        <v>0</v>
      </c>
      <c r="AE60" s="402">
        <v>0</v>
      </c>
      <c r="AF60" s="402">
        <v>0</v>
      </c>
      <c r="AG60" s="402">
        <v>0</v>
      </c>
      <c r="AH60" s="402">
        <v>0</v>
      </c>
      <c r="AI60" s="402">
        <v>0</v>
      </c>
      <c r="AJ60" s="402">
        <v>0</v>
      </c>
      <c r="AK60" s="402">
        <v>0</v>
      </c>
      <c r="AL60" s="402">
        <v>0</v>
      </c>
      <c r="AM60" s="402">
        <v>0</v>
      </c>
      <c r="AN60" s="402">
        <v>0</v>
      </c>
      <c r="AO60" s="402">
        <v>0</v>
      </c>
      <c r="AP60" s="402">
        <v>0</v>
      </c>
      <c r="AQ60" s="402">
        <v>0</v>
      </c>
      <c r="AR60" s="402">
        <v>0</v>
      </c>
      <c r="AS60" s="402">
        <v>0</v>
      </c>
      <c r="AT60" s="402">
        <v>0</v>
      </c>
      <c r="AU60" s="402">
        <v>0</v>
      </c>
      <c r="AV60" s="402">
        <v>0</v>
      </c>
      <c r="AW60" s="402">
        <v>0</v>
      </c>
      <c r="AX60" s="402">
        <v>0</v>
      </c>
      <c r="AY60" s="402">
        <v>0</v>
      </c>
      <c r="AZ60" s="402">
        <v>0</v>
      </c>
      <c r="BA60" s="402">
        <v>0</v>
      </c>
      <c r="BB60" s="402">
        <v>0</v>
      </c>
      <c r="BC60" s="402">
        <v>0</v>
      </c>
      <c r="BD60" s="402">
        <v>0</v>
      </c>
      <c r="BE60" s="401">
        <f t="array" ref="BE60">-生産者価格評価表!$DX60/(MMULT(投入係数表!$D60:$DG60,生産者価格評価表!$DZ$7:$DZ$114)+生産者価格評価表!$DO60)</f>
        <v>0.92167760882178329</v>
      </c>
      <c r="BF60" s="402">
        <v>0</v>
      </c>
      <c r="BG60" s="402">
        <v>0</v>
      </c>
      <c r="BH60" s="402">
        <v>0</v>
      </c>
      <c r="BI60" s="402">
        <v>0</v>
      </c>
      <c r="BJ60" s="402">
        <v>0</v>
      </c>
      <c r="BK60" s="402">
        <v>0</v>
      </c>
      <c r="BL60" s="402">
        <v>0</v>
      </c>
      <c r="BM60" s="402">
        <v>0</v>
      </c>
      <c r="BN60" s="402">
        <v>0</v>
      </c>
      <c r="BO60" s="402">
        <v>0</v>
      </c>
      <c r="BP60" s="402">
        <v>0</v>
      </c>
      <c r="BQ60" s="402">
        <v>0</v>
      </c>
      <c r="BR60" s="402">
        <v>0</v>
      </c>
      <c r="BS60" s="402">
        <v>0</v>
      </c>
      <c r="BT60" s="402">
        <v>0</v>
      </c>
      <c r="BU60" s="402">
        <v>0</v>
      </c>
      <c r="BV60" s="402">
        <v>0</v>
      </c>
      <c r="BW60" s="402">
        <v>0</v>
      </c>
      <c r="BX60" s="402">
        <v>0</v>
      </c>
      <c r="BY60" s="402">
        <v>0</v>
      </c>
      <c r="BZ60" s="402">
        <v>0</v>
      </c>
      <c r="CA60" s="402">
        <v>0</v>
      </c>
      <c r="CB60" s="402">
        <v>0</v>
      </c>
      <c r="CC60" s="402">
        <v>0</v>
      </c>
      <c r="CD60" s="402">
        <v>0</v>
      </c>
      <c r="CE60" s="402">
        <v>0</v>
      </c>
      <c r="CF60" s="402">
        <v>0</v>
      </c>
      <c r="CG60" s="402">
        <v>0</v>
      </c>
      <c r="CH60" s="402">
        <v>0</v>
      </c>
      <c r="CI60" s="402">
        <v>0</v>
      </c>
      <c r="CJ60" s="402">
        <v>0</v>
      </c>
      <c r="CK60" s="402">
        <v>0</v>
      </c>
      <c r="CL60" s="402">
        <v>0</v>
      </c>
      <c r="CM60" s="402">
        <v>0</v>
      </c>
      <c r="CN60" s="402">
        <v>0</v>
      </c>
      <c r="CO60" s="402">
        <v>0</v>
      </c>
      <c r="CP60" s="402">
        <v>0</v>
      </c>
      <c r="CQ60" s="402">
        <v>0</v>
      </c>
      <c r="CR60" s="402">
        <v>0</v>
      </c>
      <c r="CS60" s="402">
        <v>0</v>
      </c>
      <c r="CT60" s="402">
        <v>0</v>
      </c>
      <c r="CU60" s="402">
        <v>0</v>
      </c>
      <c r="CV60" s="402">
        <v>0</v>
      </c>
      <c r="CW60" s="402">
        <v>0</v>
      </c>
      <c r="CX60" s="402">
        <v>0</v>
      </c>
      <c r="CY60" s="402">
        <v>0</v>
      </c>
      <c r="CZ60" s="402">
        <v>0</v>
      </c>
      <c r="DA60" s="402">
        <v>0</v>
      </c>
      <c r="DB60" s="402">
        <v>0</v>
      </c>
      <c r="DC60" s="402">
        <v>0</v>
      </c>
      <c r="DD60" s="402">
        <v>0</v>
      </c>
      <c r="DE60" s="402">
        <v>0</v>
      </c>
      <c r="DF60" s="402">
        <v>0</v>
      </c>
      <c r="DG60" s="403">
        <v>0</v>
      </c>
    </row>
    <row r="61" spans="1:111" ht="15.6" customHeight="1">
      <c r="B61" s="123" t="s">
        <v>238</v>
      </c>
      <c r="C61" s="110" t="s">
        <v>239</v>
      </c>
      <c r="D61" s="400">
        <v>0</v>
      </c>
      <c r="E61" s="402">
        <v>0</v>
      </c>
      <c r="F61" s="402">
        <v>0</v>
      </c>
      <c r="G61" s="402">
        <v>0</v>
      </c>
      <c r="H61" s="402">
        <v>0</v>
      </c>
      <c r="I61" s="402">
        <v>0</v>
      </c>
      <c r="J61" s="402">
        <v>0</v>
      </c>
      <c r="K61" s="402">
        <v>0</v>
      </c>
      <c r="L61" s="402">
        <v>0</v>
      </c>
      <c r="M61" s="402">
        <v>0</v>
      </c>
      <c r="N61" s="402">
        <v>0</v>
      </c>
      <c r="O61" s="402">
        <v>0</v>
      </c>
      <c r="P61" s="402">
        <v>0</v>
      </c>
      <c r="Q61" s="402">
        <v>0</v>
      </c>
      <c r="R61" s="402">
        <v>0</v>
      </c>
      <c r="S61" s="402">
        <v>0</v>
      </c>
      <c r="T61" s="402">
        <v>0</v>
      </c>
      <c r="U61" s="402">
        <v>0</v>
      </c>
      <c r="V61" s="402">
        <v>0</v>
      </c>
      <c r="W61" s="402">
        <v>0</v>
      </c>
      <c r="X61" s="402">
        <v>0</v>
      </c>
      <c r="Y61" s="402">
        <v>0</v>
      </c>
      <c r="Z61" s="402">
        <v>0</v>
      </c>
      <c r="AA61" s="402">
        <v>0</v>
      </c>
      <c r="AB61" s="402">
        <v>0</v>
      </c>
      <c r="AC61" s="402">
        <v>0</v>
      </c>
      <c r="AD61" s="402">
        <v>0</v>
      </c>
      <c r="AE61" s="402">
        <v>0</v>
      </c>
      <c r="AF61" s="402">
        <v>0</v>
      </c>
      <c r="AG61" s="402">
        <v>0</v>
      </c>
      <c r="AH61" s="402">
        <v>0</v>
      </c>
      <c r="AI61" s="402">
        <v>0</v>
      </c>
      <c r="AJ61" s="402">
        <v>0</v>
      </c>
      <c r="AK61" s="402">
        <v>0</v>
      </c>
      <c r="AL61" s="402">
        <v>0</v>
      </c>
      <c r="AM61" s="402">
        <v>0</v>
      </c>
      <c r="AN61" s="402">
        <v>0</v>
      </c>
      <c r="AO61" s="402">
        <v>0</v>
      </c>
      <c r="AP61" s="402">
        <v>0</v>
      </c>
      <c r="AQ61" s="402">
        <v>0</v>
      </c>
      <c r="AR61" s="402">
        <v>0</v>
      </c>
      <c r="AS61" s="402">
        <v>0</v>
      </c>
      <c r="AT61" s="402">
        <v>0</v>
      </c>
      <c r="AU61" s="402">
        <v>0</v>
      </c>
      <c r="AV61" s="402">
        <v>0</v>
      </c>
      <c r="AW61" s="402">
        <v>0</v>
      </c>
      <c r="AX61" s="402">
        <v>0</v>
      </c>
      <c r="AY61" s="402">
        <v>0</v>
      </c>
      <c r="AZ61" s="402">
        <v>0</v>
      </c>
      <c r="BA61" s="402">
        <v>0</v>
      </c>
      <c r="BB61" s="402">
        <v>0</v>
      </c>
      <c r="BC61" s="402">
        <v>0</v>
      </c>
      <c r="BD61" s="402">
        <v>0</v>
      </c>
      <c r="BE61" s="402">
        <v>0</v>
      </c>
      <c r="BF61" s="401">
        <f t="array" ref="BF61">-生産者価格評価表!$DX61/(MMULT(投入係数表!$D61:$DG61,生産者価格評価表!$DZ$7:$DZ$114)+生産者価格評価表!$DO61)</f>
        <v>0.59110682061137221</v>
      </c>
      <c r="BG61" s="402">
        <v>0</v>
      </c>
      <c r="BH61" s="402">
        <v>0</v>
      </c>
      <c r="BI61" s="402">
        <v>0</v>
      </c>
      <c r="BJ61" s="402">
        <v>0</v>
      </c>
      <c r="BK61" s="402">
        <v>0</v>
      </c>
      <c r="BL61" s="402">
        <v>0</v>
      </c>
      <c r="BM61" s="402">
        <v>0</v>
      </c>
      <c r="BN61" s="402">
        <v>0</v>
      </c>
      <c r="BO61" s="402">
        <v>0</v>
      </c>
      <c r="BP61" s="402">
        <v>0</v>
      </c>
      <c r="BQ61" s="402">
        <v>0</v>
      </c>
      <c r="BR61" s="402">
        <v>0</v>
      </c>
      <c r="BS61" s="402">
        <v>0</v>
      </c>
      <c r="BT61" s="402">
        <v>0</v>
      </c>
      <c r="BU61" s="402">
        <v>0</v>
      </c>
      <c r="BV61" s="402">
        <v>0</v>
      </c>
      <c r="BW61" s="402">
        <v>0</v>
      </c>
      <c r="BX61" s="402">
        <v>0</v>
      </c>
      <c r="BY61" s="402">
        <v>0</v>
      </c>
      <c r="BZ61" s="402">
        <v>0</v>
      </c>
      <c r="CA61" s="402">
        <v>0</v>
      </c>
      <c r="CB61" s="402">
        <v>0</v>
      </c>
      <c r="CC61" s="402">
        <v>0</v>
      </c>
      <c r="CD61" s="402">
        <v>0</v>
      </c>
      <c r="CE61" s="402">
        <v>0</v>
      </c>
      <c r="CF61" s="402">
        <v>0</v>
      </c>
      <c r="CG61" s="402">
        <v>0</v>
      </c>
      <c r="CH61" s="402">
        <v>0</v>
      </c>
      <c r="CI61" s="402">
        <v>0</v>
      </c>
      <c r="CJ61" s="402">
        <v>0</v>
      </c>
      <c r="CK61" s="402">
        <v>0</v>
      </c>
      <c r="CL61" s="402">
        <v>0</v>
      </c>
      <c r="CM61" s="402">
        <v>0</v>
      </c>
      <c r="CN61" s="402">
        <v>0</v>
      </c>
      <c r="CO61" s="402">
        <v>0</v>
      </c>
      <c r="CP61" s="402">
        <v>0</v>
      </c>
      <c r="CQ61" s="402">
        <v>0</v>
      </c>
      <c r="CR61" s="402">
        <v>0</v>
      </c>
      <c r="CS61" s="402">
        <v>0</v>
      </c>
      <c r="CT61" s="402">
        <v>0</v>
      </c>
      <c r="CU61" s="402">
        <v>0</v>
      </c>
      <c r="CV61" s="402">
        <v>0</v>
      </c>
      <c r="CW61" s="402">
        <v>0</v>
      </c>
      <c r="CX61" s="402">
        <v>0</v>
      </c>
      <c r="CY61" s="402">
        <v>0</v>
      </c>
      <c r="CZ61" s="402">
        <v>0</v>
      </c>
      <c r="DA61" s="402">
        <v>0</v>
      </c>
      <c r="DB61" s="402">
        <v>0</v>
      </c>
      <c r="DC61" s="402">
        <v>0</v>
      </c>
      <c r="DD61" s="402">
        <v>0</v>
      </c>
      <c r="DE61" s="402">
        <v>0</v>
      </c>
      <c r="DF61" s="402">
        <v>0</v>
      </c>
      <c r="DG61" s="403">
        <v>0</v>
      </c>
    </row>
    <row r="62" spans="1:111" ht="15.6" customHeight="1">
      <c r="B62" s="123" t="s">
        <v>240</v>
      </c>
      <c r="C62" s="110" t="s">
        <v>241</v>
      </c>
      <c r="D62" s="400">
        <v>0</v>
      </c>
      <c r="E62" s="402">
        <v>0</v>
      </c>
      <c r="F62" s="402">
        <v>0</v>
      </c>
      <c r="G62" s="402">
        <v>0</v>
      </c>
      <c r="H62" s="402">
        <v>0</v>
      </c>
      <c r="I62" s="402">
        <v>0</v>
      </c>
      <c r="J62" s="402">
        <v>0</v>
      </c>
      <c r="K62" s="402">
        <v>0</v>
      </c>
      <c r="L62" s="402">
        <v>0</v>
      </c>
      <c r="M62" s="402">
        <v>0</v>
      </c>
      <c r="N62" s="402">
        <v>0</v>
      </c>
      <c r="O62" s="402">
        <v>0</v>
      </c>
      <c r="P62" s="402">
        <v>0</v>
      </c>
      <c r="Q62" s="402">
        <v>0</v>
      </c>
      <c r="R62" s="402">
        <v>0</v>
      </c>
      <c r="S62" s="402">
        <v>0</v>
      </c>
      <c r="T62" s="402">
        <v>0</v>
      </c>
      <c r="U62" s="402">
        <v>0</v>
      </c>
      <c r="V62" s="402">
        <v>0</v>
      </c>
      <c r="W62" s="402">
        <v>0</v>
      </c>
      <c r="X62" s="402">
        <v>0</v>
      </c>
      <c r="Y62" s="402">
        <v>0</v>
      </c>
      <c r="Z62" s="402">
        <v>0</v>
      </c>
      <c r="AA62" s="402">
        <v>0</v>
      </c>
      <c r="AB62" s="402">
        <v>0</v>
      </c>
      <c r="AC62" s="402">
        <v>0</v>
      </c>
      <c r="AD62" s="402">
        <v>0</v>
      </c>
      <c r="AE62" s="402">
        <v>0</v>
      </c>
      <c r="AF62" s="402">
        <v>0</v>
      </c>
      <c r="AG62" s="402">
        <v>0</v>
      </c>
      <c r="AH62" s="402">
        <v>0</v>
      </c>
      <c r="AI62" s="402">
        <v>0</v>
      </c>
      <c r="AJ62" s="402">
        <v>0</v>
      </c>
      <c r="AK62" s="402">
        <v>0</v>
      </c>
      <c r="AL62" s="402">
        <v>0</v>
      </c>
      <c r="AM62" s="402">
        <v>0</v>
      </c>
      <c r="AN62" s="402">
        <v>0</v>
      </c>
      <c r="AO62" s="402">
        <v>0</v>
      </c>
      <c r="AP62" s="402">
        <v>0</v>
      </c>
      <c r="AQ62" s="402">
        <v>0</v>
      </c>
      <c r="AR62" s="402">
        <v>0</v>
      </c>
      <c r="AS62" s="402">
        <v>0</v>
      </c>
      <c r="AT62" s="402">
        <v>0</v>
      </c>
      <c r="AU62" s="402">
        <v>0</v>
      </c>
      <c r="AV62" s="402">
        <v>0</v>
      </c>
      <c r="AW62" s="402">
        <v>0</v>
      </c>
      <c r="AX62" s="402">
        <v>0</v>
      </c>
      <c r="AY62" s="402">
        <v>0</v>
      </c>
      <c r="AZ62" s="402">
        <v>0</v>
      </c>
      <c r="BA62" s="402">
        <v>0</v>
      </c>
      <c r="BB62" s="402">
        <v>0</v>
      </c>
      <c r="BC62" s="402">
        <v>0</v>
      </c>
      <c r="BD62" s="402">
        <v>0</v>
      </c>
      <c r="BE62" s="402">
        <v>0</v>
      </c>
      <c r="BF62" s="402">
        <v>0</v>
      </c>
      <c r="BG62" s="401">
        <f t="array" ref="BG62">-生産者価格評価表!$DX62/(MMULT(投入係数表!$D62:$DG62,生産者価格評価表!$DZ$7:$DZ$114)+生産者価格評価表!$DO62)</f>
        <v>0.87719398389204128</v>
      </c>
      <c r="BH62" s="402">
        <v>0</v>
      </c>
      <c r="BI62" s="402">
        <v>0</v>
      </c>
      <c r="BJ62" s="402">
        <v>0</v>
      </c>
      <c r="BK62" s="402">
        <v>0</v>
      </c>
      <c r="BL62" s="402">
        <v>0</v>
      </c>
      <c r="BM62" s="402">
        <v>0</v>
      </c>
      <c r="BN62" s="402">
        <v>0</v>
      </c>
      <c r="BO62" s="402">
        <v>0</v>
      </c>
      <c r="BP62" s="402">
        <v>0</v>
      </c>
      <c r="BQ62" s="402">
        <v>0</v>
      </c>
      <c r="BR62" s="402">
        <v>0</v>
      </c>
      <c r="BS62" s="402">
        <v>0</v>
      </c>
      <c r="BT62" s="402">
        <v>0</v>
      </c>
      <c r="BU62" s="402">
        <v>0</v>
      </c>
      <c r="BV62" s="402">
        <v>0</v>
      </c>
      <c r="BW62" s="402">
        <v>0</v>
      </c>
      <c r="BX62" s="402">
        <v>0</v>
      </c>
      <c r="BY62" s="402">
        <v>0</v>
      </c>
      <c r="BZ62" s="402">
        <v>0</v>
      </c>
      <c r="CA62" s="402">
        <v>0</v>
      </c>
      <c r="CB62" s="402">
        <v>0</v>
      </c>
      <c r="CC62" s="402">
        <v>0</v>
      </c>
      <c r="CD62" s="402">
        <v>0</v>
      </c>
      <c r="CE62" s="402">
        <v>0</v>
      </c>
      <c r="CF62" s="402">
        <v>0</v>
      </c>
      <c r="CG62" s="402">
        <v>0</v>
      </c>
      <c r="CH62" s="402">
        <v>0</v>
      </c>
      <c r="CI62" s="402">
        <v>0</v>
      </c>
      <c r="CJ62" s="402">
        <v>0</v>
      </c>
      <c r="CK62" s="402">
        <v>0</v>
      </c>
      <c r="CL62" s="402">
        <v>0</v>
      </c>
      <c r="CM62" s="402">
        <v>0</v>
      </c>
      <c r="CN62" s="402">
        <v>0</v>
      </c>
      <c r="CO62" s="402">
        <v>0</v>
      </c>
      <c r="CP62" s="402">
        <v>0</v>
      </c>
      <c r="CQ62" s="402">
        <v>0</v>
      </c>
      <c r="CR62" s="402">
        <v>0</v>
      </c>
      <c r="CS62" s="402">
        <v>0</v>
      </c>
      <c r="CT62" s="402">
        <v>0</v>
      </c>
      <c r="CU62" s="402">
        <v>0</v>
      </c>
      <c r="CV62" s="402">
        <v>0</v>
      </c>
      <c r="CW62" s="402">
        <v>0</v>
      </c>
      <c r="CX62" s="402">
        <v>0</v>
      </c>
      <c r="CY62" s="402">
        <v>0</v>
      </c>
      <c r="CZ62" s="402">
        <v>0</v>
      </c>
      <c r="DA62" s="402">
        <v>0</v>
      </c>
      <c r="DB62" s="402">
        <v>0</v>
      </c>
      <c r="DC62" s="402">
        <v>0</v>
      </c>
      <c r="DD62" s="402">
        <v>0</v>
      </c>
      <c r="DE62" s="402">
        <v>0</v>
      </c>
      <c r="DF62" s="402">
        <v>0</v>
      </c>
      <c r="DG62" s="403">
        <v>0</v>
      </c>
    </row>
    <row r="63" spans="1:111" ht="15.6" customHeight="1">
      <c r="B63" s="123" t="s">
        <v>242</v>
      </c>
      <c r="C63" s="110" t="s">
        <v>243</v>
      </c>
      <c r="D63" s="400">
        <v>0</v>
      </c>
      <c r="E63" s="402">
        <v>0</v>
      </c>
      <c r="F63" s="402">
        <v>0</v>
      </c>
      <c r="G63" s="402">
        <v>0</v>
      </c>
      <c r="H63" s="402">
        <v>0</v>
      </c>
      <c r="I63" s="402">
        <v>0</v>
      </c>
      <c r="J63" s="402">
        <v>0</v>
      </c>
      <c r="K63" s="402">
        <v>0</v>
      </c>
      <c r="L63" s="402">
        <v>0</v>
      </c>
      <c r="M63" s="402">
        <v>0</v>
      </c>
      <c r="N63" s="402">
        <v>0</v>
      </c>
      <c r="O63" s="402">
        <v>0</v>
      </c>
      <c r="P63" s="402">
        <v>0</v>
      </c>
      <c r="Q63" s="402">
        <v>0</v>
      </c>
      <c r="R63" s="402">
        <v>0</v>
      </c>
      <c r="S63" s="402">
        <v>0</v>
      </c>
      <c r="T63" s="402">
        <v>0</v>
      </c>
      <c r="U63" s="402">
        <v>0</v>
      </c>
      <c r="V63" s="402">
        <v>0</v>
      </c>
      <c r="W63" s="402">
        <v>0</v>
      </c>
      <c r="X63" s="402">
        <v>0</v>
      </c>
      <c r="Y63" s="402">
        <v>0</v>
      </c>
      <c r="Z63" s="402">
        <v>0</v>
      </c>
      <c r="AA63" s="402">
        <v>0</v>
      </c>
      <c r="AB63" s="402">
        <v>0</v>
      </c>
      <c r="AC63" s="402">
        <v>0</v>
      </c>
      <c r="AD63" s="402">
        <v>0</v>
      </c>
      <c r="AE63" s="402">
        <v>0</v>
      </c>
      <c r="AF63" s="402">
        <v>0</v>
      </c>
      <c r="AG63" s="402">
        <v>0</v>
      </c>
      <c r="AH63" s="402">
        <v>0</v>
      </c>
      <c r="AI63" s="402">
        <v>0</v>
      </c>
      <c r="AJ63" s="402">
        <v>0</v>
      </c>
      <c r="AK63" s="402">
        <v>0</v>
      </c>
      <c r="AL63" s="402">
        <v>0</v>
      </c>
      <c r="AM63" s="402">
        <v>0</v>
      </c>
      <c r="AN63" s="402">
        <v>0</v>
      </c>
      <c r="AO63" s="402">
        <v>0</v>
      </c>
      <c r="AP63" s="402">
        <v>0</v>
      </c>
      <c r="AQ63" s="402">
        <v>0</v>
      </c>
      <c r="AR63" s="402">
        <v>0</v>
      </c>
      <c r="AS63" s="402">
        <v>0</v>
      </c>
      <c r="AT63" s="402">
        <v>0</v>
      </c>
      <c r="AU63" s="402">
        <v>0</v>
      </c>
      <c r="AV63" s="402">
        <v>0</v>
      </c>
      <c r="AW63" s="402">
        <v>0</v>
      </c>
      <c r="AX63" s="402">
        <v>0</v>
      </c>
      <c r="AY63" s="402">
        <v>0</v>
      </c>
      <c r="AZ63" s="402">
        <v>0</v>
      </c>
      <c r="BA63" s="402">
        <v>0</v>
      </c>
      <c r="BB63" s="402">
        <v>0</v>
      </c>
      <c r="BC63" s="402">
        <v>0</v>
      </c>
      <c r="BD63" s="402">
        <v>0</v>
      </c>
      <c r="BE63" s="402">
        <v>0</v>
      </c>
      <c r="BF63" s="402">
        <v>0</v>
      </c>
      <c r="BG63" s="402">
        <v>0</v>
      </c>
      <c r="BH63" s="401">
        <f t="array" ref="BH63">-生産者価格評価表!$DX63/(MMULT(投入係数表!$D63:$DG63,生産者価格評価表!$DZ$7:$DZ$114)+生産者価格評価表!$DO63)</f>
        <v>0.36792238294830498</v>
      </c>
      <c r="BI63" s="402">
        <v>0</v>
      </c>
      <c r="BJ63" s="402">
        <v>0</v>
      </c>
      <c r="BK63" s="402">
        <v>0</v>
      </c>
      <c r="BL63" s="402">
        <v>0</v>
      </c>
      <c r="BM63" s="402">
        <v>0</v>
      </c>
      <c r="BN63" s="402">
        <v>0</v>
      </c>
      <c r="BO63" s="402">
        <v>0</v>
      </c>
      <c r="BP63" s="402">
        <v>0</v>
      </c>
      <c r="BQ63" s="402">
        <v>0</v>
      </c>
      <c r="BR63" s="402">
        <v>0</v>
      </c>
      <c r="BS63" s="402">
        <v>0</v>
      </c>
      <c r="BT63" s="402">
        <v>0</v>
      </c>
      <c r="BU63" s="402">
        <v>0</v>
      </c>
      <c r="BV63" s="402">
        <v>0</v>
      </c>
      <c r="BW63" s="402">
        <v>0</v>
      </c>
      <c r="BX63" s="402">
        <v>0</v>
      </c>
      <c r="BY63" s="402">
        <v>0</v>
      </c>
      <c r="BZ63" s="402">
        <v>0</v>
      </c>
      <c r="CA63" s="402">
        <v>0</v>
      </c>
      <c r="CB63" s="402">
        <v>0</v>
      </c>
      <c r="CC63" s="402">
        <v>0</v>
      </c>
      <c r="CD63" s="402">
        <v>0</v>
      </c>
      <c r="CE63" s="402">
        <v>0</v>
      </c>
      <c r="CF63" s="402">
        <v>0</v>
      </c>
      <c r="CG63" s="402">
        <v>0</v>
      </c>
      <c r="CH63" s="402">
        <v>0</v>
      </c>
      <c r="CI63" s="402">
        <v>0</v>
      </c>
      <c r="CJ63" s="402">
        <v>0</v>
      </c>
      <c r="CK63" s="402">
        <v>0</v>
      </c>
      <c r="CL63" s="402">
        <v>0</v>
      </c>
      <c r="CM63" s="402">
        <v>0</v>
      </c>
      <c r="CN63" s="402">
        <v>0</v>
      </c>
      <c r="CO63" s="402">
        <v>0</v>
      </c>
      <c r="CP63" s="402">
        <v>0</v>
      </c>
      <c r="CQ63" s="402">
        <v>0</v>
      </c>
      <c r="CR63" s="402">
        <v>0</v>
      </c>
      <c r="CS63" s="402">
        <v>0</v>
      </c>
      <c r="CT63" s="402">
        <v>0</v>
      </c>
      <c r="CU63" s="402">
        <v>0</v>
      </c>
      <c r="CV63" s="402">
        <v>0</v>
      </c>
      <c r="CW63" s="402">
        <v>0</v>
      </c>
      <c r="CX63" s="402">
        <v>0</v>
      </c>
      <c r="CY63" s="402">
        <v>0</v>
      </c>
      <c r="CZ63" s="402">
        <v>0</v>
      </c>
      <c r="DA63" s="402">
        <v>0</v>
      </c>
      <c r="DB63" s="402">
        <v>0</v>
      </c>
      <c r="DC63" s="402">
        <v>0</v>
      </c>
      <c r="DD63" s="402">
        <v>0</v>
      </c>
      <c r="DE63" s="402">
        <v>0</v>
      </c>
      <c r="DF63" s="402">
        <v>0</v>
      </c>
      <c r="DG63" s="403">
        <v>0</v>
      </c>
    </row>
    <row r="64" spans="1:111" ht="15.6" customHeight="1">
      <c r="B64" s="123" t="s">
        <v>244</v>
      </c>
      <c r="C64" s="110" t="s">
        <v>245</v>
      </c>
      <c r="D64" s="400">
        <v>0</v>
      </c>
      <c r="E64" s="402">
        <v>0</v>
      </c>
      <c r="F64" s="402">
        <v>0</v>
      </c>
      <c r="G64" s="402">
        <v>0</v>
      </c>
      <c r="H64" s="402">
        <v>0</v>
      </c>
      <c r="I64" s="402">
        <v>0</v>
      </c>
      <c r="J64" s="402">
        <v>0</v>
      </c>
      <c r="K64" s="402">
        <v>0</v>
      </c>
      <c r="L64" s="402">
        <v>0</v>
      </c>
      <c r="M64" s="402">
        <v>0</v>
      </c>
      <c r="N64" s="402">
        <v>0</v>
      </c>
      <c r="O64" s="402">
        <v>0</v>
      </c>
      <c r="P64" s="402">
        <v>0</v>
      </c>
      <c r="Q64" s="402">
        <v>0</v>
      </c>
      <c r="R64" s="402">
        <v>0</v>
      </c>
      <c r="S64" s="402">
        <v>0</v>
      </c>
      <c r="T64" s="402">
        <v>0</v>
      </c>
      <c r="U64" s="402">
        <v>0</v>
      </c>
      <c r="V64" s="402">
        <v>0</v>
      </c>
      <c r="W64" s="402">
        <v>0</v>
      </c>
      <c r="X64" s="402">
        <v>0</v>
      </c>
      <c r="Y64" s="402">
        <v>0</v>
      </c>
      <c r="Z64" s="402">
        <v>0</v>
      </c>
      <c r="AA64" s="402">
        <v>0</v>
      </c>
      <c r="AB64" s="402">
        <v>0</v>
      </c>
      <c r="AC64" s="402">
        <v>0</v>
      </c>
      <c r="AD64" s="402">
        <v>0</v>
      </c>
      <c r="AE64" s="402">
        <v>0</v>
      </c>
      <c r="AF64" s="402">
        <v>0</v>
      </c>
      <c r="AG64" s="402">
        <v>0</v>
      </c>
      <c r="AH64" s="402">
        <v>0</v>
      </c>
      <c r="AI64" s="402">
        <v>0</v>
      </c>
      <c r="AJ64" s="402">
        <v>0</v>
      </c>
      <c r="AK64" s="402">
        <v>0</v>
      </c>
      <c r="AL64" s="402">
        <v>0</v>
      </c>
      <c r="AM64" s="402">
        <v>0</v>
      </c>
      <c r="AN64" s="402">
        <v>0</v>
      </c>
      <c r="AO64" s="402">
        <v>0</v>
      </c>
      <c r="AP64" s="402">
        <v>0</v>
      </c>
      <c r="AQ64" s="402">
        <v>0</v>
      </c>
      <c r="AR64" s="402">
        <v>0</v>
      </c>
      <c r="AS64" s="402">
        <v>0</v>
      </c>
      <c r="AT64" s="402">
        <v>0</v>
      </c>
      <c r="AU64" s="402">
        <v>0</v>
      </c>
      <c r="AV64" s="402">
        <v>0</v>
      </c>
      <c r="AW64" s="402">
        <v>0</v>
      </c>
      <c r="AX64" s="402">
        <v>0</v>
      </c>
      <c r="AY64" s="402">
        <v>0</v>
      </c>
      <c r="AZ64" s="402">
        <v>0</v>
      </c>
      <c r="BA64" s="402">
        <v>0</v>
      </c>
      <c r="BB64" s="402">
        <v>0</v>
      </c>
      <c r="BC64" s="402">
        <v>0</v>
      </c>
      <c r="BD64" s="402">
        <v>0</v>
      </c>
      <c r="BE64" s="402">
        <v>0</v>
      </c>
      <c r="BF64" s="402">
        <v>0</v>
      </c>
      <c r="BG64" s="402">
        <v>0</v>
      </c>
      <c r="BH64" s="402">
        <v>0</v>
      </c>
      <c r="BI64" s="401">
        <f t="array" ref="BI64">-生産者価格評価表!$DX64/(MMULT(投入係数表!$D64:$DG64,生産者価格評価表!$DZ$7:$DZ$114)+生産者価格評価表!$DO64)</f>
        <v>0.83145689653183719</v>
      </c>
      <c r="BJ64" s="402">
        <v>0</v>
      </c>
      <c r="BK64" s="402">
        <v>0</v>
      </c>
      <c r="BL64" s="402">
        <v>0</v>
      </c>
      <c r="BM64" s="402">
        <v>0</v>
      </c>
      <c r="BN64" s="402">
        <v>0</v>
      </c>
      <c r="BO64" s="402">
        <v>0</v>
      </c>
      <c r="BP64" s="402">
        <v>0</v>
      </c>
      <c r="BQ64" s="402">
        <v>0</v>
      </c>
      <c r="BR64" s="402">
        <v>0</v>
      </c>
      <c r="BS64" s="402">
        <v>0</v>
      </c>
      <c r="BT64" s="402">
        <v>0</v>
      </c>
      <c r="BU64" s="402">
        <v>0</v>
      </c>
      <c r="BV64" s="402">
        <v>0</v>
      </c>
      <c r="BW64" s="402">
        <v>0</v>
      </c>
      <c r="BX64" s="402">
        <v>0</v>
      </c>
      <c r="BY64" s="402">
        <v>0</v>
      </c>
      <c r="BZ64" s="402">
        <v>0</v>
      </c>
      <c r="CA64" s="402">
        <v>0</v>
      </c>
      <c r="CB64" s="402">
        <v>0</v>
      </c>
      <c r="CC64" s="402">
        <v>0</v>
      </c>
      <c r="CD64" s="402">
        <v>0</v>
      </c>
      <c r="CE64" s="402">
        <v>0</v>
      </c>
      <c r="CF64" s="402">
        <v>0</v>
      </c>
      <c r="CG64" s="402">
        <v>0</v>
      </c>
      <c r="CH64" s="402">
        <v>0</v>
      </c>
      <c r="CI64" s="402">
        <v>0</v>
      </c>
      <c r="CJ64" s="402">
        <v>0</v>
      </c>
      <c r="CK64" s="402">
        <v>0</v>
      </c>
      <c r="CL64" s="402">
        <v>0</v>
      </c>
      <c r="CM64" s="402">
        <v>0</v>
      </c>
      <c r="CN64" s="402">
        <v>0</v>
      </c>
      <c r="CO64" s="402">
        <v>0</v>
      </c>
      <c r="CP64" s="402">
        <v>0</v>
      </c>
      <c r="CQ64" s="402">
        <v>0</v>
      </c>
      <c r="CR64" s="402">
        <v>0</v>
      </c>
      <c r="CS64" s="402">
        <v>0</v>
      </c>
      <c r="CT64" s="402">
        <v>0</v>
      </c>
      <c r="CU64" s="402">
        <v>0</v>
      </c>
      <c r="CV64" s="402">
        <v>0</v>
      </c>
      <c r="CW64" s="402">
        <v>0</v>
      </c>
      <c r="CX64" s="402">
        <v>0</v>
      </c>
      <c r="CY64" s="402">
        <v>0</v>
      </c>
      <c r="CZ64" s="402">
        <v>0</v>
      </c>
      <c r="DA64" s="402">
        <v>0</v>
      </c>
      <c r="DB64" s="402">
        <v>0</v>
      </c>
      <c r="DC64" s="402">
        <v>0</v>
      </c>
      <c r="DD64" s="402">
        <v>0</v>
      </c>
      <c r="DE64" s="402">
        <v>0</v>
      </c>
      <c r="DF64" s="402">
        <v>0</v>
      </c>
      <c r="DG64" s="403">
        <v>0</v>
      </c>
    </row>
    <row r="65" spans="2:111" ht="15.6" customHeight="1">
      <c r="B65" s="123" t="s">
        <v>246</v>
      </c>
      <c r="C65" s="110" t="s">
        <v>247</v>
      </c>
      <c r="D65" s="400">
        <v>0</v>
      </c>
      <c r="E65" s="402">
        <v>0</v>
      </c>
      <c r="F65" s="402">
        <v>0</v>
      </c>
      <c r="G65" s="402">
        <v>0</v>
      </c>
      <c r="H65" s="402">
        <v>0</v>
      </c>
      <c r="I65" s="402">
        <v>0</v>
      </c>
      <c r="J65" s="402">
        <v>0</v>
      </c>
      <c r="K65" s="402">
        <v>0</v>
      </c>
      <c r="L65" s="402">
        <v>0</v>
      </c>
      <c r="M65" s="402">
        <v>0</v>
      </c>
      <c r="N65" s="402">
        <v>0</v>
      </c>
      <c r="O65" s="402">
        <v>0</v>
      </c>
      <c r="P65" s="402">
        <v>0</v>
      </c>
      <c r="Q65" s="402">
        <v>0</v>
      </c>
      <c r="R65" s="402">
        <v>0</v>
      </c>
      <c r="S65" s="402">
        <v>0</v>
      </c>
      <c r="T65" s="402">
        <v>0</v>
      </c>
      <c r="U65" s="402">
        <v>0</v>
      </c>
      <c r="V65" s="402">
        <v>0</v>
      </c>
      <c r="W65" s="402">
        <v>0</v>
      </c>
      <c r="X65" s="402">
        <v>0</v>
      </c>
      <c r="Y65" s="402">
        <v>0</v>
      </c>
      <c r="Z65" s="402">
        <v>0</v>
      </c>
      <c r="AA65" s="402">
        <v>0</v>
      </c>
      <c r="AB65" s="402">
        <v>0</v>
      </c>
      <c r="AC65" s="402">
        <v>0</v>
      </c>
      <c r="AD65" s="402">
        <v>0</v>
      </c>
      <c r="AE65" s="402">
        <v>0</v>
      </c>
      <c r="AF65" s="402">
        <v>0</v>
      </c>
      <c r="AG65" s="402">
        <v>0</v>
      </c>
      <c r="AH65" s="402">
        <v>0</v>
      </c>
      <c r="AI65" s="402">
        <v>0</v>
      </c>
      <c r="AJ65" s="402">
        <v>0</v>
      </c>
      <c r="AK65" s="402">
        <v>0</v>
      </c>
      <c r="AL65" s="402">
        <v>0</v>
      </c>
      <c r="AM65" s="402">
        <v>0</v>
      </c>
      <c r="AN65" s="402">
        <v>0</v>
      </c>
      <c r="AO65" s="402">
        <v>0</v>
      </c>
      <c r="AP65" s="402">
        <v>0</v>
      </c>
      <c r="AQ65" s="402">
        <v>0</v>
      </c>
      <c r="AR65" s="402">
        <v>0</v>
      </c>
      <c r="AS65" s="402">
        <v>0</v>
      </c>
      <c r="AT65" s="402">
        <v>0</v>
      </c>
      <c r="AU65" s="402">
        <v>0</v>
      </c>
      <c r="AV65" s="402">
        <v>0</v>
      </c>
      <c r="AW65" s="402">
        <v>0</v>
      </c>
      <c r="AX65" s="402">
        <v>0</v>
      </c>
      <c r="AY65" s="402">
        <v>0</v>
      </c>
      <c r="AZ65" s="402">
        <v>0</v>
      </c>
      <c r="BA65" s="402">
        <v>0</v>
      </c>
      <c r="BB65" s="402">
        <v>0</v>
      </c>
      <c r="BC65" s="402">
        <v>0</v>
      </c>
      <c r="BD65" s="402">
        <v>0</v>
      </c>
      <c r="BE65" s="402">
        <v>0</v>
      </c>
      <c r="BF65" s="402">
        <v>0</v>
      </c>
      <c r="BG65" s="402">
        <v>0</v>
      </c>
      <c r="BH65" s="402">
        <v>0</v>
      </c>
      <c r="BI65" s="402">
        <v>0</v>
      </c>
      <c r="BJ65" s="401">
        <f t="array" ref="BJ65">-生産者価格評価表!$DX65/(MMULT(投入係数表!$D65:$DG65,生産者価格評価表!$DZ$7:$DZ$114)+生産者価格評価表!$DO65)</f>
        <v>0.54652572162127899</v>
      </c>
      <c r="BK65" s="402">
        <v>0</v>
      </c>
      <c r="BL65" s="402">
        <v>0</v>
      </c>
      <c r="BM65" s="402">
        <v>0</v>
      </c>
      <c r="BN65" s="402">
        <v>0</v>
      </c>
      <c r="BO65" s="402">
        <v>0</v>
      </c>
      <c r="BP65" s="402">
        <v>0</v>
      </c>
      <c r="BQ65" s="402">
        <v>0</v>
      </c>
      <c r="BR65" s="402">
        <v>0</v>
      </c>
      <c r="BS65" s="402">
        <v>0</v>
      </c>
      <c r="BT65" s="402">
        <v>0</v>
      </c>
      <c r="BU65" s="402">
        <v>0</v>
      </c>
      <c r="BV65" s="402">
        <v>0</v>
      </c>
      <c r="BW65" s="402">
        <v>0</v>
      </c>
      <c r="BX65" s="402">
        <v>0</v>
      </c>
      <c r="BY65" s="402">
        <v>0</v>
      </c>
      <c r="BZ65" s="402">
        <v>0</v>
      </c>
      <c r="CA65" s="402">
        <v>0</v>
      </c>
      <c r="CB65" s="402">
        <v>0</v>
      </c>
      <c r="CC65" s="402">
        <v>0</v>
      </c>
      <c r="CD65" s="402">
        <v>0</v>
      </c>
      <c r="CE65" s="402">
        <v>0</v>
      </c>
      <c r="CF65" s="402">
        <v>0</v>
      </c>
      <c r="CG65" s="402">
        <v>0</v>
      </c>
      <c r="CH65" s="402">
        <v>0</v>
      </c>
      <c r="CI65" s="402">
        <v>0</v>
      </c>
      <c r="CJ65" s="402">
        <v>0</v>
      </c>
      <c r="CK65" s="402">
        <v>0</v>
      </c>
      <c r="CL65" s="402">
        <v>0</v>
      </c>
      <c r="CM65" s="402">
        <v>0</v>
      </c>
      <c r="CN65" s="402">
        <v>0</v>
      </c>
      <c r="CO65" s="402">
        <v>0</v>
      </c>
      <c r="CP65" s="402">
        <v>0</v>
      </c>
      <c r="CQ65" s="402">
        <v>0</v>
      </c>
      <c r="CR65" s="402">
        <v>0</v>
      </c>
      <c r="CS65" s="402">
        <v>0</v>
      </c>
      <c r="CT65" s="402">
        <v>0</v>
      </c>
      <c r="CU65" s="402">
        <v>0</v>
      </c>
      <c r="CV65" s="402">
        <v>0</v>
      </c>
      <c r="CW65" s="402">
        <v>0</v>
      </c>
      <c r="CX65" s="402">
        <v>0</v>
      </c>
      <c r="CY65" s="402">
        <v>0</v>
      </c>
      <c r="CZ65" s="402">
        <v>0</v>
      </c>
      <c r="DA65" s="402">
        <v>0</v>
      </c>
      <c r="DB65" s="402">
        <v>0</v>
      </c>
      <c r="DC65" s="402">
        <v>0</v>
      </c>
      <c r="DD65" s="402">
        <v>0</v>
      </c>
      <c r="DE65" s="402">
        <v>0</v>
      </c>
      <c r="DF65" s="402">
        <v>0</v>
      </c>
      <c r="DG65" s="403">
        <v>0</v>
      </c>
    </row>
    <row r="66" spans="2:111" ht="15.6" customHeight="1">
      <c r="B66" s="123" t="s">
        <v>248</v>
      </c>
      <c r="C66" s="110" t="s">
        <v>3</v>
      </c>
      <c r="D66" s="400">
        <v>0</v>
      </c>
      <c r="E66" s="402">
        <v>0</v>
      </c>
      <c r="F66" s="402">
        <v>0</v>
      </c>
      <c r="G66" s="402">
        <v>0</v>
      </c>
      <c r="H66" s="402">
        <v>0</v>
      </c>
      <c r="I66" s="402">
        <v>0</v>
      </c>
      <c r="J66" s="402">
        <v>0</v>
      </c>
      <c r="K66" s="402">
        <v>0</v>
      </c>
      <c r="L66" s="402">
        <v>0</v>
      </c>
      <c r="M66" s="402">
        <v>0</v>
      </c>
      <c r="N66" s="402">
        <v>0</v>
      </c>
      <c r="O66" s="402">
        <v>0</v>
      </c>
      <c r="P66" s="402">
        <v>0</v>
      </c>
      <c r="Q66" s="402">
        <v>0</v>
      </c>
      <c r="R66" s="402">
        <v>0</v>
      </c>
      <c r="S66" s="402">
        <v>0</v>
      </c>
      <c r="T66" s="402">
        <v>0</v>
      </c>
      <c r="U66" s="402">
        <v>0</v>
      </c>
      <c r="V66" s="402">
        <v>0</v>
      </c>
      <c r="W66" s="402">
        <v>0</v>
      </c>
      <c r="X66" s="402">
        <v>0</v>
      </c>
      <c r="Y66" s="402">
        <v>0</v>
      </c>
      <c r="Z66" s="402">
        <v>0</v>
      </c>
      <c r="AA66" s="402">
        <v>0</v>
      </c>
      <c r="AB66" s="402">
        <v>0</v>
      </c>
      <c r="AC66" s="402">
        <v>0</v>
      </c>
      <c r="AD66" s="402">
        <v>0</v>
      </c>
      <c r="AE66" s="402">
        <v>0</v>
      </c>
      <c r="AF66" s="402">
        <v>0</v>
      </c>
      <c r="AG66" s="402">
        <v>0</v>
      </c>
      <c r="AH66" s="402">
        <v>0</v>
      </c>
      <c r="AI66" s="402">
        <v>0</v>
      </c>
      <c r="AJ66" s="402">
        <v>0</v>
      </c>
      <c r="AK66" s="402">
        <v>0</v>
      </c>
      <c r="AL66" s="402">
        <v>0</v>
      </c>
      <c r="AM66" s="402">
        <v>0</v>
      </c>
      <c r="AN66" s="402">
        <v>0</v>
      </c>
      <c r="AO66" s="402">
        <v>0</v>
      </c>
      <c r="AP66" s="402">
        <v>0</v>
      </c>
      <c r="AQ66" s="402">
        <v>0</v>
      </c>
      <c r="AR66" s="402">
        <v>0</v>
      </c>
      <c r="AS66" s="402">
        <v>0</v>
      </c>
      <c r="AT66" s="402">
        <v>0</v>
      </c>
      <c r="AU66" s="402">
        <v>0</v>
      </c>
      <c r="AV66" s="402">
        <v>0</v>
      </c>
      <c r="AW66" s="402">
        <v>0</v>
      </c>
      <c r="AX66" s="402">
        <v>0</v>
      </c>
      <c r="AY66" s="402">
        <v>0</v>
      </c>
      <c r="AZ66" s="402">
        <v>0</v>
      </c>
      <c r="BA66" s="402">
        <v>0</v>
      </c>
      <c r="BB66" s="402">
        <v>0</v>
      </c>
      <c r="BC66" s="402">
        <v>0</v>
      </c>
      <c r="BD66" s="402">
        <v>0</v>
      </c>
      <c r="BE66" s="402">
        <v>0</v>
      </c>
      <c r="BF66" s="402">
        <v>0</v>
      </c>
      <c r="BG66" s="402">
        <v>0</v>
      </c>
      <c r="BH66" s="402">
        <v>0</v>
      </c>
      <c r="BI66" s="402">
        <v>0</v>
      </c>
      <c r="BJ66" s="402">
        <v>0</v>
      </c>
      <c r="BK66" s="401">
        <f t="array" ref="BK66">-生産者価格評価表!$DX66/(MMULT(投入係数表!$D66:$DG66,生産者価格評価表!$DZ$7:$DZ$114)+生産者価格評価表!$DO66)</f>
        <v>0.8028572246604766</v>
      </c>
      <c r="BL66" s="402">
        <v>0</v>
      </c>
      <c r="BM66" s="402">
        <v>0</v>
      </c>
      <c r="BN66" s="402">
        <v>0</v>
      </c>
      <c r="BO66" s="402">
        <v>0</v>
      </c>
      <c r="BP66" s="402">
        <v>0</v>
      </c>
      <c r="BQ66" s="402">
        <v>0</v>
      </c>
      <c r="BR66" s="402">
        <v>0</v>
      </c>
      <c r="BS66" s="402">
        <v>0</v>
      </c>
      <c r="BT66" s="402">
        <v>0</v>
      </c>
      <c r="BU66" s="402">
        <v>0</v>
      </c>
      <c r="BV66" s="402">
        <v>0</v>
      </c>
      <c r="BW66" s="402">
        <v>0</v>
      </c>
      <c r="BX66" s="402">
        <v>0</v>
      </c>
      <c r="BY66" s="402">
        <v>0</v>
      </c>
      <c r="BZ66" s="402">
        <v>0</v>
      </c>
      <c r="CA66" s="402">
        <v>0</v>
      </c>
      <c r="CB66" s="402">
        <v>0</v>
      </c>
      <c r="CC66" s="402">
        <v>0</v>
      </c>
      <c r="CD66" s="402">
        <v>0</v>
      </c>
      <c r="CE66" s="402">
        <v>0</v>
      </c>
      <c r="CF66" s="402">
        <v>0</v>
      </c>
      <c r="CG66" s="402">
        <v>0</v>
      </c>
      <c r="CH66" s="402">
        <v>0</v>
      </c>
      <c r="CI66" s="402">
        <v>0</v>
      </c>
      <c r="CJ66" s="402">
        <v>0</v>
      </c>
      <c r="CK66" s="402">
        <v>0</v>
      </c>
      <c r="CL66" s="402">
        <v>0</v>
      </c>
      <c r="CM66" s="402">
        <v>0</v>
      </c>
      <c r="CN66" s="402">
        <v>0</v>
      </c>
      <c r="CO66" s="402">
        <v>0</v>
      </c>
      <c r="CP66" s="402">
        <v>0</v>
      </c>
      <c r="CQ66" s="402">
        <v>0</v>
      </c>
      <c r="CR66" s="402">
        <v>0</v>
      </c>
      <c r="CS66" s="402">
        <v>0</v>
      </c>
      <c r="CT66" s="402">
        <v>0</v>
      </c>
      <c r="CU66" s="402">
        <v>0</v>
      </c>
      <c r="CV66" s="402">
        <v>0</v>
      </c>
      <c r="CW66" s="402">
        <v>0</v>
      </c>
      <c r="CX66" s="402">
        <v>0</v>
      </c>
      <c r="CY66" s="402">
        <v>0</v>
      </c>
      <c r="CZ66" s="402">
        <v>0</v>
      </c>
      <c r="DA66" s="402">
        <v>0</v>
      </c>
      <c r="DB66" s="402">
        <v>0</v>
      </c>
      <c r="DC66" s="402">
        <v>0</v>
      </c>
      <c r="DD66" s="402">
        <v>0</v>
      </c>
      <c r="DE66" s="402">
        <v>0</v>
      </c>
      <c r="DF66" s="402">
        <v>0</v>
      </c>
      <c r="DG66" s="403">
        <v>0</v>
      </c>
    </row>
    <row r="67" spans="2:111" ht="15.6" customHeight="1">
      <c r="B67" s="123" t="s">
        <v>249</v>
      </c>
      <c r="C67" s="110" t="s">
        <v>250</v>
      </c>
      <c r="D67" s="400">
        <v>0</v>
      </c>
      <c r="E67" s="402">
        <v>0</v>
      </c>
      <c r="F67" s="402">
        <v>0</v>
      </c>
      <c r="G67" s="402">
        <v>0</v>
      </c>
      <c r="H67" s="402">
        <v>0</v>
      </c>
      <c r="I67" s="402">
        <v>0</v>
      </c>
      <c r="J67" s="402">
        <v>0</v>
      </c>
      <c r="K67" s="402">
        <v>0</v>
      </c>
      <c r="L67" s="402">
        <v>0</v>
      </c>
      <c r="M67" s="402">
        <v>0</v>
      </c>
      <c r="N67" s="402">
        <v>0</v>
      </c>
      <c r="O67" s="402">
        <v>0</v>
      </c>
      <c r="P67" s="402">
        <v>0</v>
      </c>
      <c r="Q67" s="402">
        <v>0</v>
      </c>
      <c r="R67" s="402">
        <v>0</v>
      </c>
      <c r="S67" s="402">
        <v>0</v>
      </c>
      <c r="T67" s="402">
        <v>0</v>
      </c>
      <c r="U67" s="402">
        <v>0</v>
      </c>
      <c r="V67" s="402">
        <v>0</v>
      </c>
      <c r="W67" s="402">
        <v>0</v>
      </c>
      <c r="X67" s="402">
        <v>0</v>
      </c>
      <c r="Y67" s="402">
        <v>0</v>
      </c>
      <c r="Z67" s="402">
        <v>0</v>
      </c>
      <c r="AA67" s="402">
        <v>0</v>
      </c>
      <c r="AB67" s="402">
        <v>0</v>
      </c>
      <c r="AC67" s="402">
        <v>0</v>
      </c>
      <c r="AD67" s="402">
        <v>0</v>
      </c>
      <c r="AE67" s="402">
        <v>0</v>
      </c>
      <c r="AF67" s="402">
        <v>0</v>
      </c>
      <c r="AG67" s="402">
        <v>0</v>
      </c>
      <c r="AH67" s="402">
        <v>0</v>
      </c>
      <c r="AI67" s="402">
        <v>0</v>
      </c>
      <c r="AJ67" s="402">
        <v>0</v>
      </c>
      <c r="AK67" s="402">
        <v>0</v>
      </c>
      <c r="AL67" s="402">
        <v>0</v>
      </c>
      <c r="AM67" s="402">
        <v>0</v>
      </c>
      <c r="AN67" s="402">
        <v>0</v>
      </c>
      <c r="AO67" s="402">
        <v>0</v>
      </c>
      <c r="AP67" s="402">
        <v>0</v>
      </c>
      <c r="AQ67" s="402">
        <v>0</v>
      </c>
      <c r="AR67" s="402">
        <v>0</v>
      </c>
      <c r="AS67" s="402">
        <v>0</v>
      </c>
      <c r="AT67" s="402">
        <v>0</v>
      </c>
      <c r="AU67" s="402">
        <v>0</v>
      </c>
      <c r="AV67" s="402">
        <v>0</v>
      </c>
      <c r="AW67" s="402">
        <v>0</v>
      </c>
      <c r="AX67" s="402">
        <v>0</v>
      </c>
      <c r="AY67" s="402">
        <v>0</v>
      </c>
      <c r="AZ67" s="402">
        <v>0</v>
      </c>
      <c r="BA67" s="402">
        <v>0</v>
      </c>
      <c r="BB67" s="402">
        <v>0</v>
      </c>
      <c r="BC67" s="402">
        <v>0</v>
      </c>
      <c r="BD67" s="402">
        <v>0</v>
      </c>
      <c r="BE67" s="402">
        <v>0</v>
      </c>
      <c r="BF67" s="402">
        <v>0</v>
      </c>
      <c r="BG67" s="402">
        <v>0</v>
      </c>
      <c r="BH67" s="402">
        <v>0</v>
      </c>
      <c r="BI67" s="402">
        <v>0</v>
      </c>
      <c r="BJ67" s="402">
        <v>0</v>
      </c>
      <c r="BK67" s="402">
        <v>0</v>
      </c>
      <c r="BL67" s="401">
        <f t="array" ref="BL67">-生産者価格評価表!$DX67/(MMULT(投入係数表!$D67:$DG67,生産者価格評価表!$DZ$7:$DZ$114)+生産者価格評価表!$DO67)</f>
        <v>0.47003567421389947</v>
      </c>
      <c r="BM67" s="402">
        <v>0</v>
      </c>
      <c r="BN67" s="402">
        <v>0</v>
      </c>
      <c r="BO67" s="402">
        <v>0</v>
      </c>
      <c r="BP67" s="402">
        <v>0</v>
      </c>
      <c r="BQ67" s="402">
        <v>0</v>
      </c>
      <c r="BR67" s="402">
        <v>0</v>
      </c>
      <c r="BS67" s="402">
        <v>0</v>
      </c>
      <c r="BT67" s="402">
        <v>0</v>
      </c>
      <c r="BU67" s="402">
        <v>0</v>
      </c>
      <c r="BV67" s="402">
        <v>0</v>
      </c>
      <c r="BW67" s="402">
        <v>0</v>
      </c>
      <c r="BX67" s="402">
        <v>0</v>
      </c>
      <c r="BY67" s="402">
        <v>0</v>
      </c>
      <c r="BZ67" s="402">
        <v>0</v>
      </c>
      <c r="CA67" s="402">
        <v>0</v>
      </c>
      <c r="CB67" s="402">
        <v>0</v>
      </c>
      <c r="CC67" s="402">
        <v>0</v>
      </c>
      <c r="CD67" s="402">
        <v>0</v>
      </c>
      <c r="CE67" s="402">
        <v>0</v>
      </c>
      <c r="CF67" s="402">
        <v>0</v>
      </c>
      <c r="CG67" s="402">
        <v>0</v>
      </c>
      <c r="CH67" s="402">
        <v>0</v>
      </c>
      <c r="CI67" s="402">
        <v>0</v>
      </c>
      <c r="CJ67" s="402">
        <v>0</v>
      </c>
      <c r="CK67" s="402">
        <v>0</v>
      </c>
      <c r="CL67" s="402">
        <v>0</v>
      </c>
      <c r="CM67" s="402">
        <v>0</v>
      </c>
      <c r="CN67" s="402">
        <v>0</v>
      </c>
      <c r="CO67" s="402">
        <v>0</v>
      </c>
      <c r="CP67" s="402">
        <v>0</v>
      </c>
      <c r="CQ67" s="402">
        <v>0</v>
      </c>
      <c r="CR67" s="402">
        <v>0</v>
      </c>
      <c r="CS67" s="402">
        <v>0</v>
      </c>
      <c r="CT67" s="402">
        <v>0</v>
      </c>
      <c r="CU67" s="402">
        <v>0</v>
      </c>
      <c r="CV67" s="402">
        <v>0</v>
      </c>
      <c r="CW67" s="402">
        <v>0</v>
      </c>
      <c r="CX67" s="402">
        <v>0</v>
      </c>
      <c r="CY67" s="402">
        <v>0</v>
      </c>
      <c r="CZ67" s="402">
        <v>0</v>
      </c>
      <c r="DA67" s="402">
        <v>0</v>
      </c>
      <c r="DB67" s="402">
        <v>0</v>
      </c>
      <c r="DC67" s="402">
        <v>0</v>
      </c>
      <c r="DD67" s="402">
        <v>0</v>
      </c>
      <c r="DE67" s="402">
        <v>0</v>
      </c>
      <c r="DF67" s="402">
        <v>0</v>
      </c>
      <c r="DG67" s="403">
        <v>0</v>
      </c>
    </row>
    <row r="68" spans="2:111" ht="15.6" customHeight="1">
      <c r="B68" s="123" t="s">
        <v>251</v>
      </c>
      <c r="C68" s="110" t="s">
        <v>252</v>
      </c>
      <c r="D68" s="400">
        <v>0</v>
      </c>
      <c r="E68" s="402">
        <v>0</v>
      </c>
      <c r="F68" s="402">
        <v>0</v>
      </c>
      <c r="G68" s="402">
        <v>0</v>
      </c>
      <c r="H68" s="402">
        <v>0</v>
      </c>
      <c r="I68" s="402">
        <v>0</v>
      </c>
      <c r="J68" s="402">
        <v>0</v>
      </c>
      <c r="K68" s="402">
        <v>0</v>
      </c>
      <c r="L68" s="402">
        <v>0</v>
      </c>
      <c r="M68" s="402">
        <v>0</v>
      </c>
      <c r="N68" s="402">
        <v>0</v>
      </c>
      <c r="O68" s="402">
        <v>0</v>
      </c>
      <c r="P68" s="402">
        <v>0</v>
      </c>
      <c r="Q68" s="402">
        <v>0</v>
      </c>
      <c r="R68" s="402">
        <v>0</v>
      </c>
      <c r="S68" s="402">
        <v>0</v>
      </c>
      <c r="T68" s="402">
        <v>0</v>
      </c>
      <c r="U68" s="402">
        <v>0</v>
      </c>
      <c r="V68" s="402">
        <v>0</v>
      </c>
      <c r="W68" s="402">
        <v>0</v>
      </c>
      <c r="X68" s="402">
        <v>0</v>
      </c>
      <c r="Y68" s="402">
        <v>0</v>
      </c>
      <c r="Z68" s="402">
        <v>0</v>
      </c>
      <c r="AA68" s="402">
        <v>0</v>
      </c>
      <c r="AB68" s="402">
        <v>0</v>
      </c>
      <c r="AC68" s="402">
        <v>0</v>
      </c>
      <c r="AD68" s="402">
        <v>0</v>
      </c>
      <c r="AE68" s="402">
        <v>0</v>
      </c>
      <c r="AF68" s="402">
        <v>0</v>
      </c>
      <c r="AG68" s="402">
        <v>0</v>
      </c>
      <c r="AH68" s="402">
        <v>0</v>
      </c>
      <c r="AI68" s="402">
        <v>0</v>
      </c>
      <c r="AJ68" s="402">
        <v>0</v>
      </c>
      <c r="AK68" s="402">
        <v>0</v>
      </c>
      <c r="AL68" s="402">
        <v>0</v>
      </c>
      <c r="AM68" s="402">
        <v>0</v>
      </c>
      <c r="AN68" s="402">
        <v>0</v>
      </c>
      <c r="AO68" s="402">
        <v>0</v>
      </c>
      <c r="AP68" s="402">
        <v>0</v>
      </c>
      <c r="AQ68" s="402">
        <v>0</v>
      </c>
      <c r="AR68" s="402">
        <v>0</v>
      </c>
      <c r="AS68" s="402">
        <v>0</v>
      </c>
      <c r="AT68" s="402">
        <v>0</v>
      </c>
      <c r="AU68" s="402">
        <v>0</v>
      </c>
      <c r="AV68" s="402">
        <v>0</v>
      </c>
      <c r="AW68" s="402">
        <v>0</v>
      </c>
      <c r="AX68" s="402">
        <v>0</v>
      </c>
      <c r="AY68" s="402">
        <v>0</v>
      </c>
      <c r="AZ68" s="402">
        <v>0</v>
      </c>
      <c r="BA68" s="402">
        <v>0</v>
      </c>
      <c r="BB68" s="402">
        <v>0</v>
      </c>
      <c r="BC68" s="402">
        <v>0</v>
      </c>
      <c r="BD68" s="402">
        <v>0</v>
      </c>
      <c r="BE68" s="402">
        <v>0</v>
      </c>
      <c r="BF68" s="402">
        <v>0</v>
      </c>
      <c r="BG68" s="402">
        <v>0</v>
      </c>
      <c r="BH68" s="402">
        <v>0</v>
      </c>
      <c r="BI68" s="402">
        <v>0</v>
      </c>
      <c r="BJ68" s="402">
        <v>0</v>
      </c>
      <c r="BK68" s="402">
        <v>0</v>
      </c>
      <c r="BL68" s="402">
        <v>0</v>
      </c>
      <c r="BM68" s="401">
        <f t="array" ref="BM68">-生産者価格評価表!$DX68/(MMULT(投入係数表!$D68:$DG68,生産者価格評価表!$DZ$7:$DZ$114)+生産者価格評価表!$DO68)</f>
        <v>0</v>
      </c>
      <c r="BN68" s="402">
        <v>0</v>
      </c>
      <c r="BO68" s="402">
        <v>0</v>
      </c>
      <c r="BP68" s="402">
        <v>0</v>
      </c>
      <c r="BQ68" s="402">
        <v>0</v>
      </c>
      <c r="BR68" s="402">
        <v>0</v>
      </c>
      <c r="BS68" s="402">
        <v>0</v>
      </c>
      <c r="BT68" s="402">
        <v>0</v>
      </c>
      <c r="BU68" s="402">
        <v>0</v>
      </c>
      <c r="BV68" s="402">
        <v>0</v>
      </c>
      <c r="BW68" s="402">
        <v>0</v>
      </c>
      <c r="BX68" s="402">
        <v>0</v>
      </c>
      <c r="BY68" s="402">
        <v>0</v>
      </c>
      <c r="BZ68" s="402">
        <v>0</v>
      </c>
      <c r="CA68" s="402">
        <v>0</v>
      </c>
      <c r="CB68" s="402">
        <v>0</v>
      </c>
      <c r="CC68" s="402">
        <v>0</v>
      </c>
      <c r="CD68" s="402">
        <v>0</v>
      </c>
      <c r="CE68" s="402">
        <v>0</v>
      </c>
      <c r="CF68" s="402">
        <v>0</v>
      </c>
      <c r="CG68" s="402">
        <v>0</v>
      </c>
      <c r="CH68" s="402">
        <v>0</v>
      </c>
      <c r="CI68" s="402">
        <v>0</v>
      </c>
      <c r="CJ68" s="402">
        <v>0</v>
      </c>
      <c r="CK68" s="402">
        <v>0</v>
      </c>
      <c r="CL68" s="402">
        <v>0</v>
      </c>
      <c r="CM68" s="402">
        <v>0</v>
      </c>
      <c r="CN68" s="402">
        <v>0</v>
      </c>
      <c r="CO68" s="402">
        <v>0</v>
      </c>
      <c r="CP68" s="402">
        <v>0</v>
      </c>
      <c r="CQ68" s="402">
        <v>0</v>
      </c>
      <c r="CR68" s="402">
        <v>0</v>
      </c>
      <c r="CS68" s="402">
        <v>0</v>
      </c>
      <c r="CT68" s="402">
        <v>0</v>
      </c>
      <c r="CU68" s="402">
        <v>0</v>
      </c>
      <c r="CV68" s="402">
        <v>0</v>
      </c>
      <c r="CW68" s="402">
        <v>0</v>
      </c>
      <c r="CX68" s="402">
        <v>0</v>
      </c>
      <c r="CY68" s="402">
        <v>0</v>
      </c>
      <c r="CZ68" s="402">
        <v>0</v>
      </c>
      <c r="DA68" s="402">
        <v>0</v>
      </c>
      <c r="DB68" s="402">
        <v>0</v>
      </c>
      <c r="DC68" s="402">
        <v>0</v>
      </c>
      <c r="DD68" s="402">
        <v>0</v>
      </c>
      <c r="DE68" s="402">
        <v>0</v>
      </c>
      <c r="DF68" s="402">
        <v>0</v>
      </c>
      <c r="DG68" s="403">
        <v>0</v>
      </c>
    </row>
    <row r="69" spans="2:111" ht="15.6" customHeight="1">
      <c r="B69" s="123" t="s">
        <v>253</v>
      </c>
      <c r="C69" s="110" t="s">
        <v>254</v>
      </c>
      <c r="D69" s="400">
        <v>0</v>
      </c>
      <c r="E69" s="402">
        <v>0</v>
      </c>
      <c r="F69" s="402">
        <v>0</v>
      </c>
      <c r="G69" s="402">
        <v>0</v>
      </c>
      <c r="H69" s="402">
        <v>0</v>
      </c>
      <c r="I69" s="402">
        <v>0</v>
      </c>
      <c r="J69" s="402">
        <v>0</v>
      </c>
      <c r="K69" s="402">
        <v>0</v>
      </c>
      <c r="L69" s="402">
        <v>0</v>
      </c>
      <c r="M69" s="402">
        <v>0</v>
      </c>
      <c r="N69" s="402">
        <v>0</v>
      </c>
      <c r="O69" s="402">
        <v>0</v>
      </c>
      <c r="P69" s="402">
        <v>0</v>
      </c>
      <c r="Q69" s="402">
        <v>0</v>
      </c>
      <c r="R69" s="402">
        <v>0</v>
      </c>
      <c r="S69" s="402">
        <v>0</v>
      </c>
      <c r="T69" s="402">
        <v>0</v>
      </c>
      <c r="U69" s="402">
        <v>0</v>
      </c>
      <c r="V69" s="402">
        <v>0</v>
      </c>
      <c r="W69" s="402">
        <v>0</v>
      </c>
      <c r="X69" s="402">
        <v>0</v>
      </c>
      <c r="Y69" s="402">
        <v>0</v>
      </c>
      <c r="Z69" s="402">
        <v>0</v>
      </c>
      <c r="AA69" s="402">
        <v>0</v>
      </c>
      <c r="AB69" s="402">
        <v>0</v>
      </c>
      <c r="AC69" s="402">
        <v>0</v>
      </c>
      <c r="AD69" s="402">
        <v>0</v>
      </c>
      <c r="AE69" s="402">
        <v>0</v>
      </c>
      <c r="AF69" s="402">
        <v>0</v>
      </c>
      <c r="AG69" s="402">
        <v>0</v>
      </c>
      <c r="AH69" s="402">
        <v>0</v>
      </c>
      <c r="AI69" s="402">
        <v>0</v>
      </c>
      <c r="AJ69" s="402">
        <v>0</v>
      </c>
      <c r="AK69" s="402">
        <v>0</v>
      </c>
      <c r="AL69" s="402">
        <v>0</v>
      </c>
      <c r="AM69" s="402">
        <v>0</v>
      </c>
      <c r="AN69" s="402">
        <v>0</v>
      </c>
      <c r="AO69" s="402">
        <v>0</v>
      </c>
      <c r="AP69" s="402">
        <v>0</v>
      </c>
      <c r="AQ69" s="402">
        <v>0</v>
      </c>
      <c r="AR69" s="402">
        <v>0</v>
      </c>
      <c r="AS69" s="402">
        <v>0</v>
      </c>
      <c r="AT69" s="402">
        <v>0</v>
      </c>
      <c r="AU69" s="402">
        <v>0</v>
      </c>
      <c r="AV69" s="402">
        <v>0</v>
      </c>
      <c r="AW69" s="402">
        <v>0</v>
      </c>
      <c r="AX69" s="402">
        <v>0</v>
      </c>
      <c r="AY69" s="402">
        <v>0</v>
      </c>
      <c r="AZ69" s="402">
        <v>0</v>
      </c>
      <c r="BA69" s="402">
        <v>0</v>
      </c>
      <c r="BB69" s="402">
        <v>0</v>
      </c>
      <c r="BC69" s="402">
        <v>0</v>
      </c>
      <c r="BD69" s="402">
        <v>0</v>
      </c>
      <c r="BE69" s="402">
        <v>0</v>
      </c>
      <c r="BF69" s="402">
        <v>0</v>
      </c>
      <c r="BG69" s="402">
        <v>0</v>
      </c>
      <c r="BH69" s="402">
        <v>0</v>
      </c>
      <c r="BI69" s="402">
        <v>0</v>
      </c>
      <c r="BJ69" s="402">
        <v>0</v>
      </c>
      <c r="BK69" s="402">
        <v>0</v>
      </c>
      <c r="BL69" s="402">
        <v>0</v>
      </c>
      <c r="BM69" s="402">
        <v>0</v>
      </c>
      <c r="BN69" s="401">
        <f t="array" ref="BN69">-生産者価格評価表!$DX69/(MMULT(投入係数表!$D69:$DG69,生産者価格評価表!$DZ$7:$DZ$114)+生産者価格評価表!$DO69)</f>
        <v>0</v>
      </c>
      <c r="BO69" s="402">
        <v>0</v>
      </c>
      <c r="BP69" s="402">
        <v>0</v>
      </c>
      <c r="BQ69" s="402">
        <v>0</v>
      </c>
      <c r="BR69" s="402">
        <v>0</v>
      </c>
      <c r="BS69" s="402">
        <v>0</v>
      </c>
      <c r="BT69" s="402">
        <v>0</v>
      </c>
      <c r="BU69" s="402">
        <v>0</v>
      </c>
      <c r="BV69" s="402">
        <v>0</v>
      </c>
      <c r="BW69" s="402">
        <v>0</v>
      </c>
      <c r="BX69" s="402">
        <v>0</v>
      </c>
      <c r="BY69" s="402">
        <v>0</v>
      </c>
      <c r="BZ69" s="402">
        <v>0</v>
      </c>
      <c r="CA69" s="402">
        <v>0</v>
      </c>
      <c r="CB69" s="402">
        <v>0</v>
      </c>
      <c r="CC69" s="402">
        <v>0</v>
      </c>
      <c r="CD69" s="402">
        <v>0</v>
      </c>
      <c r="CE69" s="402">
        <v>0</v>
      </c>
      <c r="CF69" s="402">
        <v>0</v>
      </c>
      <c r="CG69" s="402">
        <v>0</v>
      </c>
      <c r="CH69" s="402">
        <v>0</v>
      </c>
      <c r="CI69" s="402">
        <v>0</v>
      </c>
      <c r="CJ69" s="402">
        <v>0</v>
      </c>
      <c r="CK69" s="402">
        <v>0</v>
      </c>
      <c r="CL69" s="402">
        <v>0</v>
      </c>
      <c r="CM69" s="402">
        <v>0</v>
      </c>
      <c r="CN69" s="402">
        <v>0</v>
      </c>
      <c r="CO69" s="402">
        <v>0</v>
      </c>
      <c r="CP69" s="402">
        <v>0</v>
      </c>
      <c r="CQ69" s="402">
        <v>0</v>
      </c>
      <c r="CR69" s="402">
        <v>0</v>
      </c>
      <c r="CS69" s="402">
        <v>0</v>
      </c>
      <c r="CT69" s="402">
        <v>0</v>
      </c>
      <c r="CU69" s="402">
        <v>0</v>
      </c>
      <c r="CV69" s="402">
        <v>0</v>
      </c>
      <c r="CW69" s="402">
        <v>0</v>
      </c>
      <c r="CX69" s="402">
        <v>0</v>
      </c>
      <c r="CY69" s="402">
        <v>0</v>
      </c>
      <c r="CZ69" s="402">
        <v>0</v>
      </c>
      <c r="DA69" s="402">
        <v>0</v>
      </c>
      <c r="DB69" s="402">
        <v>0</v>
      </c>
      <c r="DC69" s="402">
        <v>0</v>
      </c>
      <c r="DD69" s="402">
        <v>0</v>
      </c>
      <c r="DE69" s="402">
        <v>0</v>
      </c>
      <c r="DF69" s="402">
        <v>0</v>
      </c>
      <c r="DG69" s="403">
        <v>0</v>
      </c>
    </row>
    <row r="70" spans="2:111" ht="15.6" customHeight="1">
      <c r="B70" s="123" t="s">
        <v>255</v>
      </c>
      <c r="C70" s="110" t="s">
        <v>256</v>
      </c>
      <c r="D70" s="400">
        <v>0</v>
      </c>
      <c r="E70" s="402">
        <v>0</v>
      </c>
      <c r="F70" s="402">
        <v>0</v>
      </c>
      <c r="G70" s="402">
        <v>0</v>
      </c>
      <c r="H70" s="402">
        <v>0</v>
      </c>
      <c r="I70" s="402">
        <v>0</v>
      </c>
      <c r="J70" s="402">
        <v>0</v>
      </c>
      <c r="K70" s="402">
        <v>0</v>
      </c>
      <c r="L70" s="402">
        <v>0</v>
      </c>
      <c r="M70" s="402">
        <v>0</v>
      </c>
      <c r="N70" s="402">
        <v>0</v>
      </c>
      <c r="O70" s="402">
        <v>0</v>
      </c>
      <c r="P70" s="402">
        <v>0</v>
      </c>
      <c r="Q70" s="402">
        <v>0</v>
      </c>
      <c r="R70" s="402">
        <v>0</v>
      </c>
      <c r="S70" s="402">
        <v>0</v>
      </c>
      <c r="T70" s="402">
        <v>0</v>
      </c>
      <c r="U70" s="402">
        <v>0</v>
      </c>
      <c r="V70" s="402">
        <v>0</v>
      </c>
      <c r="W70" s="402">
        <v>0</v>
      </c>
      <c r="X70" s="402">
        <v>0</v>
      </c>
      <c r="Y70" s="402">
        <v>0</v>
      </c>
      <c r="Z70" s="402">
        <v>0</v>
      </c>
      <c r="AA70" s="402">
        <v>0</v>
      </c>
      <c r="AB70" s="402">
        <v>0</v>
      </c>
      <c r="AC70" s="402">
        <v>0</v>
      </c>
      <c r="AD70" s="402">
        <v>0</v>
      </c>
      <c r="AE70" s="402">
        <v>0</v>
      </c>
      <c r="AF70" s="402">
        <v>0</v>
      </c>
      <c r="AG70" s="402">
        <v>0</v>
      </c>
      <c r="AH70" s="402">
        <v>0</v>
      </c>
      <c r="AI70" s="402">
        <v>0</v>
      </c>
      <c r="AJ70" s="402">
        <v>0</v>
      </c>
      <c r="AK70" s="402">
        <v>0</v>
      </c>
      <c r="AL70" s="402">
        <v>0</v>
      </c>
      <c r="AM70" s="402">
        <v>0</v>
      </c>
      <c r="AN70" s="402">
        <v>0</v>
      </c>
      <c r="AO70" s="402">
        <v>0</v>
      </c>
      <c r="AP70" s="402">
        <v>0</v>
      </c>
      <c r="AQ70" s="402">
        <v>0</v>
      </c>
      <c r="AR70" s="402">
        <v>0</v>
      </c>
      <c r="AS70" s="402">
        <v>0</v>
      </c>
      <c r="AT70" s="402">
        <v>0</v>
      </c>
      <c r="AU70" s="402">
        <v>0</v>
      </c>
      <c r="AV70" s="402">
        <v>0</v>
      </c>
      <c r="AW70" s="402">
        <v>0</v>
      </c>
      <c r="AX70" s="402">
        <v>0</v>
      </c>
      <c r="AY70" s="402">
        <v>0</v>
      </c>
      <c r="AZ70" s="402">
        <v>0</v>
      </c>
      <c r="BA70" s="402">
        <v>0</v>
      </c>
      <c r="BB70" s="402">
        <v>0</v>
      </c>
      <c r="BC70" s="402">
        <v>0</v>
      </c>
      <c r="BD70" s="402">
        <v>0</v>
      </c>
      <c r="BE70" s="402">
        <v>0</v>
      </c>
      <c r="BF70" s="402">
        <v>0</v>
      </c>
      <c r="BG70" s="402">
        <v>0</v>
      </c>
      <c r="BH70" s="402">
        <v>0</v>
      </c>
      <c r="BI70" s="402">
        <v>0</v>
      </c>
      <c r="BJ70" s="402">
        <v>0</v>
      </c>
      <c r="BK70" s="402">
        <v>0</v>
      </c>
      <c r="BL70" s="402">
        <v>0</v>
      </c>
      <c r="BM70" s="402">
        <v>0</v>
      </c>
      <c r="BN70" s="402">
        <v>0</v>
      </c>
      <c r="BO70" s="401">
        <f t="array" ref="BO70">-生産者価格評価表!$DX70/(MMULT(投入係数表!$D70:$DG70,生産者価格評価表!$DZ$7:$DZ$114)+生産者価格評価表!$DO70)</f>
        <v>0</v>
      </c>
      <c r="BP70" s="402">
        <v>0</v>
      </c>
      <c r="BQ70" s="402">
        <v>0</v>
      </c>
      <c r="BR70" s="402">
        <v>0</v>
      </c>
      <c r="BS70" s="402">
        <v>0</v>
      </c>
      <c r="BT70" s="402">
        <v>0</v>
      </c>
      <c r="BU70" s="402">
        <v>0</v>
      </c>
      <c r="BV70" s="402">
        <v>0</v>
      </c>
      <c r="BW70" s="402">
        <v>0</v>
      </c>
      <c r="BX70" s="402">
        <v>0</v>
      </c>
      <c r="BY70" s="402">
        <v>0</v>
      </c>
      <c r="BZ70" s="402">
        <v>0</v>
      </c>
      <c r="CA70" s="402">
        <v>0</v>
      </c>
      <c r="CB70" s="402">
        <v>0</v>
      </c>
      <c r="CC70" s="402">
        <v>0</v>
      </c>
      <c r="CD70" s="402">
        <v>0</v>
      </c>
      <c r="CE70" s="402">
        <v>0</v>
      </c>
      <c r="CF70" s="402">
        <v>0</v>
      </c>
      <c r="CG70" s="402">
        <v>0</v>
      </c>
      <c r="CH70" s="402">
        <v>0</v>
      </c>
      <c r="CI70" s="402">
        <v>0</v>
      </c>
      <c r="CJ70" s="402">
        <v>0</v>
      </c>
      <c r="CK70" s="402">
        <v>0</v>
      </c>
      <c r="CL70" s="402">
        <v>0</v>
      </c>
      <c r="CM70" s="402">
        <v>0</v>
      </c>
      <c r="CN70" s="402">
        <v>0</v>
      </c>
      <c r="CO70" s="402">
        <v>0</v>
      </c>
      <c r="CP70" s="402">
        <v>0</v>
      </c>
      <c r="CQ70" s="402">
        <v>0</v>
      </c>
      <c r="CR70" s="402">
        <v>0</v>
      </c>
      <c r="CS70" s="402">
        <v>0</v>
      </c>
      <c r="CT70" s="402">
        <v>0</v>
      </c>
      <c r="CU70" s="402">
        <v>0</v>
      </c>
      <c r="CV70" s="402">
        <v>0</v>
      </c>
      <c r="CW70" s="402">
        <v>0</v>
      </c>
      <c r="CX70" s="402">
        <v>0</v>
      </c>
      <c r="CY70" s="402">
        <v>0</v>
      </c>
      <c r="CZ70" s="402">
        <v>0</v>
      </c>
      <c r="DA70" s="402">
        <v>0</v>
      </c>
      <c r="DB70" s="402">
        <v>0</v>
      </c>
      <c r="DC70" s="402">
        <v>0</v>
      </c>
      <c r="DD70" s="402">
        <v>0</v>
      </c>
      <c r="DE70" s="402">
        <v>0</v>
      </c>
      <c r="DF70" s="402">
        <v>0</v>
      </c>
      <c r="DG70" s="403">
        <v>0</v>
      </c>
    </row>
    <row r="71" spans="2:111" ht="15.6" customHeight="1">
      <c r="B71" s="123" t="s">
        <v>257</v>
      </c>
      <c r="C71" s="110" t="s">
        <v>258</v>
      </c>
      <c r="D71" s="400">
        <v>0</v>
      </c>
      <c r="E71" s="402">
        <v>0</v>
      </c>
      <c r="F71" s="402">
        <v>0</v>
      </c>
      <c r="G71" s="402">
        <v>0</v>
      </c>
      <c r="H71" s="402">
        <v>0</v>
      </c>
      <c r="I71" s="402">
        <v>0</v>
      </c>
      <c r="J71" s="402">
        <v>0</v>
      </c>
      <c r="K71" s="402">
        <v>0</v>
      </c>
      <c r="L71" s="402">
        <v>0</v>
      </c>
      <c r="M71" s="402">
        <v>0</v>
      </c>
      <c r="N71" s="402">
        <v>0</v>
      </c>
      <c r="O71" s="402">
        <v>0</v>
      </c>
      <c r="P71" s="402">
        <v>0</v>
      </c>
      <c r="Q71" s="402">
        <v>0</v>
      </c>
      <c r="R71" s="402">
        <v>0</v>
      </c>
      <c r="S71" s="402">
        <v>0</v>
      </c>
      <c r="T71" s="402">
        <v>0</v>
      </c>
      <c r="U71" s="402">
        <v>0</v>
      </c>
      <c r="V71" s="402">
        <v>0</v>
      </c>
      <c r="W71" s="402">
        <v>0</v>
      </c>
      <c r="X71" s="402">
        <v>0</v>
      </c>
      <c r="Y71" s="402">
        <v>0</v>
      </c>
      <c r="Z71" s="402">
        <v>0</v>
      </c>
      <c r="AA71" s="402">
        <v>0</v>
      </c>
      <c r="AB71" s="402">
        <v>0</v>
      </c>
      <c r="AC71" s="402">
        <v>0</v>
      </c>
      <c r="AD71" s="402">
        <v>0</v>
      </c>
      <c r="AE71" s="402">
        <v>0</v>
      </c>
      <c r="AF71" s="402">
        <v>0</v>
      </c>
      <c r="AG71" s="402">
        <v>0</v>
      </c>
      <c r="AH71" s="402">
        <v>0</v>
      </c>
      <c r="AI71" s="402">
        <v>0</v>
      </c>
      <c r="AJ71" s="402">
        <v>0</v>
      </c>
      <c r="AK71" s="402">
        <v>0</v>
      </c>
      <c r="AL71" s="402">
        <v>0</v>
      </c>
      <c r="AM71" s="402">
        <v>0</v>
      </c>
      <c r="AN71" s="402">
        <v>0</v>
      </c>
      <c r="AO71" s="402">
        <v>0</v>
      </c>
      <c r="AP71" s="402">
        <v>0</v>
      </c>
      <c r="AQ71" s="402">
        <v>0</v>
      </c>
      <c r="AR71" s="402">
        <v>0</v>
      </c>
      <c r="AS71" s="402">
        <v>0</v>
      </c>
      <c r="AT71" s="402">
        <v>0</v>
      </c>
      <c r="AU71" s="402">
        <v>0</v>
      </c>
      <c r="AV71" s="402">
        <v>0</v>
      </c>
      <c r="AW71" s="402">
        <v>0</v>
      </c>
      <c r="AX71" s="402">
        <v>0</v>
      </c>
      <c r="AY71" s="402">
        <v>0</v>
      </c>
      <c r="AZ71" s="402">
        <v>0</v>
      </c>
      <c r="BA71" s="402">
        <v>0</v>
      </c>
      <c r="BB71" s="402">
        <v>0</v>
      </c>
      <c r="BC71" s="402">
        <v>0</v>
      </c>
      <c r="BD71" s="402">
        <v>0</v>
      </c>
      <c r="BE71" s="402">
        <v>0</v>
      </c>
      <c r="BF71" s="402">
        <v>0</v>
      </c>
      <c r="BG71" s="402">
        <v>0</v>
      </c>
      <c r="BH71" s="402">
        <v>0</v>
      </c>
      <c r="BI71" s="402">
        <v>0</v>
      </c>
      <c r="BJ71" s="402">
        <v>0</v>
      </c>
      <c r="BK71" s="402">
        <v>0</v>
      </c>
      <c r="BL71" s="402">
        <v>0</v>
      </c>
      <c r="BM71" s="402">
        <v>0</v>
      </c>
      <c r="BN71" s="402">
        <v>0</v>
      </c>
      <c r="BO71" s="402">
        <v>0</v>
      </c>
      <c r="BP71" s="401">
        <f t="array" ref="BP71">-生産者価格評価表!$DX71/(MMULT(投入係数表!$D71:$DG71,生産者価格評価表!$DZ$7:$DZ$114)+生産者価格評価表!$DO71)</f>
        <v>0</v>
      </c>
      <c r="BQ71" s="402">
        <v>0</v>
      </c>
      <c r="BR71" s="402">
        <v>0</v>
      </c>
      <c r="BS71" s="402">
        <v>0</v>
      </c>
      <c r="BT71" s="402">
        <v>0</v>
      </c>
      <c r="BU71" s="402">
        <v>0</v>
      </c>
      <c r="BV71" s="402">
        <v>0</v>
      </c>
      <c r="BW71" s="402">
        <v>0</v>
      </c>
      <c r="BX71" s="402">
        <v>0</v>
      </c>
      <c r="BY71" s="402">
        <v>0</v>
      </c>
      <c r="BZ71" s="402">
        <v>0</v>
      </c>
      <c r="CA71" s="402">
        <v>0</v>
      </c>
      <c r="CB71" s="402">
        <v>0</v>
      </c>
      <c r="CC71" s="402">
        <v>0</v>
      </c>
      <c r="CD71" s="402">
        <v>0</v>
      </c>
      <c r="CE71" s="402">
        <v>0</v>
      </c>
      <c r="CF71" s="402">
        <v>0</v>
      </c>
      <c r="CG71" s="402">
        <v>0</v>
      </c>
      <c r="CH71" s="402">
        <v>0</v>
      </c>
      <c r="CI71" s="402">
        <v>0</v>
      </c>
      <c r="CJ71" s="402">
        <v>0</v>
      </c>
      <c r="CK71" s="402">
        <v>0</v>
      </c>
      <c r="CL71" s="402">
        <v>0</v>
      </c>
      <c r="CM71" s="402">
        <v>0</v>
      </c>
      <c r="CN71" s="402">
        <v>0</v>
      </c>
      <c r="CO71" s="402">
        <v>0</v>
      </c>
      <c r="CP71" s="402">
        <v>0</v>
      </c>
      <c r="CQ71" s="402">
        <v>0</v>
      </c>
      <c r="CR71" s="402">
        <v>0</v>
      </c>
      <c r="CS71" s="402">
        <v>0</v>
      </c>
      <c r="CT71" s="402">
        <v>0</v>
      </c>
      <c r="CU71" s="402">
        <v>0</v>
      </c>
      <c r="CV71" s="402">
        <v>0</v>
      </c>
      <c r="CW71" s="402">
        <v>0</v>
      </c>
      <c r="CX71" s="402">
        <v>0</v>
      </c>
      <c r="CY71" s="402">
        <v>0</v>
      </c>
      <c r="CZ71" s="402">
        <v>0</v>
      </c>
      <c r="DA71" s="402">
        <v>0</v>
      </c>
      <c r="DB71" s="402">
        <v>0</v>
      </c>
      <c r="DC71" s="402">
        <v>0</v>
      </c>
      <c r="DD71" s="402">
        <v>0</v>
      </c>
      <c r="DE71" s="402">
        <v>0</v>
      </c>
      <c r="DF71" s="402">
        <v>0</v>
      </c>
      <c r="DG71" s="403">
        <v>0</v>
      </c>
    </row>
    <row r="72" spans="2:111" ht="15.6" customHeight="1">
      <c r="B72" s="123" t="s">
        <v>259</v>
      </c>
      <c r="C72" s="110" t="s">
        <v>260</v>
      </c>
      <c r="D72" s="400">
        <v>0</v>
      </c>
      <c r="E72" s="402">
        <v>0</v>
      </c>
      <c r="F72" s="402">
        <v>0</v>
      </c>
      <c r="G72" s="402">
        <v>0</v>
      </c>
      <c r="H72" s="402">
        <v>0</v>
      </c>
      <c r="I72" s="402">
        <v>0</v>
      </c>
      <c r="J72" s="402">
        <v>0</v>
      </c>
      <c r="K72" s="402">
        <v>0</v>
      </c>
      <c r="L72" s="402">
        <v>0</v>
      </c>
      <c r="M72" s="402">
        <v>0</v>
      </c>
      <c r="N72" s="402">
        <v>0</v>
      </c>
      <c r="O72" s="402">
        <v>0</v>
      </c>
      <c r="P72" s="402">
        <v>0</v>
      </c>
      <c r="Q72" s="402">
        <v>0</v>
      </c>
      <c r="R72" s="402">
        <v>0</v>
      </c>
      <c r="S72" s="402">
        <v>0</v>
      </c>
      <c r="T72" s="402">
        <v>0</v>
      </c>
      <c r="U72" s="402">
        <v>0</v>
      </c>
      <c r="V72" s="402">
        <v>0</v>
      </c>
      <c r="W72" s="402">
        <v>0</v>
      </c>
      <c r="X72" s="402">
        <v>0</v>
      </c>
      <c r="Y72" s="402">
        <v>0</v>
      </c>
      <c r="Z72" s="402">
        <v>0</v>
      </c>
      <c r="AA72" s="402">
        <v>0</v>
      </c>
      <c r="AB72" s="402">
        <v>0</v>
      </c>
      <c r="AC72" s="402">
        <v>0</v>
      </c>
      <c r="AD72" s="402">
        <v>0</v>
      </c>
      <c r="AE72" s="402">
        <v>0</v>
      </c>
      <c r="AF72" s="402">
        <v>0</v>
      </c>
      <c r="AG72" s="402">
        <v>0</v>
      </c>
      <c r="AH72" s="402">
        <v>0</v>
      </c>
      <c r="AI72" s="402">
        <v>0</v>
      </c>
      <c r="AJ72" s="402">
        <v>0</v>
      </c>
      <c r="AK72" s="402">
        <v>0</v>
      </c>
      <c r="AL72" s="402">
        <v>0</v>
      </c>
      <c r="AM72" s="402">
        <v>0</v>
      </c>
      <c r="AN72" s="402">
        <v>0</v>
      </c>
      <c r="AO72" s="402">
        <v>0</v>
      </c>
      <c r="AP72" s="402">
        <v>0</v>
      </c>
      <c r="AQ72" s="402">
        <v>0</v>
      </c>
      <c r="AR72" s="402">
        <v>0</v>
      </c>
      <c r="AS72" s="402">
        <v>0</v>
      </c>
      <c r="AT72" s="402">
        <v>0</v>
      </c>
      <c r="AU72" s="402">
        <v>0</v>
      </c>
      <c r="AV72" s="402">
        <v>0</v>
      </c>
      <c r="AW72" s="402">
        <v>0</v>
      </c>
      <c r="AX72" s="402">
        <v>0</v>
      </c>
      <c r="AY72" s="402">
        <v>0</v>
      </c>
      <c r="AZ72" s="402">
        <v>0</v>
      </c>
      <c r="BA72" s="402">
        <v>0</v>
      </c>
      <c r="BB72" s="402">
        <v>0</v>
      </c>
      <c r="BC72" s="402">
        <v>0</v>
      </c>
      <c r="BD72" s="402">
        <v>0</v>
      </c>
      <c r="BE72" s="402">
        <v>0</v>
      </c>
      <c r="BF72" s="402">
        <v>0</v>
      </c>
      <c r="BG72" s="402">
        <v>0</v>
      </c>
      <c r="BH72" s="402">
        <v>0</v>
      </c>
      <c r="BI72" s="402">
        <v>0</v>
      </c>
      <c r="BJ72" s="402">
        <v>0</v>
      </c>
      <c r="BK72" s="402">
        <v>0</v>
      </c>
      <c r="BL72" s="402">
        <v>0</v>
      </c>
      <c r="BM72" s="402">
        <v>0</v>
      </c>
      <c r="BN72" s="402">
        <v>0</v>
      </c>
      <c r="BO72" s="402">
        <v>0</v>
      </c>
      <c r="BP72" s="402">
        <v>0</v>
      </c>
      <c r="BQ72" s="401">
        <f t="array" ref="BQ72">-生産者価格評価表!$DX72/(MMULT(投入係数表!$D72:$DG72,生産者価格評価表!$DZ$7:$DZ$114)+生産者価格評価表!$DO72)</f>
        <v>0.24680195646699479</v>
      </c>
      <c r="BR72" s="402">
        <v>0</v>
      </c>
      <c r="BS72" s="402">
        <v>0</v>
      </c>
      <c r="BT72" s="402">
        <v>0</v>
      </c>
      <c r="BU72" s="402">
        <v>0</v>
      </c>
      <c r="BV72" s="402">
        <v>0</v>
      </c>
      <c r="BW72" s="402">
        <v>0</v>
      </c>
      <c r="BX72" s="402">
        <v>0</v>
      </c>
      <c r="BY72" s="402">
        <v>0</v>
      </c>
      <c r="BZ72" s="402">
        <v>0</v>
      </c>
      <c r="CA72" s="402">
        <v>0</v>
      </c>
      <c r="CB72" s="402">
        <v>0</v>
      </c>
      <c r="CC72" s="402">
        <v>0</v>
      </c>
      <c r="CD72" s="402">
        <v>0</v>
      </c>
      <c r="CE72" s="402">
        <v>0</v>
      </c>
      <c r="CF72" s="402">
        <v>0</v>
      </c>
      <c r="CG72" s="402">
        <v>0</v>
      </c>
      <c r="CH72" s="402">
        <v>0</v>
      </c>
      <c r="CI72" s="402">
        <v>0</v>
      </c>
      <c r="CJ72" s="402">
        <v>0</v>
      </c>
      <c r="CK72" s="402">
        <v>0</v>
      </c>
      <c r="CL72" s="402">
        <v>0</v>
      </c>
      <c r="CM72" s="402">
        <v>0</v>
      </c>
      <c r="CN72" s="402">
        <v>0</v>
      </c>
      <c r="CO72" s="402">
        <v>0</v>
      </c>
      <c r="CP72" s="402">
        <v>0</v>
      </c>
      <c r="CQ72" s="402">
        <v>0</v>
      </c>
      <c r="CR72" s="402">
        <v>0</v>
      </c>
      <c r="CS72" s="402">
        <v>0</v>
      </c>
      <c r="CT72" s="402">
        <v>0</v>
      </c>
      <c r="CU72" s="402">
        <v>0</v>
      </c>
      <c r="CV72" s="402">
        <v>0</v>
      </c>
      <c r="CW72" s="402">
        <v>0</v>
      </c>
      <c r="CX72" s="402">
        <v>0</v>
      </c>
      <c r="CY72" s="402">
        <v>0</v>
      </c>
      <c r="CZ72" s="402">
        <v>0</v>
      </c>
      <c r="DA72" s="402">
        <v>0</v>
      </c>
      <c r="DB72" s="402">
        <v>0</v>
      </c>
      <c r="DC72" s="402">
        <v>0</v>
      </c>
      <c r="DD72" s="402">
        <v>0</v>
      </c>
      <c r="DE72" s="402">
        <v>0</v>
      </c>
      <c r="DF72" s="402">
        <v>0</v>
      </c>
      <c r="DG72" s="403">
        <v>0</v>
      </c>
    </row>
    <row r="73" spans="2:111" ht="15.6" customHeight="1">
      <c r="B73" s="123" t="s">
        <v>261</v>
      </c>
      <c r="C73" s="110" t="s">
        <v>262</v>
      </c>
      <c r="D73" s="400">
        <v>0</v>
      </c>
      <c r="E73" s="402">
        <v>0</v>
      </c>
      <c r="F73" s="402">
        <v>0</v>
      </c>
      <c r="G73" s="402">
        <v>0</v>
      </c>
      <c r="H73" s="402">
        <v>0</v>
      </c>
      <c r="I73" s="402">
        <v>0</v>
      </c>
      <c r="J73" s="402">
        <v>0</v>
      </c>
      <c r="K73" s="402">
        <v>0</v>
      </c>
      <c r="L73" s="402">
        <v>0</v>
      </c>
      <c r="M73" s="402">
        <v>0</v>
      </c>
      <c r="N73" s="402">
        <v>0</v>
      </c>
      <c r="O73" s="402">
        <v>0</v>
      </c>
      <c r="P73" s="402">
        <v>0</v>
      </c>
      <c r="Q73" s="402">
        <v>0</v>
      </c>
      <c r="R73" s="402">
        <v>0</v>
      </c>
      <c r="S73" s="402">
        <v>0</v>
      </c>
      <c r="T73" s="402">
        <v>0</v>
      </c>
      <c r="U73" s="402">
        <v>0</v>
      </c>
      <c r="V73" s="402">
        <v>0</v>
      </c>
      <c r="W73" s="402">
        <v>0</v>
      </c>
      <c r="X73" s="402">
        <v>0</v>
      </c>
      <c r="Y73" s="402">
        <v>0</v>
      </c>
      <c r="Z73" s="402">
        <v>0</v>
      </c>
      <c r="AA73" s="402">
        <v>0</v>
      </c>
      <c r="AB73" s="402">
        <v>0</v>
      </c>
      <c r="AC73" s="402">
        <v>0</v>
      </c>
      <c r="AD73" s="402">
        <v>0</v>
      </c>
      <c r="AE73" s="402">
        <v>0</v>
      </c>
      <c r="AF73" s="402">
        <v>0</v>
      </c>
      <c r="AG73" s="402">
        <v>0</v>
      </c>
      <c r="AH73" s="402">
        <v>0</v>
      </c>
      <c r="AI73" s="402">
        <v>0</v>
      </c>
      <c r="AJ73" s="402">
        <v>0</v>
      </c>
      <c r="AK73" s="402">
        <v>0</v>
      </c>
      <c r="AL73" s="402">
        <v>0</v>
      </c>
      <c r="AM73" s="402">
        <v>0</v>
      </c>
      <c r="AN73" s="402">
        <v>0</v>
      </c>
      <c r="AO73" s="402">
        <v>0</v>
      </c>
      <c r="AP73" s="402">
        <v>0</v>
      </c>
      <c r="AQ73" s="402">
        <v>0</v>
      </c>
      <c r="AR73" s="402">
        <v>0</v>
      </c>
      <c r="AS73" s="402">
        <v>0</v>
      </c>
      <c r="AT73" s="402">
        <v>0</v>
      </c>
      <c r="AU73" s="402">
        <v>0</v>
      </c>
      <c r="AV73" s="402">
        <v>0</v>
      </c>
      <c r="AW73" s="402">
        <v>0</v>
      </c>
      <c r="AX73" s="402">
        <v>0</v>
      </c>
      <c r="AY73" s="402">
        <v>0</v>
      </c>
      <c r="AZ73" s="402">
        <v>0</v>
      </c>
      <c r="BA73" s="402">
        <v>0</v>
      </c>
      <c r="BB73" s="402">
        <v>0</v>
      </c>
      <c r="BC73" s="402">
        <v>0</v>
      </c>
      <c r="BD73" s="402">
        <v>0</v>
      </c>
      <c r="BE73" s="402">
        <v>0</v>
      </c>
      <c r="BF73" s="402">
        <v>0</v>
      </c>
      <c r="BG73" s="402">
        <v>0</v>
      </c>
      <c r="BH73" s="402">
        <v>0</v>
      </c>
      <c r="BI73" s="402">
        <v>0</v>
      </c>
      <c r="BJ73" s="402">
        <v>0</v>
      </c>
      <c r="BK73" s="402">
        <v>0</v>
      </c>
      <c r="BL73" s="402">
        <v>0</v>
      </c>
      <c r="BM73" s="402">
        <v>0</v>
      </c>
      <c r="BN73" s="402">
        <v>0</v>
      </c>
      <c r="BO73" s="402">
        <v>0</v>
      </c>
      <c r="BP73" s="402">
        <v>0</v>
      </c>
      <c r="BQ73" s="402">
        <v>0</v>
      </c>
      <c r="BR73" s="401">
        <f t="array" ref="BR73">-生産者価格評価表!$DX73/(MMULT(投入係数表!$D73:$DG73,生産者価格評価表!$DZ$7:$DZ$114)+生産者価格評価表!$DO73)</f>
        <v>0.16150429328687815</v>
      </c>
      <c r="BS73" s="402">
        <v>0</v>
      </c>
      <c r="BT73" s="402">
        <v>0</v>
      </c>
      <c r="BU73" s="402">
        <v>0</v>
      </c>
      <c r="BV73" s="402">
        <v>0</v>
      </c>
      <c r="BW73" s="402">
        <v>0</v>
      </c>
      <c r="BX73" s="402">
        <v>0</v>
      </c>
      <c r="BY73" s="402">
        <v>0</v>
      </c>
      <c r="BZ73" s="402">
        <v>0</v>
      </c>
      <c r="CA73" s="402">
        <v>0</v>
      </c>
      <c r="CB73" s="402">
        <v>0</v>
      </c>
      <c r="CC73" s="402">
        <v>0</v>
      </c>
      <c r="CD73" s="402">
        <v>0</v>
      </c>
      <c r="CE73" s="402">
        <v>0</v>
      </c>
      <c r="CF73" s="402">
        <v>0</v>
      </c>
      <c r="CG73" s="402">
        <v>0</v>
      </c>
      <c r="CH73" s="402">
        <v>0</v>
      </c>
      <c r="CI73" s="402">
        <v>0</v>
      </c>
      <c r="CJ73" s="402">
        <v>0</v>
      </c>
      <c r="CK73" s="402">
        <v>0</v>
      </c>
      <c r="CL73" s="402">
        <v>0</v>
      </c>
      <c r="CM73" s="402">
        <v>0</v>
      </c>
      <c r="CN73" s="402">
        <v>0</v>
      </c>
      <c r="CO73" s="402">
        <v>0</v>
      </c>
      <c r="CP73" s="402">
        <v>0</v>
      </c>
      <c r="CQ73" s="402">
        <v>0</v>
      </c>
      <c r="CR73" s="402">
        <v>0</v>
      </c>
      <c r="CS73" s="402">
        <v>0</v>
      </c>
      <c r="CT73" s="402">
        <v>0</v>
      </c>
      <c r="CU73" s="402">
        <v>0</v>
      </c>
      <c r="CV73" s="402">
        <v>0</v>
      </c>
      <c r="CW73" s="402">
        <v>0</v>
      </c>
      <c r="CX73" s="402">
        <v>0</v>
      </c>
      <c r="CY73" s="402">
        <v>0</v>
      </c>
      <c r="CZ73" s="402">
        <v>0</v>
      </c>
      <c r="DA73" s="402">
        <v>0</v>
      </c>
      <c r="DB73" s="402">
        <v>0</v>
      </c>
      <c r="DC73" s="402">
        <v>0</v>
      </c>
      <c r="DD73" s="402">
        <v>0</v>
      </c>
      <c r="DE73" s="402">
        <v>0</v>
      </c>
      <c r="DF73" s="402">
        <v>0</v>
      </c>
      <c r="DG73" s="403">
        <v>0</v>
      </c>
    </row>
    <row r="74" spans="2:111" ht="15.6" customHeight="1">
      <c r="B74" s="123" t="s">
        <v>263</v>
      </c>
      <c r="C74" s="110" t="s">
        <v>4</v>
      </c>
      <c r="D74" s="400">
        <v>0</v>
      </c>
      <c r="E74" s="402">
        <v>0</v>
      </c>
      <c r="F74" s="402">
        <v>0</v>
      </c>
      <c r="G74" s="402">
        <v>0</v>
      </c>
      <c r="H74" s="402">
        <v>0</v>
      </c>
      <c r="I74" s="402">
        <v>0</v>
      </c>
      <c r="J74" s="402">
        <v>0</v>
      </c>
      <c r="K74" s="402">
        <v>0</v>
      </c>
      <c r="L74" s="402">
        <v>0</v>
      </c>
      <c r="M74" s="402">
        <v>0</v>
      </c>
      <c r="N74" s="402">
        <v>0</v>
      </c>
      <c r="O74" s="402">
        <v>0</v>
      </c>
      <c r="P74" s="402">
        <v>0</v>
      </c>
      <c r="Q74" s="402">
        <v>0</v>
      </c>
      <c r="R74" s="402">
        <v>0</v>
      </c>
      <c r="S74" s="402">
        <v>0</v>
      </c>
      <c r="T74" s="402">
        <v>0</v>
      </c>
      <c r="U74" s="402">
        <v>0</v>
      </c>
      <c r="V74" s="402">
        <v>0</v>
      </c>
      <c r="W74" s="402">
        <v>0</v>
      </c>
      <c r="X74" s="402">
        <v>0</v>
      </c>
      <c r="Y74" s="402">
        <v>0</v>
      </c>
      <c r="Z74" s="402">
        <v>0</v>
      </c>
      <c r="AA74" s="402">
        <v>0</v>
      </c>
      <c r="AB74" s="402">
        <v>0</v>
      </c>
      <c r="AC74" s="402">
        <v>0</v>
      </c>
      <c r="AD74" s="402">
        <v>0</v>
      </c>
      <c r="AE74" s="402">
        <v>0</v>
      </c>
      <c r="AF74" s="402">
        <v>0</v>
      </c>
      <c r="AG74" s="402">
        <v>0</v>
      </c>
      <c r="AH74" s="402">
        <v>0</v>
      </c>
      <c r="AI74" s="402">
        <v>0</v>
      </c>
      <c r="AJ74" s="402">
        <v>0</v>
      </c>
      <c r="AK74" s="402">
        <v>0</v>
      </c>
      <c r="AL74" s="402">
        <v>0</v>
      </c>
      <c r="AM74" s="402">
        <v>0</v>
      </c>
      <c r="AN74" s="402">
        <v>0</v>
      </c>
      <c r="AO74" s="402">
        <v>0</v>
      </c>
      <c r="AP74" s="402">
        <v>0</v>
      </c>
      <c r="AQ74" s="402">
        <v>0</v>
      </c>
      <c r="AR74" s="402">
        <v>0</v>
      </c>
      <c r="AS74" s="402">
        <v>0</v>
      </c>
      <c r="AT74" s="402">
        <v>0</v>
      </c>
      <c r="AU74" s="402">
        <v>0</v>
      </c>
      <c r="AV74" s="402">
        <v>0</v>
      </c>
      <c r="AW74" s="402">
        <v>0</v>
      </c>
      <c r="AX74" s="402">
        <v>0</v>
      </c>
      <c r="AY74" s="402">
        <v>0</v>
      </c>
      <c r="AZ74" s="402">
        <v>0</v>
      </c>
      <c r="BA74" s="402">
        <v>0</v>
      </c>
      <c r="BB74" s="402">
        <v>0</v>
      </c>
      <c r="BC74" s="402">
        <v>0</v>
      </c>
      <c r="BD74" s="402">
        <v>0</v>
      </c>
      <c r="BE74" s="402">
        <v>0</v>
      </c>
      <c r="BF74" s="402">
        <v>0</v>
      </c>
      <c r="BG74" s="402">
        <v>0</v>
      </c>
      <c r="BH74" s="402">
        <v>0</v>
      </c>
      <c r="BI74" s="402">
        <v>0</v>
      </c>
      <c r="BJ74" s="402">
        <v>0</v>
      </c>
      <c r="BK74" s="402">
        <v>0</v>
      </c>
      <c r="BL74" s="402">
        <v>0</v>
      </c>
      <c r="BM74" s="402">
        <v>0</v>
      </c>
      <c r="BN74" s="402">
        <v>0</v>
      </c>
      <c r="BO74" s="402">
        <v>0</v>
      </c>
      <c r="BP74" s="402">
        <v>0</v>
      </c>
      <c r="BQ74" s="402">
        <v>0</v>
      </c>
      <c r="BR74" s="402">
        <v>0</v>
      </c>
      <c r="BS74" s="401">
        <f t="array" ref="BS74">-生産者価格評価表!$DX74/(MMULT(投入係数表!$D74:$DG74,生産者価格評価表!$DZ$7:$DZ$114)+生産者価格評価表!$DO74)</f>
        <v>0.11040840962824243</v>
      </c>
      <c r="BT74" s="402">
        <v>0</v>
      </c>
      <c r="BU74" s="402">
        <v>0</v>
      </c>
      <c r="BV74" s="402">
        <v>0</v>
      </c>
      <c r="BW74" s="402">
        <v>0</v>
      </c>
      <c r="BX74" s="402">
        <v>0</v>
      </c>
      <c r="BY74" s="402">
        <v>0</v>
      </c>
      <c r="BZ74" s="402">
        <v>0</v>
      </c>
      <c r="CA74" s="402">
        <v>0</v>
      </c>
      <c r="CB74" s="402">
        <v>0</v>
      </c>
      <c r="CC74" s="402">
        <v>0</v>
      </c>
      <c r="CD74" s="402">
        <v>0</v>
      </c>
      <c r="CE74" s="402">
        <v>0</v>
      </c>
      <c r="CF74" s="402">
        <v>0</v>
      </c>
      <c r="CG74" s="402">
        <v>0</v>
      </c>
      <c r="CH74" s="402">
        <v>0</v>
      </c>
      <c r="CI74" s="402">
        <v>0</v>
      </c>
      <c r="CJ74" s="402">
        <v>0</v>
      </c>
      <c r="CK74" s="402">
        <v>0</v>
      </c>
      <c r="CL74" s="402">
        <v>0</v>
      </c>
      <c r="CM74" s="402">
        <v>0</v>
      </c>
      <c r="CN74" s="402">
        <v>0</v>
      </c>
      <c r="CO74" s="402">
        <v>0</v>
      </c>
      <c r="CP74" s="402">
        <v>0</v>
      </c>
      <c r="CQ74" s="402">
        <v>0</v>
      </c>
      <c r="CR74" s="402">
        <v>0</v>
      </c>
      <c r="CS74" s="402">
        <v>0</v>
      </c>
      <c r="CT74" s="402">
        <v>0</v>
      </c>
      <c r="CU74" s="402">
        <v>0</v>
      </c>
      <c r="CV74" s="402">
        <v>0</v>
      </c>
      <c r="CW74" s="402">
        <v>0</v>
      </c>
      <c r="CX74" s="402">
        <v>0</v>
      </c>
      <c r="CY74" s="402">
        <v>0</v>
      </c>
      <c r="CZ74" s="402">
        <v>0</v>
      </c>
      <c r="DA74" s="402">
        <v>0</v>
      </c>
      <c r="DB74" s="402">
        <v>0</v>
      </c>
      <c r="DC74" s="402">
        <v>0</v>
      </c>
      <c r="DD74" s="402">
        <v>0</v>
      </c>
      <c r="DE74" s="402">
        <v>0</v>
      </c>
      <c r="DF74" s="402">
        <v>0</v>
      </c>
      <c r="DG74" s="403">
        <v>0</v>
      </c>
    </row>
    <row r="75" spans="2:111" ht="15.6" customHeight="1">
      <c r="B75" s="123" t="s">
        <v>264</v>
      </c>
      <c r="C75" s="110" t="s">
        <v>5</v>
      </c>
      <c r="D75" s="400">
        <v>0</v>
      </c>
      <c r="E75" s="402">
        <v>0</v>
      </c>
      <c r="F75" s="402">
        <v>0</v>
      </c>
      <c r="G75" s="402">
        <v>0</v>
      </c>
      <c r="H75" s="402">
        <v>0</v>
      </c>
      <c r="I75" s="402">
        <v>0</v>
      </c>
      <c r="J75" s="402">
        <v>0</v>
      </c>
      <c r="K75" s="402">
        <v>0</v>
      </c>
      <c r="L75" s="402">
        <v>0</v>
      </c>
      <c r="M75" s="402">
        <v>0</v>
      </c>
      <c r="N75" s="402">
        <v>0</v>
      </c>
      <c r="O75" s="402">
        <v>0</v>
      </c>
      <c r="P75" s="402">
        <v>0</v>
      </c>
      <c r="Q75" s="402">
        <v>0</v>
      </c>
      <c r="R75" s="402">
        <v>0</v>
      </c>
      <c r="S75" s="402">
        <v>0</v>
      </c>
      <c r="T75" s="402">
        <v>0</v>
      </c>
      <c r="U75" s="402">
        <v>0</v>
      </c>
      <c r="V75" s="402">
        <v>0</v>
      </c>
      <c r="W75" s="402">
        <v>0</v>
      </c>
      <c r="X75" s="402">
        <v>0</v>
      </c>
      <c r="Y75" s="402">
        <v>0</v>
      </c>
      <c r="Z75" s="402">
        <v>0</v>
      </c>
      <c r="AA75" s="402">
        <v>0</v>
      </c>
      <c r="AB75" s="402">
        <v>0</v>
      </c>
      <c r="AC75" s="402">
        <v>0</v>
      </c>
      <c r="AD75" s="402">
        <v>0</v>
      </c>
      <c r="AE75" s="402">
        <v>0</v>
      </c>
      <c r="AF75" s="402">
        <v>0</v>
      </c>
      <c r="AG75" s="402">
        <v>0</v>
      </c>
      <c r="AH75" s="402">
        <v>0</v>
      </c>
      <c r="AI75" s="402">
        <v>0</v>
      </c>
      <c r="AJ75" s="402">
        <v>0</v>
      </c>
      <c r="AK75" s="402">
        <v>0</v>
      </c>
      <c r="AL75" s="402">
        <v>0</v>
      </c>
      <c r="AM75" s="402">
        <v>0</v>
      </c>
      <c r="AN75" s="402">
        <v>0</v>
      </c>
      <c r="AO75" s="402">
        <v>0</v>
      </c>
      <c r="AP75" s="402">
        <v>0</v>
      </c>
      <c r="AQ75" s="402">
        <v>0</v>
      </c>
      <c r="AR75" s="402">
        <v>0</v>
      </c>
      <c r="AS75" s="402">
        <v>0</v>
      </c>
      <c r="AT75" s="402">
        <v>0</v>
      </c>
      <c r="AU75" s="402">
        <v>0</v>
      </c>
      <c r="AV75" s="402">
        <v>0</v>
      </c>
      <c r="AW75" s="402">
        <v>0</v>
      </c>
      <c r="AX75" s="402">
        <v>0</v>
      </c>
      <c r="AY75" s="402">
        <v>0</v>
      </c>
      <c r="AZ75" s="402">
        <v>0</v>
      </c>
      <c r="BA75" s="402">
        <v>0</v>
      </c>
      <c r="BB75" s="402">
        <v>0</v>
      </c>
      <c r="BC75" s="402">
        <v>0</v>
      </c>
      <c r="BD75" s="402">
        <v>0</v>
      </c>
      <c r="BE75" s="402">
        <v>0</v>
      </c>
      <c r="BF75" s="402">
        <v>0</v>
      </c>
      <c r="BG75" s="402">
        <v>0</v>
      </c>
      <c r="BH75" s="402">
        <v>0</v>
      </c>
      <c r="BI75" s="402">
        <v>0</v>
      </c>
      <c r="BJ75" s="402">
        <v>0</v>
      </c>
      <c r="BK75" s="402">
        <v>0</v>
      </c>
      <c r="BL75" s="402">
        <v>0</v>
      </c>
      <c r="BM75" s="402">
        <v>0</v>
      </c>
      <c r="BN75" s="402">
        <v>0</v>
      </c>
      <c r="BO75" s="402">
        <v>0</v>
      </c>
      <c r="BP75" s="402">
        <v>0</v>
      </c>
      <c r="BQ75" s="402">
        <v>0</v>
      </c>
      <c r="BR75" s="402">
        <v>0</v>
      </c>
      <c r="BS75" s="402">
        <v>0</v>
      </c>
      <c r="BT75" s="401">
        <f t="array" ref="BT75">-生産者価格評価表!$DX75/(MMULT(投入係数表!$D75:$DG75,生産者価格評価表!$DZ$7:$DZ$114)+生産者価格評価表!$DO75)</f>
        <v>0.72314417056249525</v>
      </c>
      <c r="BU75" s="402">
        <v>0</v>
      </c>
      <c r="BV75" s="402">
        <v>0</v>
      </c>
      <c r="BW75" s="402">
        <v>0</v>
      </c>
      <c r="BX75" s="402">
        <v>0</v>
      </c>
      <c r="BY75" s="402">
        <v>0</v>
      </c>
      <c r="BZ75" s="402">
        <v>0</v>
      </c>
      <c r="CA75" s="402">
        <v>0</v>
      </c>
      <c r="CB75" s="402">
        <v>0</v>
      </c>
      <c r="CC75" s="402">
        <v>0</v>
      </c>
      <c r="CD75" s="402">
        <v>0</v>
      </c>
      <c r="CE75" s="402">
        <v>0</v>
      </c>
      <c r="CF75" s="402">
        <v>0</v>
      </c>
      <c r="CG75" s="402">
        <v>0</v>
      </c>
      <c r="CH75" s="402">
        <v>0</v>
      </c>
      <c r="CI75" s="402">
        <v>0</v>
      </c>
      <c r="CJ75" s="402">
        <v>0</v>
      </c>
      <c r="CK75" s="402">
        <v>0</v>
      </c>
      <c r="CL75" s="402">
        <v>0</v>
      </c>
      <c r="CM75" s="402">
        <v>0</v>
      </c>
      <c r="CN75" s="402">
        <v>0</v>
      </c>
      <c r="CO75" s="402">
        <v>0</v>
      </c>
      <c r="CP75" s="402">
        <v>0</v>
      </c>
      <c r="CQ75" s="402">
        <v>0</v>
      </c>
      <c r="CR75" s="402">
        <v>0</v>
      </c>
      <c r="CS75" s="402">
        <v>0</v>
      </c>
      <c r="CT75" s="402">
        <v>0</v>
      </c>
      <c r="CU75" s="402">
        <v>0</v>
      </c>
      <c r="CV75" s="402">
        <v>0</v>
      </c>
      <c r="CW75" s="402">
        <v>0</v>
      </c>
      <c r="CX75" s="402">
        <v>0</v>
      </c>
      <c r="CY75" s="402">
        <v>0</v>
      </c>
      <c r="CZ75" s="402">
        <v>0</v>
      </c>
      <c r="DA75" s="402">
        <v>0</v>
      </c>
      <c r="DB75" s="402">
        <v>0</v>
      </c>
      <c r="DC75" s="402">
        <v>0</v>
      </c>
      <c r="DD75" s="402">
        <v>0</v>
      </c>
      <c r="DE75" s="402">
        <v>0</v>
      </c>
      <c r="DF75" s="402">
        <v>0</v>
      </c>
      <c r="DG75" s="403">
        <v>0</v>
      </c>
    </row>
    <row r="76" spans="2:111" ht="15.6" customHeight="1">
      <c r="B76" s="123" t="s">
        <v>265</v>
      </c>
      <c r="C76" s="110" t="s">
        <v>52</v>
      </c>
      <c r="D76" s="400">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0</v>
      </c>
      <c r="AT76" s="402">
        <v>0</v>
      </c>
      <c r="AU76" s="402">
        <v>0</v>
      </c>
      <c r="AV76" s="402">
        <v>0</v>
      </c>
      <c r="AW76" s="402">
        <v>0</v>
      </c>
      <c r="AX76" s="402">
        <v>0</v>
      </c>
      <c r="AY76" s="402">
        <v>0</v>
      </c>
      <c r="AZ76" s="402">
        <v>0</v>
      </c>
      <c r="BA76" s="402">
        <v>0</v>
      </c>
      <c r="BB76" s="402">
        <v>0</v>
      </c>
      <c r="BC76" s="402">
        <v>0</v>
      </c>
      <c r="BD76" s="402">
        <v>0</v>
      </c>
      <c r="BE76" s="402">
        <v>0</v>
      </c>
      <c r="BF76" s="402">
        <v>0</v>
      </c>
      <c r="BG76" s="402">
        <v>0</v>
      </c>
      <c r="BH76" s="402">
        <v>0</v>
      </c>
      <c r="BI76" s="402">
        <v>0</v>
      </c>
      <c r="BJ76" s="402">
        <v>0</v>
      </c>
      <c r="BK76" s="402">
        <v>0</v>
      </c>
      <c r="BL76" s="402">
        <v>0</v>
      </c>
      <c r="BM76" s="402">
        <v>0</v>
      </c>
      <c r="BN76" s="402">
        <v>0</v>
      </c>
      <c r="BO76" s="402">
        <v>0</v>
      </c>
      <c r="BP76" s="402">
        <v>0</v>
      </c>
      <c r="BQ76" s="402">
        <v>0</v>
      </c>
      <c r="BR76" s="402">
        <v>0</v>
      </c>
      <c r="BS76" s="402">
        <v>0</v>
      </c>
      <c r="BT76" s="402">
        <v>0</v>
      </c>
      <c r="BU76" s="401">
        <f t="array" ref="BU76">-生産者価格評価表!$DX76/(MMULT(投入係数表!$D76:$DG76,生産者価格評価表!$DZ$7:$DZ$114)+生産者価格評価表!$DO76)</f>
        <v>0.15383562088218108</v>
      </c>
      <c r="BV76" s="402">
        <v>0</v>
      </c>
      <c r="BW76" s="402">
        <v>0</v>
      </c>
      <c r="BX76" s="402">
        <v>0</v>
      </c>
      <c r="BY76" s="402">
        <v>0</v>
      </c>
      <c r="BZ76" s="402">
        <v>0</v>
      </c>
      <c r="CA76" s="402">
        <v>0</v>
      </c>
      <c r="CB76" s="402">
        <v>0</v>
      </c>
      <c r="CC76" s="402">
        <v>0</v>
      </c>
      <c r="CD76" s="402">
        <v>0</v>
      </c>
      <c r="CE76" s="402">
        <v>0</v>
      </c>
      <c r="CF76" s="402">
        <v>0</v>
      </c>
      <c r="CG76" s="402">
        <v>0</v>
      </c>
      <c r="CH76" s="402">
        <v>0</v>
      </c>
      <c r="CI76" s="402">
        <v>0</v>
      </c>
      <c r="CJ76" s="402">
        <v>0</v>
      </c>
      <c r="CK76" s="402">
        <v>0</v>
      </c>
      <c r="CL76" s="402">
        <v>0</v>
      </c>
      <c r="CM76" s="402">
        <v>0</v>
      </c>
      <c r="CN76" s="402">
        <v>0</v>
      </c>
      <c r="CO76" s="402">
        <v>0</v>
      </c>
      <c r="CP76" s="402">
        <v>0</v>
      </c>
      <c r="CQ76" s="402">
        <v>0</v>
      </c>
      <c r="CR76" s="402">
        <v>0</v>
      </c>
      <c r="CS76" s="402">
        <v>0</v>
      </c>
      <c r="CT76" s="402">
        <v>0</v>
      </c>
      <c r="CU76" s="402">
        <v>0</v>
      </c>
      <c r="CV76" s="402">
        <v>0</v>
      </c>
      <c r="CW76" s="402">
        <v>0</v>
      </c>
      <c r="CX76" s="402">
        <v>0</v>
      </c>
      <c r="CY76" s="402">
        <v>0</v>
      </c>
      <c r="CZ76" s="402">
        <v>0</v>
      </c>
      <c r="DA76" s="402">
        <v>0</v>
      </c>
      <c r="DB76" s="402">
        <v>0</v>
      </c>
      <c r="DC76" s="402">
        <v>0</v>
      </c>
      <c r="DD76" s="402">
        <v>0</v>
      </c>
      <c r="DE76" s="402">
        <v>0</v>
      </c>
      <c r="DF76" s="402">
        <v>0</v>
      </c>
      <c r="DG76" s="403">
        <v>0</v>
      </c>
    </row>
    <row r="77" spans="2:111" ht="15.6" customHeight="1">
      <c r="B77" s="123" t="s">
        <v>266</v>
      </c>
      <c r="C77" s="110" t="s">
        <v>6</v>
      </c>
      <c r="D77" s="400">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0</v>
      </c>
      <c r="AU77" s="402">
        <v>0</v>
      </c>
      <c r="AV77" s="402">
        <v>0</v>
      </c>
      <c r="AW77" s="402">
        <v>0</v>
      </c>
      <c r="AX77" s="402">
        <v>0</v>
      </c>
      <c r="AY77" s="402">
        <v>0</v>
      </c>
      <c r="AZ77" s="402">
        <v>0</v>
      </c>
      <c r="BA77" s="402">
        <v>0</v>
      </c>
      <c r="BB77" s="402">
        <v>0</v>
      </c>
      <c r="BC77" s="402">
        <v>0</v>
      </c>
      <c r="BD77" s="402">
        <v>0</v>
      </c>
      <c r="BE77" s="402">
        <v>0</v>
      </c>
      <c r="BF77" s="402">
        <v>0</v>
      </c>
      <c r="BG77" s="402">
        <v>0</v>
      </c>
      <c r="BH77" s="402">
        <v>0</v>
      </c>
      <c r="BI77" s="402">
        <v>0</v>
      </c>
      <c r="BJ77" s="402">
        <v>0</v>
      </c>
      <c r="BK77" s="402">
        <v>0</v>
      </c>
      <c r="BL77" s="402">
        <v>0</v>
      </c>
      <c r="BM77" s="402">
        <v>0</v>
      </c>
      <c r="BN77" s="402">
        <v>0</v>
      </c>
      <c r="BO77" s="402">
        <v>0</v>
      </c>
      <c r="BP77" s="402">
        <v>0</v>
      </c>
      <c r="BQ77" s="402">
        <v>0</v>
      </c>
      <c r="BR77" s="402">
        <v>0</v>
      </c>
      <c r="BS77" s="402">
        <v>0</v>
      </c>
      <c r="BT77" s="402">
        <v>0</v>
      </c>
      <c r="BU77" s="402">
        <v>0</v>
      </c>
      <c r="BV77" s="401">
        <f t="array" ref="BV77">-生産者価格評価表!$DX77/(MMULT(投入係数表!$D77:$DG77,生産者価格評価表!$DZ$7:$DZ$114)+生産者価格評価表!$DO77)</f>
        <v>0.223444893472942</v>
      </c>
      <c r="BW77" s="402">
        <v>0</v>
      </c>
      <c r="BX77" s="402">
        <v>0</v>
      </c>
      <c r="BY77" s="402">
        <v>0</v>
      </c>
      <c r="BZ77" s="402">
        <v>0</v>
      </c>
      <c r="CA77" s="402">
        <v>0</v>
      </c>
      <c r="CB77" s="402">
        <v>0</v>
      </c>
      <c r="CC77" s="402">
        <v>0</v>
      </c>
      <c r="CD77" s="402">
        <v>0</v>
      </c>
      <c r="CE77" s="402">
        <v>0</v>
      </c>
      <c r="CF77" s="402">
        <v>0</v>
      </c>
      <c r="CG77" s="402">
        <v>0</v>
      </c>
      <c r="CH77" s="402">
        <v>0</v>
      </c>
      <c r="CI77" s="402">
        <v>0</v>
      </c>
      <c r="CJ77" s="402">
        <v>0</v>
      </c>
      <c r="CK77" s="402">
        <v>0</v>
      </c>
      <c r="CL77" s="402">
        <v>0</v>
      </c>
      <c r="CM77" s="402">
        <v>0</v>
      </c>
      <c r="CN77" s="402">
        <v>0</v>
      </c>
      <c r="CO77" s="402">
        <v>0</v>
      </c>
      <c r="CP77" s="402">
        <v>0</v>
      </c>
      <c r="CQ77" s="402">
        <v>0</v>
      </c>
      <c r="CR77" s="402">
        <v>0</v>
      </c>
      <c r="CS77" s="402">
        <v>0</v>
      </c>
      <c r="CT77" s="402">
        <v>0</v>
      </c>
      <c r="CU77" s="402">
        <v>0</v>
      </c>
      <c r="CV77" s="402">
        <v>0</v>
      </c>
      <c r="CW77" s="402">
        <v>0</v>
      </c>
      <c r="CX77" s="402">
        <v>0</v>
      </c>
      <c r="CY77" s="402">
        <v>0</v>
      </c>
      <c r="CZ77" s="402">
        <v>0</v>
      </c>
      <c r="DA77" s="402">
        <v>0</v>
      </c>
      <c r="DB77" s="402">
        <v>0</v>
      </c>
      <c r="DC77" s="402">
        <v>0</v>
      </c>
      <c r="DD77" s="402">
        <v>0</v>
      </c>
      <c r="DE77" s="402">
        <v>0</v>
      </c>
      <c r="DF77" s="402">
        <v>0</v>
      </c>
      <c r="DG77" s="403">
        <v>0</v>
      </c>
    </row>
    <row r="78" spans="2:111" ht="15.6" customHeight="1">
      <c r="B78" s="123" t="s">
        <v>267</v>
      </c>
      <c r="C78" s="110" t="s">
        <v>268</v>
      </c>
      <c r="D78" s="400">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0</v>
      </c>
      <c r="AU78" s="402">
        <v>0</v>
      </c>
      <c r="AV78" s="402">
        <v>0</v>
      </c>
      <c r="AW78" s="402">
        <v>0</v>
      </c>
      <c r="AX78" s="402">
        <v>0</v>
      </c>
      <c r="AY78" s="402">
        <v>0</v>
      </c>
      <c r="AZ78" s="402">
        <v>0</v>
      </c>
      <c r="BA78" s="402">
        <v>0</v>
      </c>
      <c r="BB78" s="402">
        <v>0</v>
      </c>
      <c r="BC78" s="402">
        <v>0</v>
      </c>
      <c r="BD78" s="402">
        <v>0</v>
      </c>
      <c r="BE78" s="402">
        <v>0</v>
      </c>
      <c r="BF78" s="402">
        <v>0</v>
      </c>
      <c r="BG78" s="402">
        <v>0</v>
      </c>
      <c r="BH78" s="402">
        <v>0</v>
      </c>
      <c r="BI78" s="402">
        <v>0</v>
      </c>
      <c r="BJ78" s="402">
        <v>0</v>
      </c>
      <c r="BK78" s="402">
        <v>0</v>
      </c>
      <c r="BL78" s="402">
        <v>0</v>
      </c>
      <c r="BM78" s="402">
        <v>0</v>
      </c>
      <c r="BN78" s="402">
        <v>0</v>
      </c>
      <c r="BO78" s="402">
        <v>0</v>
      </c>
      <c r="BP78" s="402">
        <v>0</v>
      </c>
      <c r="BQ78" s="402">
        <v>0</v>
      </c>
      <c r="BR78" s="402">
        <v>0</v>
      </c>
      <c r="BS78" s="402">
        <v>0</v>
      </c>
      <c r="BT78" s="402">
        <v>0</v>
      </c>
      <c r="BU78" s="402">
        <v>0</v>
      </c>
      <c r="BV78" s="402">
        <v>0</v>
      </c>
      <c r="BW78" s="401">
        <f t="array" ref="BW78">-生産者価格評価表!$DX78/(MMULT(投入係数表!$D78:$DG78,生産者価格評価表!$DZ$7:$DZ$114)+生産者価格評価表!$DO78)</f>
        <v>0.3103312241435513</v>
      </c>
      <c r="BX78" s="402">
        <v>0</v>
      </c>
      <c r="BY78" s="402">
        <v>0</v>
      </c>
      <c r="BZ78" s="402">
        <v>0</v>
      </c>
      <c r="CA78" s="402">
        <v>0</v>
      </c>
      <c r="CB78" s="402">
        <v>0</v>
      </c>
      <c r="CC78" s="402">
        <v>0</v>
      </c>
      <c r="CD78" s="402">
        <v>0</v>
      </c>
      <c r="CE78" s="402">
        <v>0</v>
      </c>
      <c r="CF78" s="402">
        <v>0</v>
      </c>
      <c r="CG78" s="402">
        <v>0</v>
      </c>
      <c r="CH78" s="402">
        <v>0</v>
      </c>
      <c r="CI78" s="402">
        <v>0</v>
      </c>
      <c r="CJ78" s="402">
        <v>0</v>
      </c>
      <c r="CK78" s="402">
        <v>0</v>
      </c>
      <c r="CL78" s="402">
        <v>0</v>
      </c>
      <c r="CM78" s="402">
        <v>0</v>
      </c>
      <c r="CN78" s="402">
        <v>0</v>
      </c>
      <c r="CO78" s="402">
        <v>0</v>
      </c>
      <c r="CP78" s="402">
        <v>0</v>
      </c>
      <c r="CQ78" s="402">
        <v>0</v>
      </c>
      <c r="CR78" s="402">
        <v>0</v>
      </c>
      <c r="CS78" s="402">
        <v>0</v>
      </c>
      <c r="CT78" s="402">
        <v>0</v>
      </c>
      <c r="CU78" s="402">
        <v>0</v>
      </c>
      <c r="CV78" s="402">
        <v>0</v>
      </c>
      <c r="CW78" s="402">
        <v>0</v>
      </c>
      <c r="CX78" s="402">
        <v>0</v>
      </c>
      <c r="CY78" s="402">
        <v>0</v>
      </c>
      <c r="CZ78" s="402">
        <v>0</v>
      </c>
      <c r="DA78" s="402">
        <v>0</v>
      </c>
      <c r="DB78" s="402">
        <v>0</v>
      </c>
      <c r="DC78" s="402">
        <v>0</v>
      </c>
      <c r="DD78" s="402">
        <v>0</v>
      </c>
      <c r="DE78" s="402">
        <v>0</v>
      </c>
      <c r="DF78" s="402">
        <v>0</v>
      </c>
      <c r="DG78" s="403">
        <v>0</v>
      </c>
    </row>
    <row r="79" spans="2:111" ht="15.6" customHeight="1">
      <c r="B79" s="123" t="s">
        <v>269</v>
      </c>
      <c r="C79" s="110" t="s">
        <v>270</v>
      </c>
      <c r="D79" s="400">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0</v>
      </c>
      <c r="AI79" s="402">
        <v>0</v>
      </c>
      <c r="AJ79" s="402">
        <v>0</v>
      </c>
      <c r="AK79" s="402">
        <v>0</v>
      </c>
      <c r="AL79" s="402">
        <v>0</v>
      </c>
      <c r="AM79" s="402">
        <v>0</v>
      </c>
      <c r="AN79" s="402">
        <v>0</v>
      </c>
      <c r="AO79" s="402">
        <v>0</v>
      </c>
      <c r="AP79" s="402">
        <v>0</v>
      </c>
      <c r="AQ79" s="402">
        <v>0</v>
      </c>
      <c r="AR79" s="402">
        <v>0</v>
      </c>
      <c r="AS79" s="402">
        <v>0</v>
      </c>
      <c r="AT79" s="402">
        <v>0</v>
      </c>
      <c r="AU79" s="402">
        <v>0</v>
      </c>
      <c r="AV79" s="402">
        <v>0</v>
      </c>
      <c r="AW79" s="402">
        <v>0</v>
      </c>
      <c r="AX79" s="402">
        <v>0</v>
      </c>
      <c r="AY79" s="402">
        <v>0</v>
      </c>
      <c r="AZ79" s="402">
        <v>0</v>
      </c>
      <c r="BA79" s="402">
        <v>0</v>
      </c>
      <c r="BB79" s="402">
        <v>0</v>
      </c>
      <c r="BC79" s="402">
        <v>0</v>
      </c>
      <c r="BD79" s="402">
        <v>0</v>
      </c>
      <c r="BE79" s="402">
        <v>0</v>
      </c>
      <c r="BF79" s="402">
        <v>0</v>
      </c>
      <c r="BG79" s="402">
        <v>0</v>
      </c>
      <c r="BH79" s="402">
        <v>0</v>
      </c>
      <c r="BI79" s="402">
        <v>0</v>
      </c>
      <c r="BJ79" s="402">
        <v>0</v>
      </c>
      <c r="BK79" s="402">
        <v>0</v>
      </c>
      <c r="BL79" s="402">
        <v>0</v>
      </c>
      <c r="BM79" s="402">
        <v>0</v>
      </c>
      <c r="BN79" s="402">
        <v>0</v>
      </c>
      <c r="BO79" s="402">
        <v>0</v>
      </c>
      <c r="BP79" s="402">
        <v>0</v>
      </c>
      <c r="BQ79" s="402">
        <v>0</v>
      </c>
      <c r="BR79" s="402">
        <v>0</v>
      </c>
      <c r="BS79" s="402">
        <v>0</v>
      </c>
      <c r="BT79" s="402">
        <v>0</v>
      </c>
      <c r="BU79" s="402">
        <v>0</v>
      </c>
      <c r="BV79" s="402">
        <v>0</v>
      </c>
      <c r="BW79" s="402">
        <v>0</v>
      </c>
      <c r="BX79" s="401">
        <f t="array" ref="BX79">-生産者価格評価表!$DX79/(MMULT(投入係数表!$D79:$DG79,生産者価格評価表!$DZ$7:$DZ$114)+生産者価格評価表!$DO79)</f>
        <v>1.3051721387237654E-3</v>
      </c>
      <c r="BY79" s="402">
        <v>0</v>
      </c>
      <c r="BZ79" s="402">
        <v>0</v>
      </c>
      <c r="CA79" s="402">
        <v>0</v>
      </c>
      <c r="CB79" s="402">
        <v>0</v>
      </c>
      <c r="CC79" s="402">
        <v>0</v>
      </c>
      <c r="CD79" s="402">
        <v>0</v>
      </c>
      <c r="CE79" s="402">
        <v>0</v>
      </c>
      <c r="CF79" s="402">
        <v>0</v>
      </c>
      <c r="CG79" s="402">
        <v>0</v>
      </c>
      <c r="CH79" s="402">
        <v>0</v>
      </c>
      <c r="CI79" s="402">
        <v>0</v>
      </c>
      <c r="CJ79" s="402">
        <v>0</v>
      </c>
      <c r="CK79" s="402">
        <v>0</v>
      </c>
      <c r="CL79" s="402">
        <v>0</v>
      </c>
      <c r="CM79" s="402">
        <v>0</v>
      </c>
      <c r="CN79" s="402">
        <v>0</v>
      </c>
      <c r="CO79" s="402">
        <v>0</v>
      </c>
      <c r="CP79" s="402">
        <v>0</v>
      </c>
      <c r="CQ79" s="402">
        <v>0</v>
      </c>
      <c r="CR79" s="402">
        <v>0</v>
      </c>
      <c r="CS79" s="402">
        <v>0</v>
      </c>
      <c r="CT79" s="402">
        <v>0</v>
      </c>
      <c r="CU79" s="402">
        <v>0</v>
      </c>
      <c r="CV79" s="402">
        <v>0</v>
      </c>
      <c r="CW79" s="402">
        <v>0</v>
      </c>
      <c r="CX79" s="402">
        <v>0</v>
      </c>
      <c r="CY79" s="402">
        <v>0</v>
      </c>
      <c r="CZ79" s="402">
        <v>0</v>
      </c>
      <c r="DA79" s="402">
        <v>0</v>
      </c>
      <c r="DB79" s="402">
        <v>0</v>
      </c>
      <c r="DC79" s="402">
        <v>0</v>
      </c>
      <c r="DD79" s="402">
        <v>0</v>
      </c>
      <c r="DE79" s="402">
        <v>0</v>
      </c>
      <c r="DF79" s="402">
        <v>0</v>
      </c>
      <c r="DG79" s="403">
        <v>0</v>
      </c>
    </row>
    <row r="80" spans="2:111" ht="15.6" customHeight="1">
      <c r="B80" s="123" t="s">
        <v>271</v>
      </c>
      <c r="C80" s="110" t="s">
        <v>272</v>
      </c>
      <c r="D80" s="400">
        <v>0</v>
      </c>
      <c r="E80" s="402">
        <v>0</v>
      </c>
      <c r="F80" s="402">
        <v>0</v>
      </c>
      <c r="G80" s="402">
        <v>0</v>
      </c>
      <c r="H80" s="402">
        <v>0</v>
      </c>
      <c r="I80" s="402">
        <v>0</v>
      </c>
      <c r="J80" s="402">
        <v>0</v>
      </c>
      <c r="K80" s="402">
        <v>0</v>
      </c>
      <c r="L80" s="402">
        <v>0</v>
      </c>
      <c r="M80" s="402">
        <v>0</v>
      </c>
      <c r="N80" s="402">
        <v>0</v>
      </c>
      <c r="O80" s="402">
        <v>0</v>
      </c>
      <c r="P80" s="402">
        <v>0</v>
      </c>
      <c r="Q80" s="402">
        <v>0</v>
      </c>
      <c r="R80" s="402">
        <v>0</v>
      </c>
      <c r="S80" s="402">
        <v>0</v>
      </c>
      <c r="T80" s="402">
        <v>0</v>
      </c>
      <c r="U80" s="402">
        <v>0</v>
      </c>
      <c r="V80" s="402">
        <v>0</v>
      </c>
      <c r="W80" s="402">
        <v>0</v>
      </c>
      <c r="X80" s="402">
        <v>0</v>
      </c>
      <c r="Y80" s="402">
        <v>0</v>
      </c>
      <c r="Z80" s="402">
        <v>0</v>
      </c>
      <c r="AA80" s="402">
        <v>0</v>
      </c>
      <c r="AB80" s="402">
        <v>0</v>
      </c>
      <c r="AC80" s="402">
        <v>0</v>
      </c>
      <c r="AD80" s="402">
        <v>0</v>
      </c>
      <c r="AE80" s="402">
        <v>0</v>
      </c>
      <c r="AF80" s="402">
        <v>0</v>
      </c>
      <c r="AG80" s="402">
        <v>0</v>
      </c>
      <c r="AH80" s="402">
        <v>0</v>
      </c>
      <c r="AI80" s="402">
        <v>0</v>
      </c>
      <c r="AJ80" s="402">
        <v>0</v>
      </c>
      <c r="AK80" s="402">
        <v>0</v>
      </c>
      <c r="AL80" s="402">
        <v>0</v>
      </c>
      <c r="AM80" s="402">
        <v>0</v>
      </c>
      <c r="AN80" s="402">
        <v>0</v>
      </c>
      <c r="AO80" s="402">
        <v>0</v>
      </c>
      <c r="AP80" s="402">
        <v>0</v>
      </c>
      <c r="AQ80" s="402">
        <v>0</v>
      </c>
      <c r="AR80" s="402">
        <v>0</v>
      </c>
      <c r="AS80" s="402">
        <v>0</v>
      </c>
      <c r="AT80" s="402">
        <v>0</v>
      </c>
      <c r="AU80" s="402">
        <v>0</v>
      </c>
      <c r="AV80" s="402">
        <v>0</v>
      </c>
      <c r="AW80" s="402">
        <v>0</v>
      </c>
      <c r="AX80" s="402">
        <v>0</v>
      </c>
      <c r="AY80" s="402">
        <v>0</v>
      </c>
      <c r="AZ80" s="402">
        <v>0</v>
      </c>
      <c r="BA80" s="402">
        <v>0</v>
      </c>
      <c r="BB80" s="402">
        <v>0</v>
      </c>
      <c r="BC80" s="402">
        <v>0</v>
      </c>
      <c r="BD80" s="402">
        <v>0</v>
      </c>
      <c r="BE80" s="402">
        <v>0</v>
      </c>
      <c r="BF80" s="402">
        <v>0</v>
      </c>
      <c r="BG80" s="402">
        <v>0</v>
      </c>
      <c r="BH80" s="402">
        <v>0</v>
      </c>
      <c r="BI80" s="402">
        <v>0</v>
      </c>
      <c r="BJ80" s="402">
        <v>0</v>
      </c>
      <c r="BK80" s="402">
        <v>0</v>
      </c>
      <c r="BL80" s="402">
        <v>0</v>
      </c>
      <c r="BM80" s="402">
        <v>0</v>
      </c>
      <c r="BN80" s="402">
        <v>0</v>
      </c>
      <c r="BO80" s="402">
        <v>0</v>
      </c>
      <c r="BP80" s="402">
        <v>0</v>
      </c>
      <c r="BQ80" s="402">
        <v>0</v>
      </c>
      <c r="BR80" s="402">
        <v>0</v>
      </c>
      <c r="BS80" s="402">
        <v>0</v>
      </c>
      <c r="BT80" s="402">
        <v>0</v>
      </c>
      <c r="BU80" s="402">
        <v>0</v>
      </c>
      <c r="BV80" s="402">
        <v>0</v>
      </c>
      <c r="BW80" s="402">
        <v>0</v>
      </c>
      <c r="BX80" s="402">
        <v>0</v>
      </c>
      <c r="BY80" s="401">
        <f t="array" ref="BY80">-生産者価格評価表!$DX80/(MMULT(投入係数表!$D80:$DG80,生産者価格評価表!$DZ$7:$DZ$114)+生産者価格評価表!$DO80)</f>
        <v>3.167850630459962E-10</v>
      </c>
      <c r="BZ80" s="402">
        <v>0</v>
      </c>
      <c r="CA80" s="402">
        <v>0</v>
      </c>
      <c r="CB80" s="402">
        <v>0</v>
      </c>
      <c r="CC80" s="402">
        <v>0</v>
      </c>
      <c r="CD80" s="402">
        <v>0</v>
      </c>
      <c r="CE80" s="402">
        <v>0</v>
      </c>
      <c r="CF80" s="402">
        <v>0</v>
      </c>
      <c r="CG80" s="402">
        <v>0</v>
      </c>
      <c r="CH80" s="402">
        <v>0</v>
      </c>
      <c r="CI80" s="402">
        <v>0</v>
      </c>
      <c r="CJ80" s="402">
        <v>0</v>
      </c>
      <c r="CK80" s="402">
        <v>0</v>
      </c>
      <c r="CL80" s="402">
        <v>0</v>
      </c>
      <c r="CM80" s="402">
        <v>0</v>
      </c>
      <c r="CN80" s="402">
        <v>0</v>
      </c>
      <c r="CO80" s="402">
        <v>0</v>
      </c>
      <c r="CP80" s="402">
        <v>0</v>
      </c>
      <c r="CQ80" s="402">
        <v>0</v>
      </c>
      <c r="CR80" s="402">
        <v>0</v>
      </c>
      <c r="CS80" s="402">
        <v>0</v>
      </c>
      <c r="CT80" s="402">
        <v>0</v>
      </c>
      <c r="CU80" s="402">
        <v>0</v>
      </c>
      <c r="CV80" s="402">
        <v>0</v>
      </c>
      <c r="CW80" s="402">
        <v>0</v>
      </c>
      <c r="CX80" s="402">
        <v>0</v>
      </c>
      <c r="CY80" s="402">
        <v>0</v>
      </c>
      <c r="CZ80" s="402">
        <v>0</v>
      </c>
      <c r="DA80" s="402">
        <v>0</v>
      </c>
      <c r="DB80" s="402">
        <v>0</v>
      </c>
      <c r="DC80" s="402">
        <v>0</v>
      </c>
      <c r="DD80" s="402">
        <v>0</v>
      </c>
      <c r="DE80" s="402">
        <v>0</v>
      </c>
      <c r="DF80" s="402">
        <v>0</v>
      </c>
      <c r="DG80" s="403">
        <v>0</v>
      </c>
    </row>
    <row r="81" spans="2:111" ht="15.6" customHeight="1">
      <c r="B81" s="123" t="s">
        <v>273</v>
      </c>
      <c r="C81" s="110" t="s">
        <v>274</v>
      </c>
      <c r="D81" s="400">
        <v>0</v>
      </c>
      <c r="E81" s="402">
        <v>0</v>
      </c>
      <c r="F81" s="402">
        <v>0</v>
      </c>
      <c r="G81" s="402">
        <v>0</v>
      </c>
      <c r="H81" s="402">
        <v>0</v>
      </c>
      <c r="I81" s="402">
        <v>0</v>
      </c>
      <c r="J81" s="402">
        <v>0</v>
      </c>
      <c r="K81" s="402">
        <v>0</v>
      </c>
      <c r="L81" s="402">
        <v>0</v>
      </c>
      <c r="M81" s="402">
        <v>0</v>
      </c>
      <c r="N81" s="402">
        <v>0</v>
      </c>
      <c r="O81" s="402">
        <v>0</v>
      </c>
      <c r="P81" s="402">
        <v>0</v>
      </c>
      <c r="Q81" s="402">
        <v>0</v>
      </c>
      <c r="R81" s="402">
        <v>0</v>
      </c>
      <c r="S81" s="402">
        <v>0</v>
      </c>
      <c r="T81" s="402">
        <v>0</v>
      </c>
      <c r="U81" s="402">
        <v>0</v>
      </c>
      <c r="V81" s="402">
        <v>0</v>
      </c>
      <c r="W81" s="402">
        <v>0</v>
      </c>
      <c r="X81" s="402">
        <v>0</v>
      </c>
      <c r="Y81" s="402">
        <v>0</v>
      </c>
      <c r="Z81" s="402">
        <v>0</v>
      </c>
      <c r="AA81" s="402">
        <v>0</v>
      </c>
      <c r="AB81" s="402">
        <v>0</v>
      </c>
      <c r="AC81" s="402">
        <v>0</v>
      </c>
      <c r="AD81" s="402">
        <v>0</v>
      </c>
      <c r="AE81" s="402">
        <v>0</v>
      </c>
      <c r="AF81" s="402">
        <v>0</v>
      </c>
      <c r="AG81" s="402">
        <v>0</v>
      </c>
      <c r="AH81" s="402">
        <v>0</v>
      </c>
      <c r="AI81" s="402">
        <v>0</v>
      </c>
      <c r="AJ81" s="402">
        <v>0</v>
      </c>
      <c r="AK81" s="402">
        <v>0</v>
      </c>
      <c r="AL81" s="402">
        <v>0</v>
      </c>
      <c r="AM81" s="402">
        <v>0</v>
      </c>
      <c r="AN81" s="402">
        <v>0</v>
      </c>
      <c r="AO81" s="402">
        <v>0</v>
      </c>
      <c r="AP81" s="402">
        <v>0</v>
      </c>
      <c r="AQ81" s="402">
        <v>0</v>
      </c>
      <c r="AR81" s="402">
        <v>0</v>
      </c>
      <c r="AS81" s="402">
        <v>0</v>
      </c>
      <c r="AT81" s="402">
        <v>0</v>
      </c>
      <c r="AU81" s="402">
        <v>0</v>
      </c>
      <c r="AV81" s="402">
        <v>0</v>
      </c>
      <c r="AW81" s="402">
        <v>0</v>
      </c>
      <c r="AX81" s="402">
        <v>0</v>
      </c>
      <c r="AY81" s="402">
        <v>0</v>
      </c>
      <c r="AZ81" s="402">
        <v>0</v>
      </c>
      <c r="BA81" s="402">
        <v>0</v>
      </c>
      <c r="BB81" s="402">
        <v>0</v>
      </c>
      <c r="BC81" s="402">
        <v>0</v>
      </c>
      <c r="BD81" s="402">
        <v>0</v>
      </c>
      <c r="BE81" s="402">
        <v>0</v>
      </c>
      <c r="BF81" s="402">
        <v>0</v>
      </c>
      <c r="BG81" s="402">
        <v>0</v>
      </c>
      <c r="BH81" s="402">
        <v>0</v>
      </c>
      <c r="BI81" s="402">
        <v>0</v>
      </c>
      <c r="BJ81" s="402">
        <v>0</v>
      </c>
      <c r="BK81" s="402">
        <v>0</v>
      </c>
      <c r="BL81" s="402">
        <v>0</v>
      </c>
      <c r="BM81" s="402">
        <v>0</v>
      </c>
      <c r="BN81" s="402">
        <v>0</v>
      </c>
      <c r="BO81" s="402">
        <v>0</v>
      </c>
      <c r="BP81" s="402">
        <v>0</v>
      </c>
      <c r="BQ81" s="402">
        <v>0</v>
      </c>
      <c r="BR81" s="402">
        <v>0</v>
      </c>
      <c r="BS81" s="402">
        <v>0</v>
      </c>
      <c r="BT81" s="402">
        <v>0</v>
      </c>
      <c r="BU81" s="402">
        <v>0</v>
      </c>
      <c r="BV81" s="402">
        <v>0</v>
      </c>
      <c r="BW81" s="402">
        <v>0</v>
      </c>
      <c r="BX81" s="402">
        <v>0</v>
      </c>
      <c r="BY81" s="402">
        <v>0</v>
      </c>
      <c r="BZ81" s="401">
        <f t="array" ref="BZ81">-生産者価格評価表!$DX81/(MMULT(投入係数表!$D81:$DG81,生産者価格評価表!$DZ$7:$DZ$114)+生産者価格評価表!$DO81)</f>
        <v>1.1034534246478905E-2</v>
      </c>
      <c r="CA81" s="402">
        <v>0</v>
      </c>
      <c r="CB81" s="402">
        <v>0</v>
      </c>
      <c r="CC81" s="402">
        <v>0</v>
      </c>
      <c r="CD81" s="402">
        <v>0</v>
      </c>
      <c r="CE81" s="402">
        <v>0</v>
      </c>
      <c r="CF81" s="402">
        <v>0</v>
      </c>
      <c r="CG81" s="402">
        <v>0</v>
      </c>
      <c r="CH81" s="402">
        <v>0</v>
      </c>
      <c r="CI81" s="402">
        <v>0</v>
      </c>
      <c r="CJ81" s="402">
        <v>0</v>
      </c>
      <c r="CK81" s="402">
        <v>0</v>
      </c>
      <c r="CL81" s="402">
        <v>0</v>
      </c>
      <c r="CM81" s="402">
        <v>0</v>
      </c>
      <c r="CN81" s="402">
        <v>0</v>
      </c>
      <c r="CO81" s="402">
        <v>0</v>
      </c>
      <c r="CP81" s="402">
        <v>0</v>
      </c>
      <c r="CQ81" s="402">
        <v>0</v>
      </c>
      <c r="CR81" s="402">
        <v>0</v>
      </c>
      <c r="CS81" s="402">
        <v>0</v>
      </c>
      <c r="CT81" s="402">
        <v>0</v>
      </c>
      <c r="CU81" s="402">
        <v>0</v>
      </c>
      <c r="CV81" s="402">
        <v>0</v>
      </c>
      <c r="CW81" s="402">
        <v>0</v>
      </c>
      <c r="CX81" s="402">
        <v>0</v>
      </c>
      <c r="CY81" s="402">
        <v>0</v>
      </c>
      <c r="CZ81" s="402">
        <v>0</v>
      </c>
      <c r="DA81" s="402">
        <v>0</v>
      </c>
      <c r="DB81" s="402">
        <v>0</v>
      </c>
      <c r="DC81" s="402">
        <v>0</v>
      </c>
      <c r="DD81" s="402">
        <v>0</v>
      </c>
      <c r="DE81" s="402">
        <v>0</v>
      </c>
      <c r="DF81" s="402">
        <v>0</v>
      </c>
      <c r="DG81" s="403">
        <v>0</v>
      </c>
    </row>
    <row r="82" spans="2:111" ht="15.6" customHeight="1">
      <c r="B82" s="123" t="s">
        <v>275</v>
      </c>
      <c r="C82" s="110" t="s">
        <v>276</v>
      </c>
      <c r="D82" s="400">
        <v>0</v>
      </c>
      <c r="E82" s="402">
        <v>0</v>
      </c>
      <c r="F82" s="402">
        <v>0</v>
      </c>
      <c r="G82" s="402">
        <v>0</v>
      </c>
      <c r="H82" s="402">
        <v>0</v>
      </c>
      <c r="I82" s="402">
        <v>0</v>
      </c>
      <c r="J82" s="402">
        <v>0</v>
      </c>
      <c r="K82" s="402">
        <v>0</v>
      </c>
      <c r="L82" s="402">
        <v>0</v>
      </c>
      <c r="M82" s="402">
        <v>0</v>
      </c>
      <c r="N82" s="402">
        <v>0</v>
      </c>
      <c r="O82" s="402">
        <v>0</v>
      </c>
      <c r="P82" s="402">
        <v>0</v>
      </c>
      <c r="Q82" s="402">
        <v>0</v>
      </c>
      <c r="R82" s="402">
        <v>0</v>
      </c>
      <c r="S82" s="402">
        <v>0</v>
      </c>
      <c r="T82" s="402">
        <v>0</v>
      </c>
      <c r="U82" s="402">
        <v>0</v>
      </c>
      <c r="V82" s="402">
        <v>0</v>
      </c>
      <c r="W82" s="402">
        <v>0</v>
      </c>
      <c r="X82" s="402">
        <v>0</v>
      </c>
      <c r="Y82" s="402">
        <v>0</v>
      </c>
      <c r="Z82" s="402">
        <v>0</v>
      </c>
      <c r="AA82" s="402">
        <v>0</v>
      </c>
      <c r="AB82" s="402">
        <v>0</v>
      </c>
      <c r="AC82" s="402">
        <v>0</v>
      </c>
      <c r="AD82" s="402">
        <v>0</v>
      </c>
      <c r="AE82" s="402">
        <v>0</v>
      </c>
      <c r="AF82" s="402">
        <v>0</v>
      </c>
      <c r="AG82" s="402">
        <v>0</v>
      </c>
      <c r="AH82" s="402">
        <v>0</v>
      </c>
      <c r="AI82" s="402">
        <v>0</v>
      </c>
      <c r="AJ82" s="402">
        <v>0</v>
      </c>
      <c r="AK82" s="402">
        <v>0</v>
      </c>
      <c r="AL82" s="402">
        <v>0</v>
      </c>
      <c r="AM82" s="402">
        <v>0</v>
      </c>
      <c r="AN82" s="402">
        <v>0</v>
      </c>
      <c r="AO82" s="402">
        <v>0</v>
      </c>
      <c r="AP82" s="402">
        <v>0</v>
      </c>
      <c r="AQ82" s="402">
        <v>0</v>
      </c>
      <c r="AR82" s="402">
        <v>0</v>
      </c>
      <c r="AS82" s="402">
        <v>0</v>
      </c>
      <c r="AT82" s="402">
        <v>0</v>
      </c>
      <c r="AU82" s="402">
        <v>0</v>
      </c>
      <c r="AV82" s="402">
        <v>0</v>
      </c>
      <c r="AW82" s="402">
        <v>0</v>
      </c>
      <c r="AX82" s="402">
        <v>0</v>
      </c>
      <c r="AY82" s="402">
        <v>0</v>
      </c>
      <c r="AZ82" s="402">
        <v>0</v>
      </c>
      <c r="BA82" s="402">
        <v>0</v>
      </c>
      <c r="BB82" s="402">
        <v>0</v>
      </c>
      <c r="BC82" s="402">
        <v>0</v>
      </c>
      <c r="BD82" s="402">
        <v>0</v>
      </c>
      <c r="BE82" s="402">
        <v>0</v>
      </c>
      <c r="BF82" s="402">
        <v>0</v>
      </c>
      <c r="BG82" s="402">
        <v>0</v>
      </c>
      <c r="BH82" s="402">
        <v>0</v>
      </c>
      <c r="BI82" s="402">
        <v>0</v>
      </c>
      <c r="BJ82" s="402">
        <v>0</v>
      </c>
      <c r="BK82" s="402">
        <v>0</v>
      </c>
      <c r="BL82" s="402">
        <v>0</v>
      </c>
      <c r="BM82" s="402">
        <v>0</v>
      </c>
      <c r="BN82" s="402">
        <v>0</v>
      </c>
      <c r="BO82" s="402">
        <v>0</v>
      </c>
      <c r="BP82" s="402">
        <v>0</v>
      </c>
      <c r="BQ82" s="402">
        <v>0</v>
      </c>
      <c r="BR82" s="402">
        <v>0</v>
      </c>
      <c r="BS82" s="402">
        <v>0</v>
      </c>
      <c r="BT82" s="402">
        <v>0</v>
      </c>
      <c r="BU82" s="402">
        <v>0</v>
      </c>
      <c r="BV82" s="402">
        <v>0</v>
      </c>
      <c r="BW82" s="402">
        <v>0</v>
      </c>
      <c r="BX82" s="402">
        <v>0</v>
      </c>
      <c r="BY82" s="402">
        <v>0</v>
      </c>
      <c r="BZ82" s="402">
        <v>0</v>
      </c>
      <c r="CA82" s="401">
        <f t="array" ref="CA82">-生産者価格評価表!$DX82/(MMULT(投入係数表!$D82:$DG82,生産者価格評価表!$DZ$7:$DZ$114)+生産者価格評価表!$DO82)</f>
        <v>0.40366399514410217</v>
      </c>
      <c r="CB82" s="402">
        <v>0</v>
      </c>
      <c r="CC82" s="402">
        <v>0</v>
      </c>
      <c r="CD82" s="402">
        <v>0</v>
      </c>
      <c r="CE82" s="402">
        <v>0</v>
      </c>
      <c r="CF82" s="402">
        <v>0</v>
      </c>
      <c r="CG82" s="402">
        <v>0</v>
      </c>
      <c r="CH82" s="402">
        <v>0</v>
      </c>
      <c r="CI82" s="402">
        <v>0</v>
      </c>
      <c r="CJ82" s="402">
        <v>0</v>
      </c>
      <c r="CK82" s="402">
        <v>0</v>
      </c>
      <c r="CL82" s="402">
        <v>0</v>
      </c>
      <c r="CM82" s="402">
        <v>0</v>
      </c>
      <c r="CN82" s="402">
        <v>0</v>
      </c>
      <c r="CO82" s="402">
        <v>0</v>
      </c>
      <c r="CP82" s="402">
        <v>0</v>
      </c>
      <c r="CQ82" s="402">
        <v>0</v>
      </c>
      <c r="CR82" s="402">
        <v>0</v>
      </c>
      <c r="CS82" s="402">
        <v>0</v>
      </c>
      <c r="CT82" s="402">
        <v>0</v>
      </c>
      <c r="CU82" s="402">
        <v>0</v>
      </c>
      <c r="CV82" s="402">
        <v>0</v>
      </c>
      <c r="CW82" s="402">
        <v>0</v>
      </c>
      <c r="CX82" s="402">
        <v>0</v>
      </c>
      <c r="CY82" s="402">
        <v>0</v>
      </c>
      <c r="CZ82" s="402">
        <v>0</v>
      </c>
      <c r="DA82" s="402">
        <v>0</v>
      </c>
      <c r="DB82" s="402">
        <v>0</v>
      </c>
      <c r="DC82" s="402">
        <v>0</v>
      </c>
      <c r="DD82" s="402">
        <v>0</v>
      </c>
      <c r="DE82" s="402">
        <v>0</v>
      </c>
      <c r="DF82" s="402">
        <v>0</v>
      </c>
      <c r="DG82" s="403">
        <v>0</v>
      </c>
    </row>
    <row r="83" spans="2:111" ht="15.6" customHeight="1">
      <c r="B83" s="123" t="s">
        <v>277</v>
      </c>
      <c r="C83" s="110" t="s">
        <v>278</v>
      </c>
      <c r="D83" s="400">
        <v>0</v>
      </c>
      <c r="E83" s="402">
        <v>0</v>
      </c>
      <c r="F83" s="402">
        <v>0</v>
      </c>
      <c r="G83" s="402">
        <v>0</v>
      </c>
      <c r="H83" s="402">
        <v>0</v>
      </c>
      <c r="I83" s="402">
        <v>0</v>
      </c>
      <c r="J83" s="402">
        <v>0</v>
      </c>
      <c r="K83" s="402">
        <v>0</v>
      </c>
      <c r="L83" s="402">
        <v>0</v>
      </c>
      <c r="M83" s="402">
        <v>0</v>
      </c>
      <c r="N83" s="402">
        <v>0</v>
      </c>
      <c r="O83" s="402">
        <v>0</v>
      </c>
      <c r="P83" s="402">
        <v>0</v>
      </c>
      <c r="Q83" s="402">
        <v>0</v>
      </c>
      <c r="R83" s="402">
        <v>0</v>
      </c>
      <c r="S83" s="402">
        <v>0</v>
      </c>
      <c r="T83" s="402">
        <v>0</v>
      </c>
      <c r="U83" s="402">
        <v>0</v>
      </c>
      <c r="V83" s="402">
        <v>0</v>
      </c>
      <c r="W83" s="402">
        <v>0</v>
      </c>
      <c r="X83" s="402">
        <v>0</v>
      </c>
      <c r="Y83" s="402">
        <v>0</v>
      </c>
      <c r="Z83" s="402">
        <v>0</v>
      </c>
      <c r="AA83" s="402">
        <v>0</v>
      </c>
      <c r="AB83" s="402">
        <v>0</v>
      </c>
      <c r="AC83" s="402">
        <v>0</v>
      </c>
      <c r="AD83" s="402">
        <v>0</v>
      </c>
      <c r="AE83" s="402">
        <v>0</v>
      </c>
      <c r="AF83" s="402">
        <v>0</v>
      </c>
      <c r="AG83" s="402">
        <v>0</v>
      </c>
      <c r="AH83" s="402">
        <v>0</v>
      </c>
      <c r="AI83" s="402">
        <v>0</v>
      </c>
      <c r="AJ83" s="402">
        <v>0</v>
      </c>
      <c r="AK83" s="402">
        <v>0</v>
      </c>
      <c r="AL83" s="402">
        <v>0</v>
      </c>
      <c r="AM83" s="402">
        <v>0</v>
      </c>
      <c r="AN83" s="402">
        <v>0</v>
      </c>
      <c r="AO83" s="402">
        <v>0</v>
      </c>
      <c r="AP83" s="402">
        <v>0</v>
      </c>
      <c r="AQ83" s="402">
        <v>0</v>
      </c>
      <c r="AR83" s="402">
        <v>0</v>
      </c>
      <c r="AS83" s="402">
        <v>0</v>
      </c>
      <c r="AT83" s="402">
        <v>0</v>
      </c>
      <c r="AU83" s="402">
        <v>0</v>
      </c>
      <c r="AV83" s="402">
        <v>0</v>
      </c>
      <c r="AW83" s="402">
        <v>0</v>
      </c>
      <c r="AX83" s="402">
        <v>0</v>
      </c>
      <c r="AY83" s="402">
        <v>0</v>
      </c>
      <c r="AZ83" s="402">
        <v>0</v>
      </c>
      <c r="BA83" s="402">
        <v>0</v>
      </c>
      <c r="BB83" s="402">
        <v>0</v>
      </c>
      <c r="BC83" s="402">
        <v>0</v>
      </c>
      <c r="BD83" s="402">
        <v>0</v>
      </c>
      <c r="BE83" s="402">
        <v>0</v>
      </c>
      <c r="BF83" s="402">
        <v>0</v>
      </c>
      <c r="BG83" s="402">
        <v>0</v>
      </c>
      <c r="BH83" s="402">
        <v>0</v>
      </c>
      <c r="BI83" s="402">
        <v>0</v>
      </c>
      <c r="BJ83" s="402">
        <v>0</v>
      </c>
      <c r="BK83" s="402">
        <v>0</v>
      </c>
      <c r="BL83" s="402">
        <v>0</v>
      </c>
      <c r="BM83" s="402">
        <v>0</v>
      </c>
      <c r="BN83" s="402">
        <v>0</v>
      </c>
      <c r="BO83" s="402">
        <v>0</v>
      </c>
      <c r="BP83" s="402">
        <v>0</v>
      </c>
      <c r="BQ83" s="402">
        <v>0</v>
      </c>
      <c r="BR83" s="402">
        <v>0</v>
      </c>
      <c r="BS83" s="402">
        <v>0</v>
      </c>
      <c r="BT83" s="402">
        <v>0</v>
      </c>
      <c r="BU83" s="402">
        <v>0</v>
      </c>
      <c r="BV83" s="402">
        <v>0</v>
      </c>
      <c r="BW83" s="402">
        <v>0</v>
      </c>
      <c r="BX83" s="402">
        <v>0</v>
      </c>
      <c r="BY83" s="402">
        <v>0</v>
      </c>
      <c r="BZ83" s="402">
        <v>0</v>
      </c>
      <c r="CA83" s="402">
        <v>0</v>
      </c>
      <c r="CB83" s="401">
        <f t="array" ref="CB83">-生産者価格評価表!$DX83/(MMULT(投入係数表!$D83:$DG83,生産者価格評価表!$DZ$7:$DZ$114)+生産者価格評価表!$DO83)</f>
        <v>0</v>
      </c>
      <c r="CC83" s="402">
        <v>0</v>
      </c>
      <c r="CD83" s="402">
        <v>0</v>
      </c>
      <c r="CE83" s="402">
        <v>0</v>
      </c>
      <c r="CF83" s="402">
        <v>0</v>
      </c>
      <c r="CG83" s="402">
        <v>0</v>
      </c>
      <c r="CH83" s="402">
        <v>0</v>
      </c>
      <c r="CI83" s="402">
        <v>0</v>
      </c>
      <c r="CJ83" s="402">
        <v>0</v>
      </c>
      <c r="CK83" s="402">
        <v>0</v>
      </c>
      <c r="CL83" s="402">
        <v>0</v>
      </c>
      <c r="CM83" s="402">
        <v>0</v>
      </c>
      <c r="CN83" s="402">
        <v>0</v>
      </c>
      <c r="CO83" s="402">
        <v>0</v>
      </c>
      <c r="CP83" s="402">
        <v>0</v>
      </c>
      <c r="CQ83" s="402">
        <v>0</v>
      </c>
      <c r="CR83" s="402">
        <v>0</v>
      </c>
      <c r="CS83" s="402">
        <v>0</v>
      </c>
      <c r="CT83" s="402">
        <v>0</v>
      </c>
      <c r="CU83" s="402">
        <v>0</v>
      </c>
      <c r="CV83" s="402">
        <v>0</v>
      </c>
      <c r="CW83" s="402">
        <v>0</v>
      </c>
      <c r="CX83" s="402">
        <v>0</v>
      </c>
      <c r="CY83" s="402">
        <v>0</v>
      </c>
      <c r="CZ83" s="402">
        <v>0</v>
      </c>
      <c r="DA83" s="402">
        <v>0</v>
      </c>
      <c r="DB83" s="402">
        <v>0</v>
      </c>
      <c r="DC83" s="402">
        <v>0</v>
      </c>
      <c r="DD83" s="402">
        <v>0</v>
      </c>
      <c r="DE83" s="402">
        <v>0</v>
      </c>
      <c r="DF83" s="402">
        <v>0</v>
      </c>
      <c r="DG83" s="403">
        <v>0</v>
      </c>
    </row>
    <row r="84" spans="2:111" ht="15.6" customHeight="1">
      <c r="B84" s="123" t="s">
        <v>279</v>
      </c>
      <c r="C84" s="110" t="s">
        <v>280</v>
      </c>
      <c r="D84" s="400">
        <v>0</v>
      </c>
      <c r="E84" s="402">
        <v>0</v>
      </c>
      <c r="F84" s="402">
        <v>0</v>
      </c>
      <c r="G84" s="402">
        <v>0</v>
      </c>
      <c r="H84" s="402">
        <v>0</v>
      </c>
      <c r="I84" s="402">
        <v>0</v>
      </c>
      <c r="J84" s="402">
        <v>0</v>
      </c>
      <c r="K84" s="402">
        <v>0</v>
      </c>
      <c r="L84" s="402">
        <v>0</v>
      </c>
      <c r="M84" s="402">
        <v>0</v>
      </c>
      <c r="N84" s="402">
        <v>0</v>
      </c>
      <c r="O84" s="402">
        <v>0</v>
      </c>
      <c r="P84" s="402">
        <v>0</v>
      </c>
      <c r="Q84" s="402">
        <v>0</v>
      </c>
      <c r="R84" s="402">
        <v>0</v>
      </c>
      <c r="S84" s="402">
        <v>0</v>
      </c>
      <c r="T84" s="402">
        <v>0</v>
      </c>
      <c r="U84" s="402">
        <v>0</v>
      </c>
      <c r="V84" s="402">
        <v>0</v>
      </c>
      <c r="W84" s="402">
        <v>0</v>
      </c>
      <c r="X84" s="402">
        <v>0</v>
      </c>
      <c r="Y84" s="402">
        <v>0</v>
      </c>
      <c r="Z84" s="402">
        <v>0</v>
      </c>
      <c r="AA84" s="402">
        <v>0</v>
      </c>
      <c r="AB84" s="402">
        <v>0</v>
      </c>
      <c r="AC84" s="402">
        <v>0</v>
      </c>
      <c r="AD84" s="402">
        <v>0</v>
      </c>
      <c r="AE84" s="402">
        <v>0</v>
      </c>
      <c r="AF84" s="402">
        <v>0</v>
      </c>
      <c r="AG84" s="402">
        <v>0</v>
      </c>
      <c r="AH84" s="402">
        <v>0</v>
      </c>
      <c r="AI84" s="402">
        <v>0</v>
      </c>
      <c r="AJ84" s="402">
        <v>0</v>
      </c>
      <c r="AK84" s="402">
        <v>0</v>
      </c>
      <c r="AL84" s="402">
        <v>0</v>
      </c>
      <c r="AM84" s="402">
        <v>0</v>
      </c>
      <c r="AN84" s="402">
        <v>0</v>
      </c>
      <c r="AO84" s="402">
        <v>0</v>
      </c>
      <c r="AP84" s="402">
        <v>0</v>
      </c>
      <c r="AQ84" s="402">
        <v>0</v>
      </c>
      <c r="AR84" s="402">
        <v>0</v>
      </c>
      <c r="AS84" s="402">
        <v>0</v>
      </c>
      <c r="AT84" s="402">
        <v>0</v>
      </c>
      <c r="AU84" s="402">
        <v>0</v>
      </c>
      <c r="AV84" s="402">
        <v>0</v>
      </c>
      <c r="AW84" s="402">
        <v>0</v>
      </c>
      <c r="AX84" s="402">
        <v>0</v>
      </c>
      <c r="AY84" s="402">
        <v>0</v>
      </c>
      <c r="AZ84" s="402">
        <v>0</v>
      </c>
      <c r="BA84" s="402">
        <v>0</v>
      </c>
      <c r="BB84" s="402">
        <v>0</v>
      </c>
      <c r="BC84" s="402">
        <v>0</v>
      </c>
      <c r="BD84" s="402">
        <v>0</v>
      </c>
      <c r="BE84" s="402">
        <v>0</v>
      </c>
      <c r="BF84" s="402">
        <v>0</v>
      </c>
      <c r="BG84" s="402">
        <v>0</v>
      </c>
      <c r="BH84" s="402">
        <v>0</v>
      </c>
      <c r="BI84" s="402">
        <v>0</v>
      </c>
      <c r="BJ84" s="402">
        <v>0</v>
      </c>
      <c r="BK84" s="402">
        <v>0</v>
      </c>
      <c r="BL84" s="402">
        <v>0</v>
      </c>
      <c r="BM84" s="402">
        <v>0</v>
      </c>
      <c r="BN84" s="402">
        <v>0</v>
      </c>
      <c r="BO84" s="402">
        <v>0</v>
      </c>
      <c r="BP84" s="402">
        <v>0</v>
      </c>
      <c r="BQ84" s="402">
        <v>0</v>
      </c>
      <c r="BR84" s="402">
        <v>0</v>
      </c>
      <c r="BS84" s="402">
        <v>0</v>
      </c>
      <c r="BT84" s="402">
        <v>0</v>
      </c>
      <c r="BU84" s="402">
        <v>0</v>
      </c>
      <c r="BV84" s="402">
        <v>0</v>
      </c>
      <c r="BW84" s="402">
        <v>0</v>
      </c>
      <c r="BX84" s="402">
        <v>0</v>
      </c>
      <c r="BY84" s="402">
        <v>0</v>
      </c>
      <c r="BZ84" s="402">
        <v>0</v>
      </c>
      <c r="CA84" s="402">
        <v>0</v>
      </c>
      <c r="CB84" s="402">
        <v>0</v>
      </c>
      <c r="CC84" s="401">
        <f t="array" ref="CC84">-生産者価格評価表!$DX84/(MMULT(投入係数表!$D84:$DG84,生産者価格評価表!$DZ$7:$DZ$114)+生産者価格評価表!$DO84)</f>
        <v>0.41503388920366102</v>
      </c>
      <c r="CD84" s="402">
        <v>0</v>
      </c>
      <c r="CE84" s="402">
        <v>0</v>
      </c>
      <c r="CF84" s="402">
        <v>0</v>
      </c>
      <c r="CG84" s="402">
        <v>0</v>
      </c>
      <c r="CH84" s="402">
        <v>0</v>
      </c>
      <c r="CI84" s="402">
        <v>0</v>
      </c>
      <c r="CJ84" s="402">
        <v>0</v>
      </c>
      <c r="CK84" s="402">
        <v>0</v>
      </c>
      <c r="CL84" s="402">
        <v>0</v>
      </c>
      <c r="CM84" s="402">
        <v>0</v>
      </c>
      <c r="CN84" s="402">
        <v>0</v>
      </c>
      <c r="CO84" s="402">
        <v>0</v>
      </c>
      <c r="CP84" s="402">
        <v>0</v>
      </c>
      <c r="CQ84" s="402">
        <v>0</v>
      </c>
      <c r="CR84" s="402">
        <v>0</v>
      </c>
      <c r="CS84" s="402">
        <v>0</v>
      </c>
      <c r="CT84" s="402">
        <v>0</v>
      </c>
      <c r="CU84" s="402">
        <v>0</v>
      </c>
      <c r="CV84" s="402">
        <v>0</v>
      </c>
      <c r="CW84" s="402">
        <v>0</v>
      </c>
      <c r="CX84" s="402">
        <v>0</v>
      </c>
      <c r="CY84" s="402">
        <v>0</v>
      </c>
      <c r="CZ84" s="402">
        <v>0</v>
      </c>
      <c r="DA84" s="402">
        <v>0</v>
      </c>
      <c r="DB84" s="402">
        <v>0</v>
      </c>
      <c r="DC84" s="402">
        <v>0</v>
      </c>
      <c r="DD84" s="402">
        <v>0</v>
      </c>
      <c r="DE84" s="402">
        <v>0</v>
      </c>
      <c r="DF84" s="402">
        <v>0</v>
      </c>
      <c r="DG84" s="403">
        <v>0</v>
      </c>
    </row>
    <row r="85" spans="2:111" ht="15.6" customHeight="1">
      <c r="B85" s="123" t="s">
        <v>281</v>
      </c>
      <c r="C85" s="110" t="s">
        <v>282</v>
      </c>
      <c r="D85" s="400">
        <v>0</v>
      </c>
      <c r="E85" s="402">
        <v>0</v>
      </c>
      <c r="F85" s="402">
        <v>0</v>
      </c>
      <c r="G85" s="402">
        <v>0</v>
      </c>
      <c r="H85" s="402">
        <v>0</v>
      </c>
      <c r="I85" s="402">
        <v>0</v>
      </c>
      <c r="J85" s="402">
        <v>0</v>
      </c>
      <c r="K85" s="402">
        <v>0</v>
      </c>
      <c r="L85" s="402">
        <v>0</v>
      </c>
      <c r="M85" s="402">
        <v>0</v>
      </c>
      <c r="N85" s="402">
        <v>0</v>
      </c>
      <c r="O85" s="402">
        <v>0</v>
      </c>
      <c r="P85" s="402">
        <v>0</v>
      </c>
      <c r="Q85" s="402">
        <v>0</v>
      </c>
      <c r="R85" s="402">
        <v>0</v>
      </c>
      <c r="S85" s="402">
        <v>0</v>
      </c>
      <c r="T85" s="402">
        <v>0</v>
      </c>
      <c r="U85" s="402">
        <v>0</v>
      </c>
      <c r="V85" s="402">
        <v>0</v>
      </c>
      <c r="W85" s="402">
        <v>0</v>
      </c>
      <c r="X85" s="402">
        <v>0</v>
      </c>
      <c r="Y85" s="402">
        <v>0</v>
      </c>
      <c r="Z85" s="402">
        <v>0</v>
      </c>
      <c r="AA85" s="402">
        <v>0</v>
      </c>
      <c r="AB85" s="402">
        <v>0</v>
      </c>
      <c r="AC85" s="402">
        <v>0</v>
      </c>
      <c r="AD85" s="402">
        <v>0</v>
      </c>
      <c r="AE85" s="402">
        <v>0</v>
      </c>
      <c r="AF85" s="402">
        <v>0</v>
      </c>
      <c r="AG85" s="402">
        <v>0</v>
      </c>
      <c r="AH85" s="402">
        <v>0</v>
      </c>
      <c r="AI85" s="402">
        <v>0</v>
      </c>
      <c r="AJ85" s="402">
        <v>0</v>
      </c>
      <c r="AK85" s="402">
        <v>0</v>
      </c>
      <c r="AL85" s="402">
        <v>0</v>
      </c>
      <c r="AM85" s="402">
        <v>0</v>
      </c>
      <c r="AN85" s="402">
        <v>0</v>
      </c>
      <c r="AO85" s="402">
        <v>0</v>
      </c>
      <c r="AP85" s="402">
        <v>0</v>
      </c>
      <c r="AQ85" s="402">
        <v>0</v>
      </c>
      <c r="AR85" s="402">
        <v>0</v>
      </c>
      <c r="AS85" s="402">
        <v>0</v>
      </c>
      <c r="AT85" s="402">
        <v>0</v>
      </c>
      <c r="AU85" s="402">
        <v>0</v>
      </c>
      <c r="AV85" s="402">
        <v>0</v>
      </c>
      <c r="AW85" s="402">
        <v>0</v>
      </c>
      <c r="AX85" s="402">
        <v>0</v>
      </c>
      <c r="AY85" s="402">
        <v>0</v>
      </c>
      <c r="AZ85" s="402">
        <v>0</v>
      </c>
      <c r="BA85" s="402">
        <v>0</v>
      </c>
      <c r="BB85" s="402">
        <v>0</v>
      </c>
      <c r="BC85" s="402">
        <v>0</v>
      </c>
      <c r="BD85" s="402">
        <v>0</v>
      </c>
      <c r="BE85" s="402">
        <v>0</v>
      </c>
      <c r="BF85" s="402">
        <v>0</v>
      </c>
      <c r="BG85" s="402">
        <v>0</v>
      </c>
      <c r="BH85" s="402">
        <v>0</v>
      </c>
      <c r="BI85" s="402">
        <v>0</v>
      </c>
      <c r="BJ85" s="402">
        <v>0</v>
      </c>
      <c r="BK85" s="402">
        <v>0</v>
      </c>
      <c r="BL85" s="402">
        <v>0</v>
      </c>
      <c r="BM85" s="402">
        <v>0</v>
      </c>
      <c r="BN85" s="402">
        <v>0</v>
      </c>
      <c r="BO85" s="402">
        <v>0</v>
      </c>
      <c r="BP85" s="402">
        <v>0</v>
      </c>
      <c r="BQ85" s="402">
        <v>0</v>
      </c>
      <c r="BR85" s="402">
        <v>0</v>
      </c>
      <c r="BS85" s="402">
        <v>0</v>
      </c>
      <c r="BT85" s="402">
        <v>0</v>
      </c>
      <c r="BU85" s="402">
        <v>0</v>
      </c>
      <c r="BV85" s="402">
        <v>0</v>
      </c>
      <c r="BW85" s="402">
        <v>0</v>
      </c>
      <c r="BX85" s="402">
        <v>0</v>
      </c>
      <c r="BY85" s="402">
        <v>0</v>
      </c>
      <c r="BZ85" s="402">
        <v>0</v>
      </c>
      <c r="CA85" s="402">
        <v>0</v>
      </c>
      <c r="CB85" s="402">
        <v>0</v>
      </c>
      <c r="CC85" s="402">
        <v>0</v>
      </c>
      <c r="CD85" s="401">
        <f t="array" ref="CD85">-生産者価格評価表!$DX85/(MMULT(投入係数表!$D85:$DG85,生産者価格評価表!$DZ$7:$DZ$114)+生産者価格評価表!$DO85)</f>
        <v>0.44078642836624599</v>
      </c>
      <c r="CE85" s="402">
        <v>0</v>
      </c>
      <c r="CF85" s="402">
        <v>0</v>
      </c>
      <c r="CG85" s="402">
        <v>0</v>
      </c>
      <c r="CH85" s="402">
        <v>0</v>
      </c>
      <c r="CI85" s="402">
        <v>0</v>
      </c>
      <c r="CJ85" s="402">
        <v>0</v>
      </c>
      <c r="CK85" s="402">
        <v>0</v>
      </c>
      <c r="CL85" s="402">
        <v>0</v>
      </c>
      <c r="CM85" s="402">
        <v>0</v>
      </c>
      <c r="CN85" s="402">
        <v>0</v>
      </c>
      <c r="CO85" s="402">
        <v>0</v>
      </c>
      <c r="CP85" s="402">
        <v>0</v>
      </c>
      <c r="CQ85" s="402">
        <v>0</v>
      </c>
      <c r="CR85" s="402">
        <v>0</v>
      </c>
      <c r="CS85" s="402">
        <v>0</v>
      </c>
      <c r="CT85" s="402">
        <v>0</v>
      </c>
      <c r="CU85" s="402">
        <v>0</v>
      </c>
      <c r="CV85" s="402">
        <v>0</v>
      </c>
      <c r="CW85" s="402">
        <v>0</v>
      </c>
      <c r="CX85" s="402">
        <v>0</v>
      </c>
      <c r="CY85" s="402">
        <v>0</v>
      </c>
      <c r="CZ85" s="402">
        <v>0</v>
      </c>
      <c r="DA85" s="402">
        <v>0</v>
      </c>
      <c r="DB85" s="402">
        <v>0</v>
      </c>
      <c r="DC85" s="402">
        <v>0</v>
      </c>
      <c r="DD85" s="402">
        <v>0</v>
      </c>
      <c r="DE85" s="402">
        <v>0</v>
      </c>
      <c r="DF85" s="402">
        <v>0</v>
      </c>
      <c r="DG85" s="403">
        <v>0</v>
      </c>
    </row>
    <row r="86" spans="2:111" ht="15.6" customHeight="1">
      <c r="B86" s="123" t="s">
        <v>283</v>
      </c>
      <c r="C86" s="110" t="s">
        <v>284</v>
      </c>
      <c r="D86" s="400">
        <v>0</v>
      </c>
      <c r="E86" s="402">
        <v>0</v>
      </c>
      <c r="F86" s="402">
        <v>0</v>
      </c>
      <c r="G86" s="402">
        <v>0</v>
      </c>
      <c r="H86" s="402">
        <v>0</v>
      </c>
      <c r="I86" s="402">
        <v>0</v>
      </c>
      <c r="J86" s="402">
        <v>0</v>
      </c>
      <c r="K86" s="402">
        <v>0</v>
      </c>
      <c r="L86" s="402">
        <v>0</v>
      </c>
      <c r="M86" s="402">
        <v>0</v>
      </c>
      <c r="N86" s="402">
        <v>0</v>
      </c>
      <c r="O86" s="402">
        <v>0</v>
      </c>
      <c r="P86" s="402">
        <v>0</v>
      </c>
      <c r="Q86" s="402">
        <v>0</v>
      </c>
      <c r="R86" s="402">
        <v>0</v>
      </c>
      <c r="S86" s="402">
        <v>0</v>
      </c>
      <c r="T86" s="402">
        <v>0</v>
      </c>
      <c r="U86" s="402">
        <v>0</v>
      </c>
      <c r="V86" s="402">
        <v>0</v>
      </c>
      <c r="W86" s="402">
        <v>0</v>
      </c>
      <c r="X86" s="402">
        <v>0</v>
      </c>
      <c r="Y86" s="402">
        <v>0</v>
      </c>
      <c r="Z86" s="402">
        <v>0</v>
      </c>
      <c r="AA86" s="402">
        <v>0</v>
      </c>
      <c r="AB86" s="402">
        <v>0</v>
      </c>
      <c r="AC86" s="402">
        <v>0</v>
      </c>
      <c r="AD86" s="402">
        <v>0</v>
      </c>
      <c r="AE86" s="402">
        <v>0</v>
      </c>
      <c r="AF86" s="402">
        <v>0</v>
      </c>
      <c r="AG86" s="402">
        <v>0</v>
      </c>
      <c r="AH86" s="402">
        <v>0</v>
      </c>
      <c r="AI86" s="402">
        <v>0</v>
      </c>
      <c r="AJ86" s="402">
        <v>0</v>
      </c>
      <c r="AK86" s="402">
        <v>0</v>
      </c>
      <c r="AL86" s="402">
        <v>0</v>
      </c>
      <c r="AM86" s="402">
        <v>0</v>
      </c>
      <c r="AN86" s="402">
        <v>0</v>
      </c>
      <c r="AO86" s="402">
        <v>0</v>
      </c>
      <c r="AP86" s="402">
        <v>0</v>
      </c>
      <c r="AQ86" s="402">
        <v>0</v>
      </c>
      <c r="AR86" s="402">
        <v>0</v>
      </c>
      <c r="AS86" s="402">
        <v>0</v>
      </c>
      <c r="AT86" s="402">
        <v>0</v>
      </c>
      <c r="AU86" s="402">
        <v>0</v>
      </c>
      <c r="AV86" s="402">
        <v>0</v>
      </c>
      <c r="AW86" s="402">
        <v>0</v>
      </c>
      <c r="AX86" s="402">
        <v>0</v>
      </c>
      <c r="AY86" s="402">
        <v>0</v>
      </c>
      <c r="AZ86" s="402">
        <v>0</v>
      </c>
      <c r="BA86" s="402">
        <v>0</v>
      </c>
      <c r="BB86" s="402">
        <v>0</v>
      </c>
      <c r="BC86" s="402">
        <v>0</v>
      </c>
      <c r="BD86" s="402">
        <v>0</v>
      </c>
      <c r="BE86" s="402">
        <v>0</v>
      </c>
      <c r="BF86" s="402">
        <v>0</v>
      </c>
      <c r="BG86" s="402">
        <v>0</v>
      </c>
      <c r="BH86" s="402">
        <v>0</v>
      </c>
      <c r="BI86" s="402">
        <v>0</v>
      </c>
      <c r="BJ86" s="402">
        <v>0</v>
      </c>
      <c r="BK86" s="402">
        <v>0</v>
      </c>
      <c r="BL86" s="402">
        <v>0</v>
      </c>
      <c r="BM86" s="402">
        <v>0</v>
      </c>
      <c r="BN86" s="402">
        <v>0</v>
      </c>
      <c r="BO86" s="402">
        <v>0</v>
      </c>
      <c r="BP86" s="402">
        <v>0</v>
      </c>
      <c r="BQ86" s="402">
        <v>0</v>
      </c>
      <c r="BR86" s="402">
        <v>0</v>
      </c>
      <c r="BS86" s="402">
        <v>0</v>
      </c>
      <c r="BT86" s="402">
        <v>0</v>
      </c>
      <c r="BU86" s="402">
        <v>0</v>
      </c>
      <c r="BV86" s="402">
        <v>0</v>
      </c>
      <c r="BW86" s="402">
        <v>0</v>
      </c>
      <c r="BX86" s="402">
        <v>0</v>
      </c>
      <c r="BY86" s="402">
        <v>0</v>
      </c>
      <c r="BZ86" s="402">
        <v>0</v>
      </c>
      <c r="CA86" s="402">
        <v>0</v>
      </c>
      <c r="CB86" s="402">
        <v>0</v>
      </c>
      <c r="CC86" s="402">
        <v>0</v>
      </c>
      <c r="CD86" s="402">
        <v>0</v>
      </c>
      <c r="CE86" s="401">
        <f t="array" ref="CE86">-生産者価格評価表!$DX86/(MMULT(投入係数表!$D86:$DG86,生産者価格評価表!$DZ$7:$DZ$114)+生産者価格評価表!$DO86)</f>
        <v>0.25622586714041001</v>
      </c>
      <c r="CF86" s="402">
        <v>0</v>
      </c>
      <c r="CG86" s="402">
        <v>0</v>
      </c>
      <c r="CH86" s="402">
        <v>0</v>
      </c>
      <c r="CI86" s="402">
        <v>0</v>
      </c>
      <c r="CJ86" s="402">
        <v>0</v>
      </c>
      <c r="CK86" s="402">
        <v>0</v>
      </c>
      <c r="CL86" s="402">
        <v>0</v>
      </c>
      <c r="CM86" s="402">
        <v>0</v>
      </c>
      <c r="CN86" s="402">
        <v>0</v>
      </c>
      <c r="CO86" s="402">
        <v>0</v>
      </c>
      <c r="CP86" s="402">
        <v>0</v>
      </c>
      <c r="CQ86" s="402">
        <v>0</v>
      </c>
      <c r="CR86" s="402">
        <v>0</v>
      </c>
      <c r="CS86" s="402">
        <v>0</v>
      </c>
      <c r="CT86" s="402">
        <v>0</v>
      </c>
      <c r="CU86" s="402">
        <v>0</v>
      </c>
      <c r="CV86" s="402">
        <v>0</v>
      </c>
      <c r="CW86" s="402">
        <v>0</v>
      </c>
      <c r="CX86" s="402">
        <v>0</v>
      </c>
      <c r="CY86" s="402">
        <v>0</v>
      </c>
      <c r="CZ86" s="402">
        <v>0</v>
      </c>
      <c r="DA86" s="402">
        <v>0</v>
      </c>
      <c r="DB86" s="402">
        <v>0</v>
      </c>
      <c r="DC86" s="402">
        <v>0</v>
      </c>
      <c r="DD86" s="402">
        <v>0</v>
      </c>
      <c r="DE86" s="402">
        <v>0</v>
      </c>
      <c r="DF86" s="402">
        <v>0</v>
      </c>
      <c r="DG86" s="403">
        <v>0</v>
      </c>
    </row>
    <row r="87" spans="2:111" ht="15.6" customHeight="1">
      <c r="B87" s="123" t="s">
        <v>285</v>
      </c>
      <c r="C87" s="110" t="s">
        <v>286</v>
      </c>
      <c r="D87" s="400">
        <v>0</v>
      </c>
      <c r="E87" s="402">
        <v>0</v>
      </c>
      <c r="F87" s="402">
        <v>0</v>
      </c>
      <c r="G87" s="402">
        <v>0</v>
      </c>
      <c r="H87" s="402">
        <v>0</v>
      </c>
      <c r="I87" s="402">
        <v>0</v>
      </c>
      <c r="J87" s="402">
        <v>0</v>
      </c>
      <c r="K87" s="402">
        <v>0</v>
      </c>
      <c r="L87" s="402">
        <v>0</v>
      </c>
      <c r="M87" s="402">
        <v>0</v>
      </c>
      <c r="N87" s="402">
        <v>0</v>
      </c>
      <c r="O87" s="402">
        <v>0</v>
      </c>
      <c r="P87" s="402">
        <v>0</v>
      </c>
      <c r="Q87" s="402">
        <v>0</v>
      </c>
      <c r="R87" s="402">
        <v>0</v>
      </c>
      <c r="S87" s="402">
        <v>0</v>
      </c>
      <c r="T87" s="402">
        <v>0</v>
      </c>
      <c r="U87" s="402">
        <v>0</v>
      </c>
      <c r="V87" s="402">
        <v>0</v>
      </c>
      <c r="W87" s="402">
        <v>0</v>
      </c>
      <c r="X87" s="402">
        <v>0</v>
      </c>
      <c r="Y87" s="402">
        <v>0</v>
      </c>
      <c r="Z87" s="402">
        <v>0</v>
      </c>
      <c r="AA87" s="402">
        <v>0</v>
      </c>
      <c r="AB87" s="402">
        <v>0</v>
      </c>
      <c r="AC87" s="402">
        <v>0</v>
      </c>
      <c r="AD87" s="402">
        <v>0</v>
      </c>
      <c r="AE87" s="402">
        <v>0</v>
      </c>
      <c r="AF87" s="402">
        <v>0</v>
      </c>
      <c r="AG87" s="402">
        <v>0</v>
      </c>
      <c r="AH87" s="402">
        <v>0</v>
      </c>
      <c r="AI87" s="402">
        <v>0</v>
      </c>
      <c r="AJ87" s="402">
        <v>0</v>
      </c>
      <c r="AK87" s="402">
        <v>0</v>
      </c>
      <c r="AL87" s="402">
        <v>0</v>
      </c>
      <c r="AM87" s="402">
        <v>0</v>
      </c>
      <c r="AN87" s="402">
        <v>0</v>
      </c>
      <c r="AO87" s="402">
        <v>0</v>
      </c>
      <c r="AP87" s="402">
        <v>0</v>
      </c>
      <c r="AQ87" s="402">
        <v>0</v>
      </c>
      <c r="AR87" s="402">
        <v>0</v>
      </c>
      <c r="AS87" s="402">
        <v>0</v>
      </c>
      <c r="AT87" s="402">
        <v>0</v>
      </c>
      <c r="AU87" s="402">
        <v>0</v>
      </c>
      <c r="AV87" s="402">
        <v>0</v>
      </c>
      <c r="AW87" s="402">
        <v>0</v>
      </c>
      <c r="AX87" s="402">
        <v>0</v>
      </c>
      <c r="AY87" s="402">
        <v>0</v>
      </c>
      <c r="AZ87" s="402">
        <v>0</v>
      </c>
      <c r="BA87" s="402">
        <v>0</v>
      </c>
      <c r="BB87" s="402">
        <v>0</v>
      </c>
      <c r="BC87" s="402">
        <v>0</v>
      </c>
      <c r="BD87" s="402">
        <v>0</v>
      </c>
      <c r="BE87" s="402">
        <v>0</v>
      </c>
      <c r="BF87" s="402">
        <v>0</v>
      </c>
      <c r="BG87" s="402">
        <v>0</v>
      </c>
      <c r="BH87" s="402">
        <v>0</v>
      </c>
      <c r="BI87" s="402">
        <v>0</v>
      </c>
      <c r="BJ87" s="402">
        <v>0</v>
      </c>
      <c r="BK87" s="402">
        <v>0</v>
      </c>
      <c r="BL87" s="402">
        <v>0</v>
      </c>
      <c r="BM87" s="402">
        <v>0</v>
      </c>
      <c r="BN87" s="402">
        <v>0</v>
      </c>
      <c r="BO87" s="402">
        <v>0</v>
      </c>
      <c r="BP87" s="402">
        <v>0</v>
      </c>
      <c r="BQ87" s="402">
        <v>0</v>
      </c>
      <c r="BR87" s="402">
        <v>0</v>
      </c>
      <c r="BS87" s="402">
        <v>0</v>
      </c>
      <c r="BT87" s="402">
        <v>0</v>
      </c>
      <c r="BU87" s="402">
        <v>0</v>
      </c>
      <c r="BV87" s="402">
        <v>0</v>
      </c>
      <c r="BW87" s="402">
        <v>0</v>
      </c>
      <c r="BX87" s="402">
        <v>0</v>
      </c>
      <c r="BY87" s="402">
        <v>0</v>
      </c>
      <c r="BZ87" s="402">
        <v>0</v>
      </c>
      <c r="CA87" s="402">
        <v>0</v>
      </c>
      <c r="CB87" s="402">
        <v>0</v>
      </c>
      <c r="CC87" s="402">
        <v>0</v>
      </c>
      <c r="CD87" s="402">
        <v>0</v>
      </c>
      <c r="CE87" s="402">
        <v>0</v>
      </c>
      <c r="CF87" s="401">
        <f t="array" ref="CF87">-生産者価格評価表!$DX87/(MMULT(投入係数表!$D87:$DG87,生産者価格評価表!$DZ$7:$DZ$114)+生産者価格評価表!$DO87)</f>
        <v>0.4248517279665453</v>
      </c>
      <c r="CG87" s="402">
        <v>0</v>
      </c>
      <c r="CH87" s="402">
        <v>0</v>
      </c>
      <c r="CI87" s="402">
        <v>0</v>
      </c>
      <c r="CJ87" s="402">
        <v>0</v>
      </c>
      <c r="CK87" s="402">
        <v>0</v>
      </c>
      <c r="CL87" s="402">
        <v>0</v>
      </c>
      <c r="CM87" s="402">
        <v>0</v>
      </c>
      <c r="CN87" s="402">
        <v>0</v>
      </c>
      <c r="CO87" s="402">
        <v>0</v>
      </c>
      <c r="CP87" s="402">
        <v>0</v>
      </c>
      <c r="CQ87" s="402">
        <v>0</v>
      </c>
      <c r="CR87" s="402">
        <v>0</v>
      </c>
      <c r="CS87" s="402">
        <v>0</v>
      </c>
      <c r="CT87" s="402">
        <v>0</v>
      </c>
      <c r="CU87" s="402">
        <v>0</v>
      </c>
      <c r="CV87" s="402">
        <v>0</v>
      </c>
      <c r="CW87" s="402">
        <v>0</v>
      </c>
      <c r="CX87" s="402">
        <v>0</v>
      </c>
      <c r="CY87" s="402">
        <v>0</v>
      </c>
      <c r="CZ87" s="402">
        <v>0</v>
      </c>
      <c r="DA87" s="402">
        <v>0</v>
      </c>
      <c r="DB87" s="402">
        <v>0</v>
      </c>
      <c r="DC87" s="402">
        <v>0</v>
      </c>
      <c r="DD87" s="402">
        <v>0</v>
      </c>
      <c r="DE87" s="402">
        <v>0</v>
      </c>
      <c r="DF87" s="402">
        <v>0</v>
      </c>
      <c r="DG87" s="403">
        <v>0</v>
      </c>
    </row>
    <row r="88" spans="2:111" ht="15.6" customHeight="1">
      <c r="B88" s="123" t="s">
        <v>287</v>
      </c>
      <c r="C88" s="110" t="s">
        <v>288</v>
      </c>
      <c r="D88" s="400">
        <v>0</v>
      </c>
      <c r="E88" s="402">
        <v>0</v>
      </c>
      <c r="F88" s="402">
        <v>0</v>
      </c>
      <c r="G88" s="402">
        <v>0</v>
      </c>
      <c r="H88" s="402">
        <v>0</v>
      </c>
      <c r="I88" s="402">
        <v>0</v>
      </c>
      <c r="J88" s="402">
        <v>0</v>
      </c>
      <c r="K88" s="402">
        <v>0</v>
      </c>
      <c r="L88" s="402">
        <v>0</v>
      </c>
      <c r="M88" s="402">
        <v>0</v>
      </c>
      <c r="N88" s="402">
        <v>0</v>
      </c>
      <c r="O88" s="402">
        <v>0</v>
      </c>
      <c r="P88" s="402">
        <v>0</v>
      </c>
      <c r="Q88" s="402">
        <v>0</v>
      </c>
      <c r="R88" s="402">
        <v>0</v>
      </c>
      <c r="S88" s="402">
        <v>0</v>
      </c>
      <c r="T88" s="402">
        <v>0</v>
      </c>
      <c r="U88" s="402">
        <v>0</v>
      </c>
      <c r="V88" s="402">
        <v>0</v>
      </c>
      <c r="W88" s="402">
        <v>0</v>
      </c>
      <c r="X88" s="402">
        <v>0</v>
      </c>
      <c r="Y88" s="402">
        <v>0</v>
      </c>
      <c r="Z88" s="402">
        <v>0</v>
      </c>
      <c r="AA88" s="402">
        <v>0</v>
      </c>
      <c r="AB88" s="402">
        <v>0</v>
      </c>
      <c r="AC88" s="402">
        <v>0</v>
      </c>
      <c r="AD88" s="402">
        <v>0</v>
      </c>
      <c r="AE88" s="402">
        <v>0</v>
      </c>
      <c r="AF88" s="402">
        <v>0</v>
      </c>
      <c r="AG88" s="402">
        <v>0</v>
      </c>
      <c r="AH88" s="402">
        <v>0</v>
      </c>
      <c r="AI88" s="402">
        <v>0</v>
      </c>
      <c r="AJ88" s="402">
        <v>0</v>
      </c>
      <c r="AK88" s="402">
        <v>0</v>
      </c>
      <c r="AL88" s="402">
        <v>0</v>
      </c>
      <c r="AM88" s="402">
        <v>0</v>
      </c>
      <c r="AN88" s="402">
        <v>0</v>
      </c>
      <c r="AO88" s="402">
        <v>0</v>
      </c>
      <c r="AP88" s="402">
        <v>0</v>
      </c>
      <c r="AQ88" s="402">
        <v>0</v>
      </c>
      <c r="AR88" s="402">
        <v>0</v>
      </c>
      <c r="AS88" s="402">
        <v>0</v>
      </c>
      <c r="AT88" s="402">
        <v>0</v>
      </c>
      <c r="AU88" s="402">
        <v>0</v>
      </c>
      <c r="AV88" s="402">
        <v>0</v>
      </c>
      <c r="AW88" s="402">
        <v>0</v>
      </c>
      <c r="AX88" s="402">
        <v>0</v>
      </c>
      <c r="AY88" s="402">
        <v>0</v>
      </c>
      <c r="AZ88" s="402">
        <v>0</v>
      </c>
      <c r="BA88" s="402">
        <v>0</v>
      </c>
      <c r="BB88" s="402">
        <v>0</v>
      </c>
      <c r="BC88" s="402">
        <v>0</v>
      </c>
      <c r="BD88" s="402">
        <v>0</v>
      </c>
      <c r="BE88" s="402">
        <v>0</v>
      </c>
      <c r="BF88" s="402">
        <v>0</v>
      </c>
      <c r="BG88" s="402">
        <v>0</v>
      </c>
      <c r="BH88" s="402">
        <v>0</v>
      </c>
      <c r="BI88" s="402">
        <v>0</v>
      </c>
      <c r="BJ88" s="402">
        <v>0</v>
      </c>
      <c r="BK88" s="402">
        <v>0</v>
      </c>
      <c r="BL88" s="402">
        <v>0</v>
      </c>
      <c r="BM88" s="402">
        <v>0</v>
      </c>
      <c r="BN88" s="402">
        <v>0</v>
      </c>
      <c r="BO88" s="402">
        <v>0</v>
      </c>
      <c r="BP88" s="402">
        <v>0</v>
      </c>
      <c r="BQ88" s="402">
        <v>0</v>
      </c>
      <c r="BR88" s="402">
        <v>0</v>
      </c>
      <c r="BS88" s="402">
        <v>0</v>
      </c>
      <c r="BT88" s="402">
        <v>0</v>
      </c>
      <c r="BU88" s="402">
        <v>0</v>
      </c>
      <c r="BV88" s="402">
        <v>0</v>
      </c>
      <c r="BW88" s="402">
        <v>0</v>
      </c>
      <c r="BX88" s="402">
        <v>0</v>
      </c>
      <c r="BY88" s="402">
        <v>0</v>
      </c>
      <c r="BZ88" s="402">
        <v>0</v>
      </c>
      <c r="CA88" s="402">
        <v>0</v>
      </c>
      <c r="CB88" s="402">
        <v>0</v>
      </c>
      <c r="CC88" s="402">
        <v>0</v>
      </c>
      <c r="CD88" s="402">
        <v>0</v>
      </c>
      <c r="CE88" s="402">
        <v>0</v>
      </c>
      <c r="CF88" s="402">
        <v>0</v>
      </c>
      <c r="CG88" s="401">
        <f t="array" ref="CG88">-生産者価格評価表!$DX88/(MMULT(投入係数表!$D88:$DG88,生産者価格評価表!$DZ$7:$DZ$114)+生産者価格評価表!$DO88)</f>
        <v>0.15342415319329586</v>
      </c>
      <c r="CH88" s="402">
        <v>0</v>
      </c>
      <c r="CI88" s="402">
        <v>0</v>
      </c>
      <c r="CJ88" s="402">
        <v>0</v>
      </c>
      <c r="CK88" s="402">
        <v>0</v>
      </c>
      <c r="CL88" s="402">
        <v>0</v>
      </c>
      <c r="CM88" s="402">
        <v>0</v>
      </c>
      <c r="CN88" s="402">
        <v>0</v>
      </c>
      <c r="CO88" s="402">
        <v>0</v>
      </c>
      <c r="CP88" s="402">
        <v>0</v>
      </c>
      <c r="CQ88" s="402">
        <v>0</v>
      </c>
      <c r="CR88" s="402">
        <v>0</v>
      </c>
      <c r="CS88" s="402">
        <v>0</v>
      </c>
      <c r="CT88" s="402">
        <v>0</v>
      </c>
      <c r="CU88" s="402">
        <v>0</v>
      </c>
      <c r="CV88" s="402">
        <v>0</v>
      </c>
      <c r="CW88" s="402">
        <v>0</v>
      </c>
      <c r="CX88" s="402">
        <v>0</v>
      </c>
      <c r="CY88" s="402">
        <v>0</v>
      </c>
      <c r="CZ88" s="402">
        <v>0</v>
      </c>
      <c r="DA88" s="402">
        <v>0</v>
      </c>
      <c r="DB88" s="402">
        <v>0</v>
      </c>
      <c r="DC88" s="402">
        <v>0</v>
      </c>
      <c r="DD88" s="402">
        <v>0</v>
      </c>
      <c r="DE88" s="402">
        <v>0</v>
      </c>
      <c r="DF88" s="402">
        <v>0</v>
      </c>
      <c r="DG88" s="403">
        <v>0</v>
      </c>
    </row>
    <row r="89" spans="2:111" ht="15.6" customHeight="1">
      <c r="B89" s="123" t="s">
        <v>289</v>
      </c>
      <c r="C89" s="110" t="s">
        <v>290</v>
      </c>
      <c r="D89" s="400">
        <v>0</v>
      </c>
      <c r="E89" s="402">
        <v>0</v>
      </c>
      <c r="F89" s="402">
        <v>0</v>
      </c>
      <c r="G89" s="402">
        <v>0</v>
      </c>
      <c r="H89" s="402">
        <v>0</v>
      </c>
      <c r="I89" s="402">
        <v>0</v>
      </c>
      <c r="J89" s="402">
        <v>0</v>
      </c>
      <c r="K89" s="402">
        <v>0</v>
      </c>
      <c r="L89" s="402">
        <v>0</v>
      </c>
      <c r="M89" s="402">
        <v>0</v>
      </c>
      <c r="N89" s="402">
        <v>0</v>
      </c>
      <c r="O89" s="402">
        <v>0</v>
      </c>
      <c r="P89" s="402">
        <v>0</v>
      </c>
      <c r="Q89" s="402">
        <v>0</v>
      </c>
      <c r="R89" s="402">
        <v>0</v>
      </c>
      <c r="S89" s="402">
        <v>0</v>
      </c>
      <c r="T89" s="402">
        <v>0</v>
      </c>
      <c r="U89" s="402">
        <v>0</v>
      </c>
      <c r="V89" s="402">
        <v>0</v>
      </c>
      <c r="W89" s="402">
        <v>0</v>
      </c>
      <c r="X89" s="402">
        <v>0</v>
      </c>
      <c r="Y89" s="402">
        <v>0</v>
      </c>
      <c r="Z89" s="402">
        <v>0</v>
      </c>
      <c r="AA89" s="402">
        <v>0</v>
      </c>
      <c r="AB89" s="402">
        <v>0</v>
      </c>
      <c r="AC89" s="402">
        <v>0</v>
      </c>
      <c r="AD89" s="402">
        <v>0</v>
      </c>
      <c r="AE89" s="402">
        <v>0</v>
      </c>
      <c r="AF89" s="402">
        <v>0</v>
      </c>
      <c r="AG89" s="402">
        <v>0</v>
      </c>
      <c r="AH89" s="402">
        <v>0</v>
      </c>
      <c r="AI89" s="402">
        <v>0</v>
      </c>
      <c r="AJ89" s="402">
        <v>0</v>
      </c>
      <c r="AK89" s="402">
        <v>0</v>
      </c>
      <c r="AL89" s="402">
        <v>0</v>
      </c>
      <c r="AM89" s="402">
        <v>0</v>
      </c>
      <c r="AN89" s="402">
        <v>0</v>
      </c>
      <c r="AO89" s="402">
        <v>0</v>
      </c>
      <c r="AP89" s="402">
        <v>0</v>
      </c>
      <c r="AQ89" s="402">
        <v>0</v>
      </c>
      <c r="AR89" s="402">
        <v>0</v>
      </c>
      <c r="AS89" s="402">
        <v>0</v>
      </c>
      <c r="AT89" s="402">
        <v>0</v>
      </c>
      <c r="AU89" s="402">
        <v>0</v>
      </c>
      <c r="AV89" s="402">
        <v>0</v>
      </c>
      <c r="AW89" s="402">
        <v>0</v>
      </c>
      <c r="AX89" s="402">
        <v>0</v>
      </c>
      <c r="AY89" s="402">
        <v>0</v>
      </c>
      <c r="AZ89" s="402">
        <v>0</v>
      </c>
      <c r="BA89" s="402">
        <v>0</v>
      </c>
      <c r="BB89" s="402">
        <v>0</v>
      </c>
      <c r="BC89" s="402">
        <v>0</v>
      </c>
      <c r="BD89" s="402">
        <v>0</v>
      </c>
      <c r="BE89" s="402">
        <v>0</v>
      </c>
      <c r="BF89" s="402">
        <v>0</v>
      </c>
      <c r="BG89" s="402">
        <v>0</v>
      </c>
      <c r="BH89" s="402">
        <v>0</v>
      </c>
      <c r="BI89" s="402">
        <v>0</v>
      </c>
      <c r="BJ89" s="402">
        <v>0</v>
      </c>
      <c r="BK89" s="402">
        <v>0</v>
      </c>
      <c r="BL89" s="402">
        <v>0</v>
      </c>
      <c r="BM89" s="402">
        <v>0</v>
      </c>
      <c r="BN89" s="402">
        <v>0</v>
      </c>
      <c r="BO89" s="402">
        <v>0</v>
      </c>
      <c r="BP89" s="402">
        <v>0</v>
      </c>
      <c r="BQ89" s="402">
        <v>0</v>
      </c>
      <c r="BR89" s="402">
        <v>0</v>
      </c>
      <c r="BS89" s="402">
        <v>0</v>
      </c>
      <c r="BT89" s="402">
        <v>0</v>
      </c>
      <c r="BU89" s="402">
        <v>0</v>
      </c>
      <c r="BV89" s="402">
        <v>0</v>
      </c>
      <c r="BW89" s="402">
        <v>0</v>
      </c>
      <c r="BX89" s="402">
        <v>0</v>
      </c>
      <c r="BY89" s="402">
        <v>0</v>
      </c>
      <c r="BZ89" s="402">
        <v>0</v>
      </c>
      <c r="CA89" s="402">
        <v>0</v>
      </c>
      <c r="CB89" s="402">
        <v>0</v>
      </c>
      <c r="CC89" s="402">
        <v>0</v>
      </c>
      <c r="CD89" s="402">
        <v>0</v>
      </c>
      <c r="CE89" s="402">
        <v>0</v>
      </c>
      <c r="CF89" s="402">
        <v>0</v>
      </c>
      <c r="CG89" s="402">
        <v>0</v>
      </c>
      <c r="CH89" s="401">
        <f t="array" ref="CH89">-生産者価格評価表!$DX89/(MMULT(投入係数表!$D89:$DG89,生産者価格評価表!$DZ$7:$DZ$114)+生産者価格評価表!$DO89)</f>
        <v>6.8703981145429055E-2</v>
      </c>
      <c r="CI89" s="402">
        <v>0</v>
      </c>
      <c r="CJ89" s="402">
        <v>0</v>
      </c>
      <c r="CK89" s="402">
        <v>0</v>
      </c>
      <c r="CL89" s="402">
        <v>0</v>
      </c>
      <c r="CM89" s="402">
        <v>0</v>
      </c>
      <c r="CN89" s="402">
        <v>0</v>
      </c>
      <c r="CO89" s="402">
        <v>0</v>
      </c>
      <c r="CP89" s="402">
        <v>0</v>
      </c>
      <c r="CQ89" s="402">
        <v>0</v>
      </c>
      <c r="CR89" s="402">
        <v>0</v>
      </c>
      <c r="CS89" s="402">
        <v>0</v>
      </c>
      <c r="CT89" s="402">
        <v>0</v>
      </c>
      <c r="CU89" s="402">
        <v>0</v>
      </c>
      <c r="CV89" s="402">
        <v>0</v>
      </c>
      <c r="CW89" s="402">
        <v>0</v>
      </c>
      <c r="CX89" s="402">
        <v>0</v>
      </c>
      <c r="CY89" s="402">
        <v>0</v>
      </c>
      <c r="CZ89" s="402">
        <v>0</v>
      </c>
      <c r="DA89" s="402">
        <v>0</v>
      </c>
      <c r="DB89" s="402">
        <v>0</v>
      </c>
      <c r="DC89" s="402">
        <v>0</v>
      </c>
      <c r="DD89" s="402">
        <v>0</v>
      </c>
      <c r="DE89" s="402">
        <v>0</v>
      </c>
      <c r="DF89" s="402">
        <v>0</v>
      </c>
      <c r="DG89" s="403">
        <v>0</v>
      </c>
    </row>
    <row r="90" spans="2:111" ht="15.6" customHeight="1">
      <c r="B90" s="123" t="s">
        <v>291</v>
      </c>
      <c r="C90" s="110" t="s">
        <v>292</v>
      </c>
      <c r="D90" s="400">
        <v>0</v>
      </c>
      <c r="E90" s="402">
        <v>0</v>
      </c>
      <c r="F90" s="402">
        <v>0</v>
      </c>
      <c r="G90" s="402">
        <v>0</v>
      </c>
      <c r="H90" s="402">
        <v>0</v>
      </c>
      <c r="I90" s="402">
        <v>0</v>
      </c>
      <c r="J90" s="402">
        <v>0</v>
      </c>
      <c r="K90" s="402">
        <v>0</v>
      </c>
      <c r="L90" s="402">
        <v>0</v>
      </c>
      <c r="M90" s="402">
        <v>0</v>
      </c>
      <c r="N90" s="402">
        <v>0</v>
      </c>
      <c r="O90" s="402">
        <v>0</v>
      </c>
      <c r="P90" s="402">
        <v>0</v>
      </c>
      <c r="Q90" s="402">
        <v>0</v>
      </c>
      <c r="R90" s="402">
        <v>0</v>
      </c>
      <c r="S90" s="402">
        <v>0</v>
      </c>
      <c r="T90" s="402">
        <v>0</v>
      </c>
      <c r="U90" s="402">
        <v>0</v>
      </c>
      <c r="V90" s="402">
        <v>0</v>
      </c>
      <c r="W90" s="402">
        <v>0</v>
      </c>
      <c r="X90" s="402">
        <v>0</v>
      </c>
      <c r="Y90" s="402">
        <v>0</v>
      </c>
      <c r="Z90" s="402">
        <v>0</v>
      </c>
      <c r="AA90" s="402">
        <v>0</v>
      </c>
      <c r="AB90" s="402">
        <v>0</v>
      </c>
      <c r="AC90" s="402">
        <v>0</v>
      </c>
      <c r="AD90" s="402">
        <v>0</v>
      </c>
      <c r="AE90" s="402">
        <v>0</v>
      </c>
      <c r="AF90" s="402">
        <v>0</v>
      </c>
      <c r="AG90" s="402">
        <v>0</v>
      </c>
      <c r="AH90" s="402">
        <v>0</v>
      </c>
      <c r="AI90" s="402">
        <v>0</v>
      </c>
      <c r="AJ90" s="402">
        <v>0</v>
      </c>
      <c r="AK90" s="402">
        <v>0</v>
      </c>
      <c r="AL90" s="402">
        <v>0</v>
      </c>
      <c r="AM90" s="402">
        <v>0</v>
      </c>
      <c r="AN90" s="402">
        <v>0</v>
      </c>
      <c r="AO90" s="402">
        <v>0</v>
      </c>
      <c r="AP90" s="402">
        <v>0</v>
      </c>
      <c r="AQ90" s="402">
        <v>0</v>
      </c>
      <c r="AR90" s="402">
        <v>0</v>
      </c>
      <c r="AS90" s="402">
        <v>0</v>
      </c>
      <c r="AT90" s="402">
        <v>0</v>
      </c>
      <c r="AU90" s="402">
        <v>0</v>
      </c>
      <c r="AV90" s="402">
        <v>0</v>
      </c>
      <c r="AW90" s="402">
        <v>0</v>
      </c>
      <c r="AX90" s="402">
        <v>0</v>
      </c>
      <c r="AY90" s="402">
        <v>0</v>
      </c>
      <c r="AZ90" s="402">
        <v>0</v>
      </c>
      <c r="BA90" s="402">
        <v>0</v>
      </c>
      <c r="BB90" s="402">
        <v>0</v>
      </c>
      <c r="BC90" s="402">
        <v>0</v>
      </c>
      <c r="BD90" s="402">
        <v>0</v>
      </c>
      <c r="BE90" s="402">
        <v>0</v>
      </c>
      <c r="BF90" s="402">
        <v>0</v>
      </c>
      <c r="BG90" s="402">
        <v>0</v>
      </c>
      <c r="BH90" s="402">
        <v>0</v>
      </c>
      <c r="BI90" s="402">
        <v>0</v>
      </c>
      <c r="BJ90" s="402">
        <v>0</v>
      </c>
      <c r="BK90" s="402">
        <v>0</v>
      </c>
      <c r="BL90" s="402">
        <v>0</v>
      </c>
      <c r="BM90" s="402">
        <v>0</v>
      </c>
      <c r="BN90" s="402">
        <v>0</v>
      </c>
      <c r="BO90" s="402">
        <v>0</v>
      </c>
      <c r="BP90" s="402">
        <v>0</v>
      </c>
      <c r="BQ90" s="402">
        <v>0</v>
      </c>
      <c r="BR90" s="402">
        <v>0</v>
      </c>
      <c r="BS90" s="402">
        <v>0</v>
      </c>
      <c r="BT90" s="402">
        <v>0</v>
      </c>
      <c r="BU90" s="402">
        <v>0</v>
      </c>
      <c r="BV90" s="402">
        <v>0</v>
      </c>
      <c r="BW90" s="402">
        <v>0</v>
      </c>
      <c r="BX90" s="402">
        <v>0</v>
      </c>
      <c r="BY90" s="402">
        <v>0</v>
      </c>
      <c r="BZ90" s="402">
        <v>0</v>
      </c>
      <c r="CA90" s="402">
        <v>0</v>
      </c>
      <c r="CB90" s="402">
        <v>0</v>
      </c>
      <c r="CC90" s="402">
        <v>0</v>
      </c>
      <c r="CD90" s="402">
        <v>0</v>
      </c>
      <c r="CE90" s="402">
        <v>0</v>
      </c>
      <c r="CF90" s="402">
        <v>0</v>
      </c>
      <c r="CG90" s="402">
        <v>0</v>
      </c>
      <c r="CH90" s="402">
        <v>0</v>
      </c>
      <c r="CI90" s="401">
        <f t="array" ref="CI90">-生産者価格評価表!$DX90/(MMULT(投入係数表!$D90:$DG90,生産者価格評価表!$DZ$7:$DZ$114)+生産者価格評価表!$DO90)</f>
        <v>0.2342324937938636</v>
      </c>
      <c r="CJ90" s="402">
        <v>0</v>
      </c>
      <c r="CK90" s="402">
        <v>0</v>
      </c>
      <c r="CL90" s="402">
        <v>0</v>
      </c>
      <c r="CM90" s="402">
        <v>0</v>
      </c>
      <c r="CN90" s="402">
        <v>0</v>
      </c>
      <c r="CO90" s="402">
        <v>0</v>
      </c>
      <c r="CP90" s="402">
        <v>0</v>
      </c>
      <c r="CQ90" s="402">
        <v>0</v>
      </c>
      <c r="CR90" s="402">
        <v>0</v>
      </c>
      <c r="CS90" s="402">
        <v>0</v>
      </c>
      <c r="CT90" s="402">
        <v>0</v>
      </c>
      <c r="CU90" s="402">
        <v>0</v>
      </c>
      <c r="CV90" s="402">
        <v>0</v>
      </c>
      <c r="CW90" s="402">
        <v>0</v>
      </c>
      <c r="CX90" s="402">
        <v>0</v>
      </c>
      <c r="CY90" s="402">
        <v>0</v>
      </c>
      <c r="CZ90" s="402">
        <v>0</v>
      </c>
      <c r="DA90" s="402">
        <v>0</v>
      </c>
      <c r="DB90" s="402">
        <v>0</v>
      </c>
      <c r="DC90" s="402">
        <v>0</v>
      </c>
      <c r="DD90" s="402">
        <v>0</v>
      </c>
      <c r="DE90" s="402">
        <v>0</v>
      </c>
      <c r="DF90" s="402">
        <v>0</v>
      </c>
      <c r="DG90" s="403">
        <v>0</v>
      </c>
    </row>
    <row r="91" spans="2:111" ht="15.6" customHeight="1">
      <c r="B91" s="123" t="s">
        <v>293</v>
      </c>
      <c r="C91" s="110" t="s">
        <v>294</v>
      </c>
      <c r="D91" s="400">
        <v>0</v>
      </c>
      <c r="E91" s="402">
        <v>0</v>
      </c>
      <c r="F91" s="402">
        <v>0</v>
      </c>
      <c r="G91" s="402">
        <v>0</v>
      </c>
      <c r="H91" s="402">
        <v>0</v>
      </c>
      <c r="I91" s="402">
        <v>0</v>
      </c>
      <c r="J91" s="402">
        <v>0</v>
      </c>
      <c r="K91" s="402">
        <v>0</v>
      </c>
      <c r="L91" s="402">
        <v>0</v>
      </c>
      <c r="M91" s="402">
        <v>0</v>
      </c>
      <c r="N91" s="402">
        <v>0</v>
      </c>
      <c r="O91" s="402">
        <v>0</v>
      </c>
      <c r="P91" s="402">
        <v>0</v>
      </c>
      <c r="Q91" s="402">
        <v>0</v>
      </c>
      <c r="R91" s="402">
        <v>0</v>
      </c>
      <c r="S91" s="402">
        <v>0</v>
      </c>
      <c r="T91" s="402">
        <v>0</v>
      </c>
      <c r="U91" s="402">
        <v>0</v>
      </c>
      <c r="V91" s="402">
        <v>0</v>
      </c>
      <c r="W91" s="402">
        <v>0</v>
      </c>
      <c r="X91" s="402">
        <v>0</v>
      </c>
      <c r="Y91" s="402">
        <v>0</v>
      </c>
      <c r="Z91" s="402">
        <v>0</v>
      </c>
      <c r="AA91" s="402">
        <v>0</v>
      </c>
      <c r="AB91" s="402">
        <v>0</v>
      </c>
      <c r="AC91" s="402">
        <v>0</v>
      </c>
      <c r="AD91" s="402">
        <v>0</v>
      </c>
      <c r="AE91" s="402">
        <v>0</v>
      </c>
      <c r="AF91" s="402">
        <v>0</v>
      </c>
      <c r="AG91" s="402">
        <v>0</v>
      </c>
      <c r="AH91" s="402">
        <v>0</v>
      </c>
      <c r="AI91" s="402">
        <v>0</v>
      </c>
      <c r="AJ91" s="402">
        <v>0</v>
      </c>
      <c r="AK91" s="402">
        <v>0</v>
      </c>
      <c r="AL91" s="402">
        <v>0</v>
      </c>
      <c r="AM91" s="402">
        <v>0</v>
      </c>
      <c r="AN91" s="402">
        <v>0</v>
      </c>
      <c r="AO91" s="402">
        <v>0</v>
      </c>
      <c r="AP91" s="402">
        <v>0</v>
      </c>
      <c r="AQ91" s="402">
        <v>0</v>
      </c>
      <c r="AR91" s="402">
        <v>0</v>
      </c>
      <c r="AS91" s="402">
        <v>0</v>
      </c>
      <c r="AT91" s="402">
        <v>0</v>
      </c>
      <c r="AU91" s="402">
        <v>0</v>
      </c>
      <c r="AV91" s="402">
        <v>0</v>
      </c>
      <c r="AW91" s="402">
        <v>0</v>
      </c>
      <c r="AX91" s="402">
        <v>0</v>
      </c>
      <c r="AY91" s="402">
        <v>0</v>
      </c>
      <c r="AZ91" s="402">
        <v>0</v>
      </c>
      <c r="BA91" s="402">
        <v>0</v>
      </c>
      <c r="BB91" s="402">
        <v>0</v>
      </c>
      <c r="BC91" s="402">
        <v>0</v>
      </c>
      <c r="BD91" s="402">
        <v>0</v>
      </c>
      <c r="BE91" s="402">
        <v>0</v>
      </c>
      <c r="BF91" s="402">
        <v>0</v>
      </c>
      <c r="BG91" s="402">
        <v>0</v>
      </c>
      <c r="BH91" s="402">
        <v>0</v>
      </c>
      <c r="BI91" s="402">
        <v>0</v>
      </c>
      <c r="BJ91" s="402">
        <v>0</v>
      </c>
      <c r="BK91" s="402">
        <v>0</v>
      </c>
      <c r="BL91" s="402">
        <v>0</v>
      </c>
      <c r="BM91" s="402">
        <v>0</v>
      </c>
      <c r="BN91" s="402">
        <v>0</v>
      </c>
      <c r="BO91" s="402">
        <v>0</v>
      </c>
      <c r="BP91" s="402">
        <v>0</v>
      </c>
      <c r="BQ91" s="402">
        <v>0</v>
      </c>
      <c r="BR91" s="402">
        <v>0</v>
      </c>
      <c r="BS91" s="402">
        <v>0</v>
      </c>
      <c r="BT91" s="402">
        <v>0</v>
      </c>
      <c r="BU91" s="402">
        <v>0</v>
      </c>
      <c r="BV91" s="402">
        <v>0</v>
      </c>
      <c r="BW91" s="402">
        <v>0</v>
      </c>
      <c r="BX91" s="402">
        <v>0</v>
      </c>
      <c r="BY91" s="402">
        <v>0</v>
      </c>
      <c r="BZ91" s="402">
        <v>0</v>
      </c>
      <c r="CA91" s="402">
        <v>0</v>
      </c>
      <c r="CB91" s="402">
        <v>0</v>
      </c>
      <c r="CC91" s="402">
        <v>0</v>
      </c>
      <c r="CD91" s="402">
        <v>0</v>
      </c>
      <c r="CE91" s="402">
        <v>0</v>
      </c>
      <c r="CF91" s="402">
        <v>0</v>
      </c>
      <c r="CG91" s="402">
        <v>0</v>
      </c>
      <c r="CH91" s="402">
        <v>0</v>
      </c>
      <c r="CI91" s="402">
        <v>0</v>
      </c>
      <c r="CJ91" s="401">
        <f t="array" ref="CJ91">-生産者価格評価表!$DX91/(MMULT(投入係数表!$D91:$DG91,生産者価格評価表!$DZ$7:$DZ$114)+生産者価格評価表!$DO91)</f>
        <v>0.14049233661815999</v>
      </c>
      <c r="CK91" s="402">
        <v>0</v>
      </c>
      <c r="CL91" s="402">
        <v>0</v>
      </c>
      <c r="CM91" s="402">
        <v>0</v>
      </c>
      <c r="CN91" s="402">
        <v>0</v>
      </c>
      <c r="CO91" s="402">
        <v>0</v>
      </c>
      <c r="CP91" s="402">
        <v>0</v>
      </c>
      <c r="CQ91" s="402">
        <v>0</v>
      </c>
      <c r="CR91" s="402">
        <v>0</v>
      </c>
      <c r="CS91" s="402">
        <v>0</v>
      </c>
      <c r="CT91" s="402">
        <v>0</v>
      </c>
      <c r="CU91" s="402">
        <v>0</v>
      </c>
      <c r="CV91" s="402">
        <v>0</v>
      </c>
      <c r="CW91" s="402">
        <v>0</v>
      </c>
      <c r="CX91" s="402">
        <v>0</v>
      </c>
      <c r="CY91" s="402">
        <v>0</v>
      </c>
      <c r="CZ91" s="402">
        <v>0</v>
      </c>
      <c r="DA91" s="402">
        <v>0</v>
      </c>
      <c r="DB91" s="402">
        <v>0</v>
      </c>
      <c r="DC91" s="402">
        <v>0</v>
      </c>
      <c r="DD91" s="402">
        <v>0</v>
      </c>
      <c r="DE91" s="402">
        <v>0</v>
      </c>
      <c r="DF91" s="402">
        <v>0</v>
      </c>
      <c r="DG91" s="403">
        <v>0</v>
      </c>
    </row>
    <row r="92" spans="2:111" ht="15.6" customHeight="1">
      <c r="B92" s="123" t="s">
        <v>295</v>
      </c>
      <c r="C92" s="110" t="s">
        <v>296</v>
      </c>
      <c r="D92" s="400">
        <v>0</v>
      </c>
      <c r="E92" s="402">
        <v>0</v>
      </c>
      <c r="F92" s="402">
        <v>0</v>
      </c>
      <c r="G92" s="402">
        <v>0</v>
      </c>
      <c r="H92" s="402">
        <v>0</v>
      </c>
      <c r="I92" s="402">
        <v>0</v>
      </c>
      <c r="J92" s="402">
        <v>0</v>
      </c>
      <c r="K92" s="402">
        <v>0</v>
      </c>
      <c r="L92" s="402">
        <v>0</v>
      </c>
      <c r="M92" s="402">
        <v>0</v>
      </c>
      <c r="N92" s="402">
        <v>0</v>
      </c>
      <c r="O92" s="402">
        <v>0</v>
      </c>
      <c r="P92" s="402">
        <v>0</v>
      </c>
      <c r="Q92" s="402">
        <v>0</v>
      </c>
      <c r="R92" s="402">
        <v>0</v>
      </c>
      <c r="S92" s="402">
        <v>0</v>
      </c>
      <c r="T92" s="402">
        <v>0</v>
      </c>
      <c r="U92" s="402">
        <v>0</v>
      </c>
      <c r="V92" s="402">
        <v>0</v>
      </c>
      <c r="W92" s="402">
        <v>0</v>
      </c>
      <c r="X92" s="402">
        <v>0</v>
      </c>
      <c r="Y92" s="402">
        <v>0</v>
      </c>
      <c r="Z92" s="402">
        <v>0</v>
      </c>
      <c r="AA92" s="402">
        <v>0</v>
      </c>
      <c r="AB92" s="402">
        <v>0</v>
      </c>
      <c r="AC92" s="402">
        <v>0</v>
      </c>
      <c r="AD92" s="402">
        <v>0</v>
      </c>
      <c r="AE92" s="402">
        <v>0</v>
      </c>
      <c r="AF92" s="402">
        <v>0</v>
      </c>
      <c r="AG92" s="402">
        <v>0</v>
      </c>
      <c r="AH92" s="402">
        <v>0</v>
      </c>
      <c r="AI92" s="402">
        <v>0</v>
      </c>
      <c r="AJ92" s="402">
        <v>0</v>
      </c>
      <c r="AK92" s="402">
        <v>0</v>
      </c>
      <c r="AL92" s="402">
        <v>0</v>
      </c>
      <c r="AM92" s="402">
        <v>0</v>
      </c>
      <c r="AN92" s="402">
        <v>0</v>
      </c>
      <c r="AO92" s="402">
        <v>0</v>
      </c>
      <c r="AP92" s="402">
        <v>0</v>
      </c>
      <c r="AQ92" s="402">
        <v>0</v>
      </c>
      <c r="AR92" s="402">
        <v>0</v>
      </c>
      <c r="AS92" s="402">
        <v>0</v>
      </c>
      <c r="AT92" s="402">
        <v>0</v>
      </c>
      <c r="AU92" s="402">
        <v>0</v>
      </c>
      <c r="AV92" s="402">
        <v>0</v>
      </c>
      <c r="AW92" s="402">
        <v>0</v>
      </c>
      <c r="AX92" s="402">
        <v>0</v>
      </c>
      <c r="AY92" s="402">
        <v>0</v>
      </c>
      <c r="AZ92" s="402">
        <v>0</v>
      </c>
      <c r="BA92" s="402">
        <v>0</v>
      </c>
      <c r="BB92" s="402">
        <v>0</v>
      </c>
      <c r="BC92" s="402">
        <v>0</v>
      </c>
      <c r="BD92" s="402">
        <v>0</v>
      </c>
      <c r="BE92" s="402">
        <v>0</v>
      </c>
      <c r="BF92" s="402">
        <v>0</v>
      </c>
      <c r="BG92" s="402">
        <v>0</v>
      </c>
      <c r="BH92" s="402">
        <v>0</v>
      </c>
      <c r="BI92" s="402">
        <v>0</v>
      </c>
      <c r="BJ92" s="402">
        <v>0</v>
      </c>
      <c r="BK92" s="402">
        <v>0</v>
      </c>
      <c r="BL92" s="402">
        <v>0</v>
      </c>
      <c r="BM92" s="402">
        <v>0</v>
      </c>
      <c r="BN92" s="402">
        <v>0</v>
      </c>
      <c r="BO92" s="402">
        <v>0</v>
      </c>
      <c r="BP92" s="402">
        <v>0</v>
      </c>
      <c r="BQ92" s="402">
        <v>0</v>
      </c>
      <c r="BR92" s="402">
        <v>0</v>
      </c>
      <c r="BS92" s="402">
        <v>0</v>
      </c>
      <c r="BT92" s="402">
        <v>0</v>
      </c>
      <c r="BU92" s="402">
        <v>0</v>
      </c>
      <c r="BV92" s="402">
        <v>0</v>
      </c>
      <c r="BW92" s="402">
        <v>0</v>
      </c>
      <c r="BX92" s="402">
        <v>0</v>
      </c>
      <c r="BY92" s="402">
        <v>0</v>
      </c>
      <c r="BZ92" s="402">
        <v>0</v>
      </c>
      <c r="CA92" s="402">
        <v>0</v>
      </c>
      <c r="CB92" s="402">
        <v>0</v>
      </c>
      <c r="CC92" s="402">
        <v>0</v>
      </c>
      <c r="CD92" s="402">
        <v>0</v>
      </c>
      <c r="CE92" s="402">
        <v>0</v>
      </c>
      <c r="CF92" s="402">
        <v>0</v>
      </c>
      <c r="CG92" s="402">
        <v>0</v>
      </c>
      <c r="CH92" s="402">
        <v>0</v>
      </c>
      <c r="CI92" s="402">
        <v>0</v>
      </c>
      <c r="CJ92" s="402">
        <v>0</v>
      </c>
      <c r="CK92" s="401">
        <f t="array" ref="CK92">-生産者価格評価表!$DX92/(MMULT(投入係数表!$D92:$DG92,生産者価格評価表!$DZ$7:$DZ$114)+生産者価格評価表!$DO92)</f>
        <v>0.58668362203251012</v>
      </c>
      <c r="CL92" s="402">
        <v>0</v>
      </c>
      <c r="CM92" s="402">
        <v>0</v>
      </c>
      <c r="CN92" s="402">
        <v>0</v>
      </c>
      <c r="CO92" s="402">
        <v>0</v>
      </c>
      <c r="CP92" s="402">
        <v>0</v>
      </c>
      <c r="CQ92" s="402">
        <v>0</v>
      </c>
      <c r="CR92" s="402">
        <v>0</v>
      </c>
      <c r="CS92" s="402">
        <v>0</v>
      </c>
      <c r="CT92" s="402">
        <v>0</v>
      </c>
      <c r="CU92" s="402">
        <v>0</v>
      </c>
      <c r="CV92" s="402">
        <v>0</v>
      </c>
      <c r="CW92" s="402">
        <v>0</v>
      </c>
      <c r="CX92" s="402">
        <v>0</v>
      </c>
      <c r="CY92" s="402">
        <v>0</v>
      </c>
      <c r="CZ92" s="402">
        <v>0</v>
      </c>
      <c r="DA92" s="402">
        <v>0</v>
      </c>
      <c r="DB92" s="402">
        <v>0</v>
      </c>
      <c r="DC92" s="402">
        <v>0</v>
      </c>
      <c r="DD92" s="402">
        <v>0</v>
      </c>
      <c r="DE92" s="402">
        <v>0</v>
      </c>
      <c r="DF92" s="402">
        <v>0</v>
      </c>
      <c r="DG92" s="403">
        <v>0</v>
      </c>
    </row>
    <row r="93" spans="2:111" ht="15.6" customHeight="1">
      <c r="B93" s="123" t="s">
        <v>297</v>
      </c>
      <c r="C93" s="110" t="s">
        <v>298</v>
      </c>
      <c r="D93" s="400">
        <v>0</v>
      </c>
      <c r="E93" s="402">
        <v>0</v>
      </c>
      <c r="F93" s="402">
        <v>0</v>
      </c>
      <c r="G93" s="402">
        <v>0</v>
      </c>
      <c r="H93" s="402">
        <v>0</v>
      </c>
      <c r="I93" s="402">
        <v>0</v>
      </c>
      <c r="J93" s="402">
        <v>0</v>
      </c>
      <c r="K93" s="402">
        <v>0</v>
      </c>
      <c r="L93" s="402">
        <v>0</v>
      </c>
      <c r="M93" s="402">
        <v>0</v>
      </c>
      <c r="N93" s="402">
        <v>0</v>
      </c>
      <c r="O93" s="402">
        <v>0</v>
      </c>
      <c r="P93" s="402">
        <v>0</v>
      </c>
      <c r="Q93" s="402">
        <v>0</v>
      </c>
      <c r="R93" s="402">
        <v>0</v>
      </c>
      <c r="S93" s="402">
        <v>0</v>
      </c>
      <c r="T93" s="402">
        <v>0</v>
      </c>
      <c r="U93" s="402">
        <v>0</v>
      </c>
      <c r="V93" s="402">
        <v>0</v>
      </c>
      <c r="W93" s="402">
        <v>0</v>
      </c>
      <c r="X93" s="402">
        <v>0</v>
      </c>
      <c r="Y93" s="402">
        <v>0</v>
      </c>
      <c r="Z93" s="402">
        <v>0</v>
      </c>
      <c r="AA93" s="402">
        <v>0</v>
      </c>
      <c r="AB93" s="402">
        <v>0</v>
      </c>
      <c r="AC93" s="402">
        <v>0</v>
      </c>
      <c r="AD93" s="402">
        <v>0</v>
      </c>
      <c r="AE93" s="402">
        <v>0</v>
      </c>
      <c r="AF93" s="402">
        <v>0</v>
      </c>
      <c r="AG93" s="402">
        <v>0</v>
      </c>
      <c r="AH93" s="402">
        <v>0</v>
      </c>
      <c r="AI93" s="402">
        <v>0</v>
      </c>
      <c r="AJ93" s="402">
        <v>0</v>
      </c>
      <c r="AK93" s="402">
        <v>0</v>
      </c>
      <c r="AL93" s="402">
        <v>0</v>
      </c>
      <c r="AM93" s="402">
        <v>0</v>
      </c>
      <c r="AN93" s="402">
        <v>0</v>
      </c>
      <c r="AO93" s="402">
        <v>0</v>
      </c>
      <c r="AP93" s="402">
        <v>0</v>
      </c>
      <c r="AQ93" s="402">
        <v>0</v>
      </c>
      <c r="AR93" s="402">
        <v>0</v>
      </c>
      <c r="AS93" s="402">
        <v>0</v>
      </c>
      <c r="AT93" s="402">
        <v>0</v>
      </c>
      <c r="AU93" s="402">
        <v>0</v>
      </c>
      <c r="AV93" s="402">
        <v>0</v>
      </c>
      <c r="AW93" s="402">
        <v>0</v>
      </c>
      <c r="AX93" s="402">
        <v>0</v>
      </c>
      <c r="AY93" s="402">
        <v>0</v>
      </c>
      <c r="AZ93" s="402">
        <v>0</v>
      </c>
      <c r="BA93" s="402">
        <v>0</v>
      </c>
      <c r="BB93" s="402">
        <v>0</v>
      </c>
      <c r="BC93" s="402">
        <v>0</v>
      </c>
      <c r="BD93" s="402">
        <v>0</v>
      </c>
      <c r="BE93" s="402">
        <v>0</v>
      </c>
      <c r="BF93" s="402">
        <v>0</v>
      </c>
      <c r="BG93" s="402">
        <v>0</v>
      </c>
      <c r="BH93" s="402">
        <v>0</v>
      </c>
      <c r="BI93" s="402">
        <v>0</v>
      </c>
      <c r="BJ93" s="402">
        <v>0</v>
      </c>
      <c r="BK93" s="402">
        <v>0</v>
      </c>
      <c r="BL93" s="402">
        <v>0</v>
      </c>
      <c r="BM93" s="402">
        <v>0</v>
      </c>
      <c r="BN93" s="402">
        <v>0</v>
      </c>
      <c r="BO93" s="402">
        <v>0</v>
      </c>
      <c r="BP93" s="402">
        <v>0</v>
      </c>
      <c r="BQ93" s="402">
        <v>0</v>
      </c>
      <c r="BR93" s="402">
        <v>0</v>
      </c>
      <c r="BS93" s="402">
        <v>0</v>
      </c>
      <c r="BT93" s="402">
        <v>0</v>
      </c>
      <c r="BU93" s="402">
        <v>0</v>
      </c>
      <c r="BV93" s="402">
        <v>0</v>
      </c>
      <c r="BW93" s="402">
        <v>0</v>
      </c>
      <c r="BX93" s="402">
        <v>0</v>
      </c>
      <c r="BY93" s="402">
        <v>0</v>
      </c>
      <c r="BZ93" s="402">
        <v>0</v>
      </c>
      <c r="CA93" s="402">
        <v>0</v>
      </c>
      <c r="CB93" s="402">
        <v>0</v>
      </c>
      <c r="CC93" s="402">
        <v>0</v>
      </c>
      <c r="CD93" s="402">
        <v>0</v>
      </c>
      <c r="CE93" s="402">
        <v>0</v>
      </c>
      <c r="CF93" s="402">
        <v>0</v>
      </c>
      <c r="CG93" s="402">
        <v>0</v>
      </c>
      <c r="CH93" s="402">
        <v>0</v>
      </c>
      <c r="CI93" s="402">
        <v>0</v>
      </c>
      <c r="CJ93" s="402">
        <v>0</v>
      </c>
      <c r="CK93" s="402">
        <v>0</v>
      </c>
      <c r="CL93" s="401">
        <f t="array" ref="CL93">-生産者価格評価表!$DX93/(MMULT(投入係数表!$D93:$DG93,生産者価格評価表!$DZ$7:$DZ$114)+生産者価格評価表!$DO93)</f>
        <v>0.96835717174207281</v>
      </c>
      <c r="CM93" s="402">
        <v>0</v>
      </c>
      <c r="CN93" s="402">
        <v>0</v>
      </c>
      <c r="CO93" s="402">
        <v>0</v>
      </c>
      <c r="CP93" s="402">
        <v>0</v>
      </c>
      <c r="CQ93" s="402">
        <v>0</v>
      </c>
      <c r="CR93" s="402">
        <v>0</v>
      </c>
      <c r="CS93" s="402">
        <v>0</v>
      </c>
      <c r="CT93" s="402">
        <v>0</v>
      </c>
      <c r="CU93" s="402">
        <v>0</v>
      </c>
      <c r="CV93" s="402">
        <v>0</v>
      </c>
      <c r="CW93" s="402">
        <v>0</v>
      </c>
      <c r="CX93" s="402">
        <v>0</v>
      </c>
      <c r="CY93" s="402">
        <v>0</v>
      </c>
      <c r="CZ93" s="402">
        <v>0</v>
      </c>
      <c r="DA93" s="402">
        <v>0</v>
      </c>
      <c r="DB93" s="402">
        <v>0</v>
      </c>
      <c r="DC93" s="402">
        <v>0</v>
      </c>
      <c r="DD93" s="402">
        <v>0</v>
      </c>
      <c r="DE93" s="402">
        <v>0</v>
      </c>
      <c r="DF93" s="402">
        <v>0</v>
      </c>
      <c r="DG93" s="403">
        <v>0</v>
      </c>
    </row>
    <row r="94" spans="2:111" ht="15.6" customHeight="1">
      <c r="B94" s="123" t="s">
        <v>299</v>
      </c>
      <c r="C94" s="110" t="s">
        <v>300</v>
      </c>
      <c r="D94" s="400">
        <v>0</v>
      </c>
      <c r="E94" s="402">
        <v>0</v>
      </c>
      <c r="F94" s="402">
        <v>0</v>
      </c>
      <c r="G94" s="402">
        <v>0</v>
      </c>
      <c r="H94" s="402">
        <v>0</v>
      </c>
      <c r="I94" s="402">
        <v>0</v>
      </c>
      <c r="J94" s="402">
        <v>0</v>
      </c>
      <c r="K94" s="402">
        <v>0</v>
      </c>
      <c r="L94" s="402">
        <v>0</v>
      </c>
      <c r="M94" s="402">
        <v>0</v>
      </c>
      <c r="N94" s="402">
        <v>0</v>
      </c>
      <c r="O94" s="402">
        <v>0</v>
      </c>
      <c r="P94" s="402">
        <v>0</v>
      </c>
      <c r="Q94" s="402">
        <v>0</v>
      </c>
      <c r="R94" s="402">
        <v>0</v>
      </c>
      <c r="S94" s="402">
        <v>0</v>
      </c>
      <c r="T94" s="402">
        <v>0</v>
      </c>
      <c r="U94" s="402">
        <v>0</v>
      </c>
      <c r="V94" s="402">
        <v>0</v>
      </c>
      <c r="W94" s="402">
        <v>0</v>
      </c>
      <c r="X94" s="402">
        <v>0</v>
      </c>
      <c r="Y94" s="402">
        <v>0</v>
      </c>
      <c r="Z94" s="402">
        <v>0</v>
      </c>
      <c r="AA94" s="402">
        <v>0</v>
      </c>
      <c r="AB94" s="402">
        <v>0</v>
      </c>
      <c r="AC94" s="402">
        <v>0</v>
      </c>
      <c r="AD94" s="402">
        <v>0</v>
      </c>
      <c r="AE94" s="402">
        <v>0</v>
      </c>
      <c r="AF94" s="402">
        <v>0</v>
      </c>
      <c r="AG94" s="402">
        <v>0</v>
      </c>
      <c r="AH94" s="402">
        <v>0</v>
      </c>
      <c r="AI94" s="402">
        <v>0</v>
      </c>
      <c r="AJ94" s="402">
        <v>0</v>
      </c>
      <c r="AK94" s="402">
        <v>0</v>
      </c>
      <c r="AL94" s="402">
        <v>0</v>
      </c>
      <c r="AM94" s="402">
        <v>0</v>
      </c>
      <c r="AN94" s="402">
        <v>0</v>
      </c>
      <c r="AO94" s="402">
        <v>0</v>
      </c>
      <c r="AP94" s="402">
        <v>0</v>
      </c>
      <c r="AQ94" s="402">
        <v>0</v>
      </c>
      <c r="AR94" s="402">
        <v>0</v>
      </c>
      <c r="AS94" s="402">
        <v>0</v>
      </c>
      <c r="AT94" s="402">
        <v>0</v>
      </c>
      <c r="AU94" s="402">
        <v>0</v>
      </c>
      <c r="AV94" s="402">
        <v>0</v>
      </c>
      <c r="AW94" s="402">
        <v>0</v>
      </c>
      <c r="AX94" s="402">
        <v>0</v>
      </c>
      <c r="AY94" s="402">
        <v>0</v>
      </c>
      <c r="AZ94" s="402">
        <v>0</v>
      </c>
      <c r="BA94" s="402">
        <v>0</v>
      </c>
      <c r="BB94" s="402">
        <v>0</v>
      </c>
      <c r="BC94" s="402">
        <v>0</v>
      </c>
      <c r="BD94" s="402">
        <v>0</v>
      </c>
      <c r="BE94" s="402">
        <v>0</v>
      </c>
      <c r="BF94" s="402">
        <v>0</v>
      </c>
      <c r="BG94" s="402">
        <v>0</v>
      </c>
      <c r="BH94" s="402">
        <v>0</v>
      </c>
      <c r="BI94" s="402">
        <v>0</v>
      </c>
      <c r="BJ94" s="402">
        <v>0</v>
      </c>
      <c r="BK94" s="402">
        <v>0</v>
      </c>
      <c r="BL94" s="402">
        <v>0</v>
      </c>
      <c r="BM94" s="402">
        <v>0</v>
      </c>
      <c r="BN94" s="402">
        <v>0</v>
      </c>
      <c r="BO94" s="402">
        <v>0</v>
      </c>
      <c r="BP94" s="402">
        <v>0</v>
      </c>
      <c r="BQ94" s="402">
        <v>0</v>
      </c>
      <c r="BR94" s="402">
        <v>0</v>
      </c>
      <c r="BS94" s="402">
        <v>0</v>
      </c>
      <c r="BT94" s="402">
        <v>0</v>
      </c>
      <c r="BU94" s="402">
        <v>0</v>
      </c>
      <c r="BV94" s="402">
        <v>0</v>
      </c>
      <c r="BW94" s="402">
        <v>0</v>
      </c>
      <c r="BX94" s="402">
        <v>0</v>
      </c>
      <c r="BY94" s="402">
        <v>0</v>
      </c>
      <c r="BZ94" s="402">
        <v>0</v>
      </c>
      <c r="CA94" s="402">
        <v>0</v>
      </c>
      <c r="CB94" s="402">
        <v>0</v>
      </c>
      <c r="CC94" s="402">
        <v>0</v>
      </c>
      <c r="CD94" s="402">
        <v>0</v>
      </c>
      <c r="CE94" s="402">
        <v>0</v>
      </c>
      <c r="CF94" s="402">
        <v>0</v>
      </c>
      <c r="CG94" s="402">
        <v>0</v>
      </c>
      <c r="CH94" s="402">
        <v>0</v>
      </c>
      <c r="CI94" s="402">
        <v>0</v>
      </c>
      <c r="CJ94" s="402">
        <v>0</v>
      </c>
      <c r="CK94" s="402">
        <v>0</v>
      </c>
      <c r="CL94" s="402">
        <v>0</v>
      </c>
      <c r="CM94" s="401">
        <f t="array" ref="CM94">-生産者価格評価表!$DX94/(MMULT(投入係数表!$D94:$DG94,生産者価格評価表!$DZ$7:$DZ$114)+生産者価格評価表!$DO94)</f>
        <v>0.91648731327890909</v>
      </c>
      <c r="CN94" s="402">
        <v>0</v>
      </c>
      <c r="CO94" s="402">
        <v>0</v>
      </c>
      <c r="CP94" s="402">
        <v>0</v>
      </c>
      <c r="CQ94" s="402">
        <v>0</v>
      </c>
      <c r="CR94" s="402">
        <v>0</v>
      </c>
      <c r="CS94" s="402">
        <v>0</v>
      </c>
      <c r="CT94" s="402">
        <v>0</v>
      </c>
      <c r="CU94" s="402">
        <v>0</v>
      </c>
      <c r="CV94" s="402">
        <v>0</v>
      </c>
      <c r="CW94" s="402">
        <v>0</v>
      </c>
      <c r="CX94" s="402">
        <v>0</v>
      </c>
      <c r="CY94" s="402">
        <v>0</v>
      </c>
      <c r="CZ94" s="402">
        <v>0</v>
      </c>
      <c r="DA94" s="402">
        <v>0</v>
      </c>
      <c r="DB94" s="402">
        <v>0</v>
      </c>
      <c r="DC94" s="402">
        <v>0</v>
      </c>
      <c r="DD94" s="402">
        <v>0</v>
      </c>
      <c r="DE94" s="402">
        <v>0</v>
      </c>
      <c r="DF94" s="402">
        <v>0</v>
      </c>
      <c r="DG94" s="403">
        <v>0</v>
      </c>
    </row>
    <row r="95" spans="2:111" ht="15.6" customHeight="1">
      <c r="B95" s="123" t="s">
        <v>301</v>
      </c>
      <c r="C95" s="110" t="s">
        <v>7</v>
      </c>
      <c r="D95" s="400">
        <v>0</v>
      </c>
      <c r="E95" s="402">
        <v>0</v>
      </c>
      <c r="F95" s="402">
        <v>0</v>
      </c>
      <c r="G95" s="402">
        <v>0</v>
      </c>
      <c r="H95" s="402">
        <v>0</v>
      </c>
      <c r="I95" s="402">
        <v>0</v>
      </c>
      <c r="J95" s="402">
        <v>0</v>
      </c>
      <c r="K95" s="402">
        <v>0</v>
      </c>
      <c r="L95" s="402">
        <v>0</v>
      </c>
      <c r="M95" s="402">
        <v>0</v>
      </c>
      <c r="N95" s="402">
        <v>0</v>
      </c>
      <c r="O95" s="402">
        <v>0</v>
      </c>
      <c r="P95" s="402">
        <v>0</v>
      </c>
      <c r="Q95" s="402">
        <v>0</v>
      </c>
      <c r="R95" s="402">
        <v>0</v>
      </c>
      <c r="S95" s="402">
        <v>0</v>
      </c>
      <c r="T95" s="402">
        <v>0</v>
      </c>
      <c r="U95" s="402">
        <v>0</v>
      </c>
      <c r="V95" s="402">
        <v>0</v>
      </c>
      <c r="W95" s="402">
        <v>0</v>
      </c>
      <c r="X95" s="402">
        <v>0</v>
      </c>
      <c r="Y95" s="402">
        <v>0</v>
      </c>
      <c r="Z95" s="402">
        <v>0</v>
      </c>
      <c r="AA95" s="402">
        <v>0</v>
      </c>
      <c r="AB95" s="402">
        <v>0</v>
      </c>
      <c r="AC95" s="402">
        <v>0</v>
      </c>
      <c r="AD95" s="402">
        <v>0</v>
      </c>
      <c r="AE95" s="402">
        <v>0</v>
      </c>
      <c r="AF95" s="402">
        <v>0</v>
      </c>
      <c r="AG95" s="402">
        <v>0</v>
      </c>
      <c r="AH95" s="402">
        <v>0</v>
      </c>
      <c r="AI95" s="402">
        <v>0</v>
      </c>
      <c r="AJ95" s="402">
        <v>0</v>
      </c>
      <c r="AK95" s="402">
        <v>0</v>
      </c>
      <c r="AL95" s="402">
        <v>0</v>
      </c>
      <c r="AM95" s="402">
        <v>0</v>
      </c>
      <c r="AN95" s="402">
        <v>0</v>
      </c>
      <c r="AO95" s="402">
        <v>0</v>
      </c>
      <c r="AP95" s="402">
        <v>0</v>
      </c>
      <c r="AQ95" s="402">
        <v>0</v>
      </c>
      <c r="AR95" s="402">
        <v>0</v>
      </c>
      <c r="AS95" s="402">
        <v>0</v>
      </c>
      <c r="AT95" s="402">
        <v>0</v>
      </c>
      <c r="AU95" s="402">
        <v>0</v>
      </c>
      <c r="AV95" s="402">
        <v>0</v>
      </c>
      <c r="AW95" s="402">
        <v>0</v>
      </c>
      <c r="AX95" s="402">
        <v>0</v>
      </c>
      <c r="AY95" s="402">
        <v>0</v>
      </c>
      <c r="AZ95" s="402">
        <v>0</v>
      </c>
      <c r="BA95" s="402">
        <v>0</v>
      </c>
      <c r="BB95" s="402">
        <v>0</v>
      </c>
      <c r="BC95" s="402">
        <v>0</v>
      </c>
      <c r="BD95" s="402">
        <v>0</v>
      </c>
      <c r="BE95" s="402">
        <v>0</v>
      </c>
      <c r="BF95" s="402">
        <v>0</v>
      </c>
      <c r="BG95" s="402">
        <v>0</v>
      </c>
      <c r="BH95" s="402">
        <v>0</v>
      </c>
      <c r="BI95" s="402">
        <v>0</v>
      </c>
      <c r="BJ95" s="402">
        <v>0</v>
      </c>
      <c r="BK95" s="402">
        <v>0</v>
      </c>
      <c r="BL95" s="402">
        <v>0</v>
      </c>
      <c r="BM95" s="402">
        <v>0</v>
      </c>
      <c r="BN95" s="402">
        <v>0</v>
      </c>
      <c r="BO95" s="402">
        <v>0</v>
      </c>
      <c r="BP95" s="402">
        <v>0</v>
      </c>
      <c r="BQ95" s="402">
        <v>0</v>
      </c>
      <c r="BR95" s="402">
        <v>0</v>
      </c>
      <c r="BS95" s="402">
        <v>0</v>
      </c>
      <c r="BT95" s="402">
        <v>0</v>
      </c>
      <c r="BU95" s="402">
        <v>0</v>
      </c>
      <c r="BV95" s="402">
        <v>0</v>
      </c>
      <c r="BW95" s="402">
        <v>0</v>
      </c>
      <c r="BX95" s="402">
        <v>0</v>
      </c>
      <c r="BY95" s="402">
        <v>0</v>
      </c>
      <c r="BZ95" s="402">
        <v>0</v>
      </c>
      <c r="CA95" s="402">
        <v>0</v>
      </c>
      <c r="CB95" s="402">
        <v>0</v>
      </c>
      <c r="CC95" s="402">
        <v>0</v>
      </c>
      <c r="CD95" s="402">
        <v>0</v>
      </c>
      <c r="CE95" s="402">
        <v>0</v>
      </c>
      <c r="CF95" s="402">
        <v>0</v>
      </c>
      <c r="CG95" s="402">
        <v>0</v>
      </c>
      <c r="CH95" s="402">
        <v>0</v>
      </c>
      <c r="CI95" s="402">
        <v>0</v>
      </c>
      <c r="CJ95" s="402">
        <v>0</v>
      </c>
      <c r="CK95" s="402">
        <v>0</v>
      </c>
      <c r="CL95" s="402">
        <v>0</v>
      </c>
      <c r="CM95" s="402">
        <v>0</v>
      </c>
      <c r="CN95" s="401">
        <f t="array" ref="CN95">-生産者価格評価表!$DX95/(MMULT(投入係数表!$D95:$DG95,生産者価格評価表!$DZ$7:$DZ$114)+生産者価格評価表!$DO95)</f>
        <v>0</v>
      </c>
      <c r="CO95" s="402">
        <v>0</v>
      </c>
      <c r="CP95" s="402">
        <v>0</v>
      </c>
      <c r="CQ95" s="402">
        <v>0</v>
      </c>
      <c r="CR95" s="402">
        <v>0</v>
      </c>
      <c r="CS95" s="402">
        <v>0</v>
      </c>
      <c r="CT95" s="402">
        <v>0</v>
      </c>
      <c r="CU95" s="402">
        <v>0</v>
      </c>
      <c r="CV95" s="402">
        <v>0</v>
      </c>
      <c r="CW95" s="402">
        <v>0</v>
      </c>
      <c r="CX95" s="402">
        <v>0</v>
      </c>
      <c r="CY95" s="402">
        <v>0</v>
      </c>
      <c r="CZ95" s="402">
        <v>0</v>
      </c>
      <c r="DA95" s="402">
        <v>0</v>
      </c>
      <c r="DB95" s="402">
        <v>0</v>
      </c>
      <c r="DC95" s="402">
        <v>0</v>
      </c>
      <c r="DD95" s="402">
        <v>0</v>
      </c>
      <c r="DE95" s="402">
        <v>0</v>
      </c>
      <c r="DF95" s="402">
        <v>0</v>
      </c>
      <c r="DG95" s="403">
        <v>0</v>
      </c>
    </row>
    <row r="96" spans="2:111" ht="15.6" customHeight="1">
      <c r="B96" s="123" t="s">
        <v>302</v>
      </c>
      <c r="C96" s="110" t="s">
        <v>303</v>
      </c>
      <c r="D96" s="400">
        <v>0</v>
      </c>
      <c r="E96" s="402">
        <v>0</v>
      </c>
      <c r="F96" s="402">
        <v>0</v>
      </c>
      <c r="G96" s="402">
        <v>0</v>
      </c>
      <c r="H96" s="402">
        <v>0</v>
      </c>
      <c r="I96" s="402">
        <v>0</v>
      </c>
      <c r="J96" s="402">
        <v>0</v>
      </c>
      <c r="K96" s="402">
        <v>0</v>
      </c>
      <c r="L96" s="402">
        <v>0</v>
      </c>
      <c r="M96" s="402">
        <v>0</v>
      </c>
      <c r="N96" s="402">
        <v>0</v>
      </c>
      <c r="O96" s="402">
        <v>0</v>
      </c>
      <c r="P96" s="402">
        <v>0</v>
      </c>
      <c r="Q96" s="402">
        <v>0</v>
      </c>
      <c r="R96" s="402">
        <v>0</v>
      </c>
      <c r="S96" s="402">
        <v>0</v>
      </c>
      <c r="T96" s="402">
        <v>0</v>
      </c>
      <c r="U96" s="402">
        <v>0</v>
      </c>
      <c r="V96" s="402">
        <v>0</v>
      </c>
      <c r="W96" s="402">
        <v>0</v>
      </c>
      <c r="X96" s="402">
        <v>0</v>
      </c>
      <c r="Y96" s="402">
        <v>0</v>
      </c>
      <c r="Z96" s="402">
        <v>0</v>
      </c>
      <c r="AA96" s="402">
        <v>0</v>
      </c>
      <c r="AB96" s="402">
        <v>0</v>
      </c>
      <c r="AC96" s="402">
        <v>0</v>
      </c>
      <c r="AD96" s="402">
        <v>0</v>
      </c>
      <c r="AE96" s="402">
        <v>0</v>
      </c>
      <c r="AF96" s="402">
        <v>0</v>
      </c>
      <c r="AG96" s="402">
        <v>0</v>
      </c>
      <c r="AH96" s="402">
        <v>0</v>
      </c>
      <c r="AI96" s="402">
        <v>0</v>
      </c>
      <c r="AJ96" s="402">
        <v>0</v>
      </c>
      <c r="AK96" s="402">
        <v>0</v>
      </c>
      <c r="AL96" s="402">
        <v>0</v>
      </c>
      <c r="AM96" s="402">
        <v>0</v>
      </c>
      <c r="AN96" s="402">
        <v>0</v>
      </c>
      <c r="AO96" s="402">
        <v>0</v>
      </c>
      <c r="AP96" s="402">
        <v>0</v>
      </c>
      <c r="AQ96" s="402">
        <v>0</v>
      </c>
      <c r="AR96" s="402">
        <v>0</v>
      </c>
      <c r="AS96" s="402">
        <v>0</v>
      </c>
      <c r="AT96" s="402">
        <v>0</v>
      </c>
      <c r="AU96" s="402">
        <v>0</v>
      </c>
      <c r="AV96" s="402">
        <v>0</v>
      </c>
      <c r="AW96" s="402">
        <v>0</v>
      </c>
      <c r="AX96" s="402">
        <v>0</v>
      </c>
      <c r="AY96" s="402">
        <v>0</v>
      </c>
      <c r="AZ96" s="402">
        <v>0</v>
      </c>
      <c r="BA96" s="402">
        <v>0</v>
      </c>
      <c r="BB96" s="402">
        <v>0</v>
      </c>
      <c r="BC96" s="402">
        <v>0</v>
      </c>
      <c r="BD96" s="402">
        <v>0</v>
      </c>
      <c r="BE96" s="402">
        <v>0</v>
      </c>
      <c r="BF96" s="402">
        <v>0</v>
      </c>
      <c r="BG96" s="402">
        <v>0</v>
      </c>
      <c r="BH96" s="402">
        <v>0</v>
      </c>
      <c r="BI96" s="402">
        <v>0</v>
      </c>
      <c r="BJ96" s="402">
        <v>0</v>
      </c>
      <c r="BK96" s="402">
        <v>0</v>
      </c>
      <c r="BL96" s="402">
        <v>0</v>
      </c>
      <c r="BM96" s="402">
        <v>0</v>
      </c>
      <c r="BN96" s="402">
        <v>0</v>
      </c>
      <c r="BO96" s="402">
        <v>0</v>
      </c>
      <c r="BP96" s="402">
        <v>0</v>
      </c>
      <c r="BQ96" s="402">
        <v>0</v>
      </c>
      <c r="BR96" s="402">
        <v>0</v>
      </c>
      <c r="BS96" s="402">
        <v>0</v>
      </c>
      <c r="BT96" s="402">
        <v>0</v>
      </c>
      <c r="BU96" s="402">
        <v>0</v>
      </c>
      <c r="BV96" s="402">
        <v>0</v>
      </c>
      <c r="BW96" s="402">
        <v>0</v>
      </c>
      <c r="BX96" s="402">
        <v>0</v>
      </c>
      <c r="BY96" s="402">
        <v>0</v>
      </c>
      <c r="BZ96" s="402">
        <v>0</v>
      </c>
      <c r="CA96" s="402">
        <v>0</v>
      </c>
      <c r="CB96" s="402">
        <v>0</v>
      </c>
      <c r="CC96" s="402">
        <v>0</v>
      </c>
      <c r="CD96" s="402">
        <v>0</v>
      </c>
      <c r="CE96" s="402">
        <v>0</v>
      </c>
      <c r="CF96" s="402">
        <v>0</v>
      </c>
      <c r="CG96" s="402">
        <v>0</v>
      </c>
      <c r="CH96" s="402">
        <v>0</v>
      </c>
      <c r="CI96" s="402">
        <v>0</v>
      </c>
      <c r="CJ96" s="402">
        <v>0</v>
      </c>
      <c r="CK96" s="402">
        <v>0</v>
      </c>
      <c r="CL96" s="402">
        <v>0</v>
      </c>
      <c r="CM96" s="402">
        <v>0</v>
      </c>
      <c r="CN96" s="402">
        <v>0</v>
      </c>
      <c r="CO96" s="401">
        <f t="array" ref="CO96">-生産者価格評価表!$DX96/(MMULT(投入係数表!$D96:$DG96,生産者価格評価表!$DZ$7:$DZ$114)+生産者価格評価表!$DO96)</f>
        <v>3.0346637733304687E-2</v>
      </c>
      <c r="CP96" s="402">
        <v>0</v>
      </c>
      <c r="CQ96" s="402">
        <v>0</v>
      </c>
      <c r="CR96" s="402">
        <v>0</v>
      </c>
      <c r="CS96" s="402">
        <v>0</v>
      </c>
      <c r="CT96" s="402">
        <v>0</v>
      </c>
      <c r="CU96" s="402">
        <v>0</v>
      </c>
      <c r="CV96" s="402">
        <v>0</v>
      </c>
      <c r="CW96" s="402">
        <v>0</v>
      </c>
      <c r="CX96" s="402">
        <v>0</v>
      </c>
      <c r="CY96" s="402">
        <v>0</v>
      </c>
      <c r="CZ96" s="402">
        <v>0</v>
      </c>
      <c r="DA96" s="402">
        <v>0</v>
      </c>
      <c r="DB96" s="402">
        <v>0</v>
      </c>
      <c r="DC96" s="402">
        <v>0</v>
      </c>
      <c r="DD96" s="402">
        <v>0</v>
      </c>
      <c r="DE96" s="402">
        <v>0</v>
      </c>
      <c r="DF96" s="402">
        <v>0</v>
      </c>
      <c r="DG96" s="403">
        <v>0</v>
      </c>
    </row>
    <row r="97" spans="2:111" ht="15.6" customHeight="1">
      <c r="B97" s="123" t="s">
        <v>304</v>
      </c>
      <c r="C97" s="110" t="s">
        <v>305</v>
      </c>
      <c r="D97" s="400">
        <v>0</v>
      </c>
      <c r="E97" s="402">
        <v>0</v>
      </c>
      <c r="F97" s="402">
        <v>0</v>
      </c>
      <c r="G97" s="402">
        <v>0</v>
      </c>
      <c r="H97" s="402">
        <v>0</v>
      </c>
      <c r="I97" s="402">
        <v>0</v>
      </c>
      <c r="J97" s="402">
        <v>0</v>
      </c>
      <c r="K97" s="402">
        <v>0</v>
      </c>
      <c r="L97" s="402">
        <v>0</v>
      </c>
      <c r="M97" s="402">
        <v>0</v>
      </c>
      <c r="N97" s="402">
        <v>0</v>
      </c>
      <c r="O97" s="402">
        <v>0</v>
      </c>
      <c r="P97" s="402">
        <v>0</v>
      </c>
      <c r="Q97" s="402">
        <v>0</v>
      </c>
      <c r="R97" s="402">
        <v>0</v>
      </c>
      <c r="S97" s="402">
        <v>0</v>
      </c>
      <c r="T97" s="402">
        <v>0</v>
      </c>
      <c r="U97" s="402">
        <v>0</v>
      </c>
      <c r="V97" s="402">
        <v>0</v>
      </c>
      <c r="W97" s="402">
        <v>0</v>
      </c>
      <c r="X97" s="402">
        <v>0</v>
      </c>
      <c r="Y97" s="402">
        <v>0</v>
      </c>
      <c r="Z97" s="402">
        <v>0</v>
      </c>
      <c r="AA97" s="402">
        <v>0</v>
      </c>
      <c r="AB97" s="402">
        <v>0</v>
      </c>
      <c r="AC97" s="402">
        <v>0</v>
      </c>
      <c r="AD97" s="402">
        <v>0</v>
      </c>
      <c r="AE97" s="402">
        <v>0</v>
      </c>
      <c r="AF97" s="402">
        <v>0</v>
      </c>
      <c r="AG97" s="402">
        <v>0</v>
      </c>
      <c r="AH97" s="402">
        <v>0</v>
      </c>
      <c r="AI97" s="402">
        <v>0</v>
      </c>
      <c r="AJ97" s="402">
        <v>0</v>
      </c>
      <c r="AK97" s="402">
        <v>0</v>
      </c>
      <c r="AL97" s="402">
        <v>0</v>
      </c>
      <c r="AM97" s="402">
        <v>0</v>
      </c>
      <c r="AN97" s="402">
        <v>0</v>
      </c>
      <c r="AO97" s="402">
        <v>0</v>
      </c>
      <c r="AP97" s="402">
        <v>0</v>
      </c>
      <c r="AQ97" s="402">
        <v>0</v>
      </c>
      <c r="AR97" s="402">
        <v>0</v>
      </c>
      <c r="AS97" s="402">
        <v>0</v>
      </c>
      <c r="AT97" s="402">
        <v>0</v>
      </c>
      <c r="AU97" s="402">
        <v>0</v>
      </c>
      <c r="AV97" s="402">
        <v>0</v>
      </c>
      <c r="AW97" s="402">
        <v>0</v>
      </c>
      <c r="AX97" s="402">
        <v>0</v>
      </c>
      <c r="AY97" s="402">
        <v>0</v>
      </c>
      <c r="AZ97" s="402">
        <v>0</v>
      </c>
      <c r="BA97" s="402">
        <v>0</v>
      </c>
      <c r="BB97" s="402">
        <v>0</v>
      </c>
      <c r="BC97" s="402">
        <v>0</v>
      </c>
      <c r="BD97" s="402">
        <v>0</v>
      </c>
      <c r="BE97" s="402">
        <v>0</v>
      </c>
      <c r="BF97" s="402">
        <v>0</v>
      </c>
      <c r="BG97" s="402">
        <v>0</v>
      </c>
      <c r="BH97" s="402">
        <v>0</v>
      </c>
      <c r="BI97" s="402">
        <v>0</v>
      </c>
      <c r="BJ97" s="402">
        <v>0</v>
      </c>
      <c r="BK97" s="402">
        <v>0</v>
      </c>
      <c r="BL97" s="402">
        <v>0</v>
      </c>
      <c r="BM97" s="402">
        <v>0</v>
      </c>
      <c r="BN97" s="402">
        <v>0</v>
      </c>
      <c r="BO97" s="402">
        <v>0</v>
      </c>
      <c r="BP97" s="402">
        <v>0</v>
      </c>
      <c r="BQ97" s="402">
        <v>0</v>
      </c>
      <c r="BR97" s="402">
        <v>0</v>
      </c>
      <c r="BS97" s="402">
        <v>0</v>
      </c>
      <c r="BT97" s="402">
        <v>0</v>
      </c>
      <c r="BU97" s="402">
        <v>0</v>
      </c>
      <c r="BV97" s="402">
        <v>0</v>
      </c>
      <c r="BW97" s="402">
        <v>0</v>
      </c>
      <c r="BX97" s="402">
        <v>0</v>
      </c>
      <c r="BY97" s="402">
        <v>0</v>
      </c>
      <c r="BZ97" s="402">
        <v>0</v>
      </c>
      <c r="CA97" s="402">
        <v>0</v>
      </c>
      <c r="CB97" s="402">
        <v>0</v>
      </c>
      <c r="CC97" s="402">
        <v>0</v>
      </c>
      <c r="CD97" s="402">
        <v>0</v>
      </c>
      <c r="CE97" s="402">
        <v>0</v>
      </c>
      <c r="CF97" s="402">
        <v>0</v>
      </c>
      <c r="CG97" s="402">
        <v>0</v>
      </c>
      <c r="CH97" s="402">
        <v>0</v>
      </c>
      <c r="CI97" s="402">
        <v>0</v>
      </c>
      <c r="CJ97" s="402">
        <v>0</v>
      </c>
      <c r="CK97" s="402">
        <v>0</v>
      </c>
      <c r="CL97" s="402">
        <v>0</v>
      </c>
      <c r="CM97" s="402">
        <v>0</v>
      </c>
      <c r="CN97" s="402">
        <v>0</v>
      </c>
      <c r="CO97" s="402">
        <v>0</v>
      </c>
      <c r="CP97" s="401">
        <f t="array" ref="CP97">-生産者価格評価表!$DX97/(MMULT(投入係数表!$D97:$DG97,生産者価格評価表!$DZ$7:$DZ$114)+生産者価格評価表!$DO97)</f>
        <v>8.2542669663700732E-2</v>
      </c>
      <c r="CQ97" s="402">
        <v>0</v>
      </c>
      <c r="CR97" s="402">
        <v>0</v>
      </c>
      <c r="CS97" s="402">
        <v>0</v>
      </c>
      <c r="CT97" s="402">
        <v>0</v>
      </c>
      <c r="CU97" s="402">
        <v>0</v>
      </c>
      <c r="CV97" s="402">
        <v>0</v>
      </c>
      <c r="CW97" s="402">
        <v>0</v>
      </c>
      <c r="CX97" s="402">
        <v>0</v>
      </c>
      <c r="CY97" s="402">
        <v>0</v>
      </c>
      <c r="CZ97" s="402">
        <v>0</v>
      </c>
      <c r="DA97" s="402">
        <v>0</v>
      </c>
      <c r="DB97" s="402">
        <v>0</v>
      </c>
      <c r="DC97" s="402">
        <v>0</v>
      </c>
      <c r="DD97" s="402">
        <v>0</v>
      </c>
      <c r="DE97" s="402">
        <v>0</v>
      </c>
      <c r="DF97" s="402">
        <v>0</v>
      </c>
      <c r="DG97" s="403">
        <v>0</v>
      </c>
    </row>
    <row r="98" spans="2:111" ht="15.6" customHeight="1">
      <c r="B98" s="123" t="s">
        <v>306</v>
      </c>
      <c r="C98" s="110" t="s">
        <v>307</v>
      </c>
      <c r="D98" s="400">
        <v>0</v>
      </c>
      <c r="E98" s="402">
        <v>0</v>
      </c>
      <c r="F98" s="402">
        <v>0</v>
      </c>
      <c r="G98" s="402">
        <v>0</v>
      </c>
      <c r="H98" s="402">
        <v>0</v>
      </c>
      <c r="I98" s="402">
        <v>0</v>
      </c>
      <c r="J98" s="402">
        <v>0</v>
      </c>
      <c r="K98" s="402">
        <v>0</v>
      </c>
      <c r="L98" s="402">
        <v>0</v>
      </c>
      <c r="M98" s="402">
        <v>0</v>
      </c>
      <c r="N98" s="402">
        <v>0</v>
      </c>
      <c r="O98" s="402">
        <v>0</v>
      </c>
      <c r="P98" s="402">
        <v>0</v>
      </c>
      <c r="Q98" s="402">
        <v>0</v>
      </c>
      <c r="R98" s="402">
        <v>0</v>
      </c>
      <c r="S98" s="402">
        <v>0</v>
      </c>
      <c r="T98" s="402">
        <v>0</v>
      </c>
      <c r="U98" s="402">
        <v>0</v>
      </c>
      <c r="V98" s="402">
        <v>0</v>
      </c>
      <c r="W98" s="402">
        <v>0</v>
      </c>
      <c r="X98" s="402">
        <v>0</v>
      </c>
      <c r="Y98" s="402">
        <v>0</v>
      </c>
      <c r="Z98" s="402">
        <v>0</v>
      </c>
      <c r="AA98" s="402">
        <v>0</v>
      </c>
      <c r="AB98" s="402">
        <v>0</v>
      </c>
      <c r="AC98" s="402">
        <v>0</v>
      </c>
      <c r="AD98" s="402">
        <v>0</v>
      </c>
      <c r="AE98" s="402">
        <v>0</v>
      </c>
      <c r="AF98" s="402">
        <v>0</v>
      </c>
      <c r="AG98" s="402">
        <v>0</v>
      </c>
      <c r="AH98" s="402">
        <v>0</v>
      </c>
      <c r="AI98" s="402">
        <v>0</v>
      </c>
      <c r="AJ98" s="402">
        <v>0</v>
      </c>
      <c r="AK98" s="402">
        <v>0</v>
      </c>
      <c r="AL98" s="402">
        <v>0</v>
      </c>
      <c r="AM98" s="402">
        <v>0</v>
      </c>
      <c r="AN98" s="402">
        <v>0</v>
      </c>
      <c r="AO98" s="402">
        <v>0</v>
      </c>
      <c r="AP98" s="402">
        <v>0</v>
      </c>
      <c r="AQ98" s="402">
        <v>0</v>
      </c>
      <c r="AR98" s="402">
        <v>0</v>
      </c>
      <c r="AS98" s="402">
        <v>0</v>
      </c>
      <c r="AT98" s="402">
        <v>0</v>
      </c>
      <c r="AU98" s="402">
        <v>0</v>
      </c>
      <c r="AV98" s="402">
        <v>0</v>
      </c>
      <c r="AW98" s="402">
        <v>0</v>
      </c>
      <c r="AX98" s="402">
        <v>0</v>
      </c>
      <c r="AY98" s="402">
        <v>0</v>
      </c>
      <c r="AZ98" s="402">
        <v>0</v>
      </c>
      <c r="BA98" s="402">
        <v>0</v>
      </c>
      <c r="BB98" s="402">
        <v>0</v>
      </c>
      <c r="BC98" s="402">
        <v>0</v>
      </c>
      <c r="BD98" s="402">
        <v>0</v>
      </c>
      <c r="BE98" s="402">
        <v>0</v>
      </c>
      <c r="BF98" s="402">
        <v>0</v>
      </c>
      <c r="BG98" s="402">
        <v>0</v>
      </c>
      <c r="BH98" s="402">
        <v>0</v>
      </c>
      <c r="BI98" s="402">
        <v>0</v>
      </c>
      <c r="BJ98" s="402">
        <v>0</v>
      </c>
      <c r="BK98" s="402">
        <v>0</v>
      </c>
      <c r="BL98" s="402">
        <v>0</v>
      </c>
      <c r="BM98" s="402">
        <v>0</v>
      </c>
      <c r="BN98" s="402">
        <v>0</v>
      </c>
      <c r="BO98" s="402">
        <v>0</v>
      </c>
      <c r="BP98" s="402">
        <v>0</v>
      </c>
      <c r="BQ98" s="402">
        <v>0</v>
      </c>
      <c r="BR98" s="402">
        <v>0</v>
      </c>
      <c r="BS98" s="402">
        <v>0</v>
      </c>
      <c r="BT98" s="402">
        <v>0</v>
      </c>
      <c r="BU98" s="402">
        <v>0</v>
      </c>
      <c r="BV98" s="402">
        <v>0</v>
      </c>
      <c r="BW98" s="402">
        <v>0</v>
      </c>
      <c r="BX98" s="402">
        <v>0</v>
      </c>
      <c r="BY98" s="402">
        <v>0</v>
      </c>
      <c r="BZ98" s="402">
        <v>0</v>
      </c>
      <c r="CA98" s="402">
        <v>0</v>
      </c>
      <c r="CB98" s="402">
        <v>0</v>
      </c>
      <c r="CC98" s="402">
        <v>0</v>
      </c>
      <c r="CD98" s="402">
        <v>0</v>
      </c>
      <c r="CE98" s="402">
        <v>0</v>
      </c>
      <c r="CF98" s="402">
        <v>0</v>
      </c>
      <c r="CG98" s="402">
        <v>0</v>
      </c>
      <c r="CH98" s="402">
        <v>0</v>
      </c>
      <c r="CI98" s="402">
        <v>0</v>
      </c>
      <c r="CJ98" s="402">
        <v>0</v>
      </c>
      <c r="CK98" s="402">
        <v>0</v>
      </c>
      <c r="CL98" s="402">
        <v>0</v>
      </c>
      <c r="CM98" s="402">
        <v>0</v>
      </c>
      <c r="CN98" s="402">
        <v>0</v>
      </c>
      <c r="CO98" s="402">
        <v>0</v>
      </c>
      <c r="CP98" s="402">
        <v>0</v>
      </c>
      <c r="CQ98" s="401">
        <f t="array" ref="CQ98">-生産者価格評価表!$DX98/(MMULT(投入係数表!$D98:$DG98,生産者価格評価表!$DZ$7:$DZ$114)+生産者価格評価表!$DO98)</f>
        <v>4.699740303979287E-2</v>
      </c>
      <c r="CR98" s="402">
        <v>0</v>
      </c>
      <c r="CS98" s="402">
        <v>0</v>
      </c>
      <c r="CT98" s="402">
        <v>0</v>
      </c>
      <c r="CU98" s="402">
        <v>0</v>
      </c>
      <c r="CV98" s="402">
        <v>0</v>
      </c>
      <c r="CW98" s="402">
        <v>0</v>
      </c>
      <c r="CX98" s="402">
        <v>0</v>
      </c>
      <c r="CY98" s="402">
        <v>0</v>
      </c>
      <c r="CZ98" s="402">
        <v>0</v>
      </c>
      <c r="DA98" s="402">
        <v>0</v>
      </c>
      <c r="DB98" s="402">
        <v>0</v>
      </c>
      <c r="DC98" s="402">
        <v>0</v>
      </c>
      <c r="DD98" s="402">
        <v>0</v>
      </c>
      <c r="DE98" s="402">
        <v>0</v>
      </c>
      <c r="DF98" s="402">
        <v>0</v>
      </c>
      <c r="DG98" s="403">
        <v>0</v>
      </c>
    </row>
    <row r="99" spans="2:111" ht="15.6" customHeight="1">
      <c r="B99" s="123" t="s">
        <v>308</v>
      </c>
      <c r="C99" s="110" t="s">
        <v>309</v>
      </c>
      <c r="D99" s="400">
        <v>0</v>
      </c>
      <c r="E99" s="402">
        <v>0</v>
      </c>
      <c r="F99" s="402">
        <v>0</v>
      </c>
      <c r="G99" s="402">
        <v>0</v>
      </c>
      <c r="H99" s="402">
        <v>0</v>
      </c>
      <c r="I99" s="402">
        <v>0</v>
      </c>
      <c r="J99" s="402">
        <v>0</v>
      </c>
      <c r="K99" s="402">
        <v>0</v>
      </c>
      <c r="L99" s="402">
        <v>0</v>
      </c>
      <c r="M99" s="402">
        <v>0</v>
      </c>
      <c r="N99" s="402">
        <v>0</v>
      </c>
      <c r="O99" s="402">
        <v>0</v>
      </c>
      <c r="P99" s="402">
        <v>0</v>
      </c>
      <c r="Q99" s="402">
        <v>0</v>
      </c>
      <c r="R99" s="402">
        <v>0</v>
      </c>
      <c r="S99" s="402">
        <v>0</v>
      </c>
      <c r="T99" s="402">
        <v>0</v>
      </c>
      <c r="U99" s="402">
        <v>0</v>
      </c>
      <c r="V99" s="402">
        <v>0</v>
      </c>
      <c r="W99" s="402">
        <v>0</v>
      </c>
      <c r="X99" s="402">
        <v>0</v>
      </c>
      <c r="Y99" s="402">
        <v>0</v>
      </c>
      <c r="Z99" s="402">
        <v>0</v>
      </c>
      <c r="AA99" s="402">
        <v>0</v>
      </c>
      <c r="AB99" s="402">
        <v>0</v>
      </c>
      <c r="AC99" s="402">
        <v>0</v>
      </c>
      <c r="AD99" s="402">
        <v>0</v>
      </c>
      <c r="AE99" s="402">
        <v>0</v>
      </c>
      <c r="AF99" s="402">
        <v>0</v>
      </c>
      <c r="AG99" s="402">
        <v>0</v>
      </c>
      <c r="AH99" s="402">
        <v>0</v>
      </c>
      <c r="AI99" s="402">
        <v>0</v>
      </c>
      <c r="AJ99" s="402">
        <v>0</v>
      </c>
      <c r="AK99" s="402">
        <v>0</v>
      </c>
      <c r="AL99" s="402">
        <v>0</v>
      </c>
      <c r="AM99" s="402">
        <v>0</v>
      </c>
      <c r="AN99" s="402">
        <v>0</v>
      </c>
      <c r="AO99" s="402">
        <v>0</v>
      </c>
      <c r="AP99" s="402">
        <v>0</v>
      </c>
      <c r="AQ99" s="402">
        <v>0</v>
      </c>
      <c r="AR99" s="402">
        <v>0</v>
      </c>
      <c r="AS99" s="402">
        <v>0</v>
      </c>
      <c r="AT99" s="402">
        <v>0</v>
      </c>
      <c r="AU99" s="402">
        <v>0</v>
      </c>
      <c r="AV99" s="402">
        <v>0</v>
      </c>
      <c r="AW99" s="402">
        <v>0</v>
      </c>
      <c r="AX99" s="402">
        <v>0</v>
      </c>
      <c r="AY99" s="402">
        <v>0</v>
      </c>
      <c r="AZ99" s="402">
        <v>0</v>
      </c>
      <c r="BA99" s="402">
        <v>0</v>
      </c>
      <c r="BB99" s="402">
        <v>0</v>
      </c>
      <c r="BC99" s="402">
        <v>0</v>
      </c>
      <c r="BD99" s="402">
        <v>0</v>
      </c>
      <c r="BE99" s="402">
        <v>0</v>
      </c>
      <c r="BF99" s="402">
        <v>0</v>
      </c>
      <c r="BG99" s="402">
        <v>0</v>
      </c>
      <c r="BH99" s="402">
        <v>0</v>
      </c>
      <c r="BI99" s="402">
        <v>0</v>
      </c>
      <c r="BJ99" s="402">
        <v>0</v>
      </c>
      <c r="BK99" s="402">
        <v>0</v>
      </c>
      <c r="BL99" s="402">
        <v>0</v>
      </c>
      <c r="BM99" s="402">
        <v>0</v>
      </c>
      <c r="BN99" s="402">
        <v>0</v>
      </c>
      <c r="BO99" s="402">
        <v>0</v>
      </c>
      <c r="BP99" s="402">
        <v>0</v>
      </c>
      <c r="BQ99" s="402">
        <v>0</v>
      </c>
      <c r="BR99" s="402">
        <v>0</v>
      </c>
      <c r="BS99" s="402">
        <v>0</v>
      </c>
      <c r="BT99" s="402">
        <v>0</v>
      </c>
      <c r="BU99" s="402">
        <v>0</v>
      </c>
      <c r="BV99" s="402">
        <v>0</v>
      </c>
      <c r="BW99" s="402">
        <v>0</v>
      </c>
      <c r="BX99" s="402">
        <v>0</v>
      </c>
      <c r="BY99" s="402">
        <v>0</v>
      </c>
      <c r="BZ99" s="402">
        <v>0</v>
      </c>
      <c r="CA99" s="402">
        <v>0</v>
      </c>
      <c r="CB99" s="402">
        <v>0</v>
      </c>
      <c r="CC99" s="402">
        <v>0</v>
      </c>
      <c r="CD99" s="402">
        <v>0</v>
      </c>
      <c r="CE99" s="402">
        <v>0</v>
      </c>
      <c r="CF99" s="402">
        <v>0</v>
      </c>
      <c r="CG99" s="402">
        <v>0</v>
      </c>
      <c r="CH99" s="402">
        <v>0</v>
      </c>
      <c r="CI99" s="402">
        <v>0</v>
      </c>
      <c r="CJ99" s="402">
        <v>0</v>
      </c>
      <c r="CK99" s="402">
        <v>0</v>
      </c>
      <c r="CL99" s="402">
        <v>0</v>
      </c>
      <c r="CM99" s="402">
        <v>0</v>
      </c>
      <c r="CN99" s="402">
        <v>0</v>
      </c>
      <c r="CO99" s="402">
        <v>0</v>
      </c>
      <c r="CP99" s="402">
        <v>0</v>
      </c>
      <c r="CQ99" s="402">
        <v>0</v>
      </c>
      <c r="CR99" s="401">
        <f t="array" ref="CR99">-生産者価格評価表!$DX99/(MMULT(投入係数表!$D99:$DG99,生産者価格評価表!$DZ$7:$DZ$114)+生産者価格評価表!$DO99)</f>
        <v>0</v>
      </c>
      <c r="CS99" s="402">
        <v>0</v>
      </c>
      <c r="CT99" s="402">
        <v>0</v>
      </c>
      <c r="CU99" s="402">
        <v>0</v>
      </c>
      <c r="CV99" s="402">
        <v>0</v>
      </c>
      <c r="CW99" s="402">
        <v>0</v>
      </c>
      <c r="CX99" s="402">
        <v>0</v>
      </c>
      <c r="CY99" s="402">
        <v>0</v>
      </c>
      <c r="CZ99" s="402">
        <v>0</v>
      </c>
      <c r="DA99" s="402">
        <v>0</v>
      </c>
      <c r="DB99" s="402">
        <v>0</v>
      </c>
      <c r="DC99" s="402">
        <v>0</v>
      </c>
      <c r="DD99" s="402">
        <v>0</v>
      </c>
      <c r="DE99" s="402">
        <v>0</v>
      </c>
      <c r="DF99" s="402">
        <v>0</v>
      </c>
      <c r="DG99" s="403">
        <v>0</v>
      </c>
    </row>
    <row r="100" spans="2:111" ht="15.6" customHeight="1">
      <c r="B100" s="123" t="s">
        <v>310</v>
      </c>
      <c r="C100" s="110" t="s">
        <v>311</v>
      </c>
      <c r="D100" s="400">
        <v>0</v>
      </c>
      <c r="E100" s="402">
        <v>0</v>
      </c>
      <c r="F100" s="402">
        <v>0</v>
      </c>
      <c r="G100" s="402">
        <v>0</v>
      </c>
      <c r="H100" s="402">
        <v>0</v>
      </c>
      <c r="I100" s="402">
        <v>0</v>
      </c>
      <c r="J100" s="402">
        <v>0</v>
      </c>
      <c r="K100" s="402">
        <v>0</v>
      </c>
      <c r="L100" s="402">
        <v>0</v>
      </c>
      <c r="M100" s="402">
        <v>0</v>
      </c>
      <c r="N100" s="402">
        <v>0</v>
      </c>
      <c r="O100" s="402">
        <v>0</v>
      </c>
      <c r="P100" s="402">
        <v>0</v>
      </c>
      <c r="Q100" s="402">
        <v>0</v>
      </c>
      <c r="R100" s="402">
        <v>0</v>
      </c>
      <c r="S100" s="402">
        <v>0</v>
      </c>
      <c r="T100" s="402">
        <v>0</v>
      </c>
      <c r="U100" s="402">
        <v>0</v>
      </c>
      <c r="V100" s="402">
        <v>0</v>
      </c>
      <c r="W100" s="402">
        <v>0</v>
      </c>
      <c r="X100" s="402">
        <v>0</v>
      </c>
      <c r="Y100" s="402">
        <v>0</v>
      </c>
      <c r="Z100" s="402">
        <v>0</v>
      </c>
      <c r="AA100" s="402">
        <v>0</v>
      </c>
      <c r="AB100" s="402">
        <v>0</v>
      </c>
      <c r="AC100" s="402">
        <v>0</v>
      </c>
      <c r="AD100" s="402">
        <v>0</v>
      </c>
      <c r="AE100" s="402">
        <v>0</v>
      </c>
      <c r="AF100" s="402">
        <v>0</v>
      </c>
      <c r="AG100" s="402">
        <v>0</v>
      </c>
      <c r="AH100" s="402">
        <v>0</v>
      </c>
      <c r="AI100" s="402">
        <v>0</v>
      </c>
      <c r="AJ100" s="402">
        <v>0</v>
      </c>
      <c r="AK100" s="402">
        <v>0</v>
      </c>
      <c r="AL100" s="402">
        <v>0</v>
      </c>
      <c r="AM100" s="402">
        <v>0</v>
      </c>
      <c r="AN100" s="402">
        <v>0</v>
      </c>
      <c r="AO100" s="402">
        <v>0</v>
      </c>
      <c r="AP100" s="402">
        <v>0</v>
      </c>
      <c r="AQ100" s="402">
        <v>0</v>
      </c>
      <c r="AR100" s="402">
        <v>0</v>
      </c>
      <c r="AS100" s="402">
        <v>0</v>
      </c>
      <c r="AT100" s="402">
        <v>0</v>
      </c>
      <c r="AU100" s="402">
        <v>0</v>
      </c>
      <c r="AV100" s="402">
        <v>0</v>
      </c>
      <c r="AW100" s="402">
        <v>0</v>
      </c>
      <c r="AX100" s="402">
        <v>0</v>
      </c>
      <c r="AY100" s="402">
        <v>0</v>
      </c>
      <c r="AZ100" s="402">
        <v>0</v>
      </c>
      <c r="BA100" s="402">
        <v>0</v>
      </c>
      <c r="BB100" s="402">
        <v>0</v>
      </c>
      <c r="BC100" s="402">
        <v>0</v>
      </c>
      <c r="BD100" s="402">
        <v>0</v>
      </c>
      <c r="BE100" s="402">
        <v>0</v>
      </c>
      <c r="BF100" s="402">
        <v>0</v>
      </c>
      <c r="BG100" s="402">
        <v>0</v>
      </c>
      <c r="BH100" s="402">
        <v>0</v>
      </c>
      <c r="BI100" s="402">
        <v>0</v>
      </c>
      <c r="BJ100" s="402">
        <v>0</v>
      </c>
      <c r="BK100" s="402">
        <v>0</v>
      </c>
      <c r="BL100" s="402">
        <v>0</v>
      </c>
      <c r="BM100" s="402">
        <v>0</v>
      </c>
      <c r="BN100" s="402">
        <v>0</v>
      </c>
      <c r="BO100" s="402">
        <v>0</v>
      </c>
      <c r="BP100" s="402">
        <v>0</v>
      </c>
      <c r="BQ100" s="402">
        <v>0</v>
      </c>
      <c r="BR100" s="402">
        <v>0</v>
      </c>
      <c r="BS100" s="402">
        <v>0</v>
      </c>
      <c r="BT100" s="402">
        <v>0</v>
      </c>
      <c r="BU100" s="402">
        <v>0</v>
      </c>
      <c r="BV100" s="402">
        <v>0</v>
      </c>
      <c r="BW100" s="402">
        <v>0</v>
      </c>
      <c r="BX100" s="402">
        <v>0</v>
      </c>
      <c r="BY100" s="402">
        <v>0</v>
      </c>
      <c r="BZ100" s="402">
        <v>0</v>
      </c>
      <c r="CA100" s="402">
        <v>0</v>
      </c>
      <c r="CB100" s="402">
        <v>0</v>
      </c>
      <c r="CC100" s="402">
        <v>0</v>
      </c>
      <c r="CD100" s="402">
        <v>0</v>
      </c>
      <c r="CE100" s="402">
        <v>0</v>
      </c>
      <c r="CF100" s="402">
        <v>0</v>
      </c>
      <c r="CG100" s="402">
        <v>0</v>
      </c>
      <c r="CH100" s="402">
        <v>0</v>
      </c>
      <c r="CI100" s="402">
        <v>0</v>
      </c>
      <c r="CJ100" s="402">
        <v>0</v>
      </c>
      <c r="CK100" s="402">
        <v>0</v>
      </c>
      <c r="CL100" s="402">
        <v>0</v>
      </c>
      <c r="CM100" s="402">
        <v>0</v>
      </c>
      <c r="CN100" s="402">
        <v>0</v>
      </c>
      <c r="CO100" s="402">
        <v>0</v>
      </c>
      <c r="CP100" s="402">
        <v>0</v>
      </c>
      <c r="CQ100" s="402">
        <v>0</v>
      </c>
      <c r="CR100" s="402">
        <v>0</v>
      </c>
      <c r="CS100" s="401">
        <f t="array" ref="CS100">-生産者価格評価表!$DX100/(MMULT(投入係数表!$D100:$DG100,生産者価格評価表!$DZ$7:$DZ$114)+生産者価格評価表!$DO100)</f>
        <v>6.2887921104128122E-3</v>
      </c>
      <c r="CT100" s="402">
        <v>0</v>
      </c>
      <c r="CU100" s="402">
        <v>0</v>
      </c>
      <c r="CV100" s="402">
        <v>0</v>
      </c>
      <c r="CW100" s="402">
        <v>0</v>
      </c>
      <c r="CX100" s="402">
        <v>0</v>
      </c>
      <c r="CY100" s="402">
        <v>0</v>
      </c>
      <c r="CZ100" s="402">
        <v>0</v>
      </c>
      <c r="DA100" s="402">
        <v>0</v>
      </c>
      <c r="DB100" s="402">
        <v>0</v>
      </c>
      <c r="DC100" s="402">
        <v>0</v>
      </c>
      <c r="DD100" s="402">
        <v>0</v>
      </c>
      <c r="DE100" s="402">
        <v>0</v>
      </c>
      <c r="DF100" s="402">
        <v>0</v>
      </c>
      <c r="DG100" s="403">
        <v>0</v>
      </c>
    </row>
    <row r="101" spans="2:111" ht="15.6" customHeight="1">
      <c r="B101" s="123" t="s">
        <v>312</v>
      </c>
      <c r="C101" s="110" t="s">
        <v>313</v>
      </c>
      <c r="D101" s="400">
        <v>0</v>
      </c>
      <c r="E101" s="402">
        <v>0</v>
      </c>
      <c r="F101" s="402">
        <v>0</v>
      </c>
      <c r="G101" s="402">
        <v>0</v>
      </c>
      <c r="H101" s="402">
        <v>0</v>
      </c>
      <c r="I101" s="402">
        <v>0</v>
      </c>
      <c r="J101" s="402">
        <v>0</v>
      </c>
      <c r="K101" s="402">
        <v>0</v>
      </c>
      <c r="L101" s="402">
        <v>0</v>
      </c>
      <c r="M101" s="402">
        <v>0</v>
      </c>
      <c r="N101" s="402">
        <v>0</v>
      </c>
      <c r="O101" s="402">
        <v>0</v>
      </c>
      <c r="P101" s="402">
        <v>0</v>
      </c>
      <c r="Q101" s="402">
        <v>0</v>
      </c>
      <c r="R101" s="402">
        <v>0</v>
      </c>
      <c r="S101" s="402">
        <v>0</v>
      </c>
      <c r="T101" s="402">
        <v>0</v>
      </c>
      <c r="U101" s="402">
        <v>0</v>
      </c>
      <c r="V101" s="402">
        <v>0</v>
      </c>
      <c r="W101" s="402">
        <v>0</v>
      </c>
      <c r="X101" s="402">
        <v>0</v>
      </c>
      <c r="Y101" s="402">
        <v>0</v>
      </c>
      <c r="Z101" s="402">
        <v>0</v>
      </c>
      <c r="AA101" s="402">
        <v>0</v>
      </c>
      <c r="AB101" s="402">
        <v>0</v>
      </c>
      <c r="AC101" s="402">
        <v>0</v>
      </c>
      <c r="AD101" s="402">
        <v>0</v>
      </c>
      <c r="AE101" s="402">
        <v>0</v>
      </c>
      <c r="AF101" s="402">
        <v>0</v>
      </c>
      <c r="AG101" s="402">
        <v>0</v>
      </c>
      <c r="AH101" s="402">
        <v>0</v>
      </c>
      <c r="AI101" s="402">
        <v>0</v>
      </c>
      <c r="AJ101" s="402">
        <v>0</v>
      </c>
      <c r="AK101" s="402">
        <v>0</v>
      </c>
      <c r="AL101" s="402">
        <v>0</v>
      </c>
      <c r="AM101" s="402">
        <v>0</v>
      </c>
      <c r="AN101" s="402">
        <v>0</v>
      </c>
      <c r="AO101" s="402">
        <v>0</v>
      </c>
      <c r="AP101" s="402">
        <v>0</v>
      </c>
      <c r="AQ101" s="402">
        <v>0</v>
      </c>
      <c r="AR101" s="402">
        <v>0</v>
      </c>
      <c r="AS101" s="402">
        <v>0</v>
      </c>
      <c r="AT101" s="402">
        <v>0</v>
      </c>
      <c r="AU101" s="402">
        <v>0</v>
      </c>
      <c r="AV101" s="402">
        <v>0</v>
      </c>
      <c r="AW101" s="402">
        <v>0</v>
      </c>
      <c r="AX101" s="402">
        <v>0</v>
      </c>
      <c r="AY101" s="402">
        <v>0</v>
      </c>
      <c r="AZ101" s="402">
        <v>0</v>
      </c>
      <c r="BA101" s="402">
        <v>0</v>
      </c>
      <c r="BB101" s="402">
        <v>0</v>
      </c>
      <c r="BC101" s="402">
        <v>0</v>
      </c>
      <c r="BD101" s="402">
        <v>0</v>
      </c>
      <c r="BE101" s="402">
        <v>0</v>
      </c>
      <c r="BF101" s="402">
        <v>0</v>
      </c>
      <c r="BG101" s="402">
        <v>0</v>
      </c>
      <c r="BH101" s="402">
        <v>0</v>
      </c>
      <c r="BI101" s="402">
        <v>0</v>
      </c>
      <c r="BJ101" s="402">
        <v>0</v>
      </c>
      <c r="BK101" s="402">
        <v>0</v>
      </c>
      <c r="BL101" s="402">
        <v>0</v>
      </c>
      <c r="BM101" s="402">
        <v>0</v>
      </c>
      <c r="BN101" s="402">
        <v>0</v>
      </c>
      <c r="BO101" s="402">
        <v>0</v>
      </c>
      <c r="BP101" s="402">
        <v>0</v>
      </c>
      <c r="BQ101" s="402">
        <v>0</v>
      </c>
      <c r="BR101" s="402">
        <v>0</v>
      </c>
      <c r="BS101" s="402">
        <v>0</v>
      </c>
      <c r="BT101" s="402">
        <v>0</v>
      </c>
      <c r="BU101" s="402">
        <v>0</v>
      </c>
      <c r="BV101" s="402">
        <v>0</v>
      </c>
      <c r="BW101" s="402">
        <v>0</v>
      </c>
      <c r="BX101" s="402">
        <v>0</v>
      </c>
      <c r="BY101" s="402">
        <v>0</v>
      </c>
      <c r="BZ101" s="402">
        <v>0</v>
      </c>
      <c r="CA101" s="402">
        <v>0</v>
      </c>
      <c r="CB101" s="402">
        <v>0</v>
      </c>
      <c r="CC101" s="402">
        <v>0</v>
      </c>
      <c r="CD101" s="402">
        <v>0</v>
      </c>
      <c r="CE101" s="402">
        <v>0</v>
      </c>
      <c r="CF101" s="402">
        <v>0</v>
      </c>
      <c r="CG101" s="402">
        <v>0</v>
      </c>
      <c r="CH101" s="402">
        <v>0</v>
      </c>
      <c r="CI101" s="402">
        <v>0</v>
      </c>
      <c r="CJ101" s="402">
        <v>0</v>
      </c>
      <c r="CK101" s="402">
        <v>0</v>
      </c>
      <c r="CL101" s="402">
        <v>0</v>
      </c>
      <c r="CM101" s="402">
        <v>0</v>
      </c>
      <c r="CN101" s="402">
        <v>0</v>
      </c>
      <c r="CO101" s="402">
        <v>0</v>
      </c>
      <c r="CP101" s="402">
        <v>0</v>
      </c>
      <c r="CQ101" s="402">
        <v>0</v>
      </c>
      <c r="CR101" s="402">
        <v>0</v>
      </c>
      <c r="CS101" s="402">
        <v>0</v>
      </c>
      <c r="CT101" s="401">
        <f t="array" ref="CT101">-生産者価格評価表!$DX101/(MMULT(投入係数表!$D101:$DG101,生産者価格評価表!$DZ$7:$DZ$114)+生産者価格評価表!$DO101)</f>
        <v>3.5033058728513082E-2</v>
      </c>
      <c r="CU101" s="402">
        <v>0</v>
      </c>
      <c r="CV101" s="402">
        <v>0</v>
      </c>
      <c r="CW101" s="402">
        <v>0</v>
      </c>
      <c r="CX101" s="402">
        <v>0</v>
      </c>
      <c r="CY101" s="402">
        <v>0</v>
      </c>
      <c r="CZ101" s="402">
        <v>0</v>
      </c>
      <c r="DA101" s="402">
        <v>0</v>
      </c>
      <c r="DB101" s="402">
        <v>0</v>
      </c>
      <c r="DC101" s="402">
        <v>0</v>
      </c>
      <c r="DD101" s="402">
        <v>0</v>
      </c>
      <c r="DE101" s="402">
        <v>0</v>
      </c>
      <c r="DF101" s="402">
        <v>0</v>
      </c>
      <c r="DG101" s="403">
        <v>0</v>
      </c>
    </row>
    <row r="102" spans="2:111" ht="15.6" customHeight="1">
      <c r="B102" s="123" t="s">
        <v>314</v>
      </c>
      <c r="C102" s="110" t="s">
        <v>59</v>
      </c>
      <c r="D102" s="400">
        <v>0</v>
      </c>
      <c r="E102" s="402">
        <v>0</v>
      </c>
      <c r="F102" s="402">
        <v>0</v>
      </c>
      <c r="G102" s="402">
        <v>0</v>
      </c>
      <c r="H102" s="402">
        <v>0</v>
      </c>
      <c r="I102" s="402">
        <v>0</v>
      </c>
      <c r="J102" s="402">
        <v>0</v>
      </c>
      <c r="K102" s="402">
        <v>0</v>
      </c>
      <c r="L102" s="402">
        <v>0</v>
      </c>
      <c r="M102" s="402">
        <v>0</v>
      </c>
      <c r="N102" s="402">
        <v>0</v>
      </c>
      <c r="O102" s="402">
        <v>0</v>
      </c>
      <c r="P102" s="402">
        <v>0</v>
      </c>
      <c r="Q102" s="402">
        <v>0</v>
      </c>
      <c r="R102" s="402">
        <v>0</v>
      </c>
      <c r="S102" s="402">
        <v>0</v>
      </c>
      <c r="T102" s="402">
        <v>0</v>
      </c>
      <c r="U102" s="402">
        <v>0</v>
      </c>
      <c r="V102" s="402">
        <v>0</v>
      </c>
      <c r="W102" s="402">
        <v>0</v>
      </c>
      <c r="X102" s="402">
        <v>0</v>
      </c>
      <c r="Y102" s="402">
        <v>0</v>
      </c>
      <c r="Z102" s="402">
        <v>0</v>
      </c>
      <c r="AA102" s="402">
        <v>0</v>
      </c>
      <c r="AB102" s="402">
        <v>0</v>
      </c>
      <c r="AC102" s="402">
        <v>0</v>
      </c>
      <c r="AD102" s="402">
        <v>0</v>
      </c>
      <c r="AE102" s="402">
        <v>0</v>
      </c>
      <c r="AF102" s="402">
        <v>0</v>
      </c>
      <c r="AG102" s="402">
        <v>0</v>
      </c>
      <c r="AH102" s="402">
        <v>0</v>
      </c>
      <c r="AI102" s="402">
        <v>0</v>
      </c>
      <c r="AJ102" s="402">
        <v>0</v>
      </c>
      <c r="AK102" s="402">
        <v>0</v>
      </c>
      <c r="AL102" s="402">
        <v>0</v>
      </c>
      <c r="AM102" s="402">
        <v>0</v>
      </c>
      <c r="AN102" s="402">
        <v>0</v>
      </c>
      <c r="AO102" s="402">
        <v>0</v>
      </c>
      <c r="AP102" s="402">
        <v>0</v>
      </c>
      <c r="AQ102" s="402">
        <v>0</v>
      </c>
      <c r="AR102" s="402">
        <v>0</v>
      </c>
      <c r="AS102" s="402">
        <v>0</v>
      </c>
      <c r="AT102" s="402">
        <v>0</v>
      </c>
      <c r="AU102" s="402">
        <v>0</v>
      </c>
      <c r="AV102" s="402">
        <v>0</v>
      </c>
      <c r="AW102" s="402">
        <v>0</v>
      </c>
      <c r="AX102" s="402">
        <v>0</v>
      </c>
      <c r="AY102" s="402">
        <v>0</v>
      </c>
      <c r="AZ102" s="402">
        <v>0</v>
      </c>
      <c r="BA102" s="402">
        <v>0</v>
      </c>
      <c r="BB102" s="402">
        <v>0</v>
      </c>
      <c r="BC102" s="402">
        <v>0</v>
      </c>
      <c r="BD102" s="402">
        <v>0</v>
      </c>
      <c r="BE102" s="402">
        <v>0</v>
      </c>
      <c r="BF102" s="402">
        <v>0</v>
      </c>
      <c r="BG102" s="402">
        <v>0</v>
      </c>
      <c r="BH102" s="402">
        <v>0</v>
      </c>
      <c r="BI102" s="402">
        <v>0</v>
      </c>
      <c r="BJ102" s="402">
        <v>0</v>
      </c>
      <c r="BK102" s="402">
        <v>0</v>
      </c>
      <c r="BL102" s="402">
        <v>0</v>
      </c>
      <c r="BM102" s="402">
        <v>0</v>
      </c>
      <c r="BN102" s="402">
        <v>0</v>
      </c>
      <c r="BO102" s="402">
        <v>0</v>
      </c>
      <c r="BP102" s="402">
        <v>0</v>
      </c>
      <c r="BQ102" s="402">
        <v>0</v>
      </c>
      <c r="BR102" s="402">
        <v>0</v>
      </c>
      <c r="BS102" s="402">
        <v>0</v>
      </c>
      <c r="BT102" s="402">
        <v>0</v>
      </c>
      <c r="BU102" s="402">
        <v>0</v>
      </c>
      <c r="BV102" s="402">
        <v>0</v>
      </c>
      <c r="BW102" s="402">
        <v>0</v>
      </c>
      <c r="BX102" s="402">
        <v>0</v>
      </c>
      <c r="BY102" s="402">
        <v>0</v>
      </c>
      <c r="BZ102" s="402">
        <v>0</v>
      </c>
      <c r="CA102" s="402">
        <v>0</v>
      </c>
      <c r="CB102" s="402">
        <v>0</v>
      </c>
      <c r="CC102" s="402">
        <v>0</v>
      </c>
      <c r="CD102" s="402">
        <v>0</v>
      </c>
      <c r="CE102" s="402">
        <v>0</v>
      </c>
      <c r="CF102" s="402">
        <v>0</v>
      </c>
      <c r="CG102" s="402">
        <v>0</v>
      </c>
      <c r="CH102" s="402">
        <v>0</v>
      </c>
      <c r="CI102" s="402">
        <v>0</v>
      </c>
      <c r="CJ102" s="402">
        <v>0</v>
      </c>
      <c r="CK102" s="402">
        <v>0</v>
      </c>
      <c r="CL102" s="402">
        <v>0</v>
      </c>
      <c r="CM102" s="402">
        <v>0</v>
      </c>
      <c r="CN102" s="402">
        <v>0</v>
      </c>
      <c r="CO102" s="402">
        <v>0</v>
      </c>
      <c r="CP102" s="402">
        <v>0</v>
      </c>
      <c r="CQ102" s="402">
        <v>0</v>
      </c>
      <c r="CR102" s="402">
        <v>0</v>
      </c>
      <c r="CS102" s="402">
        <v>0</v>
      </c>
      <c r="CT102" s="402">
        <v>0</v>
      </c>
      <c r="CU102" s="401">
        <f t="array" ref="CU102">-生産者価格評価表!$DX102/(MMULT(投入係数表!$D102:$DG102,生産者価格評価表!$DZ$7:$DZ$114)+生産者価格評価表!$DO102)</f>
        <v>0.10850853077687915</v>
      </c>
      <c r="CV102" s="402">
        <v>0</v>
      </c>
      <c r="CW102" s="402">
        <v>0</v>
      </c>
      <c r="CX102" s="402">
        <v>0</v>
      </c>
      <c r="CY102" s="402">
        <v>0</v>
      </c>
      <c r="CZ102" s="402">
        <v>0</v>
      </c>
      <c r="DA102" s="402">
        <v>0</v>
      </c>
      <c r="DB102" s="402">
        <v>0</v>
      </c>
      <c r="DC102" s="402">
        <v>0</v>
      </c>
      <c r="DD102" s="402">
        <v>0</v>
      </c>
      <c r="DE102" s="402">
        <v>0</v>
      </c>
      <c r="DF102" s="402">
        <v>0</v>
      </c>
      <c r="DG102" s="403">
        <v>0</v>
      </c>
    </row>
    <row r="103" spans="2:111" ht="15.6" customHeight="1">
      <c r="B103" s="123" t="s">
        <v>315</v>
      </c>
      <c r="C103" s="110" t="s">
        <v>316</v>
      </c>
      <c r="D103" s="400">
        <v>0</v>
      </c>
      <c r="E103" s="402">
        <v>0</v>
      </c>
      <c r="F103" s="402">
        <v>0</v>
      </c>
      <c r="G103" s="402">
        <v>0</v>
      </c>
      <c r="H103" s="402">
        <v>0</v>
      </c>
      <c r="I103" s="402">
        <v>0</v>
      </c>
      <c r="J103" s="402">
        <v>0</v>
      </c>
      <c r="K103" s="402">
        <v>0</v>
      </c>
      <c r="L103" s="402">
        <v>0</v>
      </c>
      <c r="M103" s="402">
        <v>0</v>
      </c>
      <c r="N103" s="402">
        <v>0</v>
      </c>
      <c r="O103" s="402">
        <v>0</v>
      </c>
      <c r="P103" s="402">
        <v>0</v>
      </c>
      <c r="Q103" s="402">
        <v>0</v>
      </c>
      <c r="R103" s="402">
        <v>0</v>
      </c>
      <c r="S103" s="402">
        <v>0</v>
      </c>
      <c r="T103" s="402">
        <v>0</v>
      </c>
      <c r="U103" s="402">
        <v>0</v>
      </c>
      <c r="V103" s="402">
        <v>0</v>
      </c>
      <c r="W103" s="402">
        <v>0</v>
      </c>
      <c r="X103" s="402">
        <v>0</v>
      </c>
      <c r="Y103" s="402">
        <v>0</v>
      </c>
      <c r="Z103" s="402">
        <v>0</v>
      </c>
      <c r="AA103" s="402">
        <v>0</v>
      </c>
      <c r="AB103" s="402">
        <v>0</v>
      </c>
      <c r="AC103" s="402">
        <v>0</v>
      </c>
      <c r="AD103" s="402">
        <v>0</v>
      </c>
      <c r="AE103" s="402">
        <v>0</v>
      </c>
      <c r="AF103" s="402">
        <v>0</v>
      </c>
      <c r="AG103" s="402">
        <v>0</v>
      </c>
      <c r="AH103" s="402">
        <v>0</v>
      </c>
      <c r="AI103" s="402">
        <v>0</v>
      </c>
      <c r="AJ103" s="402">
        <v>0</v>
      </c>
      <c r="AK103" s="402">
        <v>0</v>
      </c>
      <c r="AL103" s="402">
        <v>0</v>
      </c>
      <c r="AM103" s="402">
        <v>0</v>
      </c>
      <c r="AN103" s="402">
        <v>0</v>
      </c>
      <c r="AO103" s="402">
        <v>0</v>
      </c>
      <c r="AP103" s="402">
        <v>0</v>
      </c>
      <c r="AQ103" s="402">
        <v>0</v>
      </c>
      <c r="AR103" s="402">
        <v>0</v>
      </c>
      <c r="AS103" s="402">
        <v>0</v>
      </c>
      <c r="AT103" s="402">
        <v>0</v>
      </c>
      <c r="AU103" s="402">
        <v>0</v>
      </c>
      <c r="AV103" s="402">
        <v>0</v>
      </c>
      <c r="AW103" s="402">
        <v>0</v>
      </c>
      <c r="AX103" s="402">
        <v>0</v>
      </c>
      <c r="AY103" s="402">
        <v>0</v>
      </c>
      <c r="AZ103" s="402">
        <v>0</v>
      </c>
      <c r="BA103" s="402">
        <v>0</v>
      </c>
      <c r="BB103" s="402">
        <v>0</v>
      </c>
      <c r="BC103" s="402">
        <v>0</v>
      </c>
      <c r="BD103" s="402">
        <v>0</v>
      </c>
      <c r="BE103" s="402">
        <v>0</v>
      </c>
      <c r="BF103" s="402">
        <v>0</v>
      </c>
      <c r="BG103" s="402">
        <v>0</v>
      </c>
      <c r="BH103" s="402">
        <v>0</v>
      </c>
      <c r="BI103" s="402">
        <v>0</v>
      </c>
      <c r="BJ103" s="402">
        <v>0</v>
      </c>
      <c r="BK103" s="402">
        <v>0</v>
      </c>
      <c r="BL103" s="402">
        <v>0</v>
      </c>
      <c r="BM103" s="402">
        <v>0</v>
      </c>
      <c r="BN103" s="402">
        <v>0</v>
      </c>
      <c r="BO103" s="402">
        <v>0</v>
      </c>
      <c r="BP103" s="402">
        <v>0</v>
      </c>
      <c r="BQ103" s="402">
        <v>0</v>
      </c>
      <c r="BR103" s="402">
        <v>0</v>
      </c>
      <c r="BS103" s="402">
        <v>0</v>
      </c>
      <c r="BT103" s="402">
        <v>0</v>
      </c>
      <c r="BU103" s="402">
        <v>0</v>
      </c>
      <c r="BV103" s="402">
        <v>0</v>
      </c>
      <c r="BW103" s="402">
        <v>0</v>
      </c>
      <c r="BX103" s="402">
        <v>0</v>
      </c>
      <c r="BY103" s="402">
        <v>0</v>
      </c>
      <c r="BZ103" s="402">
        <v>0</v>
      </c>
      <c r="CA103" s="402">
        <v>0</v>
      </c>
      <c r="CB103" s="402">
        <v>0</v>
      </c>
      <c r="CC103" s="402">
        <v>0</v>
      </c>
      <c r="CD103" s="402">
        <v>0</v>
      </c>
      <c r="CE103" s="402">
        <v>0</v>
      </c>
      <c r="CF103" s="402">
        <v>0</v>
      </c>
      <c r="CG103" s="402">
        <v>0</v>
      </c>
      <c r="CH103" s="402">
        <v>0</v>
      </c>
      <c r="CI103" s="402">
        <v>0</v>
      </c>
      <c r="CJ103" s="402">
        <v>0</v>
      </c>
      <c r="CK103" s="402">
        <v>0</v>
      </c>
      <c r="CL103" s="402">
        <v>0</v>
      </c>
      <c r="CM103" s="402">
        <v>0</v>
      </c>
      <c r="CN103" s="402">
        <v>0</v>
      </c>
      <c r="CO103" s="402">
        <v>0</v>
      </c>
      <c r="CP103" s="402">
        <v>0</v>
      </c>
      <c r="CQ103" s="402">
        <v>0</v>
      </c>
      <c r="CR103" s="402">
        <v>0</v>
      </c>
      <c r="CS103" s="402">
        <v>0</v>
      </c>
      <c r="CT103" s="402">
        <v>0</v>
      </c>
      <c r="CU103" s="402">
        <v>0</v>
      </c>
      <c r="CV103" s="401">
        <f t="array" ref="CV103">-生産者価格評価表!$DX103/(MMULT(投入係数表!$D103:$DG103,生産者価格評価表!$DZ$7:$DZ$114)+生産者価格評価表!$DO103)</f>
        <v>0.18144822324596221</v>
      </c>
      <c r="CW103" s="402">
        <v>0</v>
      </c>
      <c r="CX103" s="402">
        <v>0</v>
      </c>
      <c r="CY103" s="402">
        <v>0</v>
      </c>
      <c r="CZ103" s="402">
        <v>0</v>
      </c>
      <c r="DA103" s="402">
        <v>0</v>
      </c>
      <c r="DB103" s="402">
        <v>0</v>
      </c>
      <c r="DC103" s="402">
        <v>0</v>
      </c>
      <c r="DD103" s="402">
        <v>0</v>
      </c>
      <c r="DE103" s="402">
        <v>0</v>
      </c>
      <c r="DF103" s="402">
        <v>0</v>
      </c>
      <c r="DG103" s="403">
        <v>0</v>
      </c>
    </row>
    <row r="104" spans="2:111" ht="15.6" customHeight="1">
      <c r="B104" s="123" t="s">
        <v>317</v>
      </c>
      <c r="C104" s="110" t="s">
        <v>318</v>
      </c>
      <c r="D104" s="400">
        <v>0</v>
      </c>
      <c r="E104" s="402">
        <v>0</v>
      </c>
      <c r="F104" s="402">
        <v>0</v>
      </c>
      <c r="G104" s="402">
        <v>0</v>
      </c>
      <c r="H104" s="402">
        <v>0</v>
      </c>
      <c r="I104" s="402">
        <v>0</v>
      </c>
      <c r="J104" s="402">
        <v>0</v>
      </c>
      <c r="K104" s="402">
        <v>0</v>
      </c>
      <c r="L104" s="402">
        <v>0</v>
      </c>
      <c r="M104" s="402">
        <v>0</v>
      </c>
      <c r="N104" s="402">
        <v>0</v>
      </c>
      <c r="O104" s="402">
        <v>0</v>
      </c>
      <c r="P104" s="402">
        <v>0</v>
      </c>
      <c r="Q104" s="402">
        <v>0</v>
      </c>
      <c r="R104" s="402">
        <v>0</v>
      </c>
      <c r="S104" s="402">
        <v>0</v>
      </c>
      <c r="T104" s="402">
        <v>0</v>
      </c>
      <c r="U104" s="402">
        <v>0</v>
      </c>
      <c r="V104" s="402">
        <v>0</v>
      </c>
      <c r="W104" s="402">
        <v>0</v>
      </c>
      <c r="X104" s="402">
        <v>0</v>
      </c>
      <c r="Y104" s="402">
        <v>0</v>
      </c>
      <c r="Z104" s="402">
        <v>0</v>
      </c>
      <c r="AA104" s="402">
        <v>0</v>
      </c>
      <c r="AB104" s="402">
        <v>0</v>
      </c>
      <c r="AC104" s="402">
        <v>0</v>
      </c>
      <c r="AD104" s="402">
        <v>0</v>
      </c>
      <c r="AE104" s="402">
        <v>0</v>
      </c>
      <c r="AF104" s="402">
        <v>0</v>
      </c>
      <c r="AG104" s="402">
        <v>0</v>
      </c>
      <c r="AH104" s="402">
        <v>0</v>
      </c>
      <c r="AI104" s="402">
        <v>0</v>
      </c>
      <c r="AJ104" s="402">
        <v>0</v>
      </c>
      <c r="AK104" s="402">
        <v>0</v>
      </c>
      <c r="AL104" s="402">
        <v>0</v>
      </c>
      <c r="AM104" s="402">
        <v>0</v>
      </c>
      <c r="AN104" s="402">
        <v>0</v>
      </c>
      <c r="AO104" s="402">
        <v>0</v>
      </c>
      <c r="AP104" s="402">
        <v>0</v>
      </c>
      <c r="AQ104" s="402">
        <v>0</v>
      </c>
      <c r="AR104" s="402">
        <v>0</v>
      </c>
      <c r="AS104" s="402">
        <v>0</v>
      </c>
      <c r="AT104" s="402">
        <v>0</v>
      </c>
      <c r="AU104" s="402">
        <v>0</v>
      </c>
      <c r="AV104" s="402">
        <v>0</v>
      </c>
      <c r="AW104" s="402">
        <v>0</v>
      </c>
      <c r="AX104" s="402">
        <v>0</v>
      </c>
      <c r="AY104" s="402">
        <v>0</v>
      </c>
      <c r="AZ104" s="402">
        <v>0</v>
      </c>
      <c r="BA104" s="402">
        <v>0</v>
      </c>
      <c r="BB104" s="402">
        <v>0</v>
      </c>
      <c r="BC104" s="402">
        <v>0</v>
      </c>
      <c r="BD104" s="402">
        <v>0</v>
      </c>
      <c r="BE104" s="402">
        <v>0</v>
      </c>
      <c r="BF104" s="402">
        <v>0</v>
      </c>
      <c r="BG104" s="402">
        <v>0</v>
      </c>
      <c r="BH104" s="402">
        <v>0</v>
      </c>
      <c r="BI104" s="402">
        <v>0</v>
      </c>
      <c r="BJ104" s="402">
        <v>0</v>
      </c>
      <c r="BK104" s="402">
        <v>0</v>
      </c>
      <c r="BL104" s="402">
        <v>0</v>
      </c>
      <c r="BM104" s="402">
        <v>0</v>
      </c>
      <c r="BN104" s="402">
        <v>0</v>
      </c>
      <c r="BO104" s="402">
        <v>0</v>
      </c>
      <c r="BP104" s="402">
        <v>0</v>
      </c>
      <c r="BQ104" s="402">
        <v>0</v>
      </c>
      <c r="BR104" s="402">
        <v>0</v>
      </c>
      <c r="BS104" s="402">
        <v>0</v>
      </c>
      <c r="BT104" s="402">
        <v>0</v>
      </c>
      <c r="BU104" s="402">
        <v>0</v>
      </c>
      <c r="BV104" s="402">
        <v>0</v>
      </c>
      <c r="BW104" s="402">
        <v>0</v>
      </c>
      <c r="BX104" s="402">
        <v>0</v>
      </c>
      <c r="BY104" s="402">
        <v>0</v>
      </c>
      <c r="BZ104" s="402">
        <v>0</v>
      </c>
      <c r="CA104" s="402">
        <v>0</v>
      </c>
      <c r="CB104" s="402">
        <v>0</v>
      </c>
      <c r="CC104" s="402">
        <v>0</v>
      </c>
      <c r="CD104" s="402">
        <v>0</v>
      </c>
      <c r="CE104" s="402">
        <v>0</v>
      </c>
      <c r="CF104" s="402">
        <v>0</v>
      </c>
      <c r="CG104" s="402">
        <v>0</v>
      </c>
      <c r="CH104" s="402">
        <v>0</v>
      </c>
      <c r="CI104" s="402">
        <v>0</v>
      </c>
      <c r="CJ104" s="402">
        <v>0</v>
      </c>
      <c r="CK104" s="402">
        <v>0</v>
      </c>
      <c r="CL104" s="402">
        <v>0</v>
      </c>
      <c r="CM104" s="402">
        <v>0</v>
      </c>
      <c r="CN104" s="402">
        <v>0</v>
      </c>
      <c r="CO104" s="402">
        <v>0</v>
      </c>
      <c r="CP104" s="402">
        <v>0</v>
      </c>
      <c r="CQ104" s="402">
        <v>0</v>
      </c>
      <c r="CR104" s="402">
        <v>0</v>
      </c>
      <c r="CS104" s="402">
        <v>0</v>
      </c>
      <c r="CT104" s="402">
        <v>0</v>
      </c>
      <c r="CU104" s="402">
        <v>0</v>
      </c>
      <c r="CV104" s="402">
        <v>0</v>
      </c>
      <c r="CW104" s="401">
        <f t="array" ref="CW104">-生産者価格評価表!$DX104/(MMULT(投入係数表!$D104:$DG104,生産者価格評価表!$DZ$7:$DZ$114)+生産者価格評価表!$DO104)</f>
        <v>0.54509033150543673</v>
      </c>
      <c r="CX104" s="402">
        <v>0</v>
      </c>
      <c r="CY104" s="402">
        <v>0</v>
      </c>
      <c r="CZ104" s="402">
        <v>0</v>
      </c>
      <c r="DA104" s="402">
        <v>0</v>
      </c>
      <c r="DB104" s="402">
        <v>0</v>
      </c>
      <c r="DC104" s="402">
        <v>0</v>
      </c>
      <c r="DD104" s="402">
        <v>0</v>
      </c>
      <c r="DE104" s="402">
        <v>0</v>
      </c>
      <c r="DF104" s="402">
        <v>0</v>
      </c>
      <c r="DG104" s="403">
        <v>0</v>
      </c>
    </row>
    <row r="105" spans="2:111" ht="15.6" customHeight="1">
      <c r="B105" s="123" t="s">
        <v>319</v>
      </c>
      <c r="C105" s="110" t="s">
        <v>320</v>
      </c>
      <c r="D105" s="400">
        <v>0</v>
      </c>
      <c r="E105" s="402">
        <v>0</v>
      </c>
      <c r="F105" s="402">
        <v>0</v>
      </c>
      <c r="G105" s="402">
        <v>0</v>
      </c>
      <c r="H105" s="402">
        <v>0</v>
      </c>
      <c r="I105" s="402">
        <v>0</v>
      </c>
      <c r="J105" s="402">
        <v>0</v>
      </c>
      <c r="K105" s="402">
        <v>0</v>
      </c>
      <c r="L105" s="402">
        <v>0</v>
      </c>
      <c r="M105" s="402">
        <v>0</v>
      </c>
      <c r="N105" s="402">
        <v>0</v>
      </c>
      <c r="O105" s="402">
        <v>0</v>
      </c>
      <c r="P105" s="402">
        <v>0</v>
      </c>
      <c r="Q105" s="402">
        <v>0</v>
      </c>
      <c r="R105" s="402">
        <v>0</v>
      </c>
      <c r="S105" s="402">
        <v>0</v>
      </c>
      <c r="T105" s="402">
        <v>0</v>
      </c>
      <c r="U105" s="402">
        <v>0</v>
      </c>
      <c r="V105" s="402">
        <v>0</v>
      </c>
      <c r="W105" s="402">
        <v>0</v>
      </c>
      <c r="X105" s="402">
        <v>0</v>
      </c>
      <c r="Y105" s="402">
        <v>0</v>
      </c>
      <c r="Z105" s="402">
        <v>0</v>
      </c>
      <c r="AA105" s="402">
        <v>0</v>
      </c>
      <c r="AB105" s="402">
        <v>0</v>
      </c>
      <c r="AC105" s="402">
        <v>0</v>
      </c>
      <c r="AD105" s="402">
        <v>0</v>
      </c>
      <c r="AE105" s="402">
        <v>0</v>
      </c>
      <c r="AF105" s="402">
        <v>0</v>
      </c>
      <c r="AG105" s="402">
        <v>0</v>
      </c>
      <c r="AH105" s="402">
        <v>0</v>
      </c>
      <c r="AI105" s="402">
        <v>0</v>
      </c>
      <c r="AJ105" s="402">
        <v>0</v>
      </c>
      <c r="AK105" s="402">
        <v>0</v>
      </c>
      <c r="AL105" s="402">
        <v>0</v>
      </c>
      <c r="AM105" s="402">
        <v>0</v>
      </c>
      <c r="AN105" s="402">
        <v>0</v>
      </c>
      <c r="AO105" s="402">
        <v>0</v>
      </c>
      <c r="AP105" s="402">
        <v>0</v>
      </c>
      <c r="AQ105" s="402">
        <v>0</v>
      </c>
      <c r="AR105" s="402">
        <v>0</v>
      </c>
      <c r="AS105" s="402">
        <v>0</v>
      </c>
      <c r="AT105" s="402">
        <v>0</v>
      </c>
      <c r="AU105" s="402">
        <v>0</v>
      </c>
      <c r="AV105" s="402">
        <v>0</v>
      </c>
      <c r="AW105" s="402">
        <v>0</v>
      </c>
      <c r="AX105" s="402">
        <v>0</v>
      </c>
      <c r="AY105" s="402">
        <v>0</v>
      </c>
      <c r="AZ105" s="402">
        <v>0</v>
      </c>
      <c r="BA105" s="402">
        <v>0</v>
      </c>
      <c r="BB105" s="402">
        <v>0</v>
      </c>
      <c r="BC105" s="402">
        <v>0</v>
      </c>
      <c r="BD105" s="402">
        <v>0</v>
      </c>
      <c r="BE105" s="402">
        <v>0</v>
      </c>
      <c r="BF105" s="402">
        <v>0</v>
      </c>
      <c r="BG105" s="402">
        <v>0</v>
      </c>
      <c r="BH105" s="402">
        <v>0</v>
      </c>
      <c r="BI105" s="402">
        <v>0</v>
      </c>
      <c r="BJ105" s="402">
        <v>0</v>
      </c>
      <c r="BK105" s="402">
        <v>0</v>
      </c>
      <c r="BL105" s="402">
        <v>0</v>
      </c>
      <c r="BM105" s="402">
        <v>0</v>
      </c>
      <c r="BN105" s="402">
        <v>0</v>
      </c>
      <c r="BO105" s="402">
        <v>0</v>
      </c>
      <c r="BP105" s="402">
        <v>0</v>
      </c>
      <c r="BQ105" s="402">
        <v>0</v>
      </c>
      <c r="BR105" s="402">
        <v>0</v>
      </c>
      <c r="BS105" s="402">
        <v>0</v>
      </c>
      <c r="BT105" s="402">
        <v>0</v>
      </c>
      <c r="BU105" s="402">
        <v>0</v>
      </c>
      <c r="BV105" s="402">
        <v>0</v>
      </c>
      <c r="BW105" s="402">
        <v>0</v>
      </c>
      <c r="BX105" s="402">
        <v>0</v>
      </c>
      <c r="BY105" s="402">
        <v>0</v>
      </c>
      <c r="BZ105" s="402">
        <v>0</v>
      </c>
      <c r="CA105" s="402">
        <v>0</v>
      </c>
      <c r="CB105" s="402">
        <v>0</v>
      </c>
      <c r="CC105" s="402">
        <v>0</v>
      </c>
      <c r="CD105" s="402">
        <v>0</v>
      </c>
      <c r="CE105" s="402">
        <v>0</v>
      </c>
      <c r="CF105" s="402">
        <v>0</v>
      </c>
      <c r="CG105" s="402">
        <v>0</v>
      </c>
      <c r="CH105" s="402">
        <v>0</v>
      </c>
      <c r="CI105" s="402">
        <v>0</v>
      </c>
      <c r="CJ105" s="402">
        <v>0</v>
      </c>
      <c r="CK105" s="402">
        <v>0</v>
      </c>
      <c r="CL105" s="402">
        <v>0</v>
      </c>
      <c r="CM105" s="402">
        <v>0</v>
      </c>
      <c r="CN105" s="402">
        <v>0</v>
      </c>
      <c r="CO105" s="402">
        <v>0</v>
      </c>
      <c r="CP105" s="402">
        <v>0</v>
      </c>
      <c r="CQ105" s="402">
        <v>0</v>
      </c>
      <c r="CR105" s="402">
        <v>0</v>
      </c>
      <c r="CS105" s="402">
        <v>0</v>
      </c>
      <c r="CT105" s="402">
        <v>0</v>
      </c>
      <c r="CU105" s="402">
        <v>0</v>
      </c>
      <c r="CV105" s="402">
        <v>0</v>
      </c>
      <c r="CW105" s="402">
        <v>0</v>
      </c>
      <c r="CX105" s="401">
        <f t="array" ref="CX105">-生産者価格評価表!$DX105/(MMULT(投入係数表!$D105:$DG105,生産者価格評価表!$DZ$7:$DZ$114)+生産者価格評価表!$DO105)</f>
        <v>0.27969083868257377</v>
      </c>
      <c r="CY105" s="402">
        <v>0</v>
      </c>
      <c r="CZ105" s="402">
        <v>0</v>
      </c>
      <c r="DA105" s="402">
        <v>0</v>
      </c>
      <c r="DB105" s="402">
        <v>0</v>
      </c>
      <c r="DC105" s="402">
        <v>0</v>
      </c>
      <c r="DD105" s="402">
        <v>0</v>
      </c>
      <c r="DE105" s="402">
        <v>0</v>
      </c>
      <c r="DF105" s="402">
        <v>0</v>
      </c>
      <c r="DG105" s="403">
        <v>0</v>
      </c>
    </row>
    <row r="106" spans="2:111" ht="15.6" customHeight="1">
      <c r="B106" s="123" t="s">
        <v>321</v>
      </c>
      <c r="C106" s="110" t="s">
        <v>322</v>
      </c>
      <c r="D106" s="400">
        <v>0</v>
      </c>
      <c r="E106" s="402">
        <v>0</v>
      </c>
      <c r="F106" s="402">
        <v>0</v>
      </c>
      <c r="G106" s="402">
        <v>0</v>
      </c>
      <c r="H106" s="402">
        <v>0</v>
      </c>
      <c r="I106" s="402">
        <v>0</v>
      </c>
      <c r="J106" s="402">
        <v>0</v>
      </c>
      <c r="K106" s="402">
        <v>0</v>
      </c>
      <c r="L106" s="402">
        <v>0</v>
      </c>
      <c r="M106" s="402">
        <v>0</v>
      </c>
      <c r="N106" s="402">
        <v>0</v>
      </c>
      <c r="O106" s="402">
        <v>0</v>
      </c>
      <c r="P106" s="402">
        <v>0</v>
      </c>
      <c r="Q106" s="402">
        <v>0</v>
      </c>
      <c r="R106" s="402">
        <v>0</v>
      </c>
      <c r="S106" s="402">
        <v>0</v>
      </c>
      <c r="T106" s="402">
        <v>0</v>
      </c>
      <c r="U106" s="402">
        <v>0</v>
      </c>
      <c r="V106" s="402">
        <v>0</v>
      </c>
      <c r="W106" s="402">
        <v>0</v>
      </c>
      <c r="X106" s="402">
        <v>0</v>
      </c>
      <c r="Y106" s="402">
        <v>0</v>
      </c>
      <c r="Z106" s="402">
        <v>0</v>
      </c>
      <c r="AA106" s="402">
        <v>0</v>
      </c>
      <c r="AB106" s="402">
        <v>0</v>
      </c>
      <c r="AC106" s="402">
        <v>0</v>
      </c>
      <c r="AD106" s="402">
        <v>0</v>
      </c>
      <c r="AE106" s="402">
        <v>0</v>
      </c>
      <c r="AF106" s="402">
        <v>0</v>
      </c>
      <c r="AG106" s="402">
        <v>0</v>
      </c>
      <c r="AH106" s="402">
        <v>0</v>
      </c>
      <c r="AI106" s="402">
        <v>0</v>
      </c>
      <c r="AJ106" s="402">
        <v>0</v>
      </c>
      <c r="AK106" s="402">
        <v>0</v>
      </c>
      <c r="AL106" s="402">
        <v>0</v>
      </c>
      <c r="AM106" s="402">
        <v>0</v>
      </c>
      <c r="AN106" s="402">
        <v>0</v>
      </c>
      <c r="AO106" s="402">
        <v>0</v>
      </c>
      <c r="AP106" s="402">
        <v>0</v>
      </c>
      <c r="AQ106" s="402">
        <v>0</v>
      </c>
      <c r="AR106" s="402">
        <v>0</v>
      </c>
      <c r="AS106" s="402">
        <v>0</v>
      </c>
      <c r="AT106" s="402">
        <v>0</v>
      </c>
      <c r="AU106" s="402">
        <v>0</v>
      </c>
      <c r="AV106" s="402">
        <v>0</v>
      </c>
      <c r="AW106" s="402">
        <v>0</v>
      </c>
      <c r="AX106" s="402">
        <v>0</v>
      </c>
      <c r="AY106" s="402">
        <v>0</v>
      </c>
      <c r="AZ106" s="402">
        <v>0</v>
      </c>
      <c r="BA106" s="402">
        <v>0</v>
      </c>
      <c r="BB106" s="402">
        <v>0</v>
      </c>
      <c r="BC106" s="402">
        <v>0</v>
      </c>
      <c r="BD106" s="402">
        <v>0</v>
      </c>
      <c r="BE106" s="402">
        <v>0</v>
      </c>
      <c r="BF106" s="402">
        <v>0</v>
      </c>
      <c r="BG106" s="402">
        <v>0</v>
      </c>
      <c r="BH106" s="402">
        <v>0</v>
      </c>
      <c r="BI106" s="402">
        <v>0</v>
      </c>
      <c r="BJ106" s="402">
        <v>0</v>
      </c>
      <c r="BK106" s="402">
        <v>0</v>
      </c>
      <c r="BL106" s="402">
        <v>0</v>
      </c>
      <c r="BM106" s="402">
        <v>0</v>
      </c>
      <c r="BN106" s="402">
        <v>0</v>
      </c>
      <c r="BO106" s="402">
        <v>0</v>
      </c>
      <c r="BP106" s="402">
        <v>0</v>
      </c>
      <c r="BQ106" s="402">
        <v>0</v>
      </c>
      <c r="BR106" s="402">
        <v>0</v>
      </c>
      <c r="BS106" s="402">
        <v>0</v>
      </c>
      <c r="BT106" s="402">
        <v>0</v>
      </c>
      <c r="BU106" s="402">
        <v>0</v>
      </c>
      <c r="BV106" s="402">
        <v>0</v>
      </c>
      <c r="BW106" s="402">
        <v>0</v>
      </c>
      <c r="BX106" s="402">
        <v>0</v>
      </c>
      <c r="BY106" s="402">
        <v>0</v>
      </c>
      <c r="BZ106" s="402">
        <v>0</v>
      </c>
      <c r="CA106" s="402">
        <v>0</v>
      </c>
      <c r="CB106" s="402">
        <v>0</v>
      </c>
      <c r="CC106" s="402">
        <v>0</v>
      </c>
      <c r="CD106" s="402">
        <v>0</v>
      </c>
      <c r="CE106" s="402">
        <v>0</v>
      </c>
      <c r="CF106" s="402">
        <v>0</v>
      </c>
      <c r="CG106" s="402">
        <v>0</v>
      </c>
      <c r="CH106" s="402">
        <v>0</v>
      </c>
      <c r="CI106" s="402">
        <v>0</v>
      </c>
      <c r="CJ106" s="402">
        <v>0</v>
      </c>
      <c r="CK106" s="402">
        <v>0</v>
      </c>
      <c r="CL106" s="402">
        <v>0</v>
      </c>
      <c r="CM106" s="402">
        <v>0</v>
      </c>
      <c r="CN106" s="402">
        <v>0</v>
      </c>
      <c r="CO106" s="402">
        <v>0</v>
      </c>
      <c r="CP106" s="402">
        <v>0</v>
      </c>
      <c r="CQ106" s="402">
        <v>0</v>
      </c>
      <c r="CR106" s="402">
        <v>0</v>
      </c>
      <c r="CS106" s="402">
        <v>0</v>
      </c>
      <c r="CT106" s="402">
        <v>0</v>
      </c>
      <c r="CU106" s="402">
        <v>0</v>
      </c>
      <c r="CV106" s="402">
        <v>0</v>
      </c>
      <c r="CW106" s="402">
        <v>0</v>
      </c>
      <c r="CX106" s="402">
        <v>0</v>
      </c>
      <c r="CY106" s="401">
        <f t="array" ref="CY106">-生産者価格評価表!$DX106/(MMULT(投入係数表!$D106:$DG106,生産者価格評価表!$DZ$7:$DZ$114)+生産者価格評価表!$DO106)</f>
        <v>0.12869911953934982</v>
      </c>
      <c r="CZ106" s="402">
        <v>0</v>
      </c>
      <c r="DA106" s="402">
        <v>0</v>
      </c>
      <c r="DB106" s="402">
        <v>0</v>
      </c>
      <c r="DC106" s="402">
        <v>0</v>
      </c>
      <c r="DD106" s="402">
        <v>0</v>
      </c>
      <c r="DE106" s="402">
        <v>0</v>
      </c>
      <c r="DF106" s="402">
        <v>0</v>
      </c>
      <c r="DG106" s="403">
        <v>0</v>
      </c>
    </row>
    <row r="107" spans="2:111" ht="15.6" customHeight="1">
      <c r="B107" s="123" t="s">
        <v>323</v>
      </c>
      <c r="C107" s="110" t="s">
        <v>324</v>
      </c>
      <c r="D107" s="400">
        <v>0</v>
      </c>
      <c r="E107" s="402">
        <v>0</v>
      </c>
      <c r="F107" s="402">
        <v>0</v>
      </c>
      <c r="G107" s="402">
        <v>0</v>
      </c>
      <c r="H107" s="402">
        <v>0</v>
      </c>
      <c r="I107" s="402">
        <v>0</v>
      </c>
      <c r="J107" s="402">
        <v>0</v>
      </c>
      <c r="K107" s="402">
        <v>0</v>
      </c>
      <c r="L107" s="402">
        <v>0</v>
      </c>
      <c r="M107" s="402">
        <v>0</v>
      </c>
      <c r="N107" s="402">
        <v>0</v>
      </c>
      <c r="O107" s="402">
        <v>0</v>
      </c>
      <c r="P107" s="402">
        <v>0</v>
      </c>
      <c r="Q107" s="402">
        <v>0</v>
      </c>
      <c r="R107" s="402">
        <v>0</v>
      </c>
      <c r="S107" s="402">
        <v>0</v>
      </c>
      <c r="T107" s="402">
        <v>0</v>
      </c>
      <c r="U107" s="402">
        <v>0</v>
      </c>
      <c r="V107" s="402">
        <v>0</v>
      </c>
      <c r="W107" s="402">
        <v>0</v>
      </c>
      <c r="X107" s="402">
        <v>0</v>
      </c>
      <c r="Y107" s="402">
        <v>0</v>
      </c>
      <c r="Z107" s="402">
        <v>0</v>
      </c>
      <c r="AA107" s="402">
        <v>0</v>
      </c>
      <c r="AB107" s="402">
        <v>0</v>
      </c>
      <c r="AC107" s="402">
        <v>0</v>
      </c>
      <c r="AD107" s="402">
        <v>0</v>
      </c>
      <c r="AE107" s="402">
        <v>0</v>
      </c>
      <c r="AF107" s="402">
        <v>0</v>
      </c>
      <c r="AG107" s="402">
        <v>0</v>
      </c>
      <c r="AH107" s="402">
        <v>0</v>
      </c>
      <c r="AI107" s="402">
        <v>0</v>
      </c>
      <c r="AJ107" s="402">
        <v>0</v>
      </c>
      <c r="AK107" s="402">
        <v>0</v>
      </c>
      <c r="AL107" s="402">
        <v>0</v>
      </c>
      <c r="AM107" s="402">
        <v>0</v>
      </c>
      <c r="AN107" s="402">
        <v>0</v>
      </c>
      <c r="AO107" s="402">
        <v>0</v>
      </c>
      <c r="AP107" s="402">
        <v>0</v>
      </c>
      <c r="AQ107" s="402">
        <v>0</v>
      </c>
      <c r="AR107" s="402">
        <v>0</v>
      </c>
      <c r="AS107" s="402">
        <v>0</v>
      </c>
      <c r="AT107" s="402">
        <v>0</v>
      </c>
      <c r="AU107" s="402">
        <v>0</v>
      </c>
      <c r="AV107" s="402">
        <v>0</v>
      </c>
      <c r="AW107" s="402">
        <v>0</v>
      </c>
      <c r="AX107" s="402">
        <v>0</v>
      </c>
      <c r="AY107" s="402">
        <v>0</v>
      </c>
      <c r="AZ107" s="402">
        <v>0</v>
      </c>
      <c r="BA107" s="402">
        <v>0</v>
      </c>
      <c r="BB107" s="402">
        <v>0</v>
      </c>
      <c r="BC107" s="402">
        <v>0</v>
      </c>
      <c r="BD107" s="402">
        <v>0</v>
      </c>
      <c r="BE107" s="402">
        <v>0</v>
      </c>
      <c r="BF107" s="402">
        <v>0</v>
      </c>
      <c r="BG107" s="402">
        <v>0</v>
      </c>
      <c r="BH107" s="402">
        <v>0</v>
      </c>
      <c r="BI107" s="402">
        <v>0</v>
      </c>
      <c r="BJ107" s="402">
        <v>0</v>
      </c>
      <c r="BK107" s="402">
        <v>0</v>
      </c>
      <c r="BL107" s="402">
        <v>0</v>
      </c>
      <c r="BM107" s="402">
        <v>0</v>
      </c>
      <c r="BN107" s="402">
        <v>0</v>
      </c>
      <c r="BO107" s="402">
        <v>0</v>
      </c>
      <c r="BP107" s="402">
        <v>0</v>
      </c>
      <c r="BQ107" s="402">
        <v>0</v>
      </c>
      <c r="BR107" s="402">
        <v>0</v>
      </c>
      <c r="BS107" s="402">
        <v>0</v>
      </c>
      <c r="BT107" s="402">
        <v>0</v>
      </c>
      <c r="BU107" s="402">
        <v>0</v>
      </c>
      <c r="BV107" s="402">
        <v>0</v>
      </c>
      <c r="BW107" s="402">
        <v>0</v>
      </c>
      <c r="BX107" s="402">
        <v>0</v>
      </c>
      <c r="BY107" s="402">
        <v>0</v>
      </c>
      <c r="BZ107" s="402">
        <v>0</v>
      </c>
      <c r="CA107" s="402">
        <v>0</v>
      </c>
      <c r="CB107" s="402">
        <v>0</v>
      </c>
      <c r="CC107" s="402">
        <v>0</v>
      </c>
      <c r="CD107" s="402">
        <v>0</v>
      </c>
      <c r="CE107" s="402">
        <v>0</v>
      </c>
      <c r="CF107" s="402">
        <v>0</v>
      </c>
      <c r="CG107" s="402">
        <v>0</v>
      </c>
      <c r="CH107" s="402">
        <v>0</v>
      </c>
      <c r="CI107" s="402">
        <v>0</v>
      </c>
      <c r="CJ107" s="402">
        <v>0</v>
      </c>
      <c r="CK107" s="402">
        <v>0</v>
      </c>
      <c r="CL107" s="402">
        <v>0</v>
      </c>
      <c r="CM107" s="402">
        <v>0</v>
      </c>
      <c r="CN107" s="402">
        <v>0</v>
      </c>
      <c r="CO107" s="402">
        <v>0</v>
      </c>
      <c r="CP107" s="402">
        <v>0</v>
      </c>
      <c r="CQ107" s="402">
        <v>0</v>
      </c>
      <c r="CR107" s="402">
        <v>0</v>
      </c>
      <c r="CS107" s="402">
        <v>0</v>
      </c>
      <c r="CT107" s="402">
        <v>0</v>
      </c>
      <c r="CU107" s="402">
        <v>0</v>
      </c>
      <c r="CV107" s="402">
        <v>0</v>
      </c>
      <c r="CW107" s="402">
        <v>0</v>
      </c>
      <c r="CX107" s="402">
        <v>0</v>
      </c>
      <c r="CY107" s="402">
        <v>0</v>
      </c>
      <c r="CZ107" s="401">
        <f t="array" ref="CZ107">-生産者価格評価表!$DX107/(MMULT(投入係数表!$D107:$DG107,生産者価格評価表!$DZ$7:$DZ$114)+生産者価格評価表!$DO107)</f>
        <v>0.89721608604616632</v>
      </c>
      <c r="DA107" s="402">
        <v>0</v>
      </c>
      <c r="DB107" s="402">
        <v>0</v>
      </c>
      <c r="DC107" s="402">
        <v>0</v>
      </c>
      <c r="DD107" s="402">
        <v>0</v>
      </c>
      <c r="DE107" s="402">
        <v>0</v>
      </c>
      <c r="DF107" s="402">
        <v>0</v>
      </c>
      <c r="DG107" s="403">
        <v>0</v>
      </c>
    </row>
    <row r="108" spans="2:111" ht="15.6" customHeight="1">
      <c r="B108" s="123" t="s">
        <v>325</v>
      </c>
      <c r="C108" s="110" t="s">
        <v>326</v>
      </c>
      <c r="D108" s="400">
        <v>0</v>
      </c>
      <c r="E108" s="402">
        <v>0</v>
      </c>
      <c r="F108" s="402">
        <v>0</v>
      </c>
      <c r="G108" s="402">
        <v>0</v>
      </c>
      <c r="H108" s="402">
        <v>0</v>
      </c>
      <c r="I108" s="402">
        <v>0</v>
      </c>
      <c r="J108" s="402">
        <v>0</v>
      </c>
      <c r="K108" s="402">
        <v>0</v>
      </c>
      <c r="L108" s="402">
        <v>0</v>
      </c>
      <c r="M108" s="402">
        <v>0</v>
      </c>
      <c r="N108" s="402">
        <v>0</v>
      </c>
      <c r="O108" s="402">
        <v>0</v>
      </c>
      <c r="P108" s="402">
        <v>0</v>
      </c>
      <c r="Q108" s="402">
        <v>0</v>
      </c>
      <c r="R108" s="402">
        <v>0</v>
      </c>
      <c r="S108" s="402">
        <v>0</v>
      </c>
      <c r="T108" s="402">
        <v>0</v>
      </c>
      <c r="U108" s="402">
        <v>0</v>
      </c>
      <c r="V108" s="402">
        <v>0</v>
      </c>
      <c r="W108" s="402">
        <v>0</v>
      </c>
      <c r="X108" s="402">
        <v>0</v>
      </c>
      <c r="Y108" s="402">
        <v>0</v>
      </c>
      <c r="Z108" s="402">
        <v>0</v>
      </c>
      <c r="AA108" s="402">
        <v>0</v>
      </c>
      <c r="AB108" s="402">
        <v>0</v>
      </c>
      <c r="AC108" s="402">
        <v>0</v>
      </c>
      <c r="AD108" s="402">
        <v>0</v>
      </c>
      <c r="AE108" s="402">
        <v>0</v>
      </c>
      <c r="AF108" s="402">
        <v>0</v>
      </c>
      <c r="AG108" s="402">
        <v>0</v>
      </c>
      <c r="AH108" s="402">
        <v>0</v>
      </c>
      <c r="AI108" s="402">
        <v>0</v>
      </c>
      <c r="AJ108" s="402">
        <v>0</v>
      </c>
      <c r="AK108" s="402">
        <v>0</v>
      </c>
      <c r="AL108" s="402">
        <v>0</v>
      </c>
      <c r="AM108" s="402">
        <v>0</v>
      </c>
      <c r="AN108" s="402">
        <v>0</v>
      </c>
      <c r="AO108" s="402">
        <v>0</v>
      </c>
      <c r="AP108" s="402">
        <v>0</v>
      </c>
      <c r="AQ108" s="402">
        <v>0</v>
      </c>
      <c r="AR108" s="402">
        <v>0</v>
      </c>
      <c r="AS108" s="402">
        <v>0</v>
      </c>
      <c r="AT108" s="402">
        <v>0</v>
      </c>
      <c r="AU108" s="402">
        <v>0</v>
      </c>
      <c r="AV108" s="402">
        <v>0</v>
      </c>
      <c r="AW108" s="402">
        <v>0</v>
      </c>
      <c r="AX108" s="402">
        <v>0</v>
      </c>
      <c r="AY108" s="402">
        <v>0</v>
      </c>
      <c r="AZ108" s="402">
        <v>0</v>
      </c>
      <c r="BA108" s="402">
        <v>0</v>
      </c>
      <c r="BB108" s="402">
        <v>0</v>
      </c>
      <c r="BC108" s="402">
        <v>0</v>
      </c>
      <c r="BD108" s="402">
        <v>0</v>
      </c>
      <c r="BE108" s="402">
        <v>0</v>
      </c>
      <c r="BF108" s="402">
        <v>0</v>
      </c>
      <c r="BG108" s="402">
        <v>0</v>
      </c>
      <c r="BH108" s="402">
        <v>0</v>
      </c>
      <c r="BI108" s="402">
        <v>0</v>
      </c>
      <c r="BJ108" s="402">
        <v>0</v>
      </c>
      <c r="BK108" s="402">
        <v>0</v>
      </c>
      <c r="BL108" s="402">
        <v>0</v>
      </c>
      <c r="BM108" s="402">
        <v>0</v>
      </c>
      <c r="BN108" s="402">
        <v>0</v>
      </c>
      <c r="BO108" s="402">
        <v>0</v>
      </c>
      <c r="BP108" s="402">
        <v>0</v>
      </c>
      <c r="BQ108" s="402">
        <v>0</v>
      </c>
      <c r="BR108" s="402">
        <v>0</v>
      </c>
      <c r="BS108" s="402">
        <v>0</v>
      </c>
      <c r="BT108" s="402">
        <v>0</v>
      </c>
      <c r="BU108" s="402">
        <v>0</v>
      </c>
      <c r="BV108" s="402">
        <v>0</v>
      </c>
      <c r="BW108" s="402">
        <v>0</v>
      </c>
      <c r="BX108" s="402">
        <v>0</v>
      </c>
      <c r="BY108" s="402">
        <v>0</v>
      </c>
      <c r="BZ108" s="402">
        <v>0</v>
      </c>
      <c r="CA108" s="402">
        <v>0</v>
      </c>
      <c r="CB108" s="402">
        <v>0</v>
      </c>
      <c r="CC108" s="402">
        <v>0</v>
      </c>
      <c r="CD108" s="402">
        <v>0</v>
      </c>
      <c r="CE108" s="402">
        <v>0</v>
      </c>
      <c r="CF108" s="402">
        <v>0</v>
      </c>
      <c r="CG108" s="402">
        <v>0</v>
      </c>
      <c r="CH108" s="402">
        <v>0</v>
      </c>
      <c r="CI108" s="402">
        <v>0</v>
      </c>
      <c r="CJ108" s="402">
        <v>0</v>
      </c>
      <c r="CK108" s="402">
        <v>0</v>
      </c>
      <c r="CL108" s="402">
        <v>0</v>
      </c>
      <c r="CM108" s="402">
        <v>0</v>
      </c>
      <c r="CN108" s="402">
        <v>0</v>
      </c>
      <c r="CO108" s="402">
        <v>0</v>
      </c>
      <c r="CP108" s="402">
        <v>0</v>
      </c>
      <c r="CQ108" s="402">
        <v>0</v>
      </c>
      <c r="CR108" s="402">
        <v>0</v>
      </c>
      <c r="CS108" s="402">
        <v>0</v>
      </c>
      <c r="CT108" s="402">
        <v>0</v>
      </c>
      <c r="CU108" s="402">
        <v>0</v>
      </c>
      <c r="CV108" s="402">
        <v>0</v>
      </c>
      <c r="CW108" s="402">
        <v>0</v>
      </c>
      <c r="CX108" s="402">
        <v>0</v>
      </c>
      <c r="CY108" s="402">
        <v>0</v>
      </c>
      <c r="CZ108" s="402">
        <v>0</v>
      </c>
      <c r="DA108" s="401">
        <f t="array" ref="DA108">-生産者価格評価表!$DX108/(MMULT(投入係数表!$D108:$DG108,生産者価格評価表!$DZ$7:$DZ$114)+生産者価格評価表!$DO108)</f>
        <v>0.1534866374617169</v>
      </c>
      <c r="DB108" s="402">
        <v>0</v>
      </c>
      <c r="DC108" s="402">
        <v>0</v>
      </c>
      <c r="DD108" s="402">
        <v>0</v>
      </c>
      <c r="DE108" s="402">
        <v>0</v>
      </c>
      <c r="DF108" s="402">
        <v>0</v>
      </c>
      <c r="DG108" s="403">
        <v>0</v>
      </c>
    </row>
    <row r="109" spans="2:111" ht="15.6" customHeight="1">
      <c r="B109" s="123" t="s">
        <v>327</v>
      </c>
      <c r="C109" s="110" t="s">
        <v>328</v>
      </c>
      <c r="D109" s="400">
        <v>0</v>
      </c>
      <c r="E109" s="402">
        <v>0</v>
      </c>
      <c r="F109" s="402">
        <v>0</v>
      </c>
      <c r="G109" s="402">
        <v>0</v>
      </c>
      <c r="H109" s="402">
        <v>0</v>
      </c>
      <c r="I109" s="402">
        <v>0</v>
      </c>
      <c r="J109" s="402">
        <v>0</v>
      </c>
      <c r="K109" s="402">
        <v>0</v>
      </c>
      <c r="L109" s="402">
        <v>0</v>
      </c>
      <c r="M109" s="402">
        <v>0</v>
      </c>
      <c r="N109" s="402">
        <v>0</v>
      </c>
      <c r="O109" s="402">
        <v>0</v>
      </c>
      <c r="P109" s="402">
        <v>0</v>
      </c>
      <c r="Q109" s="402">
        <v>0</v>
      </c>
      <c r="R109" s="402">
        <v>0</v>
      </c>
      <c r="S109" s="402">
        <v>0</v>
      </c>
      <c r="T109" s="402">
        <v>0</v>
      </c>
      <c r="U109" s="402">
        <v>0</v>
      </c>
      <c r="V109" s="402">
        <v>0</v>
      </c>
      <c r="W109" s="402">
        <v>0</v>
      </c>
      <c r="X109" s="402">
        <v>0</v>
      </c>
      <c r="Y109" s="402">
        <v>0</v>
      </c>
      <c r="Z109" s="402">
        <v>0</v>
      </c>
      <c r="AA109" s="402">
        <v>0</v>
      </c>
      <c r="AB109" s="402">
        <v>0</v>
      </c>
      <c r="AC109" s="402">
        <v>0</v>
      </c>
      <c r="AD109" s="402">
        <v>0</v>
      </c>
      <c r="AE109" s="402">
        <v>0</v>
      </c>
      <c r="AF109" s="402">
        <v>0</v>
      </c>
      <c r="AG109" s="402">
        <v>0</v>
      </c>
      <c r="AH109" s="402">
        <v>0</v>
      </c>
      <c r="AI109" s="402">
        <v>0</v>
      </c>
      <c r="AJ109" s="402">
        <v>0</v>
      </c>
      <c r="AK109" s="402">
        <v>0</v>
      </c>
      <c r="AL109" s="402">
        <v>0</v>
      </c>
      <c r="AM109" s="402">
        <v>0</v>
      </c>
      <c r="AN109" s="402">
        <v>0</v>
      </c>
      <c r="AO109" s="402">
        <v>0</v>
      </c>
      <c r="AP109" s="402">
        <v>0</v>
      </c>
      <c r="AQ109" s="402">
        <v>0</v>
      </c>
      <c r="AR109" s="402">
        <v>0</v>
      </c>
      <c r="AS109" s="402">
        <v>0</v>
      </c>
      <c r="AT109" s="402">
        <v>0</v>
      </c>
      <c r="AU109" s="402">
        <v>0</v>
      </c>
      <c r="AV109" s="402">
        <v>0</v>
      </c>
      <c r="AW109" s="402">
        <v>0</v>
      </c>
      <c r="AX109" s="402">
        <v>0</v>
      </c>
      <c r="AY109" s="402">
        <v>0</v>
      </c>
      <c r="AZ109" s="402">
        <v>0</v>
      </c>
      <c r="BA109" s="402">
        <v>0</v>
      </c>
      <c r="BB109" s="402">
        <v>0</v>
      </c>
      <c r="BC109" s="402">
        <v>0</v>
      </c>
      <c r="BD109" s="402">
        <v>0</v>
      </c>
      <c r="BE109" s="402">
        <v>0</v>
      </c>
      <c r="BF109" s="402">
        <v>0</v>
      </c>
      <c r="BG109" s="402">
        <v>0</v>
      </c>
      <c r="BH109" s="402">
        <v>0</v>
      </c>
      <c r="BI109" s="402">
        <v>0</v>
      </c>
      <c r="BJ109" s="402">
        <v>0</v>
      </c>
      <c r="BK109" s="402">
        <v>0</v>
      </c>
      <c r="BL109" s="402">
        <v>0</v>
      </c>
      <c r="BM109" s="402">
        <v>0</v>
      </c>
      <c r="BN109" s="402">
        <v>0</v>
      </c>
      <c r="BO109" s="402">
        <v>0</v>
      </c>
      <c r="BP109" s="402">
        <v>0</v>
      </c>
      <c r="BQ109" s="402">
        <v>0</v>
      </c>
      <c r="BR109" s="402">
        <v>0</v>
      </c>
      <c r="BS109" s="402">
        <v>0</v>
      </c>
      <c r="BT109" s="402">
        <v>0</v>
      </c>
      <c r="BU109" s="402">
        <v>0</v>
      </c>
      <c r="BV109" s="402">
        <v>0</v>
      </c>
      <c r="BW109" s="402">
        <v>0</v>
      </c>
      <c r="BX109" s="402">
        <v>0</v>
      </c>
      <c r="BY109" s="402">
        <v>0</v>
      </c>
      <c r="BZ109" s="402">
        <v>0</v>
      </c>
      <c r="CA109" s="402">
        <v>0</v>
      </c>
      <c r="CB109" s="402">
        <v>0</v>
      </c>
      <c r="CC109" s="402">
        <v>0</v>
      </c>
      <c r="CD109" s="402">
        <v>0</v>
      </c>
      <c r="CE109" s="402">
        <v>0</v>
      </c>
      <c r="CF109" s="402">
        <v>0</v>
      </c>
      <c r="CG109" s="402">
        <v>0</v>
      </c>
      <c r="CH109" s="402">
        <v>0</v>
      </c>
      <c r="CI109" s="402">
        <v>0</v>
      </c>
      <c r="CJ109" s="402">
        <v>0</v>
      </c>
      <c r="CK109" s="402">
        <v>0</v>
      </c>
      <c r="CL109" s="402">
        <v>0</v>
      </c>
      <c r="CM109" s="402">
        <v>0</v>
      </c>
      <c r="CN109" s="402">
        <v>0</v>
      </c>
      <c r="CO109" s="402">
        <v>0</v>
      </c>
      <c r="CP109" s="402">
        <v>0</v>
      </c>
      <c r="CQ109" s="402">
        <v>0</v>
      </c>
      <c r="CR109" s="402">
        <v>0</v>
      </c>
      <c r="CS109" s="402">
        <v>0</v>
      </c>
      <c r="CT109" s="402">
        <v>0</v>
      </c>
      <c r="CU109" s="402">
        <v>0</v>
      </c>
      <c r="CV109" s="402">
        <v>0</v>
      </c>
      <c r="CW109" s="402">
        <v>0</v>
      </c>
      <c r="CX109" s="402">
        <v>0</v>
      </c>
      <c r="CY109" s="402">
        <v>0</v>
      </c>
      <c r="CZ109" s="402">
        <v>0</v>
      </c>
      <c r="DA109" s="402">
        <v>0</v>
      </c>
      <c r="DB109" s="401">
        <f t="array" ref="DB109">-生産者価格評価表!$DX109/(MMULT(投入係数表!$D109:$DG109,生産者価格評価表!$DZ$7:$DZ$114)+生産者価格評価表!$DO109)</f>
        <v>0.18427408980700086</v>
      </c>
      <c r="DC109" s="402">
        <v>0</v>
      </c>
      <c r="DD109" s="402">
        <v>0</v>
      </c>
      <c r="DE109" s="402">
        <v>0</v>
      </c>
      <c r="DF109" s="402">
        <v>0</v>
      </c>
      <c r="DG109" s="403">
        <v>0</v>
      </c>
    </row>
    <row r="110" spans="2:111" ht="15.6" customHeight="1">
      <c r="B110" s="123" t="s">
        <v>329</v>
      </c>
      <c r="C110" s="110" t="s">
        <v>330</v>
      </c>
      <c r="D110" s="400">
        <v>0</v>
      </c>
      <c r="E110" s="402">
        <v>0</v>
      </c>
      <c r="F110" s="402">
        <v>0</v>
      </c>
      <c r="G110" s="402">
        <v>0</v>
      </c>
      <c r="H110" s="402">
        <v>0</v>
      </c>
      <c r="I110" s="402">
        <v>0</v>
      </c>
      <c r="J110" s="402">
        <v>0</v>
      </c>
      <c r="K110" s="402">
        <v>0</v>
      </c>
      <c r="L110" s="402">
        <v>0</v>
      </c>
      <c r="M110" s="402">
        <v>0</v>
      </c>
      <c r="N110" s="402">
        <v>0</v>
      </c>
      <c r="O110" s="402">
        <v>0</v>
      </c>
      <c r="P110" s="402">
        <v>0</v>
      </c>
      <c r="Q110" s="402">
        <v>0</v>
      </c>
      <c r="R110" s="402">
        <v>0</v>
      </c>
      <c r="S110" s="402">
        <v>0</v>
      </c>
      <c r="T110" s="402">
        <v>0</v>
      </c>
      <c r="U110" s="402">
        <v>0</v>
      </c>
      <c r="V110" s="402">
        <v>0</v>
      </c>
      <c r="W110" s="402">
        <v>0</v>
      </c>
      <c r="X110" s="402">
        <v>0</v>
      </c>
      <c r="Y110" s="402">
        <v>0</v>
      </c>
      <c r="Z110" s="402">
        <v>0</v>
      </c>
      <c r="AA110" s="402">
        <v>0</v>
      </c>
      <c r="AB110" s="402">
        <v>0</v>
      </c>
      <c r="AC110" s="402">
        <v>0</v>
      </c>
      <c r="AD110" s="402">
        <v>0</v>
      </c>
      <c r="AE110" s="402">
        <v>0</v>
      </c>
      <c r="AF110" s="402">
        <v>0</v>
      </c>
      <c r="AG110" s="402">
        <v>0</v>
      </c>
      <c r="AH110" s="402">
        <v>0</v>
      </c>
      <c r="AI110" s="402">
        <v>0</v>
      </c>
      <c r="AJ110" s="402">
        <v>0</v>
      </c>
      <c r="AK110" s="402">
        <v>0</v>
      </c>
      <c r="AL110" s="402">
        <v>0</v>
      </c>
      <c r="AM110" s="402">
        <v>0</v>
      </c>
      <c r="AN110" s="402">
        <v>0</v>
      </c>
      <c r="AO110" s="402">
        <v>0</v>
      </c>
      <c r="AP110" s="402">
        <v>0</v>
      </c>
      <c r="AQ110" s="402">
        <v>0</v>
      </c>
      <c r="AR110" s="402">
        <v>0</v>
      </c>
      <c r="AS110" s="402">
        <v>0</v>
      </c>
      <c r="AT110" s="402">
        <v>0</v>
      </c>
      <c r="AU110" s="402">
        <v>0</v>
      </c>
      <c r="AV110" s="402">
        <v>0</v>
      </c>
      <c r="AW110" s="402">
        <v>0</v>
      </c>
      <c r="AX110" s="402">
        <v>0</v>
      </c>
      <c r="AY110" s="402">
        <v>0</v>
      </c>
      <c r="AZ110" s="402">
        <v>0</v>
      </c>
      <c r="BA110" s="402">
        <v>0</v>
      </c>
      <c r="BB110" s="402">
        <v>0</v>
      </c>
      <c r="BC110" s="402">
        <v>0</v>
      </c>
      <c r="BD110" s="402">
        <v>0</v>
      </c>
      <c r="BE110" s="402">
        <v>0</v>
      </c>
      <c r="BF110" s="402">
        <v>0</v>
      </c>
      <c r="BG110" s="402">
        <v>0</v>
      </c>
      <c r="BH110" s="402">
        <v>0</v>
      </c>
      <c r="BI110" s="402">
        <v>0</v>
      </c>
      <c r="BJ110" s="402">
        <v>0</v>
      </c>
      <c r="BK110" s="402">
        <v>0</v>
      </c>
      <c r="BL110" s="402">
        <v>0</v>
      </c>
      <c r="BM110" s="402">
        <v>0</v>
      </c>
      <c r="BN110" s="402">
        <v>0</v>
      </c>
      <c r="BO110" s="402">
        <v>0</v>
      </c>
      <c r="BP110" s="402">
        <v>0</v>
      </c>
      <c r="BQ110" s="402">
        <v>0</v>
      </c>
      <c r="BR110" s="402">
        <v>0</v>
      </c>
      <c r="BS110" s="402">
        <v>0</v>
      </c>
      <c r="BT110" s="402">
        <v>0</v>
      </c>
      <c r="BU110" s="402">
        <v>0</v>
      </c>
      <c r="BV110" s="402">
        <v>0</v>
      </c>
      <c r="BW110" s="402">
        <v>0</v>
      </c>
      <c r="BX110" s="402">
        <v>0</v>
      </c>
      <c r="BY110" s="402">
        <v>0</v>
      </c>
      <c r="BZ110" s="402">
        <v>0</v>
      </c>
      <c r="CA110" s="402">
        <v>0</v>
      </c>
      <c r="CB110" s="402">
        <v>0</v>
      </c>
      <c r="CC110" s="402">
        <v>0</v>
      </c>
      <c r="CD110" s="402">
        <v>0</v>
      </c>
      <c r="CE110" s="402">
        <v>0</v>
      </c>
      <c r="CF110" s="402">
        <v>0</v>
      </c>
      <c r="CG110" s="402">
        <v>0</v>
      </c>
      <c r="CH110" s="402">
        <v>0</v>
      </c>
      <c r="CI110" s="402">
        <v>0</v>
      </c>
      <c r="CJ110" s="402">
        <v>0</v>
      </c>
      <c r="CK110" s="402">
        <v>0</v>
      </c>
      <c r="CL110" s="402">
        <v>0</v>
      </c>
      <c r="CM110" s="402">
        <v>0</v>
      </c>
      <c r="CN110" s="402">
        <v>0</v>
      </c>
      <c r="CO110" s="402">
        <v>0</v>
      </c>
      <c r="CP110" s="402">
        <v>0</v>
      </c>
      <c r="CQ110" s="402">
        <v>0</v>
      </c>
      <c r="CR110" s="402">
        <v>0</v>
      </c>
      <c r="CS110" s="402">
        <v>0</v>
      </c>
      <c r="CT110" s="402">
        <v>0</v>
      </c>
      <c r="CU110" s="402">
        <v>0</v>
      </c>
      <c r="CV110" s="402">
        <v>0</v>
      </c>
      <c r="CW110" s="402">
        <v>0</v>
      </c>
      <c r="CX110" s="402">
        <v>0</v>
      </c>
      <c r="CY110" s="402">
        <v>0</v>
      </c>
      <c r="CZ110" s="402">
        <v>0</v>
      </c>
      <c r="DA110" s="402">
        <v>0</v>
      </c>
      <c r="DB110" s="402">
        <v>0</v>
      </c>
      <c r="DC110" s="401">
        <f t="array" ref="DC110">-生産者価格評価表!$DX110/(MMULT(投入係数表!$D110:$DG110,生産者価格評価表!$DZ$7:$DZ$114)+生産者価格評価表!$DO110)</f>
        <v>0.34650757157483408</v>
      </c>
      <c r="DD110" s="402">
        <v>0</v>
      </c>
      <c r="DE110" s="402">
        <v>0</v>
      </c>
      <c r="DF110" s="402">
        <v>0</v>
      </c>
      <c r="DG110" s="403">
        <v>0</v>
      </c>
    </row>
    <row r="111" spans="2:111" ht="15.6" customHeight="1">
      <c r="B111" s="123" t="s">
        <v>331</v>
      </c>
      <c r="C111" s="110" t="s">
        <v>332</v>
      </c>
      <c r="D111" s="400">
        <v>0</v>
      </c>
      <c r="E111" s="402">
        <v>0</v>
      </c>
      <c r="F111" s="402">
        <v>0</v>
      </c>
      <c r="G111" s="402">
        <v>0</v>
      </c>
      <c r="H111" s="402">
        <v>0</v>
      </c>
      <c r="I111" s="402">
        <v>0</v>
      </c>
      <c r="J111" s="402">
        <v>0</v>
      </c>
      <c r="K111" s="402">
        <v>0</v>
      </c>
      <c r="L111" s="402">
        <v>0</v>
      </c>
      <c r="M111" s="402">
        <v>0</v>
      </c>
      <c r="N111" s="402">
        <v>0</v>
      </c>
      <c r="O111" s="402">
        <v>0</v>
      </c>
      <c r="P111" s="402">
        <v>0</v>
      </c>
      <c r="Q111" s="402">
        <v>0</v>
      </c>
      <c r="R111" s="402">
        <v>0</v>
      </c>
      <c r="S111" s="402">
        <v>0</v>
      </c>
      <c r="T111" s="402">
        <v>0</v>
      </c>
      <c r="U111" s="402">
        <v>0</v>
      </c>
      <c r="V111" s="402">
        <v>0</v>
      </c>
      <c r="W111" s="402">
        <v>0</v>
      </c>
      <c r="X111" s="402">
        <v>0</v>
      </c>
      <c r="Y111" s="402">
        <v>0</v>
      </c>
      <c r="Z111" s="402">
        <v>0</v>
      </c>
      <c r="AA111" s="402">
        <v>0</v>
      </c>
      <c r="AB111" s="402">
        <v>0</v>
      </c>
      <c r="AC111" s="402">
        <v>0</v>
      </c>
      <c r="AD111" s="402">
        <v>0</v>
      </c>
      <c r="AE111" s="402">
        <v>0</v>
      </c>
      <c r="AF111" s="402">
        <v>0</v>
      </c>
      <c r="AG111" s="402">
        <v>0</v>
      </c>
      <c r="AH111" s="402">
        <v>0</v>
      </c>
      <c r="AI111" s="402">
        <v>0</v>
      </c>
      <c r="AJ111" s="402">
        <v>0</v>
      </c>
      <c r="AK111" s="402">
        <v>0</v>
      </c>
      <c r="AL111" s="402">
        <v>0</v>
      </c>
      <c r="AM111" s="402">
        <v>0</v>
      </c>
      <c r="AN111" s="402">
        <v>0</v>
      </c>
      <c r="AO111" s="402">
        <v>0</v>
      </c>
      <c r="AP111" s="402">
        <v>0</v>
      </c>
      <c r="AQ111" s="402">
        <v>0</v>
      </c>
      <c r="AR111" s="402">
        <v>0</v>
      </c>
      <c r="AS111" s="402">
        <v>0</v>
      </c>
      <c r="AT111" s="402">
        <v>0</v>
      </c>
      <c r="AU111" s="402">
        <v>0</v>
      </c>
      <c r="AV111" s="402">
        <v>0</v>
      </c>
      <c r="AW111" s="402">
        <v>0</v>
      </c>
      <c r="AX111" s="402">
        <v>0</v>
      </c>
      <c r="AY111" s="402">
        <v>0</v>
      </c>
      <c r="AZ111" s="402">
        <v>0</v>
      </c>
      <c r="BA111" s="402">
        <v>0</v>
      </c>
      <c r="BB111" s="402">
        <v>0</v>
      </c>
      <c r="BC111" s="402">
        <v>0</v>
      </c>
      <c r="BD111" s="402">
        <v>0</v>
      </c>
      <c r="BE111" s="402">
        <v>0</v>
      </c>
      <c r="BF111" s="402">
        <v>0</v>
      </c>
      <c r="BG111" s="402">
        <v>0</v>
      </c>
      <c r="BH111" s="402">
        <v>0</v>
      </c>
      <c r="BI111" s="402">
        <v>0</v>
      </c>
      <c r="BJ111" s="402">
        <v>0</v>
      </c>
      <c r="BK111" s="402">
        <v>0</v>
      </c>
      <c r="BL111" s="402">
        <v>0</v>
      </c>
      <c r="BM111" s="402">
        <v>0</v>
      </c>
      <c r="BN111" s="402">
        <v>0</v>
      </c>
      <c r="BO111" s="402">
        <v>0</v>
      </c>
      <c r="BP111" s="402">
        <v>0</v>
      </c>
      <c r="BQ111" s="402">
        <v>0</v>
      </c>
      <c r="BR111" s="402">
        <v>0</v>
      </c>
      <c r="BS111" s="402">
        <v>0</v>
      </c>
      <c r="BT111" s="402">
        <v>0</v>
      </c>
      <c r="BU111" s="402">
        <v>0</v>
      </c>
      <c r="BV111" s="402">
        <v>0</v>
      </c>
      <c r="BW111" s="402">
        <v>0</v>
      </c>
      <c r="BX111" s="402">
        <v>0</v>
      </c>
      <c r="BY111" s="402">
        <v>0</v>
      </c>
      <c r="BZ111" s="402">
        <v>0</v>
      </c>
      <c r="CA111" s="402">
        <v>0</v>
      </c>
      <c r="CB111" s="402">
        <v>0</v>
      </c>
      <c r="CC111" s="402">
        <v>0</v>
      </c>
      <c r="CD111" s="402">
        <v>0</v>
      </c>
      <c r="CE111" s="402">
        <v>0</v>
      </c>
      <c r="CF111" s="402">
        <v>0</v>
      </c>
      <c r="CG111" s="402">
        <v>0</v>
      </c>
      <c r="CH111" s="402">
        <v>0</v>
      </c>
      <c r="CI111" s="402">
        <v>0</v>
      </c>
      <c r="CJ111" s="402">
        <v>0</v>
      </c>
      <c r="CK111" s="402">
        <v>0</v>
      </c>
      <c r="CL111" s="402">
        <v>0</v>
      </c>
      <c r="CM111" s="402">
        <v>0</v>
      </c>
      <c r="CN111" s="402">
        <v>0</v>
      </c>
      <c r="CO111" s="402">
        <v>0</v>
      </c>
      <c r="CP111" s="402">
        <v>0</v>
      </c>
      <c r="CQ111" s="402">
        <v>0</v>
      </c>
      <c r="CR111" s="402">
        <v>0</v>
      </c>
      <c r="CS111" s="402">
        <v>0</v>
      </c>
      <c r="CT111" s="402">
        <v>0</v>
      </c>
      <c r="CU111" s="402">
        <v>0</v>
      </c>
      <c r="CV111" s="402">
        <v>0</v>
      </c>
      <c r="CW111" s="402">
        <v>0</v>
      </c>
      <c r="CX111" s="402">
        <v>0</v>
      </c>
      <c r="CY111" s="402">
        <v>0</v>
      </c>
      <c r="CZ111" s="402">
        <v>0</v>
      </c>
      <c r="DA111" s="402">
        <v>0</v>
      </c>
      <c r="DB111" s="402">
        <v>0</v>
      </c>
      <c r="DC111" s="402">
        <v>0</v>
      </c>
      <c r="DD111" s="401">
        <f t="array" ref="DD111">-生産者価格評価表!$DX111/(MMULT(投入係数表!$D111:$DG111,生産者価格評価表!$DZ$7:$DZ$114)+生産者価格評価表!$DO111)</f>
        <v>0</v>
      </c>
      <c r="DE111" s="402">
        <v>0</v>
      </c>
      <c r="DF111" s="402">
        <v>0</v>
      </c>
      <c r="DG111" s="403">
        <v>0</v>
      </c>
    </row>
    <row r="112" spans="2:111" ht="15.6" customHeight="1">
      <c r="B112" s="123" t="s">
        <v>333</v>
      </c>
      <c r="C112" s="110" t="s">
        <v>334</v>
      </c>
      <c r="D112" s="400">
        <v>0</v>
      </c>
      <c r="E112" s="402">
        <v>0</v>
      </c>
      <c r="F112" s="402">
        <v>0</v>
      </c>
      <c r="G112" s="402">
        <v>0</v>
      </c>
      <c r="H112" s="402">
        <v>0</v>
      </c>
      <c r="I112" s="402">
        <v>0</v>
      </c>
      <c r="J112" s="402">
        <v>0</v>
      </c>
      <c r="K112" s="402">
        <v>0</v>
      </c>
      <c r="L112" s="402">
        <v>0</v>
      </c>
      <c r="M112" s="402">
        <v>0</v>
      </c>
      <c r="N112" s="402">
        <v>0</v>
      </c>
      <c r="O112" s="402">
        <v>0</v>
      </c>
      <c r="P112" s="402">
        <v>0</v>
      </c>
      <c r="Q112" s="402">
        <v>0</v>
      </c>
      <c r="R112" s="402">
        <v>0</v>
      </c>
      <c r="S112" s="402">
        <v>0</v>
      </c>
      <c r="T112" s="402">
        <v>0</v>
      </c>
      <c r="U112" s="402">
        <v>0</v>
      </c>
      <c r="V112" s="402">
        <v>0</v>
      </c>
      <c r="W112" s="402">
        <v>0</v>
      </c>
      <c r="X112" s="402">
        <v>0</v>
      </c>
      <c r="Y112" s="402">
        <v>0</v>
      </c>
      <c r="Z112" s="402">
        <v>0</v>
      </c>
      <c r="AA112" s="402">
        <v>0</v>
      </c>
      <c r="AB112" s="402">
        <v>0</v>
      </c>
      <c r="AC112" s="402">
        <v>0</v>
      </c>
      <c r="AD112" s="402">
        <v>0</v>
      </c>
      <c r="AE112" s="402">
        <v>0</v>
      </c>
      <c r="AF112" s="402">
        <v>0</v>
      </c>
      <c r="AG112" s="402">
        <v>0</v>
      </c>
      <c r="AH112" s="402">
        <v>0</v>
      </c>
      <c r="AI112" s="402">
        <v>0</v>
      </c>
      <c r="AJ112" s="402">
        <v>0</v>
      </c>
      <c r="AK112" s="402">
        <v>0</v>
      </c>
      <c r="AL112" s="402">
        <v>0</v>
      </c>
      <c r="AM112" s="402">
        <v>0</v>
      </c>
      <c r="AN112" s="402">
        <v>0</v>
      </c>
      <c r="AO112" s="402">
        <v>0</v>
      </c>
      <c r="AP112" s="402">
        <v>0</v>
      </c>
      <c r="AQ112" s="402">
        <v>0</v>
      </c>
      <c r="AR112" s="402">
        <v>0</v>
      </c>
      <c r="AS112" s="402">
        <v>0</v>
      </c>
      <c r="AT112" s="402">
        <v>0</v>
      </c>
      <c r="AU112" s="402">
        <v>0</v>
      </c>
      <c r="AV112" s="402">
        <v>0</v>
      </c>
      <c r="AW112" s="402">
        <v>0</v>
      </c>
      <c r="AX112" s="402">
        <v>0</v>
      </c>
      <c r="AY112" s="402">
        <v>0</v>
      </c>
      <c r="AZ112" s="402">
        <v>0</v>
      </c>
      <c r="BA112" s="402">
        <v>0</v>
      </c>
      <c r="BB112" s="402">
        <v>0</v>
      </c>
      <c r="BC112" s="402">
        <v>0</v>
      </c>
      <c r="BD112" s="402">
        <v>0</v>
      </c>
      <c r="BE112" s="402">
        <v>0</v>
      </c>
      <c r="BF112" s="402">
        <v>0</v>
      </c>
      <c r="BG112" s="402">
        <v>0</v>
      </c>
      <c r="BH112" s="402">
        <v>0</v>
      </c>
      <c r="BI112" s="402">
        <v>0</v>
      </c>
      <c r="BJ112" s="402">
        <v>0</v>
      </c>
      <c r="BK112" s="402">
        <v>0</v>
      </c>
      <c r="BL112" s="402">
        <v>0</v>
      </c>
      <c r="BM112" s="402">
        <v>0</v>
      </c>
      <c r="BN112" s="402">
        <v>0</v>
      </c>
      <c r="BO112" s="402">
        <v>0</v>
      </c>
      <c r="BP112" s="402">
        <v>0</v>
      </c>
      <c r="BQ112" s="402">
        <v>0</v>
      </c>
      <c r="BR112" s="402">
        <v>0</v>
      </c>
      <c r="BS112" s="402">
        <v>0</v>
      </c>
      <c r="BT112" s="402">
        <v>0</v>
      </c>
      <c r="BU112" s="402">
        <v>0</v>
      </c>
      <c r="BV112" s="402">
        <v>0</v>
      </c>
      <c r="BW112" s="402">
        <v>0</v>
      </c>
      <c r="BX112" s="402">
        <v>0</v>
      </c>
      <c r="BY112" s="402">
        <v>0</v>
      </c>
      <c r="BZ112" s="402">
        <v>0</v>
      </c>
      <c r="CA112" s="402">
        <v>0</v>
      </c>
      <c r="CB112" s="402">
        <v>0</v>
      </c>
      <c r="CC112" s="402">
        <v>0</v>
      </c>
      <c r="CD112" s="402">
        <v>0</v>
      </c>
      <c r="CE112" s="402">
        <v>0</v>
      </c>
      <c r="CF112" s="402">
        <v>0</v>
      </c>
      <c r="CG112" s="402">
        <v>0</v>
      </c>
      <c r="CH112" s="402">
        <v>0</v>
      </c>
      <c r="CI112" s="402">
        <v>0</v>
      </c>
      <c r="CJ112" s="402">
        <v>0</v>
      </c>
      <c r="CK112" s="402">
        <v>0</v>
      </c>
      <c r="CL112" s="402">
        <v>0</v>
      </c>
      <c r="CM112" s="402">
        <v>0</v>
      </c>
      <c r="CN112" s="402">
        <v>0</v>
      </c>
      <c r="CO112" s="402">
        <v>0</v>
      </c>
      <c r="CP112" s="402">
        <v>0</v>
      </c>
      <c r="CQ112" s="402">
        <v>0</v>
      </c>
      <c r="CR112" s="402">
        <v>0</v>
      </c>
      <c r="CS112" s="402">
        <v>0</v>
      </c>
      <c r="CT112" s="402">
        <v>0</v>
      </c>
      <c r="CU112" s="402">
        <v>0</v>
      </c>
      <c r="CV112" s="402">
        <v>0</v>
      </c>
      <c r="CW112" s="402">
        <v>0</v>
      </c>
      <c r="CX112" s="402">
        <v>0</v>
      </c>
      <c r="CY112" s="402">
        <v>0</v>
      </c>
      <c r="CZ112" s="402">
        <v>0</v>
      </c>
      <c r="DA112" s="402">
        <v>0</v>
      </c>
      <c r="DB112" s="402">
        <v>0</v>
      </c>
      <c r="DC112" s="402">
        <v>0</v>
      </c>
      <c r="DD112" s="402">
        <v>0</v>
      </c>
      <c r="DE112" s="401">
        <f t="array" ref="DE112">-生産者価格評価表!$DX112/(MMULT(投入係数表!$D112:$DG112,生産者価格評価表!$DZ$7:$DZ$114)+生産者価格評価表!$DO112)</f>
        <v>0.33744130705959391</v>
      </c>
      <c r="DF112" s="402">
        <v>0</v>
      </c>
      <c r="DG112" s="403">
        <v>0</v>
      </c>
    </row>
    <row r="113" spans="2:111" ht="15.6" customHeight="1">
      <c r="B113" s="123" t="s">
        <v>335</v>
      </c>
      <c r="C113" s="110" t="s">
        <v>336</v>
      </c>
      <c r="D113" s="400">
        <v>0</v>
      </c>
      <c r="E113" s="402">
        <v>0</v>
      </c>
      <c r="F113" s="402">
        <v>0</v>
      </c>
      <c r="G113" s="402">
        <v>0</v>
      </c>
      <c r="H113" s="402">
        <v>0</v>
      </c>
      <c r="I113" s="402">
        <v>0</v>
      </c>
      <c r="J113" s="402">
        <v>0</v>
      </c>
      <c r="K113" s="402">
        <v>0</v>
      </c>
      <c r="L113" s="402">
        <v>0</v>
      </c>
      <c r="M113" s="402">
        <v>0</v>
      </c>
      <c r="N113" s="402">
        <v>0</v>
      </c>
      <c r="O113" s="402">
        <v>0</v>
      </c>
      <c r="P113" s="402">
        <v>0</v>
      </c>
      <c r="Q113" s="402">
        <v>0</v>
      </c>
      <c r="R113" s="402">
        <v>0</v>
      </c>
      <c r="S113" s="402">
        <v>0</v>
      </c>
      <c r="T113" s="402">
        <v>0</v>
      </c>
      <c r="U113" s="402">
        <v>0</v>
      </c>
      <c r="V113" s="402">
        <v>0</v>
      </c>
      <c r="W113" s="402">
        <v>0</v>
      </c>
      <c r="X113" s="402">
        <v>0</v>
      </c>
      <c r="Y113" s="402">
        <v>0</v>
      </c>
      <c r="Z113" s="402">
        <v>0</v>
      </c>
      <c r="AA113" s="402">
        <v>0</v>
      </c>
      <c r="AB113" s="402">
        <v>0</v>
      </c>
      <c r="AC113" s="402">
        <v>0</v>
      </c>
      <c r="AD113" s="402">
        <v>0</v>
      </c>
      <c r="AE113" s="402">
        <v>0</v>
      </c>
      <c r="AF113" s="402">
        <v>0</v>
      </c>
      <c r="AG113" s="402">
        <v>0</v>
      </c>
      <c r="AH113" s="402">
        <v>0</v>
      </c>
      <c r="AI113" s="402">
        <v>0</v>
      </c>
      <c r="AJ113" s="402">
        <v>0</v>
      </c>
      <c r="AK113" s="402">
        <v>0</v>
      </c>
      <c r="AL113" s="402">
        <v>0</v>
      </c>
      <c r="AM113" s="402">
        <v>0</v>
      </c>
      <c r="AN113" s="402">
        <v>0</v>
      </c>
      <c r="AO113" s="402">
        <v>0</v>
      </c>
      <c r="AP113" s="402">
        <v>0</v>
      </c>
      <c r="AQ113" s="402">
        <v>0</v>
      </c>
      <c r="AR113" s="402">
        <v>0</v>
      </c>
      <c r="AS113" s="402">
        <v>0</v>
      </c>
      <c r="AT113" s="402">
        <v>0</v>
      </c>
      <c r="AU113" s="402">
        <v>0</v>
      </c>
      <c r="AV113" s="402">
        <v>0</v>
      </c>
      <c r="AW113" s="402">
        <v>0</v>
      </c>
      <c r="AX113" s="402">
        <v>0</v>
      </c>
      <c r="AY113" s="402">
        <v>0</v>
      </c>
      <c r="AZ113" s="402">
        <v>0</v>
      </c>
      <c r="BA113" s="402">
        <v>0</v>
      </c>
      <c r="BB113" s="402">
        <v>0</v>
      </c>
      <c r="BC113" s="402">
        <v>0</v>
      </c>
      <c r="BD113" s="402">
        <v>0</v>
      </c>
      <c r="BE113" s="402">
        <v>0</v>
      </c>
      <c r="BF113" s="402">
        <v>0</v>
      </c>
      <c r="BG113" s="402">
        <v>0</v>
      </c>
      <c r="BH113" s="402">
        <v>0</v>
      </c>
      <c r="BI113" s="402">
        <v>0</v>
      </c>
      <c r="BJ113" s="402">
        <v>0</v>
      </c>
      <c r="BK113" s="402">
        <v>0</v>
      </c>
      <c r="BL113" s="402">
        <v>0</v>
      </c>
      <c r="BM113" s="402">
        <v>0</v>
      </c>
      <c r="BN113" s="402">
        <v>0</v>
      </c>
      <c r="BO113" s="402">
        <v>0</v>
      </c>
      <c r="BP113" s="402">
        <v>0</v>
      </c>
      <c r="BQ113" s="402">
        <v>0</v>
      </c>
      <c r="BR113" s="402">
        <v>0</v>
      </c>
      <c r="BS113" s="402">
        <v>0</v>
      </c>
      <c r="BT113" s="402">
        <v>0</v>
      </c>
      <c r="BU113" s="402">
        <v>0</v>
      </c>
      <c r="BV113" s="402">
        <v>0</v>
      </c>
      <c r="BW113" s="402">
        <v>0</v>
      </c>
      <c r="BX113" s="402">
        <v>0</v>
      </c>
      <c r="BY113" s="402">
        <v>0</v>
      </c>
      <c r="BZ113" s="402">
        <v>0</v>
      </c>
      <c r="CA113" s="402">
        <v>0</v>
      </c>
      <c r="CB113" s="402">
        <v>0</v>
      </c>
      <c r="CC113" s="402">
        <v>0</v>
      </c>
      <c r="CD113" s="402">
        <v>0</v>
      </c>
      <c r="CE113" s="402">
        <v>0</v>
      </c>
      <c r="CF113" s="402">
        <v>0</v>
      </c>
      <c r="CG113" s="402">
        <v>0</v>
      </c>
      <c r="CH113" s="402">
        <v>0</v>
      </c>
      <c r="CI113" s="402">
        <v>0</v>
      </c>
      <c r="CJ113" s="402">
        <v>0</v>
      </c>
      <c r="CK113" s="402">
        <v>0</v>
      </c>
      <c r="CL113" s="402">
        <v>0</v>
      </c>
      <c r="CM113" s="402">
        <v>0</v>
      </c>
      <c r="CN113" s="402">
        <v>0</v>
      </c>
      <c r="CO113" s="402">
        <v>0</v>
      </c>
      <c r="CP113" s="402">
        <v>0</v>
      </c>
      <c r="CQ113" s="402">
        <v>0</v>
      </c>
      <c r="CR113" s="402">
        <v>0</v>
      </c>
      <c r="CS113" s="402">
        <v>0</v>
      </c>
      <c r="CT113" s="402">
        <v>0</v>
      </c>
      <c r="CU113" s="402">
        <v>0</v>
      </c>
      <c r="CV113" s="402">
        <v>0</v>
      </c>
      <c r="CW113" s="402">
        <v>0</v>
      </c>
      <c r="CX113" s="402">
        <v>0</v>
      </c>
      <c r="CY113" s="402">
        <v>0</v>
      </c>
      <c r="CZ113" s="402">
        <v>0</v>
      </c>
      <c r="DA113" s="402">
        <v>0</v>
      </c>
      <c r="DB113" s="402">
        <v>0</v>
      </c>
      <c r="DC113" s="402">
        <v>0</v>
      </c>
      <c r="DD113" s="402">
        <v>0</v>
      </c>
      <c r="DE113" s="402">
        <v>0</v>
      </c>
      <c r="DF113" s="401">
        <f t="array" ref="DF113">-生産者価格評価表!$DX113/(MMULT(投入係数表!$D113:$DG113,生産者価格評価表!$DZ$7:$DZ$114)+生産者価格評価表!$DO113)</f>
        <v>0</v>
      </c>
      <c r="DG113" s="403">
        <v>0</v>
      </c>
    </row>
    <row r="114" spans="2:111" ht="15.6" customHeight="1" thickBot="1">
      <c r="B114" s="248" t="s">
        <v>337</v>
      </c>
      <c r="C114" s="249" t="s">
        <v>338</v>
      </c>
      <c r="D114" s="406">
        <v>0</v>
      </c>
      <c r="E114" s="407">
        <v>0</v>
      </c>
      <c r="F114" s="407">
        <v>0</v>
      </c>
      <c r="G114" s="407">
        <v>0</v>
      </c>
      <c r="H114" s="407">
        <v>0</v>
      </c>
      <c r="I114" s="407">
        <v>0</v>
      </c>
      <c r="J114" s="407">
        <v>0</v>
      </c>
      <c r="K114" s="407">
        <v>0</v>
      </c>
      <c r="L114" s="407">
        <v>0</v>
      </c>
      <c r="M114" s="407">
        <v>0</v>
      </c>
      <c r="N114" s="407">
        <v>0</v>
      </c>
      <c r="O114" s="407">
        <v>0</v>
      </c>
      <c r="P114" s="407">
        <v>0</v>
      </c>
      <c r="Q114" s="407">
        <v>0</v>
      </c>
      <c r="R114" s="407">
        <v>0</v>
      </c>
      <c r="S114" s="407">
        <v>0</v>
      </c>
      <c r="T114" s="407">
        <v>0</v>
      </c>
      <c r="U114" s="407">
        <v>0</v>
      </c>
      <c r="V114" s="407">
        <v>0</v>
      </c>
      <c r="W114" s="407">
        <v>0</v>
      </c>
      <c r="X114" s="407">
        <v>0</v>
      </c>
      <c r="Y114" s="407">
        <v>0</v>
      </c>
      <c r="Z114" s="407">
        <v>0</v>
      </c>
      <c r="AA114" s="407">
        <v>0</v>
      </c>
      <c r="AB114" s="407">
        <v>0</v>
      </c>
      <c r="AC114" s="407">
        <v>0</v>
      </c>
      <c r="AD114" s="407">
        <v>0</v>
      </c>
      <c r="AE114" s="407">
        <v>0</v>
      </c>
      <c r="AF114" s="407">
        <v>0</v>
      </c>
      <c r="AG114" s="407">
        <v>0</v>
      </c>
      <c r="AH114" s="407">
        <v>0</v>
      </c>
      <c r="AI114" s="407">
        <v>0</v>
      </c>
      <c r="AJ114" s="407">
        <v>0</v>
      </c>
      <c r="AK114" s="407">
        <v>0</v>
      </c>
      <c r="AL114" s="407">
        <v>0</v>
      </c>
      <c r="AM114" s="407">
        <v>0</v>
      </c>
      <c r="AN114" s="407">
        <v>0</v>
      </c>
      <c r="AO114" s="407">
        <v>0</v>
      </c>
      <c r="AP114" s="407">
        <v>0</v>
      </c>
      <c r="AQ114" s="407">
        <v>0</v>
      </c>
      <c r="AR114" s="407">
        <v>0</v>
      </c>
      <c r="AS114" s="407">
        <v>0</v>
      </c>
      <c r="AT114" s="407">
        <v>0</v>
      </c>
      <c r="AU114" s="407">
        <v>0</v>
      </c>
      <c r="AV114" s="407">
        <v>0</v>
      </c>
      <c r="AW114" s="407">
        <v>0</v>
      </c>
      <c r="AX114" s="407">
        <v>0</v>
      </c>
      <c r="AY114" s="407">
        <v>0</v>
      </c>
      <c r="AZ114" s="407">
        <v>0</v>
      </c>
      <c r="BA114" s="407">
        <v>0</v>
      </c>
      <c r="BB114" s="407">
        <v>0</v>
      </c>
      <c r="BC114" s="407">
        <v>0</v>
      </c>
      <c r="BD114" s="407">
        <v>0</v>
      </c>
      <c r="BE114" s="407">
        <v>0</v>
      </c>
      <c r="BF114" s="407">
        <v>0</v>
      </c>
      <c r="BG114" s="407">
        <v>0</v>
      </c>
      <c r="BH114" s="407">
        <v>0</v>
      </c>
      <c r="BI114" s="407">
        <v>0</v>
      </c>
      <c r="BJ114" s="407">
        <v>0</v>
      </c>
      <c r="BK114" s="407">
        <v>0</v>
      </c>
      <c r="BL114" s="407">
        <v>0</v>
      </c>
      <c r="BM114" s="407">
        <v>0</v>
      </c>
      <c r="BN114" s="407">
        <v>0</v>
      </c>
      <c r="BO114" s="407">
        <v>0</v>
      </c>
      <c r="BP114" s="407">
        <v>0</v>
      </c>
      <c r="BQ114" s="407">
        <v>0</v>
      </c>
      <c r="BR114" s="407">
        <v>0</v>
      </c>
      <c r="BS114" s="407">
        <v>0</v>
      </c>
      <c r="BT114" s="407">
        <v>0</v>
      </c>
      <c r="BU114" s="407">
        <v>0</v>
      </c>
      <c r="BV114" s="407">
        <v>0</v>
      </c>
      <c r="BW114" s="407">
        <v>0</v>
      </c>
      <c r="BX114" s="407">
        <v>0</v>
      </c>
      <c r="BY114" s="407">
        <v>0</v>
      </c>
      <c r="BZ114" s="407">
        <v>0</v>
      </c>
      <c r="CA114" s="407">
        <v>0</v>
      </c>
      <c r="CB114" s="407">
        <v>0</v>
      </c>
      <c r="CC114" s="407">
        <v>0</v>
      </c>
      <c r="CD114" s="407">
        <v>0</v>
      </c>
      <c r="CE114" s="407">
        <v>0</v>
      </c>
      <c r="CF114" s="407">
        <v>0</v>
      </c>
      <c r="CG114" s="407">
        <v>0</v>
      </c>
      <c r="CH114" s="407">
        <v>0</v>
      </c>
      <c r="CI114" s="407">
        <v>0</v>
      </c>
      <c r="CJ114" s="407">
        <v>0</v>
      </c>
      <c r="CK114" s="407">
        <v>0</v>
      </c>
      <c r="CL114" s="407">
        <v>0</v>
      </c>
      <c r="CM114" s="407">
        <v>0</v>
      </c>
      <c r="CN114" s="407">
        <v>0</v>
      </c>
      <c r="CO114" s="407">
        <v>0</v>
      </c>
      <c r="CP114" s="407">
        <v>0</v>
      </c>
      <c r="CQ114" s="407">
        <v>0</v>
      </c>
      <c r="CR114" s="407">
        <v>0</v>
      </c>
      <c r="CS114" s="407">
        <v>0</v>
      </c>
      <c r="CT114" s="407">
        <v>0</v>
      </c>
      <c r="CU114" s="407">
        <v>0</v>
      </c>
      <c r="CV114" s="407">
        <v>0</v>
      </c>
      <c r="CW114" s="407">
        <v>0</v>
      </c>
      <c r="CX114" s="407">
        <v>0</v>
      </c>
      <c r="CY114" s="407">
        <v>0</v>
      </c>
      <c r="CZ114" s="407">
        <v>0</v>
      </c>
      <c r="DA114" s="407">
        <v>0</v>
      </c>
      <c r="DB114" s="407">
        <v>0</v>
      </c>
      <c r="DC114" s="407">
        <v>0</v>
      </c>
      <c r="DD114" s="407">
        <v>0</v>
      </c>
      <c r="DE114" s="407">
        <v>0</v>
      </c>
      <c r="DF114" s="407">
        <v>0</v>
      </c>
      <c r="DG114" s="408">
        <f t="array" ref="DG114">-生産者価格評価表!$DX114/(MMULT(投入係数表!$D114:$DG114,生産者価格評価表!$DZ$7:$DZ$114)+生産者価格評価表!$DO114)</f>
        <v>0.34495021626826866</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8.59765625" style="429" customWidth="1"/>
    <col min="2" max="2" width="4.296875" style="433" customWidth="1"/>
    <col min="3" max="3" width="18.69921875" style="433" customWidth="1"/>
    <col min="4" max="44" width="8.69921875" style="433" customWidth="1"/>
    <col min="45" max="16384" width="8.8984375" style="433"/>
  </cols>
  <sheetData>
    <row r="1" spans="1:44" s="762" customFormat="1" ht="39.6" customHeight="1">
      <c r="A1" s="765" t="s">
        <v>676</v>
      </c>
      <c r="B1" s="766"/>
      <c r="C1" s="796" t="s">
        <v>677</v>
      </c>
      <c r="D1" s="783" t="s">
        <v>678</v>
      </c>
      <c r="E1" s="767" t="s">
        <v>679</v>
      </c>
      <c r="F1" s="767" t="s">
        <v>1904</v>
      </c>
      <c r="G1" s="767" t="s">
        <v>1905</v>
      </c>
      <c r="H1" s="767" t="s">
        <v>1906</v>
      </c>
      <c r="I1" s="767" t="s">
        <v>1907</v>
      </c>
      <c r="J1" s="767" t="s">
        <v>680</v>
      </c>
      <c r="K1" s="767" t="s">
        <v>681</v>
      </c>
      <c r="L1" s="767" t="s">
        <v>1908</v>
      </c>
      <c r="M1" s="767" t="s">
        <v>1909</v>
      </c>
      <c r="N1" s="768" t="s">
        <v>682</v>
      </c>
      <c r="O1" s="767" t="s">
        <v>683</v>
      </c>
      <c r="P1" s="767" t="s">
        <v>1910</v>
      </c>
      <c r="Q1" s="767" t="s">
        <v>1911</v>
      </c>
      <c r="R1" s="767" t="s">
        <v>1912</v>
      </c>
      <c r="S1" s="767" t="s">
        <v>1913</v>
      </c>
      <c r="T1" s="767" t="s">
        <v>684</v>
      </c>
      <c r="U1" s="767" t="s">
        <v>685</v>
      </c>
      <c r="V1" s="767" t="s">
        <v>1914</v>
      </c>
      <c r="W1" s="767" t="s">
        <v>1915</v>
      </c>
      <c r="X1" s="767" t="s">
        <v>686</v>
      </c>
      <c r="Y1" s="767" t="s">
        <v>1916</v>
      </c>
      <c r="Z1" s="767" t="s">
        <v>1917</v>
      </c>
      <c r="AA1" s="767" t="s">
        <v>1918</v>
      </c>
      <c r="AB1" s="767" t="s">
        <v>1919</v>
      </c>
      <c r="AC1" s="767" t="s">
        <v>1920</v>
      </c>
      <c r="AD1" s="767" t="s">
        <v>1921</v>
      </c>
      <c r="AE1" s="767" t="s">
        <v>1922</v>
      </c>
      <c r="AF1" s="767" t="s">
        <v>1923</v>
      </c>
      <c r="AG1" s="767" t="s">
        <v>1924</v>
      </c>
      <c r="AH1" s="767" t="s">
        <v>1925</v>
      </c>
      <c r="AI1" s="767" t="s">
        <v>1926</v>
      </c>
      <c r="AJ1" s="767" t="s">
        <v>1927</v>
      </c>
      <c r="AK1" s="767" t="s">
        <v>1928</v>
      </c>
      <c r="AL1" s="767" t="s">
        <v>1929</v>
      </c>
      <c r="AM1" s="767" t="s">
        <v>1930</v>
      </c>
      <c r="AN1" s="767" t="s">
        <v>1931</v>
      </c>
      <c r="AO1" s="767" t="s">
        <v>1932</v>
      </c>
      <c r="AP1" s="767" t="s">
        <v>1933</v>
      </c>
      <c r="AQ1" s="767" t="s">
        <v>1934</v>
      </c>
      <c r="AR1" s="768" t="s">
        <v>1935</v>
      </c>
    </row>
    <row r="2" spans="1:44" ht="13.5">
      <c r="A2" s="769" t="s">
        <v>687</v>
      </c>
      <c r="B2" s="763" t="s">
        <v>688</v>
      </c>
      <c r="C2" s="771" t="s">
        <v>689</v>
      </c>
      <c r="D2" s="784" t="s">
        <v>690</v>
      </c>
      <c r="E2" s="763" t="s">
        <v>691</v>
      </c>
      <c r="F2" s="764" t="s">
        <v>1936</v>
      </c>
      <c r="G2" s="764" t="s">
        <v>1936</v>
      </c>
      <c r="H2" s="764" t="s">
        <v>1937</v>
      </c>
      <c r="I2" s="764" t="s">
        <v>1937</v>
      </c>
      <c r="J2" s="764" t="s">
        <v>1937</v>
      </c>
      <c r="K2" s="764" t="s">
        <v>1937</v>
      </c>
      <c r="L2" s="764" t="s">
        <v>1937</v>
      </c>
      <c r="M2" s="764" t="s">
        <v>1937</v>
      </c>
      <c r="N2" s="785" t="s">
        <v>1937</v>
      </c>
      <c r="O2" s="763" t="s">
        <v>692</v>
      </c>
      <c r="P2" s="763" t="s">
        <v>1938</v>
      </c>
      <c r="Q2" s="763" t="s">
        <v>1939</v>
      </c>
      <c r="R2" s="763" t="s">
        <v>1940</v>
      </c>
      <c r="S2" s="763" t="s">
        <v>1940</v>
      </c>
      <c r="T2" s="763" t="s">
        <v>1940</v>
      </c>
      <c r="U2" s="763" t="s">
        <v>1940</v>
      </c>
      <c r="V2" s="763" t="s">
        <v>1940</v>
      </c>
      <c r="W2" s="763" t="s">
        <v>1940</v>
      </c>
      <c r="X2" s="763" t="s">
        <v>1940</v>
      </c>
      <c r="Y2" s="763" t="s">
        <v>692</v>
      </c>
      <c r="Z2" s="763" t="s">
        <v>1939</v>
      </c>
      <c r="AA2" s="763" t="s">
        <v>1939</v>
      </c>
      <c r="AB2" s="763" t="s">
        <v>1940</v>
      </c>
      <c r="AC2" s="763" t="s">
        <v>1940</v>
      </c>
      <c r="AD2" s="763" t="s">
        <v>1940</v>
      </c>
      <c r="AE2" s="763" t="s">
        <v>1940</v>
      </c>
      <c r="AF2" s="763" t="s">
        <v>1940</v>
      </c>
      <c r="AG2" s="763" t="s">
        <v>1940</v>
      </c>
      <c r="AH2" s="763" t="s">
        <v>1940</v>
      </c>
      <c r="AI2" s="763" t="s">
        <v>692</v>
      </c>
      <c r="AJ2" s="763" t="s">
        <v>1939</v>
      </c>
      <c r="AK2" s="763" t="s">
        <v>1939</v>
      </c>
      <c r="AL2" s="763" t="s">
        <v>1940</v>
      </c>
      <c r="AM2" s="763" t="s">
        <v>1940</v>
      </c>
      <c r="AN2" s="763" t="s">
        <v>1940</v>
      </c>
      <c r="AO2" s="763" t="s">
        <v>1940</v>
      </c>
      <c r="AP2" s="763" t="s">
        <v>1940</v>
      </c>
      <c r="AQ2" s="763" t="s">
        <v>1940</v>
      </c>
      <c r="AR2" s="770" t="s">
        <v>1940</v>
      </c>
    </row>
    <row r="3" spans="1:44">
      <c r="A3" s="434" t="s">
        <v>693</v>
      </c>
      <c r="B3" s="435">
        <v>1</v>
      </c>
      <c r="C3" s="772" t="s">
        <v>694</v>
      </c>
      <c r="D3" s="786">
        <v>1718817</v>
      </c>
      <c r="E3" s="787">
        <v>27350987.889006354</v>
      </c>
      <c r="F3" s="787">
        <v>1870499.5152863085</v>
      </c>
      <c r="G3" s="787">
        <v>91508.646931245778</v>
      </c>
      <c r="H3" s="787">
        <v>13380798.835108919</v>
      </c>
      <c r="I3" s="787">
        <v>1115948.1314253444</v>
      </c>
      <c r="J3" s="787">
        <v>0</v>
      </c>
      <c r="K3" s="787">
        <v>0</v>
      </c>
      <c r="L3" s="787">
        <v>0</v>
      </c>
      <c r="M3" s="787">
        <v>0</v>
      </c>
      <c r="N3" s="788">
        <v>16458755.128751818</v>
      </c>
      <c r="O3" s="792">
        <v>15.912681739246443</v>
      </c>
      <c r="P3" s="792">
        <v>1.0882482051819993</v>
      </c>
      <c r="Q3" s="792">
        <v>5.3239319212717691E-2</v>
      </c>
      <c r="R3" s="792">
        <v>7.7848885804067098</v>
      </c>
      <c r="S3" s="792">
        <v>0.64925360374335628</v>
      </c>
      <c r="T3" s="792">
        <v>0</v>
      </c>
      <c r="U3" s="792">
        <v>0</v>
      </c>
      <c r="V3" s="792">
        <v>0</v>
      </c>
      <c r="W3" s="792">
        <v>0</v>
      </c>
      <c r="X3" s="792">
        <v>9.575629708544783</v>
      </c>
      <c r="Y3" s="792">
        <v>44.600876114865208</v>
      </c>
      <c r="Z3" s="792">
        <v>2.7909143730594197</v>
      </c>
      <c r="AA3" s="792">
        <v>0.33112863258286684</v>
      </c>
      <c r="AB3" s="792">
        <v>8.0698258833311822</v>
      </c>
      <c r="AC3" s="792">
        <v>0.69448350166394113</v>
      </c>
      <c r="AD3" s="792">
        <v>3.3033505285423564E-2</v>
      </c>
      <c r="AE3" s="792">
        <v>2.5439465425664875E-3</v>
      </c>
      <c r="AF3" s="792">
        <v>1.4469080769784499E-3</v>
      </c>
      <c r="AG3" s="792">
        <v>1.6872174009019243E-4</v>
      </c>
      <c r="AH3" s="792">
        <v>11.923545472282468</v>
      </c>
      <c r="AI3" s="792">
        <v>37.20019858282447</v>
      </c>
      <c r="AJ3" s="792">
        <v>2.3646576834699098</v>
      </c>
      <c r="AK3" s="792">
        <v>0.20660724636161895</v>
      </c>
      <c r="AL3" s="792">
        <v>7.91536684022934</v>
      </c>
      <c r="AM3" s="792">
        <v>0.67848636833363196</v>
      </c>
      <c r="AN3" s="792">
        <v>2.8427184497146721E-2</v>
      </c>
      <c r="AO3" s="792">
        <v>1.0416344121886984E-3</v>
      </c>
      <c r="AP3" s="792">
        <v>9.2476345982449868E-4</v>
      </c>
      <c r="AQ3" s="792">
        <v>3.1955514603540486E-5</v>
      </c>
      <c r="AR3" s="793">
        <v>11.195543676278266</v>
      </c>
    </row>
    <row r="4" spans="1:44">
      <c r="A4" s="434" t="s">
        <v>695</v>
      </c>
      <c r="B4" s="435">
        <v>2</v>
      </c>
      <c r="C4" s="772" t="s">
        <v>696</v>
      </c>
      <c r="D4" s="786">
        <v>52943</v>
      </c>
      <c r="E4" s="787">
        <v>1064115.6542980631</v>
      </c>
      <c r="F4" s="787">
        <v>73056.544385311063</v>
      </c>
      <c r="G4" s="787">
        <v>31366.627342556149</v>
      </c>
      <c r="H4" s="787">
        <v>8584.8568056811164</v>
      </c>
      <c r="I4" s="787">
        <v>326777.01757255848</v>
      </c>
      <c r="J4" s="787">
        <v>0</v>
      </c>
      <c r="K4" s="787">
        <v>0</v>
      </c>
      <c r="L4" s="787">
        <v>0</v>
      </c>
      <c r="M4" s="787">
        <v>0</v>
      </c>
      <c r="N4" s="788">
        <v>439785.04610610683</v>
      </c>
      <c r="O4" s="792">
        <v>20.099270050772777</v>
      </c>
      <c r="P4" s="792">
        <v>1.3799094192869892</v>
      </c>
      <c r="Q4" s="792">
        <v>0.59246033172574564</v>
      </c>
      <c r="R4" s="792">
        <v>0.16215282106569548</v>
      </c>
      <c r="S4" s="792">
        <v>6.1722421769177886</v>
      </c>
      <c r="T4" s="792">
        <v>0</v>
      </c>
      <c r="U4" s="792">
        <v>0</v>
      </c>
      <c r="V4" s="792">
        <v>0</v>
      </c>
      <c r="W4" s="792">
        <v>0</v>
      </c>
      <c r="X4" s="792">
        <v>8.3067647489962191</v>
      </c>
      <c r="Y4" s="792">
        <v>133.41503130599648</v>
      </c>
      <c r="Z4" s="792">
        <v>8.0910345301604369</v>
      </c>
      <c r="AA4" s="792">
        <v>1.8817744318542127</v>
      </c>
      <c r="AB4" s="792">
        <v>0.9941059327441083</v>
      </c>
      <c r="AC4" s="792">
        <v>7.0712116186495759</v>
      </c>
      <c r="AD4" s="792">
        <v>5.3961425593149759E-2</v>
      </c>
      <c r="AE4" s="792">
        <v>3.1391388513701216E-3</v>
      </c>
      <c r="AF4" s="792">
        <v>3.1691322651191929E-3</v>
      </c>
      <c r="AG4" s="792">
        <v>2.0399632159060028E-4</v>
      </c>
      <c r="AH4" s="792">
        <v>18.098600206439567</v>
      </c>
      <c r="AI4" s="792">
        <v>96.236748234064379</v>
      </c>
      <c r="AJ4" s="792">
        <v>5.9183723712530485</v>
      </c>
      <c r="AK4" s="792">
        <v>1.2647828354955202</v>
      </c>
      <c r="AL4" s="792">
        <v>0.42242504490178401</v>
      </c>
      <c r="AM4" s="792">
        <v>6.4118111842548249</v>
      </c>
      <c r="AN4" s="792">
        <v>4.1463249170753946E-2</v>
      </c>
      <c r="AO4" s="792">
        <v>1.1282024145754734E-3</v>
      </c>
      <c r="AP4" s="792">
        <v>1.9296292066870082E-3</v>
      </c>
      <c r="AQ4" s="792">
        <v>3.2477540394978963E-5</v>
      </c>
      <c r="AR4" s="793">
        <v>14.06194499423759</v>
      </c>
    </row>
    <row r="5" spans="1:44">
      <c r="A5" s="434" t="s">
        <v>697</v>
      </c>
      <c r="B5" s="435">
        <v>3</v>
      </c>
      <c r="C5" s="772" t="s">
        <v>698</v>
      </c>
      <c r="D5" s="786">
        <v>250136</v>
      </c>
      <c r="E5" s="787">
        <v>2976747.6402853406</v>
      </c>
      <c r="F5" s="787">
        <v>204054.3829777434</v>
      </c>
      <c r="G5" s="787">
        <v>13256.285283126832</v>
      </c>
      <c r="H5" s="787">
        <v>1102.5570145239399</v>
      </c>
      <c r="I5" s="787">
        <v>148275.0681527484</v>
      </c>
      <c r="J5" s="787">
        <v>0</v>
      </c>
      <c r="K5" s="787">
        <v>0</v>
      </c>
      <c r="L5" s="787">
        <v>0</v>
      </c>
      <c r="M5" s="787">
        <v>0</v>
      </c>
      <c r="N5" s="788">
        <v>366688.29342814256</v>
      </c>
      <c r="O5" s="792">
        <v>11.900516680067406</v>
      </c>
      <c r="P5" s="792">
        <v>0.81577375099043481</v>
      </c>
      <c r="Q5" s="792">
        <v>5.2996311139247576E-2</v>
      </c>
      <c r="R5" s="792">
        <v>4.4078301984677931E-3</v>
      </c>
      <c r="S5" s="792">
        <v>0.59277780148698467</v>
      </c>
      <c r="T5" s="792">
        <v>0</v>
      </c>
      <c r="U5" s="792">
        <v>0</v>
      </c>
      <c r="V5" s="792">
        <v>0</v>
      </c>
      <c r="W5" s="792">
        <v>0</v>
      </c>
      <c r="X5" s="792">
        <v>1.4659556938151348</v>
      </c>
      <c r="Y5" s="792">
        <v>57.605870317150476</v>
      </c>
      <c r="Z5" s="792">
        <v>3.5547591028208592</v>
      </c>
      <c r="AA5" s="792">
        <v>0.56210102375221571</v>
      </c>
      <c r="AB5" s="792">
        <v>0.35793174744575706</v>
      </c>
      <c r="AC5" s="792">
        <v>0.69682912200425773</v>
      </c>
      <c r="AD5" s="792">
        <v>1.9359345608458253E-2</v>
      </c>
      <c r="AE5" s="792">
        <v>5.3795499324953676E-4</v>
      </c>
      <c r="AF5" s="792">
        <v>9.0017192746960867E-4</v>
      </c>
      <c r="AG5" s="792">
        <v>2.8650966166518547E-5</v>
      </c>
      <c r="AH5" s="792">
        <v>5.192447119518433</v>
      </c>
      <c r="AI5" s="792">
        <v>44.760468229833336</v>
      </c>
      <c r="AJ5" s="792">
        <v>2.8197943884704681</v>
      </c>
      <c r="AK5" s="792">
        <v>0.34574116138405137</v>
      </c>
      <c r="AL5" s="792">
        <v>0.11269476060952661</v>
      </c>
      <c r="AM5" s="792">
        <v>0.67704326804544146</v>
      </c>
      <c r="AN5" s="792">
        <v>1.6275553524761437E-2</v>
      </c>
      <c r="AO5" s="792">
        <v>2.2629862044409028E-4</v>
      </c>
      <c r="AP5" s="792">
        <v>5.4156434335614801E-4</v>
      </c>
      <c r="AQ5" s="792">
        <v>3.4081535866927754E-6</v>
      </c>
      <c r="AR5" s="793">
        <v>3.9723204031516359</v>
      </c>
    </row>
    <row r="6" spans="1:44">
      <c r="A6" s="434" t="s">
        <v>699</v>
      </c>
      <c r="B6" s="435">
        <v>4</v>
      </c>
      <c r="C6" s="772" t="s">
        <v>700</v>
      </c>
      <c r="D6" s="786">
        <v>72639</v>
      </c>
      <c r="E6" s="787">
        <v>1465691.3383384862</v>
      </c>
      <c r="F6" s="787">
        <v>100669.37871288606</v>
      </c>
      <c r="G6" s="787">
        <v>6670.9825953790623</v>
      </c>
      <c r="H6" s="787">
        <v>3586.4304086004922</v>
      </c>
      <c r="I6" s="787">
        <v>158919.60071629033</v>
      </c>
      <c r="J6" s="787">
        <v>0</v>
      </c>
      <c r="K6" s="787">
        <v>0</v>
      </c>
      <c r="L6" s="787">
        <v>0</v>
      </c>
      <c r="M6" s="787">
        <v>0</v>
      </c>
      <c r="N6" s="788">
        <v>269846.39243315591</v>
      </c>
      <c r="O6" s="792">
        <v>20.177746642141084</v>
      </c>
      <c r="P6" s="792">
        <v>1.3858860765275687</v>
      </c>
      <c r="Q6" s="792">
        <v>9.183747842590155E-2</v>
      </c>
      <c r="R6" s="792">
        <v>4.9373345015769655E-2</v>
      </c>
      <c r="S6" s="792">
        <v>2.1877999520407814</v>
      </c>
      <c r="T6" s="792">
        <v>0</v>
      </c>
      <c r="U6" s="792">
        <v>0</v>
      </c>
      <c r="V6" s="792">
        <v>0</v>
      </c>
      <c r="W6" s="792">
        <v>0</v>
      </c>
      <c r="X6" s="792">
        <v>3.7148968520100212</v>
      </c>
      <c r="Y6" s="792">
        <v>88.719916719771547</v>
      </c>
      <c r="Z6" s="792">
        <v>5.4864746271572375</v>
      </c>
      <c r="AA6" s="792">
        <v>0.7910551659668219</v>
      </c>
      <c r="AB6" s="792">
        <v>0.56206731473980909</v>
      </c>
      <c r="AC6" s="792">
        <v>2.4585680972734321</v>
      </c>
      <c r="AD6" s="792">
        <v>3.0496730760304333E-2</v>
      </c>
      <c r="AE6" s="792">
        <v>1.3486471215041153E-3</v>
      </c>
      <c r="AF6" s="792">
        <v>1.673037925517666E-3</v>
      </c>
      <c r="AG6" s="792">
        <v>8.5178842094872948E-5</v>
      </c>
      <c r="AH6" s="792">
        <v>9.3317687997867225</v>
      </c>
      <c r="AI6" s="792">
        <v>66.868492913741505</v>
      </c>
      <c r="AJ6" s="792">
        <v>4.2130712182138819</v>
      </c>
      <c r="AK6" s="792">
        <v>0.45882587051556023</v>
      </c>
      <c r="AL6" s="792">
        <v>0.19371823750292738</v>
      </c>
      <c r="AM6" s="792">
        <v>2.2891124983344096</v>
      </c>
      <c r="AN6" s="792">
        <v>2.4432283826230604E-2</v>
      </c>
      <c r="AO6" s="792">
        <v>4.8973253992891591E-4</v>
      </c>
      <c r="AP6" s="792">
        <v>1.0140738251999569E-3</v>
      </c>
      <c r="AQ6" s="792">
        <v>1.282736186802005E-5</v>
      </c>
      <c r="AR6" s="793">
        <v>7.1806767421200064</v>
      </c>
    </row>
    <row r="7" spans="1:44">
      <c r="A7" s="434" t="s">
        <v>701</v>
      </c>
      <c r="B7" s="435">
        <v>5</v>
      </c>
      <c r="C7" s="772" t="s">
        <v>364</v>
      </c>
      <c r="D7" s="786">
        <v>2251547</v>
      </c>
      <c r="E7" s="787">
        <v>52766107.130222559</v>
      </c>
      <c r="F7" s="787">
        <v>3716242.626794192</v>
      </c>
      <c r="G7" s="787">
        <v>103274.98095865113</v>
      </c>
      <c r="H7" s="787">
        <v>7837.8238559103411</v>
      </c>
      <c r="I7" s="787">
        <v>1243069.6071659701</v>
      </c>
      <c r="J7" s="787">
        <v>0</v>
      </c>
      <c r="K7" s="787">
        <v>0</v>
      </c>
      <c r="L7" s="787">
        <v>0</v>
      </c>
      <c r="M7" s="787">
        <v>0</v>
      </c>
      <c r="N7" s="788">
        <v>5070425.0387747241</v>
      </c>
      <c r="O7" s="792">
        <v>23.435489967663372</v>
      </c>
      <c r="P7" s="792">
        <v>1.6505285596055477</v>
      </c>
      <c r="Q7" s="792">
        <v>4.5868454426512585E-2</v>
      </c>
      <c r="R7" s="792">
        <v>3.4810838307662868E-3</v>
      </c>
      <c r="S7" s="792">
        <v>0.55209578443886365</v>
      </c>
      <c r="T7" s="792">
        <v>0</v>
      </c>
      <c r="U7" s="792">
        <v>0</v>
      </c>
      <c r="V7" s="792">
        <v>0</v>
      </c>
      <c r="W7" s="792">
        <v>0</v>
      </c>
      <c r="X7" s="792">
        <v>2.2519738823016904</v>
      </c>
      <c r="Y7" s="792">
        <v>58.924068629747467</v>
      </c>
      <c r="Z7" s="792">
        <v>3.69635795023299</v>
      </c>
      <c r="AA7" s="792">
        <v>0.31617500027397138</v>
      </c>
      <c r="AB7" s="792">
        <v>0.24743847406597352</v>
      </c>
      <c r="AC7" s="792">
        <v>0.59414840706394934</v>
      </c>
      <c r="AD7" s="792">
        <v>2.5074613580979403E-2</v>
      </c>
      <c r="AE7" s="792">
        <v>8.21370552904775E-4</v>
      </c>
      <c r="AF7" s="792">
        <v>9.2861057168674326E-4</v>
      </c>
      <c r="AG7" s="792">
        <v>5.1796728392342654E-5</v>
      </c>
      <c r="AH7" s="792">
        <v>4.8809962230708486</v>
      </c>
      <c r="AI7" s="792">
        <v>51.096306284409025</v>
      </c>
      <c r="AJ7" s="792">
        <v>3.2466858647643373</v>
      </c>
      <c r="AK7" s="792">
        <v>0.18598065783352785</v>
      </c>
      <c r="AL7" s="792">
        <v>5.3627289810115608E-2</v>
      </c>
      <c r="AM7" s="792">
        <v>0.57667054309957888</v>
      </c>
      <c r="AN7" s="792">
        <v>2.1567424295294485E-2</v>
      </c>
      <c r="AO7" s="792">
        <v>3.2666740548297336E-4</v>
      </c>
      <c r="AP7" s="792">
        <v>6.2326099891458109E-4</v>
      </c>
      <c r="AQ7" s="792">
        <v>8.4640199844546249E-6</v>
      </c>
      <c r="AR7" s="793">
        <v>4.0854901722272361</v>
      </c>
    </row>
    <row r="8" spans="1:44">
      <c r="A8" s="434" t="s">
        <v>702</v>
      </c>
      <c r="B8" s="435">
        <v>6</v>
      </c>
      <c r="C8" s="772" t="s">
        <v>366</v>
      </c>
      <c r="D8" s="786">
        <v>894228</v>
      </c>
      <c r="E8" s="787">
        <v>21998317.628021579</v>
      </c>
      <c r="F8" s="787">
        <v>1542160.6597064435</v>
      </c>
      <c r="G8" s="787">
        <v>36146.660471393305</v>
      </c>
      <c r="H8" s="787">
        <v>2658.0692589802952</v>
      </c>
      <c r="I8" s="787">
        <v>303929.05074056372</v>
      </c>
      <c r="J8" s="787">
        <v>0</v>
      </c>
      <c r="K8" s="787">
        <v>0</v>
      </c>
      <c r="L8" s="787">
        <v>0</v>
      </c>
      <c r="M8" s="787">
        <v>0</v>
      </c>
      <c r="N8" s="788">
        <v>1884894.4401773808</v>
      </c>
      <c r="O8" s="792">
        <v>24.600345357136636</v>
      </c>
      <c r="P8" s="792">
        <v>1.724572099851988</v>
      </c>
      <c r="Q8" s="792">
        <v>4.0422197103415804E-2</v>
      </c>
      <c r="R8" s="792">
        <v>2.9724737527568978E-3</v>
      </c>
      <c r="S8" s="792">
        <v>0.33987870066757442</v>
      </c>
      <c r="T8" s="792">
        <v>0</v>
      </c>
      <c r="U8" s="792">
        <v>0</v>
      </c>
      <c r="V8" s="792">
        <v>0</v>
      </c>
      <c r="W8" s="792">
        <v>0</v>
      </c>
      <c r="X8" s="792">
        <v>2.1078454713757351</v>
      </c>
      <c r="Y8" s="792">
        <v>54.787637707074822</v>
      </c>
      <c r="Z8" s="792">
        <v>3.4980657921766465</v>
      </c>
      <c r="AA8" s="792">
        <v>0.25196172422308249</v>
      </c>
      <c r="AB8" s="792">
        <v>0.21536697955145867</v>
      </c>
      <c r="AC8" s="792">
        <v>0.36619064193941547</v>
      </c>
      <c r="AD8" s="792">
        <v>1.9890082150526144E-2</v>
      </c>
      <c r="AE8" s="792">
        <v>5.2842252071347393E-4</v>
      </c>
      <c r="AF8" s="792">
        <v>6.7688545465447282E-4</v>
      </c>
      <c r="AG8" s="792">
        <v>3.2326373491599778E-5</v>
      </c>
      <c r="AH8" s="792">
        <v>4.3527128543899902</v>
      </c>
      <c r="AI8" s="792">
        <v>48.151207950066556</v>
      </c>
      <c r="AJ8" s="792">
        <v>3.1200645885839369</v>
      </c>
      <c r="AK8" s="792">
        <v>0.1414187972751737</v>
      </c>
      <c r="AL8" s="792">
        <v>3.7281323478285062E-2</v>
      </c>
      <c r="AM8" s="792">
        <v>0.35769836391718879</v>
      </c>
      <c r="AN8" s="792">
        <v>1.7403114690439796E-2</v>
      </c>
      <c r="AO8" s="792">
        <v>2.0903269595214129E-4</v>
      </c>
      <c r="AP8" s="792">
        <v>4.3429003946219582E-4</v>
      </c>
      <c r="AQ8" s="792">
        <v>4.8223950761400528E-6</v>
      </c>
      <c r="AR8" s="793">
        <v>3.6745143330755146</v>
      </c>
    </row>
    <row r="9" spans="1:44">
      <c r="A9" s="434" t="s">
        <v>703</v>
      </c>
      <c r="B9" s="435">
        <v>7</v>
      </c>
      <c r="C9" s="772" t="s">
        <v>704</v>
      </c>
      <c r="D9" s="786">
        <v>71100</v>
      </c>
      <c r="E9" s="787">
        <v>1008694.3038136975</v>
      </c>
      <c r="F9" s="787">
        <v>69094.269532161561</v>
      </c>
      <c r="G9" s="787">
        <v>25490.282808453772</v>
      </c>
      <c r="H9" s="787">
        <v>2047.6083647995933</v>
      </c>
      <c r="I9" s="787">
        <v>143045.7825791869</v>
      </c>
      <c r="J9" s="787">
        <v>0</v>
      </c>
      <c r="K9" s="787">
        <v>0</v>
      </c>
      <c r="L9" s="787">
        <v>0</v>
      </c>
      <c r="M9" s="787">
        <v>0</v>
      </c>
      <c r="N9" s="788">
        <v>239677.94328460185</v>
      </c>
      <c r="O9" s="792">
        <v>14.186980363061849</v>
      </c>
      <c r="P9" s="792">
        <v>0.97179000748469146</v>
      </c>
      <c r="Q9" s="792">
        <v>0.35851311966882943</v>
      </c>
      <c r="R9" s="792">
        <v>2.8798992472568119E-2</v>
      </c>
      <c r="S9" s="792">
        <v>2.011895676219225</v>
      </c>
      <c r="T9" s="792">
        <v>0</v>
      </c>
      <c r="U9" s="792">
        <v>0</v>
      </c>
      <c r="V9" s="792">
        <v>0</v>
      </c>
      <c r="W9" s="792">
        <v>0</v>
      </c>
      <c r="X9" s="792">
        <v>3.3709977958453141</v>
      </c>
      <c r="Y9" s="792">
        <v>61.359210268267923</v>
      </c>
      <c r="Z9" s="792">
        <v>3.7540628165219792</v>
      </c>
      <c r="AA9" s="792">
        <v>0.9606917034735768</v>
      </c>
      <c r="AB9" s="792">
        <v>0.51139237411645533</v>
      </c>
      <c r="AC9" s="792">
        <v>2.1587914550562015</v>
      </c>
      <c r="AD9" s="792">
        <v>1.6136739783536209E-2</v>
      </c>
      <c r="AE9" s="792">
        <v>6.3645900651406438E-4</v>
      </c>
      <c r="AF9" s="792">
        <v>9.8180970622640867E-4</v>
      </c>
      <c r="AG9" s="792">
        <v>3.8959104705587636E-5</v>
      </c>
      <c r="AH9" s="792">
        <v>7.4027323167691943</v>
      </c>
      <c r="AI9" s="792">
        <v>47.247065003557296</v>
      </c>
      <c r="AJ9" s="792">
        <v>2.9468367890631697</v>
      </c>
      <c r="AK9" s="792">
        <v>0.71810469630254103</v>
      </c>
      <c r="AL9" s="792">
        <v>0.2623387731534354</v>
      </c>
      <c r="AM9" s="792">
        <v>2.1241738921019024</v>
      </c>
      <c r="AN9" s="792">
        <v>1.2992806710133892E-2</v>
      </c>
      <c r="AO9" s="792">
        <v>2.3132354884033556E-4</v>
      </c>
      <c r="AP9" s="792">
        <v>5.9127666239112541E-4</v>
      </c>
      <c r="AQ9" s="792">
        <v>5.3841873890749835E-6</v>
      </c>
      <c r="AR9" s="793">
        <v>6.0652749417298031</v>
      </c>
    </row>
    <row r="10" spans="1:44">
      <c r="A10" s="434" t="s">
        <v>705</v>
      </c>
      <c r="B10" s="435">
        <v>8</v>
      </c>
      <c r="C10" s="772" t="s">
        <v>706</v>
      </c>
      <c r="D10" s="786">
        <v>50283</v>
      </c>
      <c r="E10" s="787">
        <v>359535.64734082465</v>
      </c>
      <c r="F10" s="787">
        <v>24467.623933296727</v>
      </c>
      <c r="G10" s="787">
        <v>19811.714063291882</v>
      </c>
      <c r="H10" s="787">
        <v>43.442897218962237</v>
      </c>
      <c r="I10" s="787">
        <v>389602.12364124478</v>
      </c>
      <c r="J10" s="787">
        <v>0</v>
      </c>
      <c r="K10" s="787">
        <v>0</v>
      </c>
      <c r="L10" s="787">
        <v>0</v>
      </c>
      <c r="M10" s="787">
        <v>0</v>
      </c>
      <c r="N10" s="788">
        <v>433924.90453505237</v>
      </c>
      <c r="O10" s="792">
        <v>7.1502425738485105</v>
      </c>
      <c r="P10" s="792">
        <v>0.48659833210621339</v>
      </c>
      <c r="Q10" s="792">
        <v>0.39400421739537977</v>
      </c>
      <c r="R10" s="792">
        <v>8.6396788614367156E-4</v>
      </c>
      <c r="S10" s="792">
        <v>7.7481877302715585</v>
      </c>
      <c r="T10" s="792">
        <v>0</v>
      </c>
      <c r="U10" s="792">
        <v>0</v>
      </c>
      <c r="V10" s="792">
        <v>0</v>
      </c>
      <c r="W10" s="792">
        <v>0</v>
      </c>
      <c r="X10" s="792">
        <v>8.6296542476592961</v>
      </c>
      <c r="Y10" s="792">
        <v>67.220614477291107</v>
      </c>
      <c r="Z10" s="792">
        <v>3.9815284562314357</v>
      </c>
      <c r="AA10" s="792">
        <v>0.96122339883952157</v>
      </c>
      <c r="AB10" s="792">
        <v>0.46425819440114069</v>
      </c>
      <c r="AC10" s="792">
        <v>7.8248808964098018</v>
      </c>
      <c r="AD10" s="792">
        <v>3.2174229042364597E-2</v>
      </c>
      <c r="AE10" s="792">
        <v>1.6866941431370941E-3</v>
      </c>
      <c r="AF10" s="792">
        <v>2.0472041054531175E-3</v>
      </c>
      <c r="AG10" s="792">
        <v>1.1050555430486565E-4</v>
      </c>
      <c r="AH10" s="792">
        <v>13.267909578727162</v>
      </c>
      <c r="AI10" s="792">
        <v>54.984396671418125</v>
      </c>
      <c r="AJ10" s="792">
        <v>3.2816495381829252</v>
      </c>
      <c r="AK10" s="792">
        <v>0.72331906031156235</v>
      </c>
      <c r="AL10" s="792">
        <v>0.17834808536908259</v>
      </c>
      <c r="AM10" s="792">
        <v>7.8031914348646927</v>
      </c>
      <c r="AN10" s="792">
        <v>2.79455017202218E-2</v>
      </c>
      <c r="AO10" s="792">
        <v>6.6625619647270871E-4</v>
      </c>
      <c r="AP10" s="792">
        <v>1.5415462663576074E-3</v>
      </c>
      <c r="AQ10" s="792">
        <v>1.9676606391577088E-5</v>
      </c>
      <c r="AR10" s="793">
        <v>12.016681099517708</v>
      </c>
    </row>
    <row r="11" spans="1:44">
      <c r="A11" s="434" t="s">
        <v>707</v>
      </c>
      <c r="B11" s="435">
        <v>9</v>
      </c>
      <c r="C11" s="772" t="s">
        <v>708</v>
      </c>
      <c r="D11" s="786">
        <v>15575</v>
      </c>
      <c r="E11" s="787">
        <v>777932.32424318953</v>
      </c>
      <c r="F11" s="787">
        <v>53364.547318169418</v>
      </c>
      <c r="G11" s="787">
        <v>3210.076949387621</v>
      </c>
      <c r="H11" s="787">
        <v>1917.1045314599223</v>
      </c>
      <c r="I11" s="787">
        <v>47584.233820693458</v>
      </c>
      <c r="J11" s="787">
        <v>0</v>
      </c>
      <c r="K11" s="787">
        <v>0</v>
      </c>
      <c r="L11" s="787">
        <v>0</v>
      </c>
      <c r="M11" s="787">
        <v>0</v>
      </c>
      <c r="N11" s="788">
        <v>106075.96261971042</v>
      </c>
      <c r="O11" s="792">
        <v>49.947500753976854</v>
      </c>
      <c r="P11" s="792">
        <v>3.4262951729161744</v>
      </c>
      <c r="Q11" s="792">
        <v>0.20610445902970279</v>
      </c>
      <c r="R11" s="792">
        <v>0.12308857344847013</v>
      </c>
      <c r="S11" s="792">
        <v>3.0551675005260646</v>
      </c>
      <c r="T11" s="792">
        <v>0</v>
      </c>
      <c r="U11" s="792">
        <v>0</v>
      </c>
      <c r="V11" s="792">
        <v>0</v>
      </c>
      <c r="W11" s="792">
        <v>0</v>
      </c>
      <c r="X11" s="792">
        <v>6.8106557059204125</v>
      </c>
      <c r="Y11" s="792">
        <v>110.07040561466199</v>
      </c>
      <c r="Z11" s="792">
        <v>7.0772324045872494</v>
      </c>
      <c r="AA11" s="792">
        <v>0.79937083063602787</v>
      </c>
      <c r="AB11" s="792">
        <v>0.57317360324287303</v>
      </c>
      <c r="AC11" s="792">
        <v>3.6041727046984158</v>
      </c>
      <c r="AD11" s="792">
        <v>2.515228527152686E-2</v>
      </c>
      <c r="AE11" s="792">
        <v>8.8120395052315823E-4</v>
      </c>
      <c r="AF11" s="792">
        <v>1.2538728401117914E-3</v>
      </c>
      <c r="AG11" s="792">
        <v>5.5813837317940571E-5</v>
      </c>
      <c r="AH11" s="792">
        <v>12.081292719064045</v>
      </c>
      <c r="AI11" s="792">
        <v>82.866098717023362</v>
      </c>
      <c r="AJ11" s="792">
        <v>5.4223366160762785</v>
      </c>
      <c r="AK11" s="792">
        <v>0.46709478365049428</v>
      </c>
      <c r="AL11" s="792">
        <v>0.20895969468923714</v>
      </c>
      <c r="AM11" s="792">
        <v>3.1181899847389669</v>
      </c>
      <c r="AN11" s="792">
        <v>1.8096010577623584E-2</v>
      </c>
      <c r="AO11" s="792">
        <v>2.766494869857091E-4</v>
      </c>
      <c r="AP11" s="792">
        <v>6.6946946434953908E-4</v>
      </c>
      <c r="AQ11" s="792">
        <v>7.0540541154969733E-6</v>
      </c>
      <c r="AR11" s="793">
        <v>9.235630262738054</v>
      </c>
    </row>
    <row r="12" spans="1:44">
      <c r="A12" s="434" t="s">
        <v>709</v>
      </c>
      <c r="B12" s="435">
        <v>10</v>
      </c>
      <c r="C12" s="772" t="s">
        <v>710</v>
      </c>
      <c r="D12" s="786">
        <v>237188</v>
      </c>
      <c r="E12" s="787">
        <v>2542835.4215417667</v>
      </c>
      <c r="F12" s="787">
        <v>174582.0311623537</v>
      </c>
      <c r="G12" s="787">
        <v>119008.93565969824</v>
      </c>
      <c r="H12" s="787">
        <v>307.25225351036289</v>
      </c>
      <c r="I12" s="787">
        <v>1325217.5465070335</v>
      </c>
      <c r="J12" s="787">
        <v>0</v>
      </c>
      <c r="K12" s="787">
        <v>0</v>
      </c>
      <c r="L12" s="787">
        <v>0</v>
      </c>
      <c r="M12" s="787">
        <v>0</v>
      </c>
      <c r="N12" s="788">
        <v>1619115.7655825957</v>
      </c>
      <c r="O12" s="792">
        <v>10.720759151144943</v>
      </c>
      <c r="P12" s="792">
        <v>0.73604917264934866</v>
      </c>
      <c r="Q12" s="792">
        <v>0.50174939566798593</v>
      </c>
      <c r="R12" s="792">
        <v>1.2953954395262951E-3</v>
      </c>
      <c r="S12" s="792">
        <v>5.5872031743049124</v>
      </c>
      <c r="T12" s="792">
        <v>0</v>
      </c>
      <c r="U12" s="792">
        <v>0</v>
      </c>
      <c r="V12" s="792">
        <v>0</v>
      </c>
      <c r="W12" s="792">
        <v>0</v>
      </c>
      <c r="X12" s="792">
        <v>6.8262971380617739</v>
      </c>
      <c r="Y12" s="792">
        <v>53.593877419892117</v>
      </c>
      <c r="Z12" s="792">
        <v>3.3215222321844267</v>
      </c>
      <c r="AA12" s="792">
        <v>1.0092323694922787</v>
      </c>
      <c r="AB12" s="792">
        <v>0.71578985556466945</v>
      </c>
      <c r="AC12" s="792">
        <v>5.7932325349877303</v>
      </c>
      <c r="AD12" s="792">
        <v>3.3591172807441338E-2</v>
      </c>
      <c r="AE12" s="792">
        <v>2.1818765805599587E-3</v>
      </c>
      <c r="AF12" s="792">
        <v>1.4375396859335821E-3</v>
      </c>
      <c r="AG12" s="792">
        <v>1.4369471699172365E-4</v>
      </c>
      <c r="AH12" s="792">
        <v>10.87713127602003</v>
      </c>
      <c r="AI12" s="792">
        <v>41.586564857412498</v>
      </c>
      <c r="AJ12" s="792">
        <v>2.6210312150235051</v>
      </c>
      <c r="AK12" s="792">
        <v>0.80291295429392195</v>
      </c>
      <c r="AL12" s="792">
        <v>0.49014460176328878</v>
      </c>
      <c r="AM12" s="792">
        <v>5.7188656445749304</v>
      </c>
      <c r="AN12" s="792">
        <v>2.8400559842594677E-2</v>
      </c>
      <c r="AO12" s="792">
        <v>8.7192059685661121E-4</v>
      </c>
      <c r="AP12" s="792">
        <v>8.8183552261208108E-4</v>
      </c>
      <c r="AQ12" s="792">
        <v>2.6213459733935031E-5</v>
      </c>
      <c r="AR12" s="793">
        <v>9.6631349450774451</v>
      </c>
    </row>
    <row r="13" spans="1:44">
      <c r="A13" s="434" t="s">
        <v>711</v>
      </c>
      <c r="B13" s="435">
        <v>11</v>
      </c>
      <c r="C13" s="772" t="s">
        <v>712</v>
      </c>
      <c r="D13" s="786">
        <v>113350</v>
      </c>
      <c r="E13" s="787">
        <v>551817.21507955575</v>
      </c>
      <c r="F13" s="787">
        <v>37832.669665455163</v>
      </c>
      <c r="G13" s="787">
        <v>4.4940366447377569</v>
      </c>
      <c r="H13" s="787">
        <v>66.676388657590209</v>
      </c>
      <c r="I13" s="787">
        <v>187.17138799097447</v>
      </c>
      <c r="J13" s="787">
        <v>0</v>
      </c>
      <c r="K13" s="787">
        <v>0</v>
      </c>
      <c r="L13" s="787">
        <v>0</v>
      </c>
      <c r="M13" s="787">
        <v>0</v>
      </c>
      <c r="N13" s="788">
        <v>38091.011478748471</v>
      </c>
      <c r="O13" s="792">
        <v>4.8682595066568659</v>
      </c>
      <c r="P13" s="792">
        <v>0.33376858990255986</v>
      </c>
      <c r="Q13" s="792">
        <v>3.9647434007390887E-5</v>
      </c>
      <c r="R13" s="792">
        <v>5.8823457130648615E-4</v>
      </c>
      <c r="S13" s="792">
        <v>1.6512694132419449E-3</v>
      </c>
      <c r="T13" s="792">
        <v>0</v>
      </c>
      <c r="U13" s="792">
        <v>0</v>
      </c>
      <c r="V13" s="792">
        <v>0</v>
      </c>
      <c r="W13" s="792">
        <v>0</v>
      </c>
      <c r="X13" s="792">
        <v>0.3360477413211157</v>
      </c>
      <c r="Y13" s="792">
        <v>25.882283999118037</v>
      </c>
      <c r="Z13" s="792">
        <v>1.5414675574270538</v>
      </c>
      <c r="AA13" s="792">
        <v>8.9919308847077301E-2</v>
      </c>
      <c r="AB13" s="792">
        <v>9.3964456252196918E-2</v>
      </c>
      <c r="AC13" s="792">
        <v>1.3051212836104513E-2</v>
      </c>
      <c r="AD13" s="792">
        <v>1.4833620974993546E-2</v>
      </c>
      <c r="AE13" s="792">
        <v>5.7141960512986677E-4</v>
      </c>
      <c r="AF13" s="792">
        <v>6.7171880755738302E-4</v>
      </c>
      <c r="AG13" s="792">
        <v>3.7020958380426432E-5</v>
      </c>
      <c r="AH13" s="792">
        <v>1.7545163157084935</v>
      </c>
      <c r="AI13" s="792">
        <v>18.176062136611243</v>
      </c>
      <c r="AJ13" s="792">
        <v>1.0989560565057626</v>
      </c>
      <c r="AK13" s="792">
        <v>3.6155587431414615E-2</v>
      </c>
      <c r="AL13" s="792">
        <v>1.1398659553304963E-2</v>
      </c>
      <c r="AM13" s="792">
        <v>8.3488960923615366E-3</v>
      </c>
      <c r="AN13" s="792">
        <v>1.0078123954334403E-2</v>
      </c>
      <c r="AO13" s="792">
        <v>1.7723463745419876E-4</v>
      </c>
      <c r="AP13" s="792">
        <v>3.9341332768843564E-4</v>
      </c>
      <c r="AQ13" s="792">
        <v>4.526707330282867E-6</v>
      </c>
      <c r="AR13" s="793">
        <v>1.1655124982096507</v>
      </c>
    </row>
    <row r="14" spans="1:44">
      <c r="A14" s="434" t="s">
        <v>713</v>
      </c>
      <c r="B14" s="435">
        <v>12</v>
      </c>
      <c r="C14" s="772" t="s">
        <v>714</v>
      </c>
      <c r="D14" s="786">
        <v>321228</v>
      </c>
      <c r="E14" s="787">
        <v>22052247.088004179</v>
      </c>
      <c r="F14" s="787">
        <v>1556816.6945553217</v>
      </c>
      <c r="G14" s="787">
        <v>144.89844205690275</v>
      </c>
      <c r="H14" s="787">
        <v>2664.5855863721035</v>
      </c>
      <c r="I14" s="787">
        <v>7479.9219433315402</v>
      </c>
      <c r="J14" s="787">
        <v>0</v>
      </c>
      <c r="K14" s="787">
        <v>0</v>
      </c>
      <c r="L14" s="787">
        <v>0</v>
      </c>
      <c r="M14" s="787">
        <v>0</v>
      </c>
      <c r="N14" s="788">
        <v>1567106.1005270823</v>
      </c>
      <c r="O14" s="792">
        <v>68.64982843339989</v>
      </c>
      <c r="P14" s="792">
        <v>4.8464539036301995</v>
      </c>
      <c r="Q14" s="792">
        <v>4.5107662487984472E-4</v>
      </c>
      <c r="R14" s="792">
        <v>8.2949979029602137E-3</v>
      </c>
      <c r="S14" s="792">
        <v>2.3285398356717162E-2</v>
      </c>
      <c r="T14" s="792">
        <v>0</v>
      </c>
      <c r="U14" s="792">
        <v>0</v>
      </c>
      <c r="V14" s="792">
        <v>0</v>
      </c>
      <c r="W14" s="792">
        <v>0</v>
      </c>
      <c r="X14" s="792">
        <v>4.8784853765147567</v>
      </c>
      <c r="Y14" s="792">
        <v>103.41065043639827</v>
      </c>
      <c r="Z14" s="792">
        <v>6.7703999409765689</v>
      </c>
      <c r="AA14" s="792">
        <v>0.16958519199809205</v>
      </c>
      <c r="AB14" s="792">
        <v>0.34298669412787869</v>
      </c>
      <c r="AC14" s="792">
        <v>5.005656497072259E-2</v>
      </c>
      <c r="AD14" s="792">
        <v>2.6617050125614591E-2</v>
      </c>
      <c r="AE14" s="792">
        <v>6.5846790910847192E-4</v>
      </c>
      <c r="AF14" s="792">
        <v>1.3317808662900326E-3</v>
      </c>
      <c r="AG14" s="792">
        <v>4.262519625955866E-5</v>
      </c>
      <c r="AH14" s="792">
        <v>7.3616783161705346</v>
      </c>
      <c r="AI14" s="792">
        <v>96.328329781281568</v>
      </c>
      <c r="AJ14" s="792">
        <v>6.3669926975392723</v>
      </c>
      <c r="AK14" s="792">
        <v>5.7580921634438613E-2</v>
      </c>
      <c r="AL14" s="792">
        <v>0.11861685825810668</v>
      </c>
      <c r="AM14" s="792">
        <v>4.3861786025048664E-2</v>
      </c>
      <c r="AN14" s="792">
        <v>2.2045775788039706E-2</v>
      </c>
      <c r="AO14" s="792">
        <v>2.4601705489611929E-4</v>
      </c>
      <c r="AP14" s="792">
        <v>1.0494689015643887E-3</v>
      </c>
      <c r="AQ14" s="792">
        <v>6.4953791706877968E-6</v>
      </c>
      <c r="AR14" s="793">
        <v>6.6104000205805367</v>
      </c>
    </row>
    <row r="15" spans="1:44">
      <c r="A15" s="434" t="s">
        <v>715</v>
      </c>
      <c r="B15" s="435">
        <v>13</v>
      </c>
      <c r="C15" s="772" t="s">
        <v>716</v>
      </c>
      <c r="D15" s="786">
        <v>35174</v>
      </c>
      <c r="E15" s="787">
        <v>457303.26750912529</v>
      </c>
      <c r="F15" s="787">
        <v>31404.764836438062</v>
      </c>
      <c r="G15" s="787">
        <v>1264.828091647295</v>
      </c>
      <c r="H15" s="787">
        <v>111.77639745903554</v>
      </c>
      <c r="I15" s="787">
        <v>16981.442801055633</v>
      </c>
      <c r="J15" s="787">
        <v>0</v>
      </c>
      <c r="K15" s="787">
        <v>0</v>
      </c>
      <c r="L15" s="787">
        <v>0</v>
      </c>
      <c r="M15" s="787">
        <v>0</v>
      </c>
      <c r="N15" s="788">
        <v>49762.812126600023</v>
      </c>
      <c r="O15" s="792">
        <v>13.001173239015332</v>
      </c>
      <c r="P15" s="792">
        <v>0.89284030353209931</v>
      </c>
      <c r="Q15" s="792">
        <v>3.5959176995715443E-2</v>
      </c>
      <c r="R15" s="792">
        <v>3.1778130852059914E-3</v>
      </c>
      <c r="S15" s="792">
        <v>0.48278395408698566</v>
      </c>
      <c r="T15" s="792">
        <v>0</v>
      </c>
      <c r="U15" s="792">
        <v>0</v>
      </c>
      <c r="V15" s="792">
        <v>0</v>
      </c>
      <c r="W15" s="792">
        <v>0</v>
      </c>
      <c r="X15" s="792">
        <v>1.4147612477000064</v>
      </c>
      <c r="Y15" s="792">
        <v>37.280046663215082</v>
      </c>
      <c r="Z15" s="792">
        <v>2.3616609620114608</v>
      </c>
      <c r="AA15" s="792">
        <v>0.30348370137045166</v>
      </c>
      <c r="AB15" s="792">
        <v>0.19123761647710222</v>
      </c>
      <c r="AC15" s="792">
        <v>0.50336791619023469</v>
      </c>
      <c r="AD15" s="792">
        <v>1.5168777140862386E-2</v>
      </c>
      <c r="AE15" s="792">
        <v>4.9675771650096047E-4</v>
      </c>
      <c r="AF15" s="792">
        <v>5.3326618129817625E-4</v>
      </c>
      <c r="AG15" s="792">
        <v>3.1441963091742661E-5</v>
      </c>
      <c r="AH15" s="792">
        <v>3.3759804390510033</v>
      </c>
      <c r="AI15" s="792">
        <v>31.155062892166651</v>
      </c>
      <c r="AJ15" s="792">
        <v>2.0119463764583312</v>
      </c>
      <c r="AK15" s="792">
        <v>0.18805942331771891</v>
      </c>
      <c r="AL15" s="792">
        <v>4.8583998547912018E-2</v>
      </c>
      <c r="AM15" s="792">
        <v>0.49722825360612055</v>
      </c>
      <c r="AN15" s="792">
        <v>1.3187193612950397E-2</v>
      </c>
      <c r="AO15" s="792">
        <v>1.8973264556027588E-4</v>
      </c>
      <c r="AP15" s="792">
        <v>3.2789470618963543E-4</v>
      </c>
      <c r="AQ15" s="792">
        <v>5.0447190051879646E-6</v>
      </c>
      <c r="AR15" s="793">
        <v>2.7595279176137888</v>
      </c>
    </row>
    <row r="16" spans="1:44">
      <c r="A16" s="434" t="s">
        <v>717</v>
      </c>
      <c r="B16" s="435">
        <v>14</v>
      </c>
      <c r="C16" s="772" t="s">
        <v>718</v>
      </c>
      <c r="D16" s="786">
        <v>1020302</v>
      </c>
      <c r="E16" s="787">
        <v>4077585.6219308693</v>
      </c>
      <c r="F16" s="787">
        <v>279658.66373479756</v>
      </c>
      <c r="G16" s="787">
        <v>100.29352234777886</v>
      </c>
      <c r="H16" s="787">
        <v>6057070.4991100393</v>
      </c>
      <c r="I16" s="787">
        <v>678531.90726882603</v>
      </c>
      <c r="J16" s="787">
        <v>0</v>
      </c>
      <c r="K16" s="787">
        <v>0</v>
      </c>
      <c r="L16" s="787">
        <v>0</v>
      </c>
      <c r="M16" s="787">
        <v>0</v>
      </c>
      <c r="N16" s="788">
        <v>7015361.3636360103</v>
      </c>
      <c r="O16" s="792">
        <v>3.9964497001190522</v>
      </c>
      <c r="P16" s="792">
        <v>0.27409400720061078</v>
      </c>
      <c r="Q16" s="792">
        <v>9.8297878812134905E-5</v>
      </c>
      <c r="R16" s="792">
        <v>5.936546727449362</v>
      </c>
      <c r="S16" s="792">
        <v>0.66503045889239265</v>
      </c>
      <c r="T16" s="792">
        <v>0</v>
      </c>
      <c r="U16" s="792">
        <v>0</v>
      </c>
      <c r="V16" s="792">
        <v>0</v>
      </c>
      <c r="W16" s="792">
        <v>0</v>
      </c>
      <c r="X16" s="792">
        <v>6.8757694914211775</v>
      </c>
      <c r="Y16" s="792">
        <v>33.604023838966057</v>
      </c>
      <c r="Z16" s="792">
        <v>2.0637496947583971</v>
      </c>
      <c r="AA16" s="792">
        <v>0.29076849608289046</v>
      </c>
      <c r="AB16" s="792">
        <v>6.2568610220871745</v>
      </c>
      <c r="AC16" s="792">
        <v>1.9941116968828294</v>
      </c>
      <c r="AD16" s="792">
        <v>1.8430908071189557E-2</v>
      </c>
      <c r="AE16" s="792">
        <v>1.2239286224732819E-3</v>
      </c>
      <c r="AF16" s="792">
        <v>9.9514898432521461E-4</v>
      </c>
      <c r="AG16" s="792">
        <v>7.8759040494435329E-5</v>
      </c>
      <c r="AH16" s="792">
        <v>10.626219654529773</v>
      </c>
      <c r="AI16" s="792">
        <v>20.774313104426778</v>
      </c>
      <c r="AJ16" s="792">
        <v>1.277075364381755</v>
      </c>
      <c r="AK16" s="792">
        <v>0.13260386355609638</v>
      </c>
      <c r="AL16" s="792">
        <v>6.0891535864634001</v>
      </c>
      <c r="AM16" s="792">
        <v>1.4749939117282616</v>
      </c>
      <c r="AN16" s="792">
        <v>1.2601884948026575E-2</v>
      </c>
      <c r="AO16" s="792">
        <v>4.321128877617026E-4</v>
      </c>
      <c r="AP16" s="792">
        <v>5.9167953105522368E-4</v>
      </c>
      <c r="AQ16" s="792">
        <v>1.2112599103334727E-5</v>
      </c>
      <c r="AR16" s="793">
        <v>8.9874645160954589</v>
      </c>
    </row>
    <row r="17" spans="1:44">
      <c r="A17" s="434" t="s">
        <v>719</v>
      </c>
      <c r="B17" s="435">
        <v>15</v>
      </c>
      <c r="C17" s="772" t="s">
        <v>720</v>
      </c>
      <c r="D17" s="786">
        <v>1107289</v>
      </c>
      <c r="E17" s="787">
        <v>1112060.5432222662</v>
      </c>
      <c r="F17" s="787">
        <v>75275.888635674783</v>
      </c>
      <c r="G17" s="787">
        <v>25.994924120272064</v>
      </c>
      <c r="H17" s="787">
        <v>4506923.3292736653</v>
      </c>
      <c r="I17" s="787">
        <v>735044.38255403098</v>
      </c>
      <c r="J17" s="787">
        <v>0</v>
      </c>
      <c r="K17" s="787">
        <v>0</v>
      </c>
      <c r="L17" s="787">
        <v>0</v>
      </c>
      <c r="M17" s="787">
        <v>0</v>
      </c>
      <c r="N17" s="788">
        <v>5317269.5953874914</v>
      </c>
      <c r="O17" s="792">
        <v>1.0043092121589452</v>
      </c>
      <c r="P17" s="792">
        <v>6.798215157531122E-2</v>
      </c>
      <c r="Q17" s="792">
        <v>2.347618744543842E-5</v>
      </c>
      <c r="R17" s="792">
        <v>4.0702321880499719</v>
      </c>
      <c r="S17" s="792">
        <v>0.66382343051726422</v>
      </c>
      <c r="T17" s="792">
        <v>0</v>
      </c>
      <c r="U17" s="792">
        <v>0</v>
      </c>
      <c r="V17" s="792">
        <v>0</v>
      </c>
      <c r="W17" s="792">
        <v>0</v>
      </c>
      <c r="X17" s="792">
        <v>4.802061246329993</v>
      </c>
      <c r="Y17" s="792">
        <v>40.115145051753643</v>
      </c>
      <c r="Z17" s="792">
        <v>2.472375304379828</v>
      </c>
      <c r="AA17" s="792">
        <v>0.28229490380825328</v>
      </c>
      <c r="AB17" s="792">
        <v>6.7101462277603368</v>
      </c>
      <c r="AC17" s="792">
        <v>2.0914430006426263</v>
      </c>
      <c r="AD17" s="792">
        <v>1.7311167929700416E-2</v>
      </c>
      <c r="AE17" s="792">
        <v>9.2529406220567985E-4</v>
      </c>
      <c r="AF17" s="792">
        <v>9.685093528737762E-4</v>
      </c>
      <c r="AG17" s="792">
        <v>5.7789949119545312E-5</v>
      </c>
      <c r="AH17" s="792">
        <v>11.575522197884943</v>
      </c>
      <c r="AI17" s="792">
        <v>20.947422283946516</v>
      </c>
      <c r="AJ17" s="792">
        <v>1.2847247635948496</v>
      </c>
      <c r="AK17" s="792">
        <v>8.9186899921082086E-2</v>
      </c>
      <c r="AL17" s="792">
        <v>6.4898792217158574</v>
      </c>
      <c r="AM17" s="792">
        <v>1.4555957333564979</v>
      </c>
      <c r="AN17" s="792">
        <v>1.0571893789695863E-2</v>
      </c>
      <c r="AO17" s="792">
        <v>2.9508937593133148E-4</v>
      </c>
      <c r="AP17" s="792">
        <v>5.2955428359866929E-4</v>
      </c>
      <c r="AQ17" s="792">
        <v>7.4762830628051333E-6</v>
      </c>
      <c r="AR17" s="793">
        <v>9.3307906323205749</v>
      </c>
    </row>
    <row r="18" spans="1:44">
      <c r="A18" s="434" t="s">
        <v>721</v>
      </c>
      <c r="B18" s="435">
        <v>16</v>
      </c>
      <c r="C18" s="772" t="s">
        <v>722</v>
      </c>
      <c r="D18" s="786">
        <v>665100</v>
      </c>
      <c r="E18" s="787">
        <v>1107449.9400908113</v>
      </c>
      <c r="F18" s="787">
        <v>75183.811636039958</v>
      </c>
      <c r="G18" s="787">
        <v>471.13590841183043</v>
      </c>
      <c r="H18" s="787">
        <v>553580.70708708977</v>
      </c>
      <c r="I18" s="787">
        <v>1324601.6056232052</v>
      </c>
      <c r="J18" s="787">
        <v>0</v>
      </c>
      <c r="K18" s="787">
        <v>0</v>
      </c>
      <c r="L18" s="787">
        <v>0</v>
      </c>
      <c r="M18" s="787">
        <v>0</v>
      </c>
      <c r="N18" s="788">
        <v>1953837.2602547468</v>
      </c>
      <c r="O18" s="792">
        <v>1.6650878666227806</v>
      </c>
      <c r="P18" s="792">
        <v>0.11304136466101332</v>
      </c>
      <c r="Q18" s="792">
        <v>7.0836852866009684E-4</v>
      </c>
      <c r="R18" s="792">
        <v>0.83232702914913514</v>
      </c>
      <c r="S18" s="792">
        <v>1.9915826276096906</v>
      </c>
      <c r="T18" s="792">
        <v>0</v>
      </c>
      <c r="U18" s="792">
        <v>0</v>
      </c>
      <c r="V18" s="792">
        <v>0</v>
      </c>
      <c r="W18" s="792">
        <v>0</v>
      </c>
      <c r="X18" s="792">
        <v>2.9376593899484993</v>
      </c>
      <c r="Y18" s="792">
        <v>44.021803776332874</v>
      </c>
      <c r="Z18" s="792">
        <v>2.6609048317172306</v>
      </c>
      <c r="AA18" s="792">
        <v>0.22231844118482388</v>
      </c>
      <c r="AB18" s="792">
        <v>1.2039778784858419</v>
      </c>
      <c r="AC18" s="792">
        <v>2.6609880506460684</v>
      </c>
      <c r="AD18" s="792">
        <v>1.6947222833743669E-2</v>
      </c>
      <c r="AE18" s="792">
        <v>7.5981670438465864E-4</v>
      </c>
      <c r="AF18" s="792">
        <v>1.1573614011315366E-3</v>
      </c>
      <c r="AG18" s="792">
        <v>4.6749572025671462E-5</v>
      </c>
      <c r="AH18" s="792">
        <v>6.76710035254525</v>
      </c>
      <c r="AI18" s="792">
        <v>23.458001462890294</v>
      </c>
      <c r="AJ18" s="792">
        <v>1.3864299876743111</v>
      </c>
      <c r="AK18" s="792">
        <v>3.7088654761310638E-2</v>
      </c>
      <c r="AL18" s="792">
        <v>0.98576780301571931</v>
      </c>
      <c r="AM18" s="792">
        <v>2.0914612171104219</v>
      </c>
      <c r="AN18" s="792">
        <v>1.0211938932077924E-2</v>
      </c>
      <c r="AO18" s="792">
        <v>2.3684580168774954E-4</v>
      </c>
      <c r="AP18" s="792">
        <v>7.2900523806359316E-4</v>
      </c>
      <c r="AQ18" s="792">
        <v>5.5277360368239296E-6</v>
      </c>
      <c r="AR18" s="793">
        <v>4.5119309802696295</v>
      </c>
    </row>
    <row r="19" spans="1:44">
      <c r="A19" s="434" t="s">
        <v>723</v>
      </c>
      <c r="B19" s="435">
        <v>17</v>
      </c>
      <c r="C19" s="772" t="s">
        <v>724</v>
      </c>
      <c r="D19" s="786">
        <v>475566</v>
      </c>
      <c r="E19" s="787">
        <v>1927886.6137112021</v>
      </c>
      <c r="F19" s="787">
        <v>131470.42737899875</v>
      </c>
      <c r="G19" s="787">
        <v>105.75790234175581</v>
      </c>
      <c r="H19" s="787">
        <v>35799.915932460564</v>
      </c>
      <c r="I19" s="787">
        <v>525394.94727407314</v>
      </c>
      <c r="J19" s="787">
        <v>0</v>
      </c>
      <c r="K19" s="787">
        <v>0</v>
      </c>
      <c r="L19" s="787">
        <v>0</v>
      </c>
      <c r="M19" s="787">
        <v>0</v>
      </c>
      <c r="N19" s="788">
        <v>692771.04848787421</v>
      </c>
      <c r="O19" s="792">
        <v>4.0538781445923426</v>
      </c>
      <c r="P19" s="792">
        <v>0.27645043459582636</v>
      </c>
      <c r="Q19" s="792">
        <v>2.2238322828325787E-4</v>
      </c>
      <c r="R19" s="792">
        <v>7.5278543740428389E-2</v>
      </c>
      <c r="S19" s="792">
        <v>1.1047781954010025</v>
      </c>
      <c r="T19" s="792">
        <v>0</v>
      </c>
      <c r="U19" s="792">
        <v>0</v>
      </c>
      <c r="V19" s="792">
        <v>0</v>
      </c>
      <c r="W19" s="792">
        <v>0</v>
      </c>
      <c r="X19" s="792">
        <v>1.4567295569655405</v>
      </c>
      <c r="Y19" s="792">
        <v>46.571161167158628</v>
      </c>
      <c r="Z19" s="792">
        <v>2.8528350340874571</v>
      </c>
      <c r="AA19" s="792">
        <v>0.22868055614684984</v>
      </c>
      <c r="AB19" s="792">
        <v>0.44502212627469018</v>
      </c>
      <c r="AC19" s="792">
        <v>1.8032305367969941</v>
      </c>
      <c r="AD19" s="792">
        <v>1.7835506294087252E-2</v>
      </c>
      <c r="AE19" s="792">
        <v>7.8434801020396184E-4</v>
      </c>
      <c r="AF19" s="792">
        <v>9.8234958072854163E-4</v>
      </c>
      <c r="AG19" s="792">
        <v>4.74051685371294E-5</v>
      </c>
      <c r="AH19" s="792">
        <v>5.3494178623595481</v>
      </c>
      <c r="AI19" s="792">
        <v>24.879855241355251</v>
      </c>
      <c r="AJ19" s="792">
        <v>1.507851856078954</v>
      </c>
      <c r="AK19" s="792">
        <v>3.5786285803057885E-2</v>
      </c>
      <c r="AL19" s="792">
        <v>0.21960165479194468</v>
      </c>
      <c r="AM19" s="792">
        <v>1.1962232256519645</v>
      </c>
      <c r="AN19" s="792">
        <v>1.1008512675570702E-2</v>
      </c>
      <c r="AO19" s="792">
        <v>2.5115203895570496E-4</v>
      </c>
      <c r="AP19" s="792">
        <v>5.3573256330028047E-4</v>
      </c>
      <c r="AQ19" s="792">
        <v>5.574130943125459E-6</v>
      </c>
      <c r="AR19" s="793">
        <v>2.971263993734691</v>
      </c>
    </row>
    <row r="20" spans="1:44">
      <c r="A20" s="434" t="s">
        <v>725</v>
      </c>
      <c r="B20" s="435">
        <v>18</v>
      </c>
      <c r="C20" s="772" t="s">
        <v>726</v>
      </c>
      <c r="D20" s="786">
        <v>373610</v>
      </c>
      <c r="E20" s="787">
        <v>3464292.9748065942</v>
      </c>
      <c r="F20" s="787">
        <v>236644.07980113119</v>
      </c>
      <c r="G20" s="787">
        <v>214.38465728904515</v>
      </c>
      <c r="H20" s="787">
        <v>34347.432432216883</v>
      </c>
      <c r="I20" s="787">
        <v>247966.51659826198</v>
      </c>
      <c r="J20" s="787">
        <v>0</v>
      </c>
      <c r="K20" s="787">
        <v>0</v>
      </c>
      <c r="L20" s="787">
        <v>0</v>
      </c>
      <c r="M20" s="787">
        <v>0</v>
      </c>
      <c r="N20" s="788">
        <v>519172.41348889912</v>
      </c>
      <c r="O20" s="792">
        <v>9.2724846091019888</v>
      </c>
      <c r="P20" s="792">
        <v>0.63339867723329457</v>
      </c>
      <c r="Q20" s="792">
        <v>5.7381937659335984E-4</v>
      </c>
      <c r="R20" s="792">
        <v>9.1933921555142753E-2</v>
      </c>
      <c r="S20" s="792">
        <v>0.66370417440181473</v>
      </c>
      <c r="T20" s="792">
        <v>0</v>
      </c>
      <c r="U20" s="792">
        <v>0</v>
      </c>
      <c r="V20" s="792">
        <v>0</v>
      </c>
      <c r="W20" s="792">
        <v>0</v>
      </c>
      <c r="X20" s="792">
        <v>1.3896105925668456</v>
      </c>
      <c r="Y20" s="792">
        <v>57.545004971545254</v>
      </c>
      <c r="Z20" s="792">
        <v>3.5706632141254357</v>
      </c>
      <c r="AA20" s="792">
        <v>0.27962918374965412</v>
      </c>
      <c r="AB20" s="792">
        <v>0.5240030511910001</v>
      </c>
      <c r="AC20" s="792">
        <v>1.4403939874221545</v>
      </c>
      <c r="AD20" s="792">
        <v>2.1845582011768391E-2</v>
      </c>
      <c r="AE20" s="792">
        <v>1.1393977505322213E-3</v>
      </c>
      <c r="AF20" s="792">
        <v>1.2918863927009533E-3</v>
      </c>
      <c r="AG20" s="792">
        <v>7.1516064252833574E-5</v>
      </c>
      <c r="AH20" s="792">
        <v>5.8390378187074985</v>
      </c>
      <c r="AI20" s="792">
        <v>33.792994586197658</v>
      </c>
      <c r="AJ20" s="792">
        <v>2.09406330523273</v>
      </c>
      <c r="AK20" s="792">
        <v>6.0654525563141701E-2</v>
      </c>
      <c r="AL20" s="792">
        <v>0.26932620393542134</v>
      </c>
      <c r="AM20" s="792">
        <v>0.77070138977290426</v>
      </c>
      <c r="AN20" s="792">
        <v>1.3920343789354216E-2</v>
      </c>
      <c r="AO20" s="792">
        <v>3.8249415288525029E-4</v>
      </c>
      <c r="AP20" s="792">
        <v>7.647092208646056E-4</v>
      </c>
      <c r="AQ20" s="792">
        <v>9.9273844764961572E-6</v>
      </c>
      <c r="AR20" s="793">
        <v>3.2098228990517779</v>
      </c>
    </row>
    <row r="21" spans="1:44">
      <c r="A21" s="434" t="s">
        <v>727</v>
      </c>
      <c r="B21" s="435">
        <v>19</v>
      </c>
      <c r="C21" s="772" t="s">
        <v>728</v>
      </c>
      <c r="D21" s="786">
        <v>96317</v>
      </c>
      <c r="E21" s="787">
        <v>339312.2754539593</v>
      </c>
      <c r="F21" s="787">
        <v>23224.556145433326</v>
      </c>
      <c r="G21" s="787">
        <v>20.949246318948148</v>
      </c>
      <c r="H21" s="787">
        <v>50261.589995665687</v>
      </c>
      <c r="I21" s="787">
        <v>35672.569482771978</v>
      </c>
      <c r="J21" s="787">
        <v>0</v>
      </c>
      <c r="K21" s="787">
        <v>0</v>
      </c>
      <c r="L21" s="787">
        <v>0</v>
      </c>
      <c r="M21" s="787">
        <v>0</v>
      </c>
      <c r="N21" s="788">
        <v>109179.66487018994</v>
      </c>
      <c r="O21" s="792">
        <v>3.5228700588053958</v>
      </c>
      <c r="P21" s="792">
        <v>0.24112624090693568</v>
      </c>
      <c r="Q21" s="792">
        <v>2.1750310245281879E-4</v>
      </c>
      <c r="R21" s="792">
        <v>0.52183508618069174</v>
      </c>
      <c r="S21" s="792">
        <v>0.37036628510825687</v>
      </c>
      <c r="T21" s="792">
        <v>0</v>
      </c>
      <c r="U21" s="792">
        <v>0</v>
      </c>
      <c r="V21" s="792">
        <v>0</v>
      </c>
      <c r="W21" s="792">
        <v>0</v>
      </c>
      <c r="X21" s="792">
        <v>1.1335451152983371</v>
      </c>
      <c r="Y21" s="792">
        <v>30.430646122320844</v>
      </c>
      <c r="Z21" s="792">
        <v>1.8684701028362207</v>
      </c>
      <c r="AA21" s="792">
        <v>0.16948898941323542</v>
      </c>
      <c r="AB21" s="792">
        <v>0.81380295185438578</v>
      </c>
      <c r="AC21" s="792">
        <v>0.90422337274690012</v>
      </c>
      <c r="AD21" s="792">
        <v>1.5729772154215733E-2</v>
      </c>
      <c r="AE21" s="792">
        <v>9.4402803439306801E-4</v>
      </c>
      <c r="AF21" s="792">
        <v>8.7328201952513842E-4</v>
      </c>
      <c r="AG21" s="792">
        <v>6.173578123867685E-5</v>
      </c>
      <c r="AH21" s="792">
        <v>3.7735942348401141</v>
      </c>
      <c r="AI21" s="792">
        <v>18.89676841835438</v>
      </c>
      <c r="AJ21" s="792">
        <v>1.1568566755858134</v>
      </c>
      <c r="AK21" s="792">
        <v>5.3793971105938393E-2</v>
      </c>
      <c r="AL21" s="792">
        <v>0.66677386940952577</v>
      </c>
      <c r="AM21" s="792">
        <v>0.56957587554664391</v>
      </c>
      <c r="AN21" s="792">
        <v>1.1140863781610609E-2</v>
      </c>
      <c r="AO21" s="792">
        <v>3.3301835389625386E-4</v>
      </c>
      <c r="AP21" s="792">
        <v>5.4126217933149338E-4</v>
      </c>
      <c r="AQ21" s="792">
        <v>9.583684258199841E-6</v>
      </c>
      <c r="AR21" s="793">
        <v>2.4590251196470176</v>
      </c>
    </row>
    <row r="22" spans="1:44">
      <c r="A22" s="434" t="s">
        <v>729</v>
      </c>
      <c r="B22" s="435">
        <v>20</v>
      </c>
      <c r="C22" s="772" t="s">
        <v>142</v>
      </c>
      <c r="D22" s="786">
        <v>438468</v>
      </c>
      <c r="E22" s="787">
        <v>4247894.4807270449</v>
      </c>
      <c r="F22" s="787">
        <v>291681.48205527943</v>
      </c>
      <c r="G22" s="787">
        <v>130.20794004548168</v>
      </c>
      <c r="H22" s="787">
        <v>37.969587668956429</v>
      </c>
      <c r="I22" s="787">
        <v>64.723944649221878</v>
      </c>
      <c r="J22" s="787">
        <v>0</v>
      </c>
      <c r="K22" s="787">
        <v>0</v>
      </c>
      <c r="L22" s="787">
        <v>0</v>
      </c>
      <c r="M22" s="787">
        <v>0</v>
      </c>
      <c r="N22" s="788">
        <v>291914.38352764305</v>
      </c>
      <c r="O22" s="792">
        <v>9.6880376235598611</v>
      </c>
      <c r="P22" s="792">
        <v>0.66522866447558182</v>
      </c>
      <c r="Q22" s="792">
        <v>2.9696110102785534E-4</v>
      </c>
      <c r="R22" s="792">
        <v>8.6596029057893457E-5</v>
      </c>
      <c r="S22" s="792">
        <v>1.4761383875042621E-4</v>
      </c>
      <c r="T22" s="792">
        <v>0</v>
      </c>
      <c r="U22" s="792">
        <v>0</v>
      </c>
      <c r="V22" s="792">
        <v>0</v>
      </c>
      <c r="W22" s="792">
        <v>0</v>
      </c>
      <c r="X22" s="792">
        <v>0.66575983544441797</v>
      </c>
      <c r="Y22" s="792">
        <v>36.713938664928989</v>
      </c>
      <c r="Z22" s="792">
        <v>2.1311492893843607</v>
      </c>
      <c r="AA22" s="792">
        <v>0.1288424035787733</v>
      </c>
      <c r="AB22" s="792">
        <v>0.20597323979221602</v>
      </c>
      <c r="AC22" s="792">
        <v>0.11464950093807941</v>
      </c>
      <c r="AD22" s="792">
        <v>2.8958263971364112E-2</v>
      </c>
      <c r="AE22" s="792">
        <v>2.2762054008464571E-3</v>
      </c>
      <c r="AF22" s="792">
        <v>1.7542302854465178E-3</v>
      </c>
      <c r="AG22" s="792">
        <v>1.5207972698773179E-4</v>
      </c>
      <c r="AH22" s="792">
        <v>2.6137552130780737</v>
      </c>
      <c r="AI22" s="792">
        <v>31.531431398761029</v>
      </c>
      <c r="AJ22" s="792">
        <v>1.8231260683726731</v>
      </c>
      <c r="AK22" s="792">
        <v>5.9991024707363921E-2</v>
      </c>
      <c r="AL22" s="792">
        <v>9.3781834570004552E-2</v>
      </c>
      <c r="AM22" s="792">
        <v>5.5404251239811089E-2</v>
      </c>
      <c r="AN22" s="792">
        <v>2.4531452739652855E-2</v>
      </c>
      <c r="AO22" s="792">
        <v>9.2154558562375344E-4</v>
      </c>
      <c r="AP22" s="792">
        <v>1.3150936446112325E-3</v>
      </c>
      <c r="AQ22" s="792">
        <v>2.8728393445930851E-5</v>
      </c>
      <c r="AR22" s="793">
        <v>2.0590999992531862</v>
      </c>
    </row>
    <row r="23" spans="1:44">
      <c r="A23" s="434" t="s">
        <v>730</v>
      </c>
      <c r="B23" s="435">
        <v>21</v>
      </c>
      <c r="C23" s="772" t="s">
        <v>374</v>
      </c>
      <c r="D23" s="786">
        <v>256132</v>
      </c>
      <c r="E23" s="787">
        <v>254071.78304148666</v>
      </c>
      <c r="F23" s="787">
        <v>17248.366991778723</v>
      </c>
      <c r="G23" s="787">
        <v>4.803481174933939</v>
      </c>
      <c r="H23" s="787">
        <v>30.699638376738161</v>
      </c>
      <c r="I23" s="787">
        <v>86.178841438212075</v>
      </c>
      <c r="J23" s="787">
        <v>0</v>
      </c>
      <c r="K23" s="787">
        <v>0</v>
      </c>
      <c r="L23" s="787">
        <v>0</v>
      </c>
      <c r="M23" s="787">
        <v>0</v>
      </c>
      <c r="N23" s="788">
        <v>17370.048952768608</v>
      </c>
      <c r="O23" s="792">
        <v>0.99195642497418002</v>
      </c>
      <c r="P23" s="792">
        <v>6.7341710492163115E-2</v>
      </c>
      <c r="Q23" s="792">
        <v>1.8753928345282664E-5</v>
      </c>
      <c r="R23" s="792">
        <v>1.1985866028742274E-4</v>
      </c>
      <c r="S23" s="792">
        <v>3.3646261083430446E-4</v>
      </c>
      <c r="T23" s="792">
        <v>0</v>
      </c>
      <c r="U23" s="792">
        <v>0</v>
      </c>
      <c r="V23" s="792">
        <v>0</v>
      </c>
      <c r="W23" s="792">
        <v>0</v>
      </c>
      <c r="X23" s="792">
        <v>6.7816785691630133E-2</v>
      </c>
      <c r="Y23" s="792">
        <v>7.1512348085589403</v>
      </c>
      <c r="Z23" s="792">
        <v>0.45866807118116021</v>
      </c>
      <c r="AA23" s="792">
        <v>2.2377875356091502E-2</v>
      </c>
      <c r="AB23" s="792">
        <v>3.4771916586156221E-2</v>
      </c>
      <c r="AC23" s="792">
        <v>4.5229399249976203E-3</v>
      </c>
      <c r="AD23" s="792">
        <v>5.4930017124148389E-3</v>
      </c>
      <c r="AE23" s="792">
        <v>2.1787366888563139E-4</v>
      </c>
      <c r="AF23" s="792">
        <v>1.7055810822970793E-4</v>
      </c>
      <c r="AG23" s="792">
        <v>1.3658110648532038E-5</v>
      </c>
      <c r="AH23" s="792">
        <v>0.52623589464858433</v>
      </c>
      <c r="AI23" s="792">
        <v>6.1989085551194485</v>
      </c>
      <c r="AJ23" s="792">
        <v>0.40370750997674676</v>
      </c>
      <c r="AK23" s="792">
        <v>7.3838034164945337E-3</v>
      </c>
      <c r="AL23" s="792">
        <v>2.9564383410728588E-3</v>
      </c>
      <c r="AM23" s="792">
        <v>3.6644444615693333E-3</v>
      </c>
      <c r="AN23" s="792">
        <v>4.8740561766565061E-3</v>
      </c>
      <c r="AO23" s="792">
        <v>8.8619551075980597E-5</v>
      </c>
      <c r="AP23" s="792">
        <v>1.1253087571288565E-4</v>
      </c>
      <c r="AQ23" s="792">
        <v>2.3141865753967112E-6</v>
      </c>
      <c r="AR23" s="793">
        <v>0.42278971698590417</v>
      </c>
    </row>
    <row r="24" spans="1:44">
      <c r="A24" s="434" t="s">
        <v>731</v>
      </c>
      <c r="B24" s="435">
        <v>22</v>
      </c>
      <c r="C24" s="772" t="s">
        <v>376</v>
      </c>
      <c r="D24" s="786">
        <v>256416</v>
      </c>
      <c r="E24" s="787">
        <v>4963651.6947650015</v>
      </c>
      <c r="F24" s="787">
        <v>341904.03770856658</v>
      </c>
      <c r="G24" s="787">
        <v>58.643826091054109</v>
      </c>
      <c r="H24" s="787">
        <v>599.76086377323907</v>
      </c>
      <c r="I24" s="787">
        <v>1683.6255771378501</v>
      </c>
      <c r="J24" s="787">
        <v>0</v>
      </c>
      <c r="K24" s="787">
        <v>0</v>
      </c>
      <c r="L24" s="787">
        <v>0</v>
      </c>
      <c r="M24" s="787">
        <v>0</v>
      </c>
      <c r="N24" s="788">
        <v>344246.06797556876</v>
      </c>
      <c r="O24" s="792">
        <v>19.357807994684425</v>
      </c>
      <c r="P24" s="792">
        <v>1.3333958789957201</v>
      </c>
      <c r="Q24" s="792">
        <v>2.2870579874521914E-4</v>
      </c>
      <c r="R24" s="792">
        <v>2.3390149747801975E-3</v>
      </c>
      <c r="S24" s="792">
        <v>6.5659926726017491E-3</v>
      </c>
      <c r="T24" s="792">
        <v>0</v>
      </c>
      <c r="U24" s="792">
        <v>0</v>
      </c>
      <c r="V24" s="792">
        <v>0</v>
      </c>
      <c r="W24" s="792">
        <v>0</v>
      </c>
      <c r="X24" s="792">
        <v>1.3425295924418472</v>
      </c>
      <c r="Y24" s="792">
        <v>34.445099769958404</v>
      </c>
      <c r="Z24" s="792">
        <v>2.3006039823786195</v>
      </c>
      <c r="AA24" s="792">
        <v>6.1487069499778585E-2</v>
      </c>
      <c r="AB24" s="792">
        <v>0.12318057866283601</v>
      </c>
      <c r="AC24" s="792">
        <v>1.4346190026650166E-2</v>
      </c>
      <c r="AD24" s="792">
        <v>1.4703887448502579E-2</v>
      </c>
      <c r="AE24" s="792">
        <v>7.840288698283183E-4</v>
      </c>
      <c r="AF24" s="792">
        <v>4.8503440405597338E-4</v>
      </c>
      <c r="AG24" s="792">
        <v>5.1247465235982374E-5</v>
      </c>
      <c r="AH24" s="792">
        <v>2.5156420187555066</v>
      </c>
      <c r="AI24" s="792">
        <v>31.79918235446619</v>
      </c>
      <c r="AJ24" s="792">
        <v>2.1482399653800672</v>
      </c>
      <c r="AK24" s="792">
        <v>1.1163570366752744E-2</v>
      </c>
      <c r="AL24" s="792">
        <v>5.60395612881248E-3</v>
      </c>
      <c r="AM24" s="792">
        <v>1.2966198823148641E-2</v>
      </c>
      <c r="AN24" s="792">
        <v>1.3098832978014504E-2</v>
      </c>
      <c r="AO24" s="792">
        <v>3.0808259408595469E-4</v>
      </c>
      <c r="AP24" s="792">
        <v>2.9586117754944034E-4</v>
      </c>
      <c r="AQ24" s="792">
        <v>9.0320194754699691E-6</v>
      </c>
      <c r="AR24" s="793">
        <v>2.1916854994679063</v>
      </c>
    </row>
    <row r="25" spans="1:44">
      <c r="A25" s="434" t="s">
        <v>732</v>
      </c>
      <c r="B25" s="435">
        <v>23</v>
      </c>
      <c r="C25" s="772" t="s">
        <v>733</v>
      </c>
      <c r="D25" s="786">
        <v>240005</v>
      </c>
      <c r="E25" s="787">
        <v>2950561.6321299849</v>
      </c>
      <c r="F25" s="787">
        <v>198991.79901214899</v>
      </c>
      <c r="G25" s="787">
        <v>29.501625288895763</v>
      </c>
      <c r="H25" s="787">
        <v>23093.326683957202</v>
      </c>
      <c r="I25" s="787">
        <v>1427.9752299006866</v>
      </c>
      <c r="J25" s="787">
        <v>0</v>
      </c>
      <c r="K25" s="787">
        <v>0</v>
      </c>
      <c r="L25" s="787">
        <v>0</v>
      </c>
      <c r="M25" s="787">
        <v>0</v>
      </c>
      <c r="N25" s="788">
        <v>223542.60255129577</v>
      </c>
      <c r="O25" s="792">
        <v>12.293750680735755</v>
      </c>
      <c r="P25" s="792">
        <v>0.82911522265014892</v>
      </c>
      <c r="Q25" s="792">
        <v>1.2292087785211042E-4</v>
      </c>
      <c r="R25" s="792">
        <v>9.6220189929198147E-2</v>
      </c>
      <c r="S25" s="792">
        <v>5.949772837652076E-3</v>
      </c>
      <c r="T25" s="792">
        <v>0</v>
      </c>
      <c r="U25" s="792">
        <v>0</v>
      </c>
      <c r="V25" s="792">
        <v>0</v>
      </c>
      <c r="W25" s="792">
        <v>0</v>
      </c>
      <c r="X25" s="792">
        <v>0.93140810629485127</v>
      </c>
      <c r="Y25" s="792">
        <v>41.096955842774236</v>
      </c>
      <c r="Z25" s="792">
        <v>2.5624731298610217</v>
      </c>
      <c r="AA25" s="792">
        <v>9.9679482452207258E-2</v>
      </c>
      <c r="AB25" s="792">
        <v>0.36846497301066322</v>
      </c>
      <c r="AC25" s="792">
        <v>7.2681731121680263E-2</v>
      </c>
      <c r="AD25" s="792">
        <v>2.0974727744278748E-2</v>
      </c>
      <c r="AE25" s="792">
        <v>6.9202794666170455E-4</v>
      </c>
      <c r="AF25" s="792">
        <v>8.2894325285688469E-4</v>
      </c>
      <c r="AG25" s="792">
        <v>4.2136497005317745E-5</v>
      </c>
      <c r="AH25" s="792">
        <v>3.1258371518863752</v>
      </c>
      <c r="AI25" s="792">
        <v>33.581436936634866</v>
      </c>
      <c r="AJ25" s="792">
        <v>2.1098649005423225</v>
      </c>
      <c r="AK25" s="792">
        <v>2.0924977570592251E-2</v>
      </c>
      <c r="AL25" s="792">
        <v>0.20370223263322429</v>
      </c>
      <c r="AM25" s="792">
        <v>3.1644754940123532E-2</v>
      </c>
      <c r="AN25" s="792">
        <v>1.6661226439829382E-2</v>
      </c>
      <c r="AO25" s="792">
        <v>2.6337139695465164E-4</v>
      </c>
      <c r="AP25" s="792">
        <v>5.6684419970601219E-4</v>
      </c>
      <c r="AQ25" s="792">
        <v>6.2381664431104389E-6</v>
      </c>
      <c r="AR25" s="793">
        <v>2.3836345458891968</v>
      </c>
    </row>
    <row r="26" spans="1:44">
      <c r="A26" s="434" t="s">
        <v>734</v>
      </c>
      <c r="B26" s="435">
        <v>24</v>
      </c>
      <c r="C26" s="772" t="s">
        <v>380</v>
      </c>
      <c r="D26" s="786">
        <v>770425</v>
      </c>
      <c r="E26" s="787">
        <v>75346813.445195779</v>
      </c>
      <c r="F26" s="787">
        <v>5348020.9580638818</v>
      </c>
      <c r="G26" s="787">
        <v>12603.798828360532</v>
      </c>
      <c r="H26" s="787">
        <v>9104.1984195047753</v>
      </c>
      <c r="I26" s="787">
        <v>25556.954853612373</v>
      </c>
      <c r="J26" s="787">
        <v>105753.55392057794</v>
      </c>
      <c r="K26" s="787">
        <v>0</v>
      </c>
      <c r="L26" s="787">
        <v>0</v>
      </c>
      <c r="M26" s="787">
        <v>0</v>
      </c>
      <c r="N26" s="788">
        <v>5501039.4640859375</v>
      </c>
      <c r="O26" s="792">
        <v>97.799024493228771</v>
      </c>
      <c r="P26" s="792">
        <v>6.9416503333405348</v>
      </c>
      <c r="Q26" s="792">
        <v>1.6359540290567586E-2</v>
      </c>
      <c r="R26" s="792">
        <v>1.1817111879163806E-2</v>
      </c>
      <c r="S26" s="792">
        <v>3.3172540939886912E-2</v>
      </c>
      <c r="T26" s="792">
        <v>0.137266513834024</v>
      </c>
      <c r="U26" s="792">
        <v>0</v>
      </c>
      <c r="V26" s="792">
        <v>0</v>
      </c>
      <c r="W26" s="792">
        <v>0</v>
      </c>
      <c r="X26" s="792">
        <v>7.1402660402841764</v>
      </c>
      <c r="Y26" s="792">
        <v>120.25650447703804</v>
      </c>
      <c r="Z26" s="792">
        <v>8.3212579740199963</v>
      </c>
      <c r="AA26" s="792">
        <v>0.15286604294501258</v>
      </c>
      <c r="AB26" s="792">
        <v>0.26958529563694333</v>
      </c>
      <c r="AC26" s="792">
        <v>4.4001170693551125E-2</v>
      </c>
      <c r="AD26" s="792">
        <v>0.15294935277883612</v>
      </c>
      <c r="AE26" s="792">
        <v>4.6639972024731875E-4</v>
      </c>
      <c r="AF26" s="792">
        <v>2.1485978863141977E-3</v>
      </c>
      <c r="AG26" s="792">
        <v>3.8800715380624843E-5</v>
      </c>
      <c r="AH26" s="792">
        <v>8.9433136343962829</v>
      </c>
      <c r="AI26" s="792">
        <v>112.1835844111537</v>
      </c>
      <c r="AJ26" s="792">
        <v>7.8394521807831703</v>
      </c>
      <c r="AK26" s="792">
        <v>3.7612583812109447E-2</v>
      </c>
      <c r="AL26" s="792">
        <v>1.6090210485185514E-2</v>
      </c>
      <c r="AM26" s="792">
        <v>3.9907156423950992E-2</v>
      </c>
      <c r="AN26" s="792">
        <v>0.14916519903051473</v>
      </c>
      <c r="AO26" s="792">
        <v>1.0524679279926454E-4</v>
      </c>
      <c r="AP26" s="792">
        <v>1.581141854177756E-3</v>
      </c>
      <c r="AQ26" s="792">
        <v>2.4049801370649218E-6</v>
      </c>
      <c r="AR26" s="793">
        <v>8.0839161241620445</v>
      </c>
    </row>
    <row r="27" spans="1:44">
      <c r="A27" s="434" t="s">
        <v>735</v>
      </c>
      <c r="B27" s="435">
        <v>25</v>
      </c>
      <c r="C27" s="772" t="s">
        <v>736</v>
      </c>
      <c r="D27" s="786">
        <v>468234</v>
      </c>
      <c r="E27" s="787">
        <v>9470316.2085265145</v>
      </c>
      <c r="F27" s="787">
        <v>667322.59130043001</v>
      </c>
      <c r="G27" s="787">
        <v>4300.0050065626274</v>
      </c>
      <c r="H27" s="787">
        <v>1144.3037059634944</v>
      </c>
      <c r="I27" s="787">
        <v>3212.2452526381921</v>
      </c>
      <c r="J27" s="787">
        <v>13292.129421396128</v>
      </c>
      <c r="K27" s="787">
        <v>0</v>
      </c>
      <c r="L27" s="787">
        <v>0</v>
      </c>
      <c r="M27" s="787">
        <v>0</v>
      </c>
      <c r="N27" s="788">
        <v>689271.27468699066</v>
      </c>
      <c r="O27" s="792">
        <v>20.225605591491679</v>
      </c>
      <c r="P27" s="792">
        <v>1.425190377675329</v>
      </c>
      <c r="Q27" s="792">
        <v>9.1834531592379608E-3</v>
      </c>
      <c r="R27" s="792">
        <v>2.4438714530843433E-3</v>
      </c>
      <c r="S27" s="792">
        <v>6.8603417364783252E-3</v>
      </c>
      <c r="T27" s="792">
        <v>2.8387792047130555E-2</v>
      </c>
      <c r="U27" s="792">
        <v>0</v>
      </c>
      <c r="V27" s="792">
        <v>0</v>
      </c>
      <c r="W27" s="792">
        <v>0</v>
      </c>
      <c r="X27" s="792">
        <v>1.47206583607126</v>
      </c>
      <c r="Y27" s="792">
        <v>67.641534545497606</v>
      </c>
      <c r="Z27" s="792">
        <v>4.3087589459298625</v>
      </c>
      <c r="AA27" s="792">
        <v>0.18063517994661943</v>
      </c>
      <c r="AB27" s="792">
        <v>0.26923433416593223</v>
      </c>
      <c r="AC27" s="792">
        <v>0.24365791378844948</v>
      </c>
      <c r="AD27" s="792">
        <v>6.0333342114819374E-2</v>
      </c>
      <c r="AE27" s="792">
        <v>6.7199464766150622E-4</v>
      </c>
      <c r="AF27" s="792">
        <v>2.3127574334195575E-3</v>
      </c>
      <c r="AG27" s="792">
        <v>4.3546268615728787E-5</v>
      </c>
      <c r="AH27" s="792">
        <v>5.0656480142953795</v>
      </c>
      <c r="AI27" s="792">
        <v>51.723043053155827</v>
      </c>
      <c r="AJ27" s="792">
        <v>3.3132413240875573</v>
      </c>
      <c r="AK27" s="792">
        <v>4.4987413415121733E-2</v>
      </c>
      <c r="AL27" s="792">
        <v>5.0960443645359392E-2</v>
      </c>
      <c r="AM27" s="792">
        <v>4.5418409294416318E-2</v>
      </c>
      <c r="AN27" s="792">
        <v>5.0675170096551571E-2</v>
      </c>
      <c r="AO27" s="792">
        <v>2.1187027671675212E-4</v>
      </c>
      <c r="AP27" s="792">
        <v>1.7268051480266303E-3</v>
      </c>
      <c r="AQ27" s="792">
        <v>5.1736219725137572E-6</v>
      </c>
      <c r="AR27" s="793">
        <v>3.5072266095857221</v>
      </c>
    </row>
    <row r="28" spans="1:44">
      <c r="A28" s="434" t="s">
        <v>737</v>
      </c>
      <c r="B28" s="435">
        <v>26</v>
      </c>
      <c r="C28" s="772" t="s">
        <v>738</v>
      </c>
      <c r="D28" s="786">
        <v>113739</v>
      </c>
      <c r="E28" s="787">
        <v>4364859.8152236557</v>
      </c>
      <c r="F28" s="787">
        <v>307413.72692830284</v>
      </c>
      <c r="G28" s="787">
        <v>1304.4228222488555</v>
      </c>
      <c r="H28" s="787">
        <v>527.40849963115329</v>
      </c>
      <c r="I28" s="787">
        <v>1480.5208095649143</v>
      </c>
      <c r="J28" s="787">
        <v>6126.3299231727642</v>
      </c>
      <c r="K28" s="787">
        <v>0</v>
      </c>
      <c r="L28" s="787">
        <v>0</v>
      </c>
      <c r="M28" s="787">
        <v>0</v>
      </c>
      <c r="N28" s="788">
        <v>316852.40898292052</v>
      </c>
      <c r="O28" s="792">
        <v>38.376105075863649</v>
      </c>
      <c r="P28" s="792">
        <v>2.702799628344744</v>
      </c>
      <c r="Q28" s="792">
        <v>1.1468562430202969E-2</v>
      </c>
      <c r="R28" s="792">
        <v>4.6370066523457503E-3</v>
      </c>
      <c r="S28" s="792">
        <v>1.3016826326633032E-2</v>
      </c>
      <c r="T28" s="792">
        <v>5.386305421335482E-2</v>
      </c>
      <c r="U28" s="792">
        <v>0</v>
      </c>
      <c r="V28" s="792">
        <v>0</v>
      </c>
      <c r="W28" s="792">
        <v>0</v>
      </c>
      <c r="X28" s="792">
        <v>2.7857850779672804</v>
      </c>
      <c r="Y28" s="792">
        <v>92.982422879196278</v>
      </c>
      <c r="Z28" s="792">
        <v>5.7274301862733905</v>
      </c>
      <c r="AA28" s="792">
        <v>0.1687007204349617</v>
      </c>
      <c r="AB28" s="792">
        <v>0.30334481484347547</v>
      </c>
      <c r="AC28" s="792">
        <v>0.22069210779769247</v>
      </c>
      <c r="AD28" s="792">
        <v>6.9654307688007608E-2</v>
      </c>
      <c r="AE28" s="792">
        <v>4.7229989191348195E-4</v>
      </c>
      <c r="AF28" s="792">
        <v>2.4731440737551643E-3</v>
      </c>
      <c r="AG28" s="792">
        <v>3.001294798467773E-5</v>
      </c>
      <c r="AH28" s="792">
        <v>6.4927975939511802</v>
      </c>
      <c r="AI28" s="792">
        <v>81.271191821415343</v>
      </c>
      <c r="AJ28" s="792">
        <v>5.0158631710972879</v>
      </c>
      <c r="AK28" s="792">
        <v>3.5031819625114965E-2</v>
      </c>
      <c r="AL28" s="792">
        <v>4.639373336783905E-2</v>
      </c>
      <c r="AM28" s="792">
        <v>4.8379150068146956E-2</v>
      </c>
      <c r="AN28" s="792">
        <v>6.465128113139991E-2</v>
      </c>
      <c r="AO28" s="792">
        <v>1.4708381738276347E-4</v>
      </c>
      <c r="AP28" s="792">
        <v>2.1278493073314218E-3</v>
      </c>
      <c r="AQ28" s="792">
        <v>3.355074518498226E-6</v>
      </c>
      <c r="AR28" s="793">
        <v>5.2125974434890221</v>
      </c>
    </row>
    <row r="29" spans="1:44">
      <c r="A29" s="434" t="s">
        <v>739</v>
      </c>
      <c r="B29" s="435">
        <v>27</v>
      </c>
      <c r="C29" s="772" t="s">
        <v>148</v>
      </c>
      <c r="D29" s="786">
        <v>134781</v>
      </c>
      <c r="E29" s="787">
        <v>4467547.2007872919</v>
      </c>
      <c r="F29" s="787">
        <v>242647.21700245203</v>
      </c>
      <c r="G29" s="787">
        <v>299525.79490805755</v>
      </c>
      <c r="H29" s="787">
        <v>807659.13617251953</v>
      </c>
      <c r="I29" s="787">
        <v>383.56096924637581</v>
      </c>
      <c r="J29" s="787">
        <v>0</v>
      </c>
      <c r="K29" s="787">
        <v>0</v>
      </c>
      <c r="L29" s="787">
        <v>0</v>
      </c>
      <c r="M29" s="787">
        <v>0</v>
      </c>
      <c r="N29" s="788">
        <v>1350215.7090522754</v>
      </c>
      <c r="O29" s="792">
        <v>33.146713563390179</v>
      </c>
      <c r="P29" s="792">
        <v>1.8003072911052154</v>
      </c>
      <c r="Q29" s="792">
        <v>2.2223146801704807</v>
      </c>
      <c r="R29" s="792">
        <v>5.9923812419593228</v>
      </c>
      <c r="S29" s="792">
        <v>2.8458088992244887E-3</v>
      </c>
      <c r="T29" s="792">
        <v>0</v>
      </c>
      <c r="U29" s="792">
        <v>0</v>
      </c>
      <c r="V29" s="792">
        <v>0</v>
      </c>
      <c r="W29" s="792">
        <v>0</v>
      </c>
      <c r="X29" s="792">
        <v>10.017849022134243</v>
      </c>
      <c r="Y29" s="792">
        <v>85.391653740056114</v>
      </c>
      <c r="Z29" s="792">
        <v>4.7161229938792282</v>
      </c>
      <c r="AA29" s="792">
        <v>2.4308458933169028</v>
      </c>
      <c r="AB29" s="792">
        <v>6.1975845809422365</v>
      </c>
      <c r="AC29" s="792">
        <v>2.2103172132762978E-2</v>
      </c>
      <c r="AD29" s="792">
        <v>1.9024137749152951E-2</v>
      </c>
      <c r="AE29" s="792">
        <v>1.2156412082618849E-3</v>
      </c>
      <c r="AF29" s="792">
        <v>2.8883982327982203E-3</v>
      </c>
      <c r="AG29" s="792">
        <v>8.1019835279153168E-5</v>
      </c>
      <c r="AH29" s="792">
        <v>13.389865837296623</v>
      </c>
      <c r="AI29" s="792">
        <v>80.309304062025632</v>
      </c>
      <c r="AJ29" s="792">
        <v>4.4164969974863793</v>
      </c>
      <c r="AK29" s="792">
        <v>2.3344127019184153</v>
      </c>
      <c r="AL29" s="792">
        <v>6.0000869173087326</v>
      </c>
      <c r="AM29" s="792">
        <v>1.9852995535810197E-2</v>
      </c>
      <c r="AN29" s="792">
        <v>1.6295522050875356E-2</v>
      </c>
      <c r="AO29" s="792">
        <v>4.7654212521516174E-4</v>
      </c>
      <c r="AP29" s="792">
        <v>2.5453977246172369E-3</v>
      </c>
      <c r="AQ29" s="792">
        <v>1.3659626009366634E-5</v>
      </c>
      <c r="AR29" s="793">
        <v>12.790180733776054</v>
      </c>
    </row>
    <row r="30" spans="1:44">
      <c r="A30" s="434" t="s">
        <v>740</v>
      </c>
      <c r="B30" s="435">
        <v>28</v>
      </c>
      <c r="C30" s="772" t="s">
        <v>385</v>
      </c>
      <c r="D30" s="786">
        <v>208534</v>
      </c>
      <c r="E30" s="787">
        <v>5075382.6468738252</v>
      </c>
      <c r="F30" s="787">
        <v>351362.98740238277</v>
      </c>
      <c r="G30" s="787">
        <v>2151.0533494018227</v>
      </c>
      <c r="H30" s="787">
        <v>198.28112164072766</v>
      </c>
      <c r="I30" s="787">
        <v>300.15731419851522</v>
      </c>
      <c r="J30" s="787">
        <v>0</v>
      </c>
      <c r="K30" s="787">
        <v>0</v>
      </c>
      <c r="L30" s="787">
        <v>0</v>
      </c>
      <c r="M30" s="787">
        <v>0</v>
      </c>
      <c r="N30" s="788">
        <v>354012.47918762377</v>
      </c>
      <c r="O30" s="792">
        <v>24.338393963928304</v>
      </c>
      <c r="P30" s="792">
        <v>1.6849194251411415</v>
      </c>
      <c r="Q30" s="792">
        <v>1.0315120553012088E-2</v>
      </c>
      <c r="R30" s="792">
        <v>9.508335410087931E-4</v>
      </c>
      <c r="S30" s="792">
        <v>1.4393687082131222E-3</v>
      </c>
      <c r="T30" s="792">
        <v>0</v>
      </c>
      <c r="U30" s="792">
        <v>0</v>
      </c>
      <c r="V30" s="792">
        <v>0</v>
      </c>
      <c r="W30" s="792">
        <v>0</v>
      </c>
      <c r="X30" s="792">
        <v>1.6976247479433755</v>
      </c>
      <c r="Y30" s="792">
        <v>78.356260380236094</v>
      </c>
      <c r="Z30" s="792">
        <v>5.1178142107495823</v>
      </c>
      <c r="AA30" s="792">
        <v>0.19443313215352248</v>
      </c>
      <c r="AB30" s="792">
        <v>0.36489103505540682</v>
      </c>
      <c r="AC30" s="792">
        <v>2.700264100765077E-2</v>
      </c>
      <c r="AD30" s="792">
        <v>3.6823737136141024E-2</v>
      </c>
      <c r="AE30" s="792">
        <v>9.2110970250504766E-4</v>
      </c>
      <c r="AF30" s="792">
        <v>1.3672586567107395E-3</v>
      </c>
      <c r="AG30" s="792">
        <v>5.9327333249032071E-5</v>
      </c>
      <c r="AH30" s="792">
        <v>5.7433124517947673</v>
      </c>
      <c r="AI30" s="792">
        <v>71.022064416981138</v>
      </c>
      <c r="AJ30" s="792">
        <v>4.6929001283774108</v>
      </c>
      <c r="AK30" s="792">
        <v>4.3918784006456026E-2</v>
      </c>
      <c r="AL30" s="792">
        <v>9.9153931885356747E-3</v>
      </c>
      <c r="AM30" s="792">
        <v>2.3845983248013323E-2</v>
      </c>
      <c r="AN30" s="792">
        <v>3.4248818965250498E-2</v>
      </c>
      <c r="AO30" s="792">
        <v>3.490330974698865E-4</v>
      </c>
      <c r="AP30" s="792">
        <v>9.947291703285093E-4</v>
      </c>
      <c r="AQ30" s="792">
        <v>8.8909831480954034E-6</v>
      </c>
      <c r="AR30" s="793">
        <v>4.806181761036612</v>
      </c>
    </row>
    <row r="31" spans="1:44">
      <c r="A31" s="434" t="s">
        <v>741</v>
      </c>
      <c r="B31" s="435">
        <v>29</v>
      </c>
      <c r="C31" s="772" t="s">
        <v>387</v>
      </c>
      <c r="D31" s="786">
        <v>163224</v>
      </c>
      <c r="E31" s="787">
        <v>3111686.5475058192</v>
      </c>
      <c r="F31" s="787">
        <v>214870.71237841144</v>
      </c>
      <c r="G31" s="787">
        <v>522833.5311316491</v>
      </c>
      <c r="H31" s="787">
        <v>121.56496204554165</v>
      </c>
      <c r="I31" s="787">
        <v>184.02464241829935</v>
      </c>
      <c r="J31" s="787">
        <v>0</v>
      </c>
      <c r="K31" s="787">
        <v>0</v>
      </c>
      <c r="L31" s="787">
        <v>0</v>
      </c>
      <c r="M31" s="787">
        <v>0</v>
      </c>
      <c r="N31" s="788">
        <v>738009.83311452426</v>
      </c>
      <c r="O31" s="792">
        <v>19.063903271000704</v>
      </c>
      <c r="P31" s="792">
        <v>1.3164161666079219</v>
      </c>
      <c r="Q31" s="792">
        <v>3.2031657791234691</v>
      </c>
      <c r="R31" s="792">
        <v>7.4477382030547991E-4</v>
      </c>
      <c r="S31" s="792">
        <v>1.1274361761646533E-3</v>
      </c>
      <c r="T31" s="792">
        <v>0</v>
      </c>
      <c r="U31" s="792">
        <v>0</v>
      </c>
      <c r="V31" s="792">
        <v>0</v>
      </c>
      <c r="W31" s="792">
        <v>0</v>
      </c>
      <c r="X31" s="792">
        <v>4.5214541557278611</v>
      </c>
      <c r="Y31" s="792">
        <v>80.08562008109152</v>
      </c>
      <c r="Z31" s="792">
        <v>4.946877081458009</v>
      </c>
      <c r="AA31" s="792">
        <v>3.4178003565977835</v>
      </c>
      <c r="AB31" s="792">
        <v>0.32315024194892394</v>
      </c>
      <c r="AC31" s="792">
        <v>2.9130800361845267E-2</v>
      </c>
      <c r="AD31" s="792">
        <v>3.1667516299173921E-2</v>
      </c>
      <c r="AE31" s="792">
        <v>1.3950835009955264E-3</v>
      </c>
      <c r="AF31" s="792">
        <v>2.2225255244476255E-3</v>
      </c>
      <c r="AG31" s="792">
        <v>1.1667677654458839E-4</v>
      </c>
      <c r="AH31" s="792">
        <v>8.7523602824677216</v>
      </c>
      <c r="AI31" s="792">
        <v>72.438836536628912</v>
      </c>
      <c r="AJ31" s="792">
        <v>4.5067921659236267</v>
      </c>
      <c r="AK31" s="792">
        <v>3.2593799756047024</v>
      </c>
      <c r="AL31" s="792">
        <v>1.0391577902650101E-2</v>
      </c>
      <c r="AM31" s="792">
        <v>2.4747326349488973E-2</v>
      </c>
      <c r="AN31" s="792">
        <v>2.864661291035886E-2</v>
      </c>
      <c r="AO31" s="792">
        <v>4.3527300695238991E-4</v>
      </c>
      <c r="AP31" s="792">
        <v>1.7806877796260013E-3</v>
      </c>
      <c r="AQ31" s="792">
        <v>1.0707487421578496E-5</v>
      </c>
      <c r="AR31" s="793">
        <v>7.8321843269648284</v>
      </c>
    </row>
    <row r="32" spans="1:44">
      <c r="A32" s="434" t="s">
        <v>742</v>
      </c>
      <c r="B32" s="435">
        <v>30</v>
      </c>
      <c r="C32" s="772" t="s">
        <v>743</v>
      </c>
      <c r="D32" s="786">
        <v>2483335</v>
      </c>
      <c r="E32" s="787">
        <v>1638053.750518804</v>
      </c>
      <c r="F32" s="787">
        <v>97334.236541636012</v>
      </c>
      <c r="G32" s="787">
        <v>0</v>
      </c>
      <c r="H32" s="787">
        <v>376.29384932662293</v>
      </c>
      <c r="I32" s="787">
        <v>96.726308973095399</v>
      </c>
      <c r="J32" s="787">
        <v>0</v>
      </c>
      <c r="K32" s="787">
        <v>0</v>
      </c>
      <c r="L32" s="787">
        <v>0</v>
      </c>
      <c r="M32" s="787">
        <v>0</v>
      </c>
      <c r="N32" s="788">
        <v>97807.256699935737</v>
      </c>
      <c r="O32" s="792">
        <v>0.65961851724346654</v>
      </c>
      <c r="P32" s="792">
        <v>3.9194968275176732E-2</v>
      </c>
      <c r="Q32" s="792">
        <v>0</v>
      </c>
      <c r="R32" s="792">
        <v>1.5152762286466502E-4</v>
      </c>
      <c r="S32" s="792">
        <v>3.8950165391739493E-5</v>
      </c>
      <c r="T32" s="792">
        <v>0</v>
      </c>
      <c r="U32" s="792">
        <v>0</v>
      </c>
      <c r="V32" s="792">
        <v>0</v>
      </c>
      <c r="W32" s="792">
        <v>0</v>
      </c>
      <c r="X32" s="792">
        <v>3.9385446063433138E-2</v>
      </c>
      <c r="Y32" s="792">
        <v>39.750146680968776</v>
      </c>
      <c r="Z32" s="792">
        <v>2.3993454137278407</v>
      </c>
      <c r="AA32" s="792">
        <v>0.21394653438760483</v>
      </c>
      <c r="AB32" s="792">
        <v>2.473515405597726</v>
      </c>
      <c r="AC32" s="792">
        <v>1.565385614793003</v>
      </c>
      <c r="AD32" s="792">
        <v>1.6368222343261064E-2</v>
      </c>
      <c r="AE32" s="792">
        <v>8.3860980970655813E-4</v>
      </c>
      <c r="AF32" s="792">
        <v>1.0904583204543381E-3</v>
      </c>
      <c r="AG32" s="792">
        <v>5.2133008673544329E-5</v>
      </c>
      <c r="AH32" s="792">
        <v>6.6705423919882696</v>
      </c>
      <c r="AI32" s="792">
        <v>23.998294604217755</v>
      </c>
      <c r="AJ32" s="792">
        <v>1.4258678598902881</v>
      </c>
      <c r="AK32" s="792">
        <v>6.0295144334885725E-2</v>
      </c>
      <c r="AL32" s="792">
        <v>2.2769215598803867</v>
      </c>
      <c r="AM32" s="792">
        <v>1.1168924709003001</v>
      </c>
      <c r="AN32" s="792">
        <v>1.0803553967825846E-2</v>
      </c>
      <c r="AO32" s="792">
        <v>2.8758731102757035E-4</v>
      </c>
      <c r="AP32" s="792">
        <v>7.101168756439895E-4</v>
      </c>
      <c r="AQ32" s="792">
        <v>7.0673123197276305E-6</v>
      </c>
      <c r="AR32" s="793">
        <v>4.8917853604726771</v>
      </c>
    </row>
    <row r="33" spans="1:44">
      <c r="A33" s="434" t="s">
        <v>744</v>
      </c>
      <c r="B33" s="435">
        <v>31</v>
      </c>
      <c r="C33" s="772" t="s">
        <v>745</v>
      </c>
      <c r="D33" s="786">
        <v>2626659</v>
      </c>
      <c r="E33" s="787">
        <v>5217860.4925690182</v>
      </c>
      <c r="F33" s="787">
        <v>313137.29167192569</v>
      </c>
      <c r="G33" s="787">
        <v>0</v>
      </c>
      <c r="H33" s="787">
        <v>701.20092676034494</v>
      </c>
      <c r="I33" s="787">
        <v>192.32065023491768</v>
      </c>
      <c r="J33" s="787">
        <v>0</v>
      </c>
      <c r="K33" s="787">
        <v>0</v>
      </c>
      <c r="L33" s="787">
        <v>0</v>
      </c>
      <c r="M33" s="787">
        <v>0</v>
      </c>
      <c r="N33" s="788">
        <v>314030.81324892095</v>
      </c>
      <c r="O33" s="792">
        <v>1.9865009095466972</v>
      </c>
      <c r="P33" s="792">
        <v>0.11921505291395865</v>
      </c>
      <c r="Q33" s="792">
        <v>0</v>
      </c>
      <c r="R33" s="792">
        <v>2.6695544673303423E-4</v>
      </c>
      <c r="S33" s="792">
        <v>7.3218735372546523E-5</v>
      </c>
      <c r="T33" s="792">
        <v>0</v>
      </c>
      <c r="U33" s="792">
        <v>0</v>
      </c>
      <c r="V33" s="792">
        <v>0</v>
      </c>
      <c r="W33" s="792">
        <v>0</v>
      </c>
      <c r="X33" s="792">
        <v>0.11955522709606423</v>
      </c>
      <c r="Y33" s="792">
        <v>35.331656408399631</v>
      </c>
      <c r="Z33" s="792">
        <v>1.9997371180009855</v>
      </c>
      <c r="AA33" s="792">
        <v>0.169302296858516</v>
      </c>
      <c r="AB33" s="792">
        <v>2.320710430974029</v>
      </c>
      <c r="AC33" s="792">
        <v>0.75562100822137979</v>
      </c>
      <c r="AD33" s="792">
        <v>1.6344771750086286E-2</v>
      </c>
      <c r="AE33" s="792">
        <v>8.9644164783857184E-4</v>
      </c>
      <c r="AF33" s="792">
        <v>1.2754528842651718E-3</v>
      </c>
      <c r="AG33" s="792">
        <v>5.545219187637818E-5</v>
      </c>
      <c r="AH33" s="792">
        <v>5.2639429725289766</v>
      </c>
      <c r="AI33" s="792">
        <v>26.602122654498238</v>
      </c>
      <c r="AJ33" s="792">
        <v>1.4854402481271984</v>
      </c>
      <c r="AK33" s="792">
        <v>6.7221674986859686E-2</v>
      </c>
      <c r="AL33" s="792">
        <v>2.1347602096851657</v>
      </c>
      <c r="AM33" s="792">
        <v>0.53507427597171087</v>
      </c>
      <c r="AN33" s="792">
        <v>1.2134087226944971E-2</v>
      </c>
      <c r="AO33" s="792">
        <v>3.4173533226294461E-4</v>
      </c>
      <c r="AP33" s="792">
        <v>9.5353150286249207E-4</v>
      </c>
      <c r="AQ33" s="792">
        <v>8.5522507736899527E-6</v>
      </c>
      <c r="AR33" s="793">
        <v>4.2359343150837789</v>
      </c>
    </row>
    <row r="34" spans="1:44">
      <c r="A34" s="434" t="s">
        <v>746</v>
      </c>
      <c r="B34" s="435">
        <v>32</v>
      </c>
      <c r="C34" s="772" t="s">
        <v>747</v>
      </c>
      <c r="D34" s="786">
        <v>1514221</v>
      </c>
      <c r="E34" s="787">
        <v>3991875.5477968166</v>
      </c>
      <c r="F34" s="787">
        <v>231702.78923302414</v>
      </c>
      <c r="G34" s="787">
        <v>0</v>
      </c>
      <c r="H34" s="787">
        <v>475.89923279020485</v>
      </c>
      <c r="I34" s="787">
        <v>133.0392450741935</v>
      </c>
      <c r="J34" s="787">
        <v>0</v>
      </c>
      <c r="K34" s="787">
        <v>0</v>
      </c>
      <c r="L34" s="787">
        <v>0</v>
      </c>
      <c r="M34" s="787">
        <v>0</v>
      </c>
      <c r="N34" s="788">
        <v>232311.72771088855</v>
      </c>
      <c r="O34" s="792">
        <v>2.636256892353769</v>
      </c>
      <c r="P34" s="792">
        <v>0.15301781525485655</v>
      </c>
      <c r="Q34" s="792">
        <v>0</v>
      </c>
      <c r="R34" s="792">
        <v>3.1428650955851549E-4</v>
      </c>
      <c r="S34" s="792">
        <v>8.7859860003390198E-5</v>
      </c>
      <c r="T34" s="792">
        <v>0</v>
      </c>
      <c r="U34" s="792">
        <v>0</v>
      </c>
      <c r="V34" s="792">
        <v>0</v>
      </c>
      <c r="W34" s="792">
        <v>0</v>
      </c>
      <c r="X34" s="792">
        <v>0.15341996162441845</v>
      </c>
      <c r="Y34" s="792">
        <v>35.437322317621039</v>
      </c>
      <c r="Z34" s="792">
        <v>2.0240773024938292</v>
      </c>
      <c r="AA34" s="792">
        <v>0.14883235344786699</v>
      </c>
      <c r="AB34" s="792">
        <v>1.0221725148811838</v>
      </c>
      <c r="AC34" s="792">
        <v>0.62915437026554866</v>
      </c>
      <c r="AD34" s="792">
        <v>1.5400872862366279E-2</v>
      </c>
      <c r="AE34" s="792">
        <v>6.6221749789161454E-4</v>
      </c>
      <c r="AF34" s="792">
        <v>1.2125024873378062E-3</v>
      </c>
      <c r="AG34" s="792">
        <v>4.1246625160314213E-5</v>
      </c>
      <c r="AH34" s="792">
        <v>3.8415533805611846</v>
      </c>
      <c r="AI34" s="792">
        <v>22.838820252667389</v>
      </c>
      <c r="AJ34" s="792">
        <v>1.2680336245446044</v>
      </c>
      <c r="AK34" s="792">
        <v>3.9809830777628709E-2</v>
      </c>
      <c r="AL34" s="792">
        <v>0.5660538740579375</v>
      </c>
      <c r="AM34" s="792">
        <v>0.28735177188729638</v>
      </c>
      <c r="AN34" s="792">
        <v>9.8813073719824958E-3</v>
      </c>
      <c r="AO34" s="792">
        <v>1.9902719006227454E-4</v>
      </c>
      <c r="AP34" s="792">
        <v>8.3325604936358027E-4</v>
      </c>
      <c r="AQ34" s="792">
        <v>4.921357832430017E-6</v>
      </c>
      <c r="AR34" s="793">
        <v>2.172167613236708</v>
      </c>
    </row>
    <row r="35" spans="1:44">
      <c r="A35" s="434" t="s">
        <v>748</v>
      </c>
      <c r="B35" s="435">
        <v>33</v>
      </c>
      <c r="C35" s="772" t="s">
        <v>749</v>
      </c>
      <c r="D35" s="786">
        <v>1117736</v>
      </c>
      <c r="E35" s="787">
        <v>600101.99722476001</v>
      </c>
      <c r="F35" s="787">
        <v>37003.23440844375</v>
      </c>
      <c r="G35" s="787">
        <v>59.283496289178451</v>
      </c>
      <c r="H35" s="787">
        <v>272.12195378309349</v>
      </c>
      <c r="I35" s="787">
        <v>66.689210381802084</v>
      </c>
      <c r="J35" s="787">
        <v>0</v>
      </c>
      <c r="K35" s="787">
        <v>0</v>
      </c>
      <c r="L35" s="787">
        <v>0</v>
      </c>
      <c r="M35" s="787">
        <v>0</v>
      </c>
      <c r="N35" s="788">
        <v>37401.329068897823</v>
      </c>
      <c r="O35" s="792">
        <v>0.53689064074590065</v>
      </c>
      <c r="P35" s="792">
        <v>3.3105522599651216E-2</v>
      </c>
      <c r="Q35" s="792">
        <v>5.303890747831192E-5</v>
      </c>
      <c r="R35" s="792">
        <v>2.4345816345102377E-4</v>
      </c>
      <c r="S35" s="792">
        <v>5.9664545457784385E-5</v>
      </c>
      <c r="T35" s="792">
        <v>0</v>
      </c>
      <c r="U35" s="792">
        <v>0</v>
      </c>
      <c r="V35" s="792">
        <v>0</v>
      </c>
      <c r="W35" s="792">
        <v>0</v>
      </c>
      <c r="X35" s="792">
        <v>3.3461684216038338E-2</v>
      </c>
      <c r="Y35" s="792">
        <v>64.71995737151903</v>
      </c>
      <c r="Z35" s="792">
        <v>4.354497205690028</v>
      </c>
      <c r="AA35" s="792">
        <v>9.9006351202412801E-2</v>
      </c>
      <c r="AB35" s="792">
        <v>0.16556361807073011</v>
      </c>
      <c r="AC35" s="792">
        <v>2.77206796197716E-2</v>
      </c>
      <c r="AD35" s="792">
        <v>7.3731892826664008E-2</v>
      </c>
      <c r="AE35" s="792">
        <v>3.8858887997946954E-4</v>
      </c>
      <c r="AF35" s="792">
        <v>1.3392608171701752E-3</v>
      </c>
      <c r="AG35" s="792">
        <v>2.7850981853357755E-5</v>
      </c>
      <c r="AH35" s="792">
        <v>4.7222754480886096</v>
      </c>
      <c r="AI35" s="792">
        <v>52.376145770876875</v>
      </c>
      <c r="AJ35" s="792">
        <v>3.5437742099647425</v>
      </c>
      <c r="AK35" s="792">
        <v>2.5565377586150167E-2</v>
      </c>
      <c r="AL35" s="792">
        <v>8.838766358006454E-3</v>
      </c>
      <c r="AM35" s="792">
        <v>2.0595236432362458E-2</v>
      </c>
      <c r="AN35" s="792">
        <v>6.1488713451100553E-2</v>
      </c>
      <c r="AO35" s="792">
        <v>1.1589636323769168E-4</v>
      </c>
      <c r="AP35" s="792">
        <v>9.1865394517146482E-4</v>
      </c>
      <c r="AQ35" s="792">
        <v>2.4020269281642341E-6</v>
      </c>
      <c r="AR35" s="793">
        <v>3.6612992561276987</v>
      </c>
    </row>
    <row r="36" spans="1:44">
      <c r="A36" s="434" t="s">
        <v>750</v>
      </c>
      <c r="B36" s="435">
        <v>34</v>
      </c>
      <c r="C36" s="772" t="s">
        <v>751</v>
      </c>
      <c r="D36" s="786">
        <v>435378</v>
      </c>
      <c r="E36" s="787">
        <v>665382.3980425531</v>
      </c>
      <c r="F36" s="787">
        <v>41353.39009766416</v>
      </c>
      <c r="G36" s="787">
        <v>0</v>
      </c>
      <c r="H36" s="787">
        <v>62.335888585061234</v>
      </c>
      <c r="I36" s="787">
        <v>18.220977845800007</v>
      </c>
      <c r="J36" s="787">
        <v>0</v>
      </c>
      <c r="K36" s="787">
        <v>0</v>
      </c>
      <c r="L36" s="787">
        <v>0</v>
      </c>
      <c r="M36" s="787">
        <v>0</v>
      </c>
      <c r="N36" s="788">
        <v>41433.946964095019</v>
      </c>
      <c r="O36" s="792">
        <v>1.5282866797186654</v>
      </c>
      <c r="P36" s="792">
        <v>9.4982727877072709E-2</v>
      </c>
      <c r="Q36" s="792">
        <v>0</v>
      </c>
      <c r="R36" s="792">
        <v>1.4317647787683629E-4</v>
      </c>
      <c r="S36" s="792">
        <v>4.1850938370335679E-5</v>
      </c>
      <c r="T36" s="792">
        <v>0</v>
      </c>
      <c r="U36" s="792">
        <v>0</v>
      </c>
      <c r="V36" s="792">
        <v>0</v>
      </c>
      <c r="W36" s="792">
        <v>0</v>
      </c>
      <c r="X36" s="792">
        <v>9.5167755293319875E-2</v>
      </c>
      <c r="Y36" s="792">
        <v>51.940877832585038</v>
      </c>
      <c r="Z36" s="792">
        <v>3.3121504000527158</v>
      </c>
      <c r="AA36" s="792">
        <v>8.8772801514479693E-2</v>
      </c>
      <c r="AB36" s="792">
        <v>0.14836524445622246</v>
      </c>
      <c r="AC36" s="792">
        <v>2.5551337777545483E-2</v>
      </c>
      <c r="AD36" s="792">
        <v>4.943219802904654E-2</v>
      </c>
      <c r="AE36" s="792">
        <v>3.9093143559730238E-4</v>
      </c>
      <c r="AF36" s="792">
        <v>1.3942921173422695E-3</v>
      </c>
      <c r="AG36" s="792">
        <v>2.6761855256349184E-5</v>
      </c>
      <c r="AH36" s="792">
        <v>3.6260839672382059</v>
      </c>
      <c r="AI36" s="792">
        <v>37.697994471351564</v>
      </c>
      <c r="AJ36" s="792">
        <v>2.3795796680399071</v>
      </c>
      <c r="AK36" s="792">
        <v>2.1961923901849246E-2</v>
      </c>
      <c r="AL36" s="792">
        <v>1.0520064609950251E-2</v>
      </c>
      <c r="AM36" s="792">
        <v>1.4270569903076376E-2</v>
      </c>
      <c r="AN36" s="792">
        <v>3.4793702405659904E-2</v>
      </c>
      <c r="AO36" s="792">
        <v>1.1686164468171627E-4</v>
      </c>
      <c r="AP36" s="792">
        <v>9.8278076874273325E-4</v>
      </c>
      <c r="AQ36" s="792">
        <v>2.7707632708347888E-6</v>
      </c>
      <c r="AR36" s="793">
        <v>2.4622283420371383</v>
      </c>
    </row>
    <row r="37" spans="1:44">
      <c r="A37" s="434" t="s">
        <v>752</v>
      </c>
      <c r="B37" s="435">
        <v>35</v>
      </c>
      <c r="C37" s="772" t="s">
        <v>753</v>
      </c>
      <c r="D37" s="786">
        <v>102188</v>
      </c>
      <c r="E37" s="787">
        <v>406202.63226102135</v>
      </c>
      <c r="F37" s="787">
        <v>23494.398440976489</v>
      </c>
      <c r="G37" s="787">
        <v>0</v>
      </c>
      <c r="H37" s="787">
        <v>79.599414597643474</v>
      </c>
      <c r="I37" s="787">
        <v>20.793960160744582</v>
      </c>
      <c r="J37" s="787">
        <v>0</v>
      </c>
      <c r="K37" s="787">
        <v>0</v>
      </c>
      <c r="L37" s="787">
        <v>0</v>
      </c>
      <c r="M37" s="787">
        <v>0</v>
      </c>
      <c r="N37" s="788">
        <v>23594.791815734876</v>
      </c>
      <c r="O37" s="792">
        <v>3.9750521808922903</v>
      </c>
      <c r="P37" s="792">
        <v>0.22991347752159244</v>
      </c>
      <c r="Q37" s="792">
        <v>0</v>
      </c>
      <c r="R37" s="792">
        <v>7.7895070456064771E-4</v>
      </c>
      <c r="S37" s="792">
        <v>2.0348729949450604E-4</v>
      </c>
      <c r="T37" s="792">
        <v>0</v>
      </c>
      <c r="U37" s="792">
        <v>0</v>
      </c>
      <c r="V37" s="792">
        <v>0</v>
      </c>
      <c r="W37" s="792">
        <v>0</v>
      </c>
      <c r="X37" s="792">
        <v>0.23089591552564762</v>
      </c>
      <c r="Y37" s="792">
        <v>52.448315057515231</v>
      </c>
      <c r="Z37" s="792">
        <v>3.3250410034950137</v>
      </c>
      <c r="AA37" s="792">
        <v>0.1381701277985673</v>
      </c>
      <c r="AB37" s="792">
        <v>0.18255919374117369</v>
      </c>
      <c r="AC37" s="792">
        <v>0.12592263615825261</v>
      </c>
      <c r="AD37" s="792">
        <v>4.0439729962435153E-2</v>
      </c>
      <c r="AE37" s="792">
        <v>5.6707872823269165E-4</v>
      </c>
      <c r="AF37" s="792">
        <v>1.2901323674978839E-3</v>
      </c>
      <c r="AG37" s="792">
        <v>3.7416440039582777E-5</v>
      </c>
      <c r="AH37" s="792">
        <v>3.8140273186912128</v>
      </c>
      <c r="AI37" s="792">
        <v>39.25964569057178</v>
      </c>
      <c r="AJ37" s="792">
        <v>2.4865537560369781</v>
      </c>
      <c r="AK37" s="792">
        <v>4.0028610987812976E-2</v>
      </c>
      <c r="AL37" s="792">
        <v>1.9469731198712245E-2</v>
      </c>
      <c r="AM37" s="792">
        <v>2.570803318982472E-2</v>
      </c>
      <c r="AN37" s="792">
        <v>3.1155356350892192E-2</v>
      </c>
      <c r="AO37" s="792">
        <v>1.8618363130777513E-4</v>
      </c>
      <c r="AP37" s="792">
        <v>8.8800003082571883E-4</v>
      </c>
      <c r="AQ37" s="792">
        <v>4.5474940437885519E-6</v>
      </c>
      <c r="AR37" s="793">
        <v>2.603994218920398</v>
      </c>
    </row>
    <row r="38" spans="1:44">
      <c r="A38" s="434" t="s">
        <v>754</v>
      </c>
      <c r="B38" s="435">
        <v>36</v>
      </c>
      <c r="C38" s="772" t="s">
        <v>755</v>
      </c>
      <c r="D38" s="786">
        <v>341956</v>
      </c>
      <c r="E38" s="787">
        <v>1569181.7793223478</v>
      </c>
      <c r="F38" s="787">
        <v>89725.335347020635</v>
      </c>
      <c r="G38" s="787">
        <v>0</v>
      </c>
      <c r="H38" s="787">
        <v>134.32915142869734</v>
      </c>
      <c r="I38" s="787">
        <v>40.01960673569571</v>
      </c>
      <c r="J38" s="787">
        <v>0</v>
      </c>
      <c r="K38" s="787">
        <v>0</v>
      </c>
      <c r="L38" s="787">
        <v>0</v>
      </c>
      <c r="M38" s="787">
        <v>0</v>
      </c>
      <c r="N38" s="788">
        <v>89899.684105185035</v>
      </c>
      <c r="O38" s="792">
        <v>4.5888411939616436</v>
      </c>
      <c r="P38" s="792">
        <v>0.26238853930628686</v>
      </c>
      <c r="Q38" s="792">
        <v>0</v>
      </c>
      <c r="R38" s="792">
        <v>3.9282583557152773E-4</v>
      </c>
      <c r="S38" s="792">
        <v>1.170314506418829E-4</v>
      </c>
      <c r="T38" s="792">
        <v>0</v>
      </c>
      <c r="U38" s="792">
        <v>0</v>
      </c>
      <c r="V38" s="792">
        <v>0</v>
      </c>
      <c r="W38" s="792">
        <v>0</v>
      </c>
      <c r="X38" s="792">
        <v>0.26289839659250031</v>
      </c>
      <c r="Y38" s="792">
        <v>52.809186218721933</v>
      </c>
      <c r="Z38" s="792">
        <v>3.0790852761226848</v>
      </c>
      <c r="AA38" s="792">
        <v>0.13506066205827638</v>
      </c>
      <c r="AB38" s="792">
        <v>0.23404468586911692</v>
      </c>
      <c r="AC38" s="792">
        <v>0.10058261623304929</v>
      </c>
      <c r="AD38" s="792">
        <v>3.3371411814520427E-2</v>
      </c>
      <c r="AE38" s="792">
        <v>6.846960829231558E-4</v>
      </c>
      <c r="AF38" s="792">
        <v>1.598544018799716E-3</v>
      </c>
      <c r="AG38" s="792">
        <v>4.2896286323730862E-5</v>
      </c>
      <c r="AH38" s="792">
        <v>3.5844707884856946</v>
      </c>
      <c r="AI38" s="792">
        <v>36.624828352785833</v>
      </c>
      <c r="AJ38" s="792">
        <v>2.0608362707314347</v>
      </c>
      <c r="AK38" s="792">
        <v>3.889732399271386E-2</v>
      </c>
      <c r="AL38" s="792">
        <v>5.43572319925806E-2</v>
      </c>
      <c r="AM38" s="792">
        <v>4.6108731900534952E-2</v>
      </c>
      <c r="AN38" s="792">
        <v>1.9746623706249977E-2</v>
      </c>
      <c r="AO38" s="792">
        <v>2.4770947343865605E-4</v>
      </c>
      <c r="AP38" s="792">
        <v>1.1348021753464729E-3</v>
      </c>
      <c r="AQ38" s="792">
        <v>5.8330863803032313E-6</v>
      </c>
      <c r="AR38" s="793">
        <v>2.2213345270586795</v>
      </c>
    </row>
    <row r="39" spans="1:44">
      <c r="A39" s="434" t="s">
        <v>756</v>
      </c>
      <c r="B39" s="435">
        <v>37</v>
      </c>
      <c r="C39" s="772" t="s">
        <v>757</v>
      </c>
      <c r="D39" s="786">
        <v>982918</v>
      </c>
      <c r="E39" s="787">
        <v>1344755.0040152201</v>
      </c>
      <c r="F39" s="787">
        <v>81593.501680272559</v>
      </c>
      <c r="G39" s="787">
        <v>1402.3613260129798</v>
      </c>
      <c r="H39" s="787">
        <v>77.29171197394281</v>
      </c>
      <c r="I39" s="787">
        <v>25.491231099630802</v>
      </c>
      <c r="J39" s="787">
        <v>0</v>
      </c>
      <c r="K39" s="787">
        <v>0</v>
      </c>
      <c r="L39" s="787">
        <v>0</v>
      </c>
      <c r="M39" s="787">
        <v>0</v>
      </c>
      <c r="N39" s="788">
        <v>83098.64594935911</v>
      </c>
      <c r="O39" s="792">
        <v>1.3681253207441721</v>
      </c>
      <c r="P39" s="792">
        <v>8.3011504194930363E-2</v>
      </c>
      <c r="Q39" s="792">
        <v>1.4267327752803182E-3</v>
      </c>
      <c r="R39" s="792">
        <v>7.863495426265752E-5</v>
      </c>
      <c r="S39" s="792">
        <v>2.5934239783614506E-5</v>
      </c>
      <c r="T39" s="792">
        <v>0</v>
      </c>
      <c r="U39" s="792">
        <v>0</v>
      </c>
      <c r="V39" s="792">
        <v>0</v>
      </c>
      <c r="W39" s="792">
        <v>0</v>
      </c>
      <c r="X39" s="792">
        <v>8.4542806164256953E-2</v>
      </c>
      <c r="Y39" s="792">
        <v>47.6129598225981</v>
      </c>
      <c r="Z39" s="792">
        <v>2.9120656476683027</v>
      </c>
      <c r="AA39" s="792">
        <v>0.12099744338046226</v>
      </c>
      <c r="AB39" s="792">
        <v>0.17712765828459684</v>
      </c>
      <c r="AC39" s="792">
        <v>8.1458572710043434E-2</v>
      </c>
      <c r="AD39" s="792">
        <v>4.6758036906490982E-2</v>
      </c>
      <c r="AE39" s="792">
        <v>5.2215976581953801E-4</v>
      </c>
      <c r="AF39" s="792">
        <v>1.4992244150545339E-3</v>
      </c>
      <c r="AG39" s="792">
        <v>3.2504867946208821E-5</v>
      </c>
      <c r="AH39" s="792">
        <v>3.3404612479987157</v>
      </c>
      <c r="AI39" s="792">
        <v>34.997642489713797</v>
      </c>
      <c r="AJ39" s="792">
        <v>2.1224797748079696</v>
      </c>
      <c r="AK39" s="792">
        <v>3.4347775695977439E-2</v>
      </c>
      <c r="AL39" s="792">
        <v>2.0786986078702691E-2</v>
      </c>
      <c r="AM39" s="792">
        <v>2.6275138877349523E-2</v>
      </c>
      <c r="AN39" s="792">
        <v>3.5363244274466445E-2</v>
      </c>
      <c r="AO39" s="792">
        <v>1.8234343368179703E-4</v>
      </c>
      <c r="AP39" s="792">
        <v>1.0889816011025052E-3</v>
      </c>
      <c r="AQ39" s="792">
        <v>3.9371011683032132E-6</v>
      </c>
      <c r="AR39" s="793">
        <v>2.2405281818704181</v>
      </c>
    </row>
    <row r="40" spans="1:44">
      <c r="A40" s="434" t="s">
        <v>758</v>
      </c>
      <c r="B40" s="435">
        <v>38</v>
      </c>
      <c r="C40" s="772" t="s">
        <v>759</v>
      </c>
      <c r="D40" s="786">
        <v>1982785</v>
      </c>
      <c r="E40" s="787">
        <v>481160.12227914343</v>
      </c>
      <c r="F40" s="787">
        <v>25807.264755761717</v>
      </c>
      <c r="G40" s="787">
        <v>0</v>
      </c>
      <c r="H40" s="787">
        <v>43.140815482164541</v>
      </c>
      <c r="I40" s="787">
        <v>12.725469635968246</v>
      </c>
      <c r="J40" s="787">
        <v>0</v>
      </c>
      <c r="K40" s="787">
        <v>0</v>
      </c>
      <c r="L40" s="787">
        <v>0</v>
      </c>
      <c r="M40" s="787">
        <v>0</v>
      </c>
      <c r="N40" s="788">
        <v>25863.131040879849</v>
      </c>
      <c r="O40" s="792">
        <v>0.24266883312065776</v>
      </c>
      <c r="P40" s="792">
        <v>1.3015664711888439E-2</v>
      </c>
      <c r="Q40" s="792">
        <v>0</v>
      </c>
      <c r="R40" s="792">
        <v>2.1757687032212034E-5</v>
      </c>
      <c r="S40" s="792">
        <v>6.4179775598303623E-6</v>
      </c>
      <c r="T40" s="792">
        <v>0</v>
      </c>
      <c r="U40" s="792">
        <v>0</v>
      </c>
      <c r="V40" s="792">
        <v>0</v>
      </c>
      <c r="W40" s="792">
        <v>0</v>
      </c>
      <c r="X40" s="792">
        <v>1.304384037648048E-2</v>
      </c>
      <c r="Y40" s="792">
        <v>42.189225427380229</v>
      </c>
      <c r="Z40" s="792">
        <v>2.6212780301816165</v>
      </c>
      <c r="AA40" s="792">
        <v>0.28782617541564504</v>
      </c>
      <c r="AB40" s="792">
        <v>6.497835719457326</v>
      </c>
      <c r="AC40" s="792">
        <v>0.59154293946315428</v>
      </c>
      <c r="AD40" s="792">
        <v>2.8820120946438692E-2</v>
      </c>
      <c r="AE40" s="792">
        <v>2.3651807296058941E-3</v>
      </c>
      <c r="AF40" s="792">
        <v>1.3608253265867663E-3</v>
      </c>
      <c r="AG40" s="792">
        <v>1.4117443679667301E-4</v>
      </c>
      <c r="AH40" s="792">
        <v>10.031170165957171</v>
      </c>
      <c r="AI40" s="792">
        <v>35.046364236817027</v>
      </c>
      <c r="AJ40" s="792">
        <v>2.2070206161144785</v>
      </c>
      <c r="AK40" s="792">
        <v>0.17072924819753479</v>
      </c>
      <c r="AL40" s="792">
        <v>6.3048171480532593</v>
      </c>
      <c r="AM40" s="792">
        <v>0.54855520032576177</v>
      </c>
      <c r="AN40" s="792">
        <v>2.4523166306550919E-2</v>
      </c>
      <c r="AO40" s="792">
        <v>1.0932744466724367E-3</v>
      </c>
      <c r="AP40" s="792">
        <v>8.9764852848888094E-4</v>
      </c>
      <c r="AQ40" s="792">
        <v>2.6193599233956006E-5</v>
      </c>
      <c r="AR40" s="793">
        <v>9.2576624955719815</v>
      </c>
    </row>
    <row r="41" spans="1:44">
      <c r="A41" s="434" t="s">
        <v>760</v>
      </c>
      <c r="B41" s="435">
        <v>39</v>
      </c>
      <c r="C41" s="772" t="s">
        <v>761</v>
      </c>
      <c r="D41" s="786">
        <v>639528</v>
      </c>
      <c r="E41" s="787">
        <v>1172949.1952703772</v>
      </c>
      <c r="F41" s="787">
        <v>74102.055656313765</v>
      </c>
      <c r="G41" s="787">
        <v>0</v>
      </c>
      <c r="H41" s="787">
        <v>92.208811064340381</v>
      </c>
      <c r="I41" s="787">
        <v>28.00532797508043</v>
      </c>
      <c r="J41" s="787">
        <v>0</v>
      </c>
      <c r="K41" s="787">
        <v>0</v>
      </c>
      <c r="L41" s="787">
        <v>0</v>
      </c>
      <c r="M41" s="787">
        <v>0</v>
      </c>
      <c r="N41" s="788">
        <v>74222.26979535319</v>
      </c>
      <c r="O41" s="792">
        <v>1.8340857558549073</v>
      </c>
      <c r="P41" s="792">
        <v>0.11586991602605948</v>
      </c>
      <c r="Q41" s="792">
        <v>0</v>
      </c>
      <c r="R41" s="792">
        <v>1.4418260195697512E-4</v>
      </c>
      <c r="S41" s="792">
        <v>4.3790620543714164E-5</v>
      </c>
      <c r="T41" s="792">
        <v>0</v>
      </c>
      <c r="U41" s="792">
        <v>0</v>
      </c>
      <c r="V41" s="792">
        <v>0</v>
      </c>
      <c r="W41" s="792">
        <v>0</v>
      </c>
      <c r="X41" s="792">
        <v>0.11605788924856017</v>
      </c>
      <c r="Y41" s="792">
        <v>59.1354383437221</v>
      </c>
      <c r="Z41" s="792">
        <v>3.5709538744210869</v>
      </c>
      <c r="AA41" s="792">
        <v>0.64303937316116366</v>
      </c>
      <c r="AB41" s="792">
        <v>0.52052444116724483</v>
      </c>
      <c r="AC41" s="792">
        <v>2.3274995726213508</v>
      </c>
      <c r="AD41" s="792">
        <v>2.2789695106749684E-2</v>
      </c>
      <c r="AE41" s="792">
        <v>1.3965245047005512E-3</v>
      </c>
      <c r="AF41" s="792">
        <v>1.5531329391261124E-3</v>
      </c>
      <c r="AG41" s="792">
        <v>8.8417764168293372E-5</v>
      </c>
      <c r="AH41" s="792">
        <v>7.0878450316855899</v>
      </c>
      <c r="AI41" s="792">
        <v>18.516618473804115</v>
      </c>
      <c r="AJ41" s="792">
        <v>1.1004815683624871</v>
      </c>
      <c r="AK41" s="792">
        <v>9.0980191019342571E-2</v>
      </c>
      <c r="AL41" s="792">
        <v>0.16667150455079136</v>
      </c>
      <c r="AM41" s="792">
        <v>0.41358001333539651</v>
      </c>
      <c r="AN41" s="792">
        <v>7.0206571977117875E-3</v>
      </c>
      <c r="AO41" s="792">
        <v>2.505045096023599E-4</v>
      </c>
      <c r="AP41" s="792">
        <v>5.5921605395754944E-4</v>
      </c>
      <c r="AQ41" s="792">
        <v>6.1178334435987655E-6</v>
      </c>
      <c r="AR41" s="793">
        <v>1.779549772862733</v>
      </c>
    </row>
    <row r="42" spans="1:44">
      <c r="A42" s="434" t="s">
        <v>762</v>
      </c>
      <c r="B42" s="435">
        <v>40</v>
      </c>
      <c r="C42" s="772" t="s">
        <v>763</v>
      </c>
      <c r="D42" s="786">
        <v>1067595</v>
      </c>
      <c r="E42" s="787">
        <v>10417811.020313889</v>
      </c>
      <c r="F42" s="787">
        <v>562751.91397375893</v>
      </c>
      <c r="G42" s="787">
        <v>0</v>
      </c>
      <c r="H42" s="787">
        <v>162.53795341239842</v>
      </c>
      <c r="I42" s="787">
        <v>95.935881685674175</v>
      </c>
      <c r="J42" s="787">
        <v>0</v>
      </c>
      <c r="K42" s="787">
        <v>0</v>
      </c>
      <c r="L42" s="787">
        <v>0</v>
      </c>
      <c r="M42" s="787">
        <v>0</v>
      </c>
      <c r="N42" s="788">
        <v>563010.38780885702</v>
      </c>
      <c r="O42" s="792">
        <v>9.7582051436302049</v>
      </c>
      <c r="P42" s="792">
        <v>0.52712115921651836</v>
      </c>
      <c r="Q42" s="792">
        <v>0</v>
      </c>
      <c r="R42" s="792">
        <v>1.5224682900575446E-4</v>
      </c>
      <c r="S42" s="792">
        <v>8.9861681335781996E-5</v>
      </c>
      <c r="T42" s="792">
        <v>0</v>
      </c>
      <c r="U42" s="792">
        <v>0</v>
      </c>
      <c r="V42" s="792">
        <v>0</v>
      </c>
      <c r="W42" s="792">
        <v>0</v>
      </c>
      <c r="X42" s="792">
        <v>0.52736326772685982</v>
      </c>
      <c r="Y42" s="792">
        <v>47.426236288516066</v>
      </c>
      <c r="Z42" s="792">
        <v>2.6582973864793367</v>
      </c>
      <c r="AA42" s="792">
        <v>0.22222154234853739</v>
      </c>
      <c r="AB42" s="792">
        <v>0.2680096322948054</v>
      </c>
      <c r="AC42" s="792">
        <v>0.5083084317185691</v>
      </c>
      <c r="AD42" s="792">
        <v>2.5838983073762433E-2</v>
      </c>
      <c r="AE42" s="792">
        <v>7.8708276410910144E-4</v>
      </c>
      <c r="AF42" s="792">
        <v>1.3089650548578713E-3</v>
      </c>
      <c r="AG42" s="792">
        <v>4.6087175533893554E-5</v>
      </c>
      <c r="AH42" s="792">
        <v>3.6848181109095122</v>
      </c>
      <c r="AI42" s="792">
        <v>32.798993972136728</v>
      </c>
      <c r="AJ42" s="792">
        <v>1.7871666642108135</v>
      </c>
      <c r="AK42" s="792">
        <v>4.7377762824592461E-2</v>
      </c>
      <c r="AL42" s="792">
        <v>5.8146067898481819E-2</v>
      </c>
      <c r="AM42" s="792">
        <v>0.10070637355483832</v>
      </c>
      <c r="AN42" s="792">
        <v>1.8212800559782354E-2</v>
      </c>
      <c r="AO42" s="792">
        <v>2.6789942097124201E-4</v>
      </c>
      <c r="AP42" s="792">
        <v>8.8215500929790991E-4</v>
      </c>
      <c r="AQ42" s="792">
        <v>5.3943983349545329E-6</v>
      </c>
      <c r="AR42" s="793">
        <v>2.0127651178771124</v>
      </c>
    </row>
    <row r="43" spans="1:44">
      <c r="A43" s="434" t="s">
        <v>764</v>
      </c>
      <c r="B43" s="435">
        <v>41</v>
      </c>
      <c r="C43" s="772" t="s">
        <v>765</v>
      </c>
      <c r="D43" s="786">
        <v>2096394</v>
      </c>
      <c r="E43" s="787">
        <v>18060407.461091135</v>
      </c>
      <c r="F43" s="787">
        <v>937222.43042090745</v>
      </c>
      <c r="G43" s="787">
        <v>28816.331150106045</v>
      </c>
      <c r="H43" s="787">
        <v>444.56279284846221</v>
      </c>
      <c r="I43" s="787">
        <v>204.20719394937294</v>
      </c>
      <c r="J43" s="787">
        <v>0</v>
      </c>
      <c r="K43" s="787">
        <v>0</v>
      </c>
      <c r="L43" s="787">
        <v>0</v>
      </c>
      <c r="M43" s="787">
        <v>0</v>
      </c>
      <c r="N43" s="788">
        <v>966687.53155781131</v>
      </c>
      <c r="O43" s="792">
        <v>8.6149871928135333</v>
      </c>
      <c r="P43" s="792">
        <v>0.44706406831011131</v>
      </c>
      <c r="Q43" s="792">
        <v>1.3745665724146341E-2</v>
      </c>
      <c r="R43" s="792">
        <v>2.1206070655061128E-4</v>
      </c>
      <c r="S43" s="792">
        <v>9.7408785728910185E-5</v>
      </c>
      <c r="T43" s="792">
        <v>0</v>
      </c>
      <c r="U43" s="792">
        <v>0</v>
      </c>
      <c r="V43" s="792">
        <v>0</v>
      </c>
      <c r="W43" s="792">
        <v>0</v>
      </c>
      <c r="X43" s="792">
        <v>0.46111920352653712</v>
      </c>
      <c r="Y43" s="792">
        <v>44.386491946543444</v>
      </c>
      <c r="Z43" s="792">
        <v>2.467585189219776</v>
      </c>
      <c r="AA43" s="792">
        <v>0.2063455483031269</v>
      </c>
      <c r="AB43" s="792">
        <v>0.35550709439134304</v>
      </c>
      <c r="AC43" s="792">
        <v>0.41726335193588515</v>
      </c>
      <c r="AD43" s="792">
        <v>1.4430738274681948E-2</v>
      </c>
      <c r="AE43" s="792">
        <v>7.5711554504452713E-4</v>
      </c>
      <c r="AF43" s="792">
        <v>1.3025640882088369E-3</v>
      </c>
      <c r="AG43" s="792">
        <v>4.3281450163934972E-5</v>
      </c>
      <c r="AH43" s="792">
        <v>3.4632348832082296</v>
      </c>
      <c r="AI43" s="792">
        <v>31.179273731873305</v>
      </c>
      <c r="AJ43" s="792">
        <v>1.6835500084771027</v>
      </c>
      <c r="AK43" s="792">
        <v>5.7714591557331843E-2</v>
      </c>
      <c r="AL43" s="792">
        <v>0.14919557189339033</v>
      </c>
      <c r="AM43" s="792">
        <v>0.1071465218796071</v>
      </c>
      <c r="AN43" s="792">
        <v>8.9260768233265092E-3</v>
      </c>
      <c r="AO43" s="792">
        <v>2.7319086164826893E-4</v>
      </c>
      <c r="AP43" s="792">
        <v>9.1080584649619366E-4</v>
      </c>
      <c r="AQ43" s="792">
        <v>5.205114884925761E-6</v>
      </c>
      <c r="AR43" s="793">
        <v>2.0077219724537878</v>
      </c>
    </row>
    <row r="44" spans="1:44">
      <c r="A44" s="434" t="s">
        <v>766</v>
      </c>
      <c r="B44" s="435">
        <v>42</v>
      </c>
      <c r="C44" s="772" t="s">
        <v>767</v>
      </c>
      <c r="D44" s="786">
        <v>3284020</v>
      </c>
      <c r="E44" s="787">
        <v>6835067.0785039123</v>
      </c>
      <c r="F44" s="787">
        <v>389888.28939160419</v>
      </c>
      <c r="G44" s="787">
        <v>12539.481594407607</v>
      </c>
      <c r="H44" s="787">
        <v>615.34777925276126</v>
      </c>
      <c r="I44" s="787">
        <v>181.35583598957388</v>
      </c>
      <c r="J44" s="787">
        <v>0</v>
      </c>
      <c r="K44" s="787">
        <v>0</v>
      </c>
      <c r="L44" s="787">
        <v>0</v>
      </c>
      <c r="M44" s="787">
        <v>0</v>
      </c>
      <c r="N44" s="788">
        <v>403224.4746012541</v>
      </c>
      <c r="O44" s="792">
        <v>2.0813110390630727</v>
      </c>
      <c r="P44" s="792">
        <v>0.11872287300065291</v>
      </c>
      <c r="Q44" s="792">
        <v>3.8183328951734785E-3</v>
      </c>
      <c r="R44" s="792">
        <v>1.8737637994067067E-4</v>
      </c>
      <c r="S44" s="792">
        <v>5.522373066838018E-5</v>
      </c>
      <c r="T44" s="792">
        <v>0</v>
      </c>
      <c r="U44" s="792">
        <v>0</v>
      </c>
      <c r="V44" s="792">
        <v>0</v>
      </c>
      <c r="W44" s="792">
        <v>0</v>
      </c>
      <c r="X44" s="792">
        <v>0.12278380600643544</v>
      </c>
      <c r="Y44" s="792">
        <v>34.137281810787485</v>
      </c>
      <c r="Z44" s="792">
        <v>1.9046902320388868</v>
      </c>
      <c r="AA44" s="792">
        <v>0.14860160503513647</v>
      </c>
      <c r="AB44" s="792">
        <v>0.33942324881634378</v>
      </c>
      <c r="AC44" s="792">
        <v>0.26685277132527496</v>
      </c>
      <c r="AD44" s="792">
        <v>1.617245544872296E-2</v>
      </c>
      <c r="AE44" s="792">
        <v>7.4741255622330161E-4</v>
      </c>
      <c r="AF44" s="792">
        <v>1.1786536270243409E-3</v>
      </c>
      <c r="AG44" s="792">
        <v>4.1872767220238541E-5</v>
      </c>
      <c r="AH44" s="792">
        <v>2.6777082516148325</v>
      </c>
      <c r="AI44" s="792">
        <v>25.093145662511738</v>
      </c>
      <c r="AJ44" s="792">
        <v>1.3752106386145266</v>
      </c>
      <c r="AK44" s="792">
        <v>5.1092747665526343E-2</v>
      </c>
      <c r="AL44" s="792">
        <v>0.18367485995494806</v>
      </c>
      <c r="AM44" s="792">
        <v>9.9142786297369292E-2</v>
      </c>
      <c r="AN44" s="792">
        <v>1.1632728353523948E-2</v>
      </c>
      <c r="AO44" s="792">
        <v>2.8910983519560301E-4</v>
      </c>
      <c r="AP44" s="792">
        <v>8.6742119520466412E-4</v>
      </c>
      <c r="AQ44" s="792">
        <v>5.7798058756370538E-6</v>
      </c>
      <c r="AR44" s="793">
        <v>1.7219160717221702</v>
      </c>
    </row>
    <row r="45" spans="1:44">
      <c r="A45" s="434" t="s">
        <v>768</v>
      </c>
      <c r="B45" s="435">
        <v>43</v>
      </c>
      <c r="C45" s="772" t="s">
        <v>397</v>
      </c>
      <c r="D45" s="786">
        <v>802329</v>
      </c>
      <c r="E45" s="787">
        <v>2501225.182163009</v>
      </c>
      <c r="F45" s="787">
        <v>150189.38092778425</v>
      </c>
      <c r="G45" s="787">
        <v>10.221292463651457</v>
      </c>
      <c r="H45" s="787">
        <v>121.75434472173978</v>
      </c>
      <c r="I45" s="787">
        <v>42.290682440319763</v>
      </c>
      <c r="J45" s="787">
        <v>0</v>
      </c>
      <c r="K45" s="787">
        <v>0</v>
      </c>
      <c r="L45" s="787">
        <v>0</v>
      </c>
      <c r="M45" s="787">
        <v>0</v>
      </c>
      <c r="N45" s="788">
        <v>150363.64724740997</v>
      </c>
      <c r="O45" s="792">
        <v>3.1174557845509869</v>
      </c>
      <c r="P45" s="792">
        <v>0.18719176413638824</v>
      </c>
      <c r="Q45" s="792">
        <v>1.2739527629752204E-5</v>
      </c>
      <c r="R45" s="792">
        <v>1.5175114538018667E-4</v>
      </c>
      <c r="S45" s="792">
        <v>5.2709901350094239E-5</v>
      </c>
      <c r="T45" s="792">
        <v>0</v>
      </c>
      <c r="U45" s="792">
        <v>0</v>
      </c>
      <c r="V45" s="792">
        <v>0</v>
      </c>
      <c r="W45" s="792">
        <v>0</v>
      </c>
      <c r="X45" s="792">
        <v>0.18740896471074828</v>
      </c>
      <c r="Y45" s="792">
        <v>37.688360564621853</v>
      </c>
      <c r="Z45" s="792">
        <v>2.16784007675549</v>
      </c>
      <c r="AA45" s="792">
        <v>0.14223533008468262</v>
      </c>
      <c r="AB45" s="792">
        <v>0.1554079893493546</v>
      </c>
      <c r="AC45" s="792">
        <v>0.13269689564052797</v>
      </c>
      <c r="AD45" s="792">
        <v>2.5204398161417327E-2</v>
      </c>
      <c r="AE45" s="792">
        <v>1.4586317119840702E-3</v>
      </c>
      <c r="AF45" s="792">
        <v>1.4724249378623268E-3</v>
      </c>
      <c r="AG45" s="792">
        <v>9.1733471729820785E-5</v>
      </c>
      <c r="AH45" s="792">
        <v>2.6264074801130488</v>
      </c>
      <c r="AI45" s="792">
        <v>30.515052598840505</v>
      </c>
      <c r="AJ45" s="792">
        <v>1.7489956461165246</v>
      </c>
      <c r="AK45" s="792">
        <v>6.2497880947496483E-2</v>
      </c>
      <c r="AL45" s="792">
        <v>1.9523984666578877E-2</v>
      </c>
      <c r="AM45" s="792">
        <v>0.10261484580815707</v>
      </c>
      <c r="AN45" s="792">
        <v>2.0325377779419448E-2</v>
      </c>
      <c r="AO45" s="792">
        <v>6.0233489938152091E-4</v>
      </c>
      <c r="AP45" s="792">
        <v>1.0969355657302914E-3</v>
      </c>
      <c r="AQ45" s="792">
        <v>1.6107889539668515E-5</v>
      </c>
      <c r="AR45" s="793">
        <v>1.955673113672828</v>
      </c>
    </row>
    <row r="46" spans="1:44">
      <c r="A46" s="434" t="s">
        <v>769</v>
      </c>
      <c r="B46" s="435">
        <v>44</v>
      </c>
      <c r="C46" s="772" t="s">
        <v>770</v>
      </c>
      <c r="D46" s="786">
        <v>353341</v>
      </c>
      <c r="E46" s="787">
        <v>2469621.9913406451</v>
      </c>
      <c r="F46" s="787">
        <v>148605.70787821535</v>
      </c>
      <c r="G46" s="787">
        <v>1508.6627676349551</v>
      </c>
      <c r="H46" s="787">
        <v>240.24502905436344</v>
      </c>
      <c r="I46" s="787">
        <v>69.695734107885443</v>
      </c>
      <c r="J46" s="787">
        <v>0</v>
      </c>
      <c r="K46" s="787">
        <v>0</v>
      </c>
      <c r="L46" s="787">
        <v>0</v>
      </c>
      <c r="M46" s="787">
        <v>0</v>
      </c>
      <c r="N46" s="788">
        <v>150424.31140901256</v>
      </c>
      <c r="O46" s="792">
        <v>6.9893445463182733</v>
      </c>
      <c r="P46" s="792">
        <v>0.42057306646614845</v>
      </c>
      <c r="Q46" s="792">
        <v>4.2697076411595458E-3</v>
      </c>
      <c r="R46" s="792">
        <v>6.7992400840650655E-4</v>
      </c>
      <c r="S46" s="792">
        <v>1.9724779775878102E-4</v>
      </c>
      <c r="T46" s="792">
        <v>0</v>
      </c>
      <c r="U46" s="792">
        <v>0</v>
      </c>
      <c r="V46" s="792">
        <v>0</v>
      </c>
      <c r="W46" s="792">
        <v>0</v>
      </c>
      <c r="X46" s="792">
        <v>0.42571994591347323</v>
      </c>
      <c r="Y46" s="792">
        <v>42.132339213341751</v>
      </c>
      <c r="Z46" s="792">
        <v>2.4939788945790862</v>
      </c>
      <c r="AA46" s="792">
        <v>0.32184095290110515</v>
      </c>
      <c r="AB46" s="792">
        <v>0.25933966306952494</v>
      </c>
      <c r="AC46" s="792">
        <v>0.50825643448174707</v>
      </c>
      <c r="AD46" s="792">
        <v>1.285983841165526E-2</v>
      </c>
      <c r="AE46" s="792">
        <v>9.9760963504161369E-4</v>
      </c>
      <c r="AF46" s="792">
        <v>1.0516376298072005E-3</v>
      </c>
      <c r="AG46" s="792">
        <v>4.4512894228674775E-5</v>
      </c>
      <c r="AH46" s="792">
        <v>3.5983695436021961</v>
      </c>
      <c r="AI46" s="792">
        <v>34.425159601445955</v>
      </c>
      <c r="AJ46" s="792">
        <v>2.05289482321461</v>
      </c>
      <c r="AK46" s="792">
        <v>0.19336116163727832</v>
      </c>
      <c r="AL46" s="792">
        <v>6.3323828412666761E-2</v>
      </c>
      <c r="AM46" s="792">
        <v>0.48571129459693629</v>
      </c>
      <c r="AN46" s="792">
        <v>1.0253712350478623E-2</v>
      </c>
      <c r="AO46" s="792">
        <v>5.4956022647011137E-4</v>
      </c>
      <c r="AP46" s="792">
        <v>7.4973880072355691E-4</v>
      </c>
      <c r="AQ46" s="792">
        <v>6.8428119205235553E-6</v>
      </c>
      <c r="AR46" s="793">
        <v>2.8068509620510844</v>
      </c>
    </row>
    <row r="47" spans="1:44">
      <c r="A47" s="434" t="s">
        <v>771</v>
      </c>
      <c r="B47" s="435">
        <v>45</v>
      </c>
      <c r="C47" s="772" t="s">
        <v>772</v>
      </c>
      <c r="D47" s="786">
        <v>172718</v>
      </c>
      <c r="E47" s="787">
        <v>3443748.8833877346</v>
      </c>
      <c r="F47" s="787">
        <v>203083.98405340349</v>
      </c>
      <c r="G47" s="787">
        <v>0</v>
      </c>
      <c r="H47" s="787">
        <v>1929.7210882737929</v>
      </c>
      <c r="I47" s="787">
        <v>468.39120705248183</v>
      </c>
      <c r="J47" s="787">
        <v>0</v>
      </c>
      <c r="K47" s="787">
        <v>0</v>
      </c>
      <c r="L47" s="787">
        <v>0</v>
      </c>
      <c r="M47" s="787">
        <v>0</v>
      </c>
      <c r="N47" s="788">
        <v>205482.09634872977</v>
      </c>
      <c r="O47" s="792">
        <v>19.938563921465828</v>
      </c>
      <c r="P47" s="792">
        <v>1.17581250392781</v>
      </c>
      <c r="Q47" s="792">
        <v>0</v>
      </c>
      <c r="R47" s="792">
        <v>1.1172669254355614E-2</v>
      </c>
      <c r="S47" s="792">
        <v>2.7118841525057137E-3</v>
      </c>
      <c r="T47" s="792">
        <v>0</v>
      </c>
      <c r="U47" s="792">
        <v>0</v>
      </c>
      <c r="V47" s="792">
        <v>0</v>
      </c>
      <c r="W47" s="792">
        <v>0</v>
      </c>
      <c r="X47" s="792">
        <v>1.1896970573346715</v>
      </c>
      <c r="Y47" s="792">
        <v>98.562724171195313</v>
      </c>
      <c r="Z47" s="792">
        <v>5.8123682859267216</v>
      </c>
      <c r="AA47" s="792">
        <v>0.44456879994796294</v>
      </c>
      <c r="AB47" s="792">
        <v>0.50239826751893601</v>
      </c>
      <c r="AC47" s="792">
        <v>1.2623696887820823</v>
      </c>
      <c r="AD47" s="792">
        <v>2.0295324219405039E-2</v>
      </c>
      <c r="AE47" s="792">
        <v>1.1342674195284094E-3</v>
      </c>
      <c r="AF47" s="792">
        <v>2.3987908284295477E-3</v>
      </c>
      <c r="AG47" s="792">
        <v>6.2485529994324126E-5</v>
      </c>
      <c r="AH47" s="792">
        <v>8.045595910173061</v>
      </c>
      <c r="AI47" s="792">
        <v>57.258691915367713</v>
      </c>
      <c r="AJ47" s="792">
        <v>3.2030157863350985</v>
      </c>
      <c r="AK47" s="792">
        <v>5.8710025806114612E-2</v>
      </c>
      <c r="AL47" s="792">
        <v>3.215863576416278E-2</v>
      </c>
      <c r="AM47" s="792">
        <v>0.1048633671626128</v>
      </c>
      <c r="AN47" s="792">
        <v>9.9575282842692923E-3</v>
      </c>
      <c r="AO47" s="792">
        <v>4.2146550764980586E-4</v>
      </c>
      <c r="AP47" s="792">
        <v>1.7229759850022287E-3</v>
      </c>
      <c r="AQ47" s="792">
        <v>7.1678701526077484E-6</v>
      </c>
      <c r="AR47" s="793">
        <v>3.4108569527150627</v>
      </c>
    </row>
    <row r="48" spans="1:44">
      <c r="A48" s="434" t="s">
        <v>773</v>
      </c>
      <c r="B48" s="435">
        <v>46</v>
      </c>
      <c r="C48" s="772" t="s">
        <v>774</v>
      </c>
      <c r="D48" s="786">
        <v>147093</v>
      </c>
      <c r="E48" s="787">
        <v>3034179.6343273884</v>
      </c>
      <c r="F48" s="787">
        <v>171091.22191525417</v>
      </c>
      <c r="G48" s="787">
        <v>0</v>
      </c>
      <c r="H48" s="787">
        <v>1428.9402937838913</v>
      </c>
      <c r="I48" s="787">
        <v>349.53926152209181</v>
      </c>
      <c r="J48" s="787">
        <v>0</v>
      </c>
      <c r="K48" s="787">
        <v>0</v>
      </c>
      <c r="L48" s="787">
        <v>0</v>
      </c>
      <c r="M48" s="787">
        <v>0</v>
      </c>
      <c r="N48" s="788">
        <v>172869.70147056016</v>
      </c>
      <c r="O48" s="792">
        <v>20.627627652759738</v>
      </c>
      <c r="P48" s="792">
        <v>1.1631499929653633</v>
      </c>
      <c r="Q48" s="792">
        <v>0</v>
      </c>
      <c r="R48" s="792">
        <v>9.714536339485165E-3</v>
      </c>
      <c r="S48" s="792">
        <v>2.3763147228086437E-3</v>
      </c>
      <c r="T48" s="792">
        <v>0</v>
      </c>
      <c r="U48" s="792">
        <v>0</v>
      </c>
      <c r="V48" s="792">
        <v>0</v>
      </c>
      <c r="W48" s="792">
        <v>0</v>
      </c>
      <c r="X48" s="792">
        <v>1.1752408440276572</v>
      </c>
      <c r="Y48" s="792">
        <v>71.682186657657965</v>
      </c>
      <c r="Z48" s="792">
        <v>4.0879131937354085</v>
      </c>
      <c r="AA48" s="792">
        <v>0.2539958889337231</v>
      </c>
      <c r="AB48" s="792">
        <v>0.35863080332494868</v>
      </c>
      <c r="AC48" s="792">
        <v>0.39059399767172509</v>
      </c>
      <c r="AD48" s="792">
        <v>1.288802664401128E-2</v>
      </c>
      <c r="AE48" s="792">
        <v>8.5133654848807598E-4</v>
      </c>
      <c r="AF48" s="792">
        <v>1.7124322277964189E-3</v>
      </c>
      <c r="AG48" s="792">
        <v>5.117360826996612E-5</v>
      </c>
      <c r="AH48" s="792">
        <v>5.1066368526943702</v>
      </c>
      <c r="AI48" s="792">
        <v>52.867093567692557</v>
      </c>
      <c r="AJ48" s="792">
        <v>2.9440659907907287</v>
      </c>
      <c r="AK48" s="792">
        <v>4.9200733759366316E-2</v>
      </c>
      <c r="AL48" s="792">
        <v>2.284945784788539E-2</v>
      </c>
      <c r="AM48" s="792">
        <v>3.7849433004566613E-2</v>
      </c>
      <c r="AN48" s="792">
        <v>7.9213900334490737E-3</v>
      </c>
      <c r="AO48" s="792">
        <v>3.1503507798260352E-4</v>
      </c>
      <c r="AP48" s="792">
        <v>1.2528907503554423E-3</v>
      </c>
      <c r="AQ48" s="792">
        <v>7.3149235280597699E-6</v>
      </c>
      <c r="AR48" s="793">
        <v>3.0634622461878624</v>
      </c>
    </row>
    <row r="49" spans="1:44">
      <c r="A49" s="434" t="s">
        <v>775</v>
      </c>
      <c r="B49" s="435">
        <v>47</v>
      </c>
      <c r="C49" s="772" t="s">
        <v>776</v>
      </c>
      <c r="D49" s="786">
        <v>796153</v>
      </c>
      <c r="E49" s="787">
        <v>8346932.0648832545</v>
      </c>
      <c r="F49" s="787">
        <v>435788.06873042381</v>
      </c>
      <c r="G49" s="787">
        <v>558.08256851536953</v>
      </c>
      <c r="H49" s="787">
        <v>1530.1367156442636</v>
      </c>
      <c r="I49" s="787">
        <v>402.7249215132843</v>
      </c>
      <c r="J49" s="787">
        <v>0</v>
      </c>
      <c r="K49" s="787">
        <v>0</v>
      </c>
      <c r="L49" s="787">
        <v>0</v>
      </c>
      <c r="M49" s="787">
        <v>0</v>
      </c>
      <c r="N49" s="788">
        <v>438279.01293609675</v>
      </c>
      <c r="O49" s="792">
        <v>10.484080402740748</v>
      </c>
      <c r="P49" s="792">
        <v>0.54736723811933607</v>
      </c>
      <c r="Q49" s="792">
        <v>7.009740194602916E-4</v>
      </c>
      <c r="R49" s="792">
        <v>1.9219128931804109E-3</v>
      </c>
      <c r="S49" s="792">
        <v>5.0583860327510456E-4</v>
      </c>
      <c r="T49" s="792">
        <v>0</v>
      </c>
      <c r="U49" s="792">
        <v>0</v>
      </c>
      <c r="V49" s="792">
        <v>0</v>
      </c>
      <c r="W49" s="792">
        <v>0</v>
      </c>
      <c r="X49" s="792">
        <v>0.55049596363525199</v>
      </c>
      <c r="Y49" s="792">
        <v>73.489132070860322</v>
      </c>
      <c r="Z49" s="792">
        <v>4.3655714839180204</v>
      </c>
      <c r="AA49" s="792">
        <v>0.42326594097712522</v>
      </c>
      <c r="AB49" s="792">
        <v>0.51282637390928332</v>
      </c>
      <c r="AC49" s="792">
        <v>1.3702718655891182</v>
      </c>
      <c r="AD49" s="792">
        <v>2.7395845311593982E-2</v>
      </c>
      <c r="AE49" s="792">
        <v>9.502172428994995E-4</v>
      </c>
      <c r="AF49" s="792">
        <v>1.3995311509507474E-3</v>
      </c>
      <c r="AG49" s="792">
        <v>5.784252376195707E-5</v>
      </c>
      <c r="AH49" s="792">
        <v>6.7017391006227545</v>
      </c>
      <c r="AI49" s="792">
        <v>29.332456066414348</v>
      </c>
      <c r="AJ49" s="792">
        <v>1.6080687062672212</v>
      </c>
      <c r="AK49" s="792">
        <v>5.295896135409401E-2</v>
      </c>
      <c r="AL49" s="792">
        <v>0.14106985714634024</v>
      </c>
      <c r="AM49" s="792">
        <v>0.16549579437338591</v>
      </c>
      <c r="AN49" s="792">
        <v>1.3474607843841954E-2</v>
      </c>
      <c r="AO49" s="792">
        <v>2.2626524654502107E-4</v>
      </c>
      <c r="AP49" s="792">
        <v>6.3678840102763536E-4</v>
      </c>
      <c r="AQ49" s="792">
        <v>5.0337198468027805E-6</v>
      </c>
      <c r="AR49" s="793">
        <v>1.9819360143523026</v>
      </c>
    </row>
    <row r="50" spans="1:44">
      <c r="A50" s="434" t="s">
        <v>777</v>
      </c>
      <c r="B50" s="435">
        <v>48</v>
      </c>
      <c r="C50" s="772" t="s">
        <v>778</v>
      </c>
      <c r="D50" s="786">
        <v>1817267</v>
      </c>
      <c r="E50" s="787">
        <v>4526227.7154575121</v>
      </c>
      <c r="F50" s="787">
        <v>256449.49696608685</v>
      </c>
      <c r="G50" s="787">
        <v>0</v>
      </c>
      <c r="H50" s="787">
        <v>2706.8949781397782</v>
      </c>
      <c r="I50" s="787">
        <v>655.33262311056615</v>
      </c>
      <c r="J50" s="787">
        <v>0</v>
      </c>
      <c r="K50" s="787">
        <v>0</v>
      </c>
      <c r="L50" s="787">
        <v>0</v>
      </c>
      <c r="M50" s="787">
        <v>0</v>
      </c>
      <c r="N50" s="788">
        <v>259811.72456733719</v>
      </c>
      <c r="O50" s="792">
        <v>2.4906784283528576</v>
      </c>
      <c r="P50" s="792">
        <v>0.14111822696724635</v>
      </c>
      <c r="Q50" s="792">
        <v>0</v>
      </c>
      <c r="R50" s="792">
        <v>1.4895417008836777E-3</v>
      </c>
      <c r="S50" s="792">
        <v>3.606143858390463E-4</v>
      </c>
      <c r="T50" s="792">
        <v>0</v>
      </c>
      <c r="U50" s="792">
        <v>0</v>
      </c>
      <c r="V50" s="792">
        <v>0</v>
      </c>
      <c r="W50" s="792">
        <v>0</v>
      </c>
      <c r="X50" s="792">
        <v>0.14296838305396906</v>
      </c>
      <c r="Y50" s="792">
        <v>40.957001894779282</v>
      </c>
      <c r="Z50" s="792">
        <v>2.3057198939757404</v>
      </c>
      <c r="AA50" s="792">
        <v>0.17033443626701836</v>
      </c>
      <c r="AB50" s="792">
        <v>0.29900176717037297</v>
      </c>
      <c r="AC50" s="792">
        <v>0.25316285570174524</v>
      </c>
      <c r="AD50" s="792">
        <v>3.6624563667674442E-2</v>
      </c>
      <c r="AE50" s="792">
        <v>7.3702956059638414E-4</v>
      </c>
      <c r="AF50" s="792">
        <v>1.3504907259746252E-3</v>
      </c>
      <c r="AG50" s="792">
        <v>4.3690732806116417E-5</v>
      </c>
      <c r="AH50" s="792">
        <v>3.0669747278019286</v>
      </c>
      <c r="AI50" s="792">
        <v>27.892038717031308</v>
      </c>
      <c r="AJ50" s="792">
        <v>1.532267306745225</v>
      </c>
      <c r="AK50" s="792">
        <v>4.8648844836791313E-2</v>
      </c>
      <c r="AL50" s="792">
        <v>0.12131354472229597</v>
      </c>
      <c r="AM50" s="792">
        <v>7.5830222961365712E-2</v>
      </c>
      <c r="AN50" s="792">
        <v>2.8142714845482211E-2</v>
      </c>
      <c r="AO50" s="792">
        <v>2.7379382885593109E-4</v>
      </c>
      <c r="AP50" s="792">
        <v>9.6913432206372928E-4</v>
      </c>
      <c r="AQ50" s="792">
        <v>5.9674995127373091E-6</v>
      </c>
      <c r="AR50" s="793">
        <v>1.8074515297615925</v>
      </c>
    </row>
    <row r="51" spans="1:44">
      <c r="A51" s="434" t="s">
        <v>779</v>
      </c>
      <c r="B51" s="435">
        <v>49</v>
      </c>
      <c r="C51" s="772" t="s">
        <v>780</v>
      </c>
      <c r="D51" s="786">
        <v>607283</v>
      </c>
      <c r="E51" s="787">
        <v>3725320.5335610718</v>
      </c>
      <c r="F51" s="787">
        <v>207966.74130442063</v>
      </c>
      <c r="G51" s="787">
        <v>0</v>
      </c>
      <c r="H51" s="787">
        <v>493.07413904890882</v>
      </c>
      <c r="I51" s="787">
        <v>135.55046639248624</v>
      </c>
      <c r="J51" s="787">
        <v>0</v>
      </c>
      <c r="K51" s="787">
        <v>0</v>
      </c>
      <c r="L51" s="787">
        <v>0</v>
      </c>
      <c r="M51" s="787">
        <v>0</v>
      </c>
      <c r="N51" s="788">
        <v>208595.36590986201</v>
      </c>
      <c r="O51" s="792">
        <v>6.1344060900125177</v>
      </c>
      <c r="P51" s="792">
        <v>0.34245440973058794</v>
      </c>
      <c r="Q51" s="792">
        <v>0</v>
      </c>
      <c r="R51" s="792">
        <v>8.1193469774208866E-4</v>
      </c>
      <c r="S51" s="792">
        <v>2.2320807003075376E-4</v>
      </c>
      <c r="T51" s="792">
        <v>0</v>
      </c>
      <c r="U51" s="792">
        <v>0</v>
      </c>
      <c r="V51" s="792">
        <v>0</v>
      </c>
      <c r="W51" s="792">
        <v>0</v>
      </c>
      <c r="X51" s="792">
        <v>0.34348955249836077</v>
      </c>
      <c r="Y51" s="792">
        <v>49.576887661593851</v>
      </c>
      <c r="Z51" s="792">
        <v>2.7951611897094124</v>
      </c>
      <c r="AA51" s="792">
        <v>0.16042785855902214</v>
      </c>
      <c r="AB51" s="792">
        <v>0.63225566980182546</v>
      </c>
      <c r="AC51" s="792">
        <v>0.33514309212801491</v>
      </c>
      <c r="AD51" s="792">
        <v>2.135073531019626E-2</v>
      </c>
      <c r="AE51" s="792">
        <v>7.4475533215835122E-4</v>
      </c>
      <c r="AF51" s="792">
        <v>1.6008298927403528E-3</v>
      </c>
      <c r="AG51" s="792">
        <v>4.386546676617427E-5</v>
      </c>
      <c r="AH51" s="792">
        <v>3.9467279962001358</v>
      </c>
      <c r="AI51" s="792">
        <v>37.631452456451257</v>
      </c>
      <c r="AJ51" s="792">
        <v>2.0762123415752027</v>
      </c>
      <c r="AK51" s="792">
        <v>5.5160393561184989E-2</v>
      </c>
      <c r="AL51" s="792">
        <v>0.33717884112802254</v>
      </c>
      <c r="AM51" s="792">
        <v>0.16608601619384419</v>
      </c>
      <c r="AN51" s="792">
        <v>1.44680853193706E-2</v>
      </c>
      <c r="AO51" s="792">
        <v>2.827157730739394E-4</v>
      </c>
      <c r="AP51" s="792">
        <v>1.2174104108628242E-3</v>
      </c>
      <c r="AQ51" s="792">
        <v>5.9773807037111931E-6</v>
      </c>
      <c r="AR51" s="793">
        <v>2.6506117813422652</v>
      </c>
    </row>
    <row r="52" spans="1:44">
      <c r="A52" s="434" t="s">
        <v>781</v>
      </c>
      <c r="B52" s="435">
        <v>50</v>
      </c>
      <c r="C52" s="772" t="s">
        <v>782</v>
      </c>
      <c r="D52" s="786">
        <v>242106</v>
      </c>
      <c r="E52" s="787">
        <v>773656.11531724432</v>
      </c>
      <c r="F52" s="787">
        <v>50242.291225175177</v>
      </c>
      <c r="G52" s="787">
        <v>0</v>
      </c>
      <c r="H52" s="787">
        <v>84.014674291237611</v>
      </c>
      <c r="I52" s="787">
        <v>23.871048814453374</v>
      </c>
      <c r="J52" s="787">
        <v>0</v>
      </c>
      <c r="K52" s="787">
        <v>0</v>
      </c>
      <c r="L52" s="787">
        <v>0</v>
      </c>
      <c r="M52" s="787">
        <v>0</v>
      </c>
      <c r="N52" s="788">
        <v>50350.176948280867</v>
      </c>
      <c r="O52" s="792">
        <v>3.1955264029691306</v>
      </c>
      <c r="P52" s="792">
        <v>0.20752187564610203</v>
      </c>
      <c r="Q52" s="792">
        <v>0</v>
      </c>
      <c r="R52" s="792">
        <v>3.4701607680618247E-4</v>
      </c>
      <c r="S52" s="792">
        <v>9.8597510241189284E-5</v>
      </c>
      <c r="T52" s="792">
        <v>0</v>
      </c>
      <c r="U52" s="792">
        <v>0</v>
      </c>
      <c r="V52" s="792">
        <v>0</v>
      </c>
      <c r="W52" s="792">
        <v>0</v>
      </c>
      <c r="X52" s="792">
        <v>0.20796748923314939</v>
      </c>
      <c r="Y52" s="792">
        <v>34.938932462647948</v>
      </c>
      <c r="Z52" s="792">
        <v>2.0240441209042599</v>
      </c>
      <c r="AA52" s="792">
        <v>0.12939839236066869</v>
      </c>
      <c r="AB52" s="792">
        <v>0.36711944009907044</v>
      </c>
      <c r="AC52" s="792">
        <v>0.21836888213776953</v>
      </c>
      <c r="AD52" s="792">
        <v>1.6868894854527999E-2</v>
      </c>
      <c r="AE52" s="792">
        <v>6.8663862325468326E-4</v>
      </c>
      <c r="AF52" s="792">
        <v>1.0806768328291355E-3</v>
      </c>
      <c r="AG52" s="792">
        <v>3.9647378911048651E-5</v>
      </c>
      <c r="AH52" s="792">
        <v>2.757606693191291</v>
      </c>
      <c r="AI52" s="792">
        <v>26.104953705442398</v>
      </c>
      <c r="AJ52" s="792">
        <v>1.50354088053348</v>
      </c>
      <c r="AK52" s="792">
        <v>4.4310334685402838E-2</v>
      </c>
      <c r="AL52" s="792">
        <v>0.18858291534049926</v>
      </c>
      <c r="AM52" s="792">
        <v>0.11395896298043437</v>
      </c>
      <c r="AN52" s="792">
        <v>1.2151004940551467E-2</v>
      </c>
      <c r="AO52" s="792">
        <v>2.7201770165432421E-4</v>
      </c>
      <c r="AP52" s="792">
        <v>7.7418757379436377E-4</v>
      </c>
      <c r="AQ52" s="792">
        <v>5.5553325015589723E-6</v>
      </c>
      <c r="AR52" s="793">
        <v>1.8635958590883182</v>
      </c>
    </row>
    <row r="53" spans="1:44">
      <c r="A53" s="434" t="s">
        <v>783</v>
      </c>
      <c r="B53" s="435">
        <v>51</v>
      </c>
      <c r="C53" s="772" t="s">
        <v>784</v>
      </c>
      <c r="D53" s="786">
        <v>2637226</v>
      </c>
      <c r="E53" s="787">
        <v>17665869.595889583</v>
      </c>
      <c r="F53" s="787">
        <v>1019126.2465721492</v>
      </c>
      <c r="G53" s="787">
        <v>0</v>
      </c>
      <c r="H53" s="787">
        <v>551.89991913819699</v>
      </c>
      <c r="I53" s="787">
        <v>226.99187218139326</v>
      </c>
      <c r="J53" s="787">
        <v>0</v>
      </c>
      <c r="K53" s="787">
        <v>0</v>
      </c>
      <c r="L53" s="787">
        <v>0</v>
      </c>
      <c r="M53" s="787">
        <v>0</v>
      </c>
      <c r="N53" s="788">
        <v>1019905.1383634688</v>
      </c>
      <c r="O53" s="792">
        <v>6.6986559346410139</v>
      </c>
      <c r="P53" s="792">
        <v>0.38643872257142514</v>
      </c>
      <c r="Q53" s="792">
        <v>0</v>
      </c>
      <c r="R53" s="792">
        <v>2.0927289475312203E-4</v>
      </c>
      <c r="S53" s="792">
        <v>8.6072210793232463E-5</v>
      </c>
      <c r="T53" s="792">
        <v>0</v>
      </c>
      <c r="U53" s="792">
        <v>0</v>
      </c>
      <c r="V53" s="792">
        <v>0</v>
      </c>
      <c r="W53" s="792">
        <v>0</v>
      </c>
      <c r="X53" s="792">
        <v>0.38673406767697149</v>
      </c>
      <c r="Y53" s="792">
        <v>40.158022662799347</v>
      </c>
      <c r="Z53" s="792">
        <v>2.3223188974770466</v>
      </c>
      <c r="AA53" s="792">
        <v>0.14623983812093766</v>
      </c>
      <c r="AB53" s="792">
        <v>0.90428429369779084</v>
      </c>
      <c r="AC53" s="792">
        <v>0.30904851579216475</v>
      </c>
      <c r="AD53" s="792">
        <v>2.2923586241532977E-2</v>
      </c>
      <c r="AE53" s="792">
        <v>7.087454141149989E-4</v>
      </c>
      <c r="AF53" s="792">
        <v>1.1799103172657121E-3</v>
      </c>
      <c r="AG53" s="792">
        <v>4.2334806195792164E-5</v>
      </c>
      <c r="AH53" s="792">
        <v>3.7067461218670492</v>
      </c>
      <c r="AI53" s="792">
        <v>30.350982189745032</v>
      </c>
      <c r="AJ53" s="792">
        <v>1.7367521000193988</v>
      </c>
      <c r="AK53" s="792">
        <v>4.9172317690116041E-2</v>
      </c>
      <c r="AL53" s="792">
        <v>0.63381131197392959</v>
      </c>
      <c r="AM53" s="792">
        <v>0.16056979644537506</v>
      </c>
      <c r="AN53" s="792">
        <v>1.7001725999597955E-2</v>
      </c>
      <c r="AO53" s="792">
        <v>2.6618166711444674E-4</v>
      </c>
      <c r="AP53" s="792">
        <v>8.4934443735878952E-4</v>
      </c>
      <c r="AQ53" s="792">
        <v>5.8585870261917965E-6</v>
      </c>
      <c r="AR53" s="793">
        <v>2.598428636819917</v>
      </c>
    </row>
    <row r="54" spans="1:44">
      <c r="A54" s="434" t="s">
        <v>785</v>
      </c>
      <c r="B54" s="435">
        <v>52</v>
      </c>
      <c r="C54" s="772" t="s">
        <v>401</v>
      </c>
      <c r="D54" s="786">
        <v>2848934</v>
      </c>
      <c r="E54" s="787">
        <v>10066214.8859754</v>
      </c>
      <c r="F54" s="787">
        <v>589857.27966896654</v>
      </c>
      <c r="G54" s="787">
        <v>0</v>
      </c>
      <c r="H54" s="787">
        <v>2603.6476488974058</v>
      </c>
      <c r="I54" s="787">
        <v>662.19683367557923</v>
      </c>
      <c r="J54" s="787">
        <v>0</v>
      </c>
      <c r="K54" s="787">
        <v>0</v>
      </c>
      <c r="L54" s="787">
        <v>0</v>
      </c>
      <c r="M54" s="787">
        <v>0</v>
      </c>
      <c r="N54" s="788">
        <v>593123.12415153952</v>
      </c>
      <c r="O54" s="792">
        <v>3.5333268113530885</v>
      </c>
      <c r="P54" s="792">
        <v>0.20704490861106875</v>
      </c>
      <c r="Q54" s="792">
        <v>0</v>
      </c>
      <c r="R54" s="792">
        <v>9.1390241012863263E-4</v>
      </c>
      <c r="S54" s="792">
        <v>2.324367056855579E-4</v>
      </c>
      <c r="T54" s="792">
        <v>0</v>
      </c>
      <c r="U54" s="792">
        <v>0</v>
      </c>
      <c r="V54" s="792">
        <v>0</v>
      </c>
      <c r="W54" s="792">
        <v>0</v>
      </c>
      <c r="X54" s="792">
        <v>0.20819124772688294</v>
      </c>
      <c r="Y54" s="792">
        <v>39.494197856878188</v>
      </c>
      <c r="Z54" s="792">
        <v>2.2371908007235737</v>
      </c>
      <c r="AA54" s="792">
        <v>0.16051282372137654</v>
      </c>
      <c r="AB54" s="792">
        <v>0.39848120632365602</v>
      </c>
      <c r="AC54" s="792">
        <v>0.30661100482011755</v>
      </c>
      <c r="AD54" s="792">
        <v>2.0907145849298911E-2</v>
      </c>
      <c r="AE54" s="792">
        <v>7.5247324966531536E-4</v>
      </c>
      <c r="AF54" s="792">
        <v>1.2913243071937539E-3</v>
      </c>
      <c r="AG54" s="792">
        <v>4.4710333677277985E-5</v>
      </c>
      <c r="AH54" s="792">
        <v>3.1257914893285585</v>
      </c>
      <c r="AI54" s="792">
        <v>28.60518813034216</v>
      </c>
      <c r="AJ54" s="792">
        <v>1.5893441862811954</v>
      </c>
      <c r="AK54" s="792">
        <v>4.6197850029646867E-2</v>
      </c>
      <c r="AL54" s="792">
        <v>0.22064769845290749</v>
      </c>
      <c r="AM54" s="792">
        <v>0.12018529414091408</v>
      </c>
      <c r="AN54" s="792">
        <v>1.527394902642424E-2</v>
      </c>
      <c r="AO54" s="792">
        <v>2.801213602779316E-4</v>
      </c>
      <c r="AP54" s="792">
        <v>9.5006238871860147E-4</v>
      </c>
      <c r="AQ54" s="792">
        <v>6.2077813634065465E-6</v>
      </c>
      <c r="AR54" s="793">
        <v>1.9928853694614481</v>
      </c>
    </row>
    <row r="55" spans="1:44">
      <c r="A55" s="434" t="s">
        <v>786</v>
      </c>
      <c r="B55" s="435">
        <v>53</v>
      </c>
      <c r="C55" s="772" t="s">
        <v>787</v>
      </c>
      <c r="D55" s="786">
        <v>264249</v>
      </c>
      <c r="E55" s="787">
        <v>1077831.4396054251</v>
      </c>
      <c r="F55" s="787">
        <v>55645.06007066145</v>
      </c>
      <c r="G55" s="787">
        <v>2969.5062259516194</v>
      </c>
      <c r="H55" s="787">
        <v>92.503445582760193</v>
      </c>
      <c r="I55" s="787">
        <v>544.09632238214863</v>
      </c>
      <c r="J55" s="787">
        <v>0</v>
      </c>
      <c r="K55" s="787">
        <v>0</v>
      </c>
      <c r="L55" s="787">
        <v>0</v>
      </c>
      <c r="M55" s="787">
        <v>0</v>
      </c>
      <c r="N55" s="788">
        <v>59251.166064577978</v>
      </c>
      <c r="O55" s="792">
        <v>4.0788477519514741</v>
      </c>
      <c r="P55" s="792">
        <v>0.21057812922910379</v>
      </c>
      <c r="Q55" s="792">
        <v>1.1237530609204271E-2</v>
      </c>
      <c r="R55" s="792">
        <v>3.5006166752858171E-4</v>
      </c>
      <c r="S55" s="792">
        <v>2.0590288795119325E-3</v>
      </c>
      <c r="T55" s="792">
        <v>0</v>
      </c>
      <c r="U55" s="792">
        <v>0</v>
      </c>
      <c r="V55" s="792">
        <v>0</v>
      </c>
      <c r="W55" s="792">
        <v>0</v>
      </c>
      <c r="X55" s="792">
        <v>0.22422475038534856</v>
      </c>
      <c r="Y55" s="792">
        <v>28.211565531079522</v>
      </c>
      <c r="Z55" s="792">
        <v>1.5427322072116778</v>
      </c>
      <c r="AA55" s="792">
        <v>0.10754043138107074</v>
      </c>
      <c r="AB55" s="792">
        <v>0.73696525576913863</v>
      </c>
      <c r="AC55" s="792">
        <v>7.2336973460816911E-2</v>
      </c>
      <c r="AD55" s="792">
        <v>1.1411913220544178E-2</v>
      </c>
      <c r="AE55" s="792">
        <v>7.242067796539456E-4</v>
      </c>
      <c r="AF55" s="792">
        <v>9.9876729141894433E-4</v>
      </c>
      <c r="AG55" s="792">
        <v>4.4517802655154399E-5</v>
      </c>
      <c r="AH55" s="792">
        <v>2.4727542729169767</v>
      </c>
      <c r="AI55" s="792">
        <v>23.951781038760718</v>
      </c>
      <c r="AJ55" s="792">
        <v>1.3014137358266455</v>
      </c>
      <c r="AK55" s="792">
        <v>4.9316507681608376E-2</v>
      </c>
      <c r="AL55" s="792">
        <v>0.61092965514665187</v>
      </c>
      <c r="AM55" s="792">
        <v>6.2078112604700628E-2</v>
      </c>
      <c r="AN55" s="792">
        <v>9.3874430433543918E-3</v>
      </c>
      <c r="AO55" s="792">
        <v>3.0126935281292683E-4</v>
      </c>
      <c r="AP55" s="792">
        <v>7.8146558320832697E-4</v>
      </c>
      <c r="AQ55" s="792">
        <v>7.3261844506754812E-6</v>
      </c>
      <c r="AR55" s="793">
        <v>2.0342155154234325</v>
      </c>
    </row>
    <row r="56" spans="1:44">
      <c r="A56" s="434" t="s">
        <v>788</v>
      </c>
      <c r="B56" s="435">
        <v>54</v>
      </c>
      <c r="C56" s="772" t="s">
        <v>789</v>
      </c>
      <c r="D56" s="786">
        <v>925949</v>
      </c>
      <c r="E56" s="787">
        <v>3190255.9907931946</v>
      </c>
      <c r="F56" s="787">
        <v>157992.33287607317</v>
      </c>
      <c r="G56" s="787">
        <v>45973.047363717349</v>
      </c>
      <c r="H56" s="787">
        <v>334.91052421666672</v>
      </c>
      <c r="I56" s="787">
        <v>2021.4957324884974</v>
      </c>
      <c r="J56" s="787">
        <v>0</v>
      </c>
      <c r="K56" s="787">
        <v>0</v>
      </c>
      <c r="L56" s="787">
        <v>0</v>
      </c>
      <c r="M56" s="787">
        <v>0</v>
      </c>
      <c r="N56" s="788">
        <v>206321.78649649565</v>
      </c>
      <c r="O56" s="792">
        <v>3.445390610922626</v>
      </c>
      <c r="P56" s="792">
        <v>0.17062746746966967</v>
      </c>
      <c r="Q56" s="792">
        <v>4.9649653883439962E-2</v>
      </c>
      <c r="R56" s="792">
        <v>3.6169435273073001E-4</v>
      </c>
      <c r="S56" s="792">
        <v>2.1831609867157885E-3</v>
      </c>
      <c r="T56" s="792">
        <v>0</v>
      </c>
      <c r="U56" s="792">
        <v>0</v>
      </c>
      <c r="V56" s="792">
        <v>0</v>
      </c>
      <c r="W56" s="792">
        <v>0</v>
      </c>
      <c r="X56" s="792">
        <v>0.22282197669255613</v>
      </c>
      <c r="Y56" s="792">
        <v>17.316624101545614</v>
      </c>
      <c r="Z56" s="792">
        <v>0.9720877144559662</v>
      </c>
      <c r="AA56" s="792">
        <v>0.10857606584242133</v>
      </c>
      <c r="AB56" s="792">
        <v>6.6304447597079985E-2</v>
      </c>
      <c r="AC56" s="792">
        <v>7.5026219398568586E-2</v>
      </c>
      <c r="AD56" s="792">
        <v>8.9058434252343825E-3</v>
      </c>
      <c r="AE56" s="792">
        <v>2.8288299734535851E-4</v>
      </c>
      <c r="AF56" s="792">
        <v>5.113700291661887E-4</v>
      </c>
      <c r="AG56" s="792">
        <v>1.9755972352573241E-5</v>
      </c>
      <c r="AH56" s="792">
        <v>1.2317142997181347</v>
      </c>
      <c r="AI56" s="792">
        <v>13.396426223496942</v>
      </c>
      <c r="AJ56" s="792">
        <v>0.73967454952695999</v>
      </c>
      <c r="AK56" s="792">
        <v>6.5476629920615204E-2</v>
      </c>
      <c r="AL56" s="792">
        <v>4.9285204382894503E-3</v>
      </c>
      <c r="AM56" s="792">
        <v>1.9409536349047053E-2</v>
      </c>
      <c r="AN56" s="792">
        <v>6.9773373065758933E-3</v>
      </c>
      <c r="AO56" s="792">
        <v>9.4628012442426161E-5</v>
      </c>
      <c r="AP56" s="792">
        <v>3.627677217689673E-4</v>
      </c>
      <c r="AQ56" s="792">
        <v>2.3678547086739208E-6</v>
      </c>
      <c r="AR56" s="793">
        <v>0.83692633713040765</v>
      </c>
    </row>
    <row r="57" spans="1:44">
      <c r="A57" s="434" t="s">
        <v>790</v>
      </c>
      <c r="B57" s="435">
        <v>55</v>
      </c>
      <c r="C57" s="772" t="s">
        <v>791</v>
      </c>
      <c r="D57" s="786">
        <v>236222</v>
      </c>
      <c r="E57" s="787">
        <v>1048212.5262938722</v>
      </c>
      <c r="F57" s="787">
        <v>53143.53137073775</v>
      </c>
      <c r="G57" s="787">
        <v>2653.7925485046258</v>
      </c>
      <c r="H57" s="787">
        <v>54.464832462896865</v>
      </c>
      <c r="I57" s="787">
        <v>290.39386034483209</v>
      </c>
      <c r="J57" s="787">
        <v>0</v>
      </c>
      <c r="K57" s="787">
        <v>0</v>
      </c>
      <c r="L57" s="787">
        <v>0</v>
      </c>
      <c r="M57" s="787">
        <v>0</v>
      </c>
      <c r="N57" s="788">
        <v>56142.182612050106</v>
      </c>
      <c r="O57" s="792">
        <v>4.4374043327627071</v>
      </c>
      <c r="P57" s="792">
        <v>0.22497282797850221</v>
      </c>
      <c r="Q57" s="792">
        <v>1.1234315806760698E-2</v>
      </c>
      <c r="R57" s="792">
        <v>2.3056629976419158E-4</v>
      </c>
      <c r="S57" s="792">
        <v>1.2293260591512733E-3</v>
      </c>
      <c r="T57" s="792">
        <v>0</v>
      </c>
      <c r="U57" s="792">
        <v>0</v>
      </c>
      <c r="V57" s="792">
        <v>0</v>
      </c>
      <c r="W57" s="792">
        <v>0</v>
      </c>
      <c r="X57" s="792">
        <v>0.23766703614417839</v>
      </c>
      <c r="Y57" s="792">
        <v>17.322325973212624</v>
      </c>
      <c r="Z57" s="792">
        <v>0.9477388336335536</v>
      </c>
      <c r="AA57" s="792">
        <v>6.75547507119105E-2</v>
      </c>
      <c r="AB57" s="792">
        <v>6.8833265021264911E-2</v>
      </c>
      <c r="AC57" s="792">
        <v>5.77335895491842E-2</v>
      </c>
      <c r="AD57" s="792">
        <v>6.1901405319540288E-3</v>
      </c>
      <c r="AE57" s="792">
        <v>3.4097426856517852E-4</v>
      </c>
      <c r="AF57" s="792">
        <v>4.8720048495255438E-4</v>
      </c>
      <c r="AG57" s="792">
        <v>2.1501739873716916E-5</v>
      </c>
      <c r="AH57" s="792">
        <v>1.1489002559412584</v>
      </c>
      <c r="AI57" s="792">
        <v>13.191771107520729</v>
      </c>
      <c r="AJ57" s="792">
        <v>0.70420030542173018</v>
      </c>
      <c r="AK57" s="792">
        <v>2.7196969275548023E-2</v>
      </c>
      <c r="AL57" s="792">
        <v>7.0526494306961543E-3</v>
      </c>
      <c r="AM57" s="792">
        <v>8.2328058709801866E-3</v>
      </c>
      <c r="AN57" s="792">
        <v>4.5895865971017019E-3</v>
      </c>
      <c r="AO57" s="792">
        <v>1.2734773614221423E-4</v>
      </c>
      <c r="AP57" s="792">
        <v>3.4880324945656805E-4</v>
      </c>
      <c r="AQ57" s="792">
        <v>3.1496242130624432E-6</v>
      </c>
      <c r="AR57" s="793">
        <v>0.75175161720586814</v>
      </c>
    </row>
    <row r="58" spans="1:44">
      <c r="A58" s="434" t="s">
        <v>792</v>
      </c>
      <c r="B58" s="435">
        <v>56</v>
      </c>
      <c r="C58" s="772" t="s">
        <v>793</v>
      </c>
      <c r="D58" s="786">
        <v>1562889</v>
      </c>
      <c r="E58" s="787">
        <v>2768917.5946529433</v>
      </c>
      <c r="F58" s="787">
        <v>136014.69873859303</v>
      </c>
      <c r="G58" s="787">
        <v>17559.7475616337</v>
      </c>
      <c r="H58" s="787">
        <v>221.6844374697022</v>
      </c>
      <c r="I58" s="787">
        <v>1290.4593189237305</v>
      </c>
      <c r="J58" s="787">
        <v>0</v>
      </c>
      <c r="K58" s="787">
        <v>0</v>
      </c>
      <c r="L58" s="787">
        <v>0</v>
      </c>
      <c r="M58" s="787">
        <v>0</v>
      </c>
      <c r="N58" s="788">
        <v>155086.59005662016</v>
      </c>
      <c r="O58" s="792">
        <v>1.7716661865640768</v>
      </c>
      <c r="P58" s="792">
        <v>8.7027740766358344E-2</v>
      </c>
      <c r="Q58" s="792">
        <v>1.1235441263988484E-2</v>
      </c>
      <c r="R58" s="792">
        <v>1.4184272681534146E-4</v>
      </c>
      <c r="S58" s="792">
        <v>8.256884007269425E-4</v>
      </c>
      <c r="T58" s="792">
        <v>0</v>
      </c>
      <c r="U58" s="792">
        <v>0</v>
      </c>
      <c r="V58" s="792">
        <v>0</v>
      </c>
      <c r="W58" s="792">
        <v>0</v>
      </c>
      <c r="X58" s="792">
        <v>9.9230713157889117E-2</v>
      </c>
      <c r="Y58" s="792">
        <v>18.362587286193623</v>
      </c>
      <c r="Z58" s="792">
        <v>1.0289567043967978</v>
      </c>
      <c r="AA58" s="792">
        <v>8.1796529794921843E-2</v>
      </c>
      <c r="AB58" s="792">
        <v>0.16353348195009704</v>
      </c>
      <c r="AC58" s="792">
        <v>6.851842615702021E-2</v>
      </c>
      <c r="AD58" s="792">
        <v>7.4322445308491634E-3</v>
      </c>
      <c r="AE58" s="792">
        <v>4.4353045949851989E-4</v>
      </c>
      <c r="AF58" s="792">
        <v>6.3690429849243204E-4</v>
      </c>
      <c r="AG58" s="792">
        <v>2.9004370851521826E-5</v>
      </c>
      <c r="AH58" s="792">
        <v>1.3513468259585286</v>
      </c>
      <c r="AI58" s="792">
        <v>14.060371484812455</v>
      </c>
      <c r="AJ58" s="792">
        <v>0.77517926536639892</v>
      </c>
      <c r="AK58" s="792">
        <v>3.6030075209305124E-2</v>
      </c>
      <c r="AL58" s="792">
        <v>9.3717098780353239E-2</v>
      </c>
      <c r="AM58" s="792">
        <v>2.7488849461771617E-2</v>
      </c>
      <c r="AN58" s="792">
        <v>5.6605170265966176E-3</v>
      </c>
      <c r="AO58" s="792">
        <v>1.5834674133485265E-4</v>
      </c>
      <c r="AP58" s="792">
        <v>4.5978908432918827E-4</v>
      </c>
      <c r="AQ58" s="792">
        <v>3.9140225785661311E-6</v>
      </c>
      <c r="AR58" s="793">
        <v>0.93869785569266828</v>
      </c>
    </row>
    <row r="59" spans="1:44">
      <c r="A59" s="434" t="s">
        <v>794</v>
      </c>
      <c r="B59" s="435">
        <v>57</v>
      </c>
      <c r="C59" s="772" t="s">
        <v>795</v>
      </c>
      <c r="D59" s="786">
        <v>569522</v>
      </c>
      <c r="E59" s="787">
        <v>957845.08134710463</v>
      </c>
      <c r="F59" s="787">
        <v>50315.378020017408</v>
      </c>
      <c r="G59" s="787">
        <v>14.30980944911204</v>
      </c>
      <c r="H59" s="787">
        <v>17.091931323648769</v>
      </c>
      <c r="I59" s="787">
        <v>45.56988574976738</v>
      </c>
      <c r="J59" s="787">
        <v>0</v>
      </c>
      <c r="K59" s="787">
        <v>0</v>
      </c>
      <c r="L59" s="787">
        <v>0</v>
      </c>
      <c r="M59" s="787">
        <v>0</v>
      </c>
      <c r="N59" s="788">
        <v>50392.349646539944</v>
      </c>
      <c r="O59" s="792">
        <v>1.6818403526941972</v>
      </c>
      <c r="P59" s="792">
        <v>8.8346680233629973E-2</v>
      </c>
      <c r="Q59" s="792">
        <v>2.5125999433054455E-5</v>
      </c>
      <c r="R59" s="792">
        <v>3.0011011556443419E-5</v>
      </c>
      <c r="S59" s="792">
        <v>8.0014267666161056E-5</v>
      </c>
      <c r="T59" s="792">
        <v>0</v>
      </c>
      <c r="U59" s="792">
        <v>0</v>
      </c>
      <c r="V59" s="792">
        <v>0</v>
      </c>
      <c r="W59" s="792">
        <v>0</v>
      </c>
      <c r="X59" s="792">
        <v>8.8481831512285627E-2</v>
      </c>
      <c r="Y59" s="792">
        <v>45.445306193189715</v>
      </c>
      <c r="Z59" s="792">
        <v>2.5581679594756475</v>
      </c>
      <c r="AA59" s="792">
        <v>0.38873878340993784</v>
      </c>
      <c r="AB59" s="792">
        <v>0.23189335206817246</v>
      </c>
      <c r="AC59" s="792">
        <v>2.5991915088431026</v>
      </c>
      <c r="AD59" s="792">
        <v>1.8778741146752195E-2</v>
      </c>
      <c r="AE59" s="792">
        <v>1.0568349486218681E-3</v>
      </c>
      <c r="AF59" s="792">
        <v>1.6522984194320555E-3</v>
      </c>
      <c r="AG59" s="792">
        <v>6.6685461167356584E-5</v>
      </c>
      <c r="AH59" s="792">
        <v>5.7995461637728329</v>
      </c>
      <c r="AI59" s="792">
        <v>24.36986340003196</v>
      </c>
      <c r="AJ59" s="792">
        <v>1.3215160095652445</v>
      </c>
      <c r="AK59" s="792">
        <v>8.5855018824558704E-2</v>
      </c>
      <c r="AL59" s="792">
        <v>1.7802929028364077E-2</v>
      </c>
      <c r="AM59" s="792">
        <v>0.66696374602946618</v>
      </c>
      <c r="AN59" s="792">
        <v>8.9552689775331939E-3</v>
      </c>
      <c r="AO59" s="792">
        <v>2.6700079508779246E-4</v>
      </c>
      <c r="AP59" s="792">
        <v>9.3107988996331574E-4</v>
      </c>
      <c r="AQ59" s="792">
        <v>6.5094306169178745E-6</v>
      </c>
      <c r="AR59" s="793">
        <v>2.1022975625408349</v>
      </c>
    </row>
    <row r="60" spans="1:44">
      <c r="A60" s="434" t="s">
        <v>796</v>
      </c>
      <c r="B60" s="435">
        <v>58</v>
      </c>
      <c r="C60" s="772" t="s">
        <v>797</v>
      </c>
      <c r="D60" s="786">
        <v>2236217</v>
      </c>
      <c r="E60" s="787">
        <v>24371629.440281902</v>
      </c>
      <c r="F60" s="787">
        <v>1370455.8797308628</v>
      </c>
      <c r="G60" s="787">
        <v>103709.84010559128</v>
      </c>
      <c r="H60" s="787">
        <v>470.79159425668422</v>
      </c>
      <c r="I60" s="787">
        <v>1400.9583704749266</v>
      </c>
      <c r="J60" s="787">
        <v>0</v>
      </c>
      <c r="K60" s="787">
        <v>0</v>
      </c>
      <c r="L60" s="787">
        <v>0</v>
      </c>
      <c r="M60" s="787">
        <v>0</v>
      </c>
      <c r="N60" s="788">
        <v>1476037.4698011857</v>
      </c>
      <c r="O60" s="792">
        <v>10.898597694356988</v>
      </c>
      <c r="P60" s="792">
        <v>0.6128456584181512</v>
      </c>
      <c r="Q60" s="792">
        <v>4.6377359668400377E-2</v>
      </c>
      <c r="R60" s="792">
        <v>2.1053037082567757E-4</v>
      </c>
      <c r="S60" s="792">
        <v>6.2648587792460506E-4</v>
      </c>
      <c r="T60" s="792">
        <v>0</v>
      </c>
      <c r="U60" s="792">
        <v>0</v>
      </c>
      <c r="V60" s="792">
        <v>0</v>
      </c>
      <c r="W60" s="792">
        <v>0</v>
      </c>
      <c r="X60" s="792">
        <v>0.6600600343353018</v>
      </c>
      <c r="Y60" s="792">
        <v>53.736900219674261</v>
      </c>
      <c r="Z60" s="792">
        <v>2.9675199831068451</v>
      </c>
      <c r="AA60" s="792">
        <v>0.23045622326268983</v>
      </c>
      <c r="AB60" s="792">
        <v>0.36727356764309982</v>
      </c>
      <c r="AC60" s="792">
        <v>0.30243783474276148</v>
      </c>
      <c r="AD60" s="792">
        <v>3.6450280832578064E-2</v>
      </c>
      <c r="AE60" s="792">
        <v>1.0386921540610264E-3</v>
      </c>
      <c r="AF60" s="792">
        <v>1.7871067286136188E-3</v>
      </c>
      <c r="AG60" s="792">
        <v>6.5270918370479792E-5</v>
      </c>
      <c r="AH60" s="792">
        <v>3.9070289593890197</v>
      </c>
      <c r="AI60" s="792">
        <v>42.77496847566502</v>
      </c>
      <c r="AJ60" s="792">
        <v>2.3367816876842946</v>
      </c>
      <c r="AK60" s="792">
        <v>0.10354515406132359</v>
      </c>
      <c r="AL60" s="792">
        <v>0.15472096529687618</v>
      </c>
      <c r="AM60" s="792">
        <v>0.11151894536963773</v>
      </c>
      <c r="AN60" s="792">
        <v>2.8835863807515176E-2</v>
      </c>
      <c r="AO60" s="792">
        <v>3.8881540647138502E-4</v>
      </c>
      <c r="AP60" s="792">
        <v>1.3447531494710219E-3</v>
      </c>
      <c r="AQ60" s="792">
        <v>9.829991084812719E-6</v>
      </c>
      <c r="AR60" s="793">
        <v>2.7371460147666742</v>
      </c>
    </row>
    <row r="61" spans="1:44">
      <c r="A61" s="434" t="s">
        <v>798</v>
      </c>
      <c r="B61" s="435">
        <v>59</v>
      </c>
      <c r="C61" s="772" t="s">
        <v>799</v>
      </c>
      <c r="D61" s="786">
        <v>51696</v>
      </c>
      <c r="E61" s="787">
        <v>38915.05763398642</v>
      </c>
      <c r="F61" s="787">
        <v>2183.2431166190831</v>
      </c>
      <c r="G61" s="787">
        <v>0</v>
      </c>
      <c r="H61" s="787">
        <v>29.078548785066751</v>
      </c>
      <c r="I61" s="787">
        <v>192.76350142707068</v>
      </c>
      <c r="J61" s="787">
        <v>0</v>
      </c>
      <c r="K61" s="787">
        <v>0</v>
      </c>
      <c r="L61" s="787">
        <v>0</v>
      </c>
      <c r="M61" s="787">
        <v>0</v>
      </c>
      <c r="N61" s="788">
        <v>2405.0851668312207</v>
      </c>
      <c r="O61" s="792">
        <v>0.75276728632749956</v>
      </c>
      <c r="P61" s="792">
        <v>4.223234131497762E-2</v>
      </c>
      <c r="Q61" s="792">
        <v>0</v>
      </c>
      <c r="R61" s="792">
        <v>5.6249127176312961E-4</v>
      </c>
      <c r="S61" s="792">
        <v>3.7287894890720885E-3</v>
      </c>
      <c r="T61" s="792">
        <v>0</v>
      </c>
      <c r="U61" s="792">
        <v>0</v>
      </c>
      <c r="V61" s="792">
        <v>0</v>
      </c>
      <c r="W61" s="792">
        <v>0</v>
      </c>
      <c r="X61" s="792">
        <v>4.6523622075812843E-2</v>
      </c>
      <c r="Y61" s="792">
        <v>94.562516578913275</v>
      </c>
      <c r="Z61" s="792">
        <v>4.7575848589447602</v>
      </c>
      <c r="AA61" s="792">
        <v>0.24488985444789979</v>
      </c>
      <c r="AB61" s="792">
        <v>0.30430804515755089</v>
      </c>
      <c r="AC61" s="792">
        <v>4.1189548479194128E-2</v>
      </c>
      <c r="AD61" s="792">
        <v>4.9101390180820492E-2</v>
      </c>
      <c r="AE61" s="792">
        <v>1.3150414865005151E-3</v>
      </c>
      <c r="AF61" s="792">
        <v>4.8233658211160437E-3</v>
      </c>
      <c r="AG61" s="792">
        <v>8.5241638881837671E-5</v>
      </c>
      <c r="AH61" s="792">
        <v>5.4032973461567231</v>
      </c>
      <c r="AI61" s="792">
        <v>85.191665869547307</v>
      </c>
      <c r="AJ61" s="792">
        <v>4.2335012218902737</v>
      </c>
      <c r="AK61" s="792">
        <v>9.5789716870426422E-2</v>
      </c>
      <c r="AL61" s="792">
        <v>1.6658968271032151E-2</v>
      </c>
      <c r="AM61" s="792">
        <v>3.4948843617245991E-2</v>
      </c>
      <c r="AN61" s="792">
        <v>4.0629259374897399E-2</v>
      </c>
      <c r="AO61" s="792">
        <v>5.200765939838137E-4</v>
      </c>
      <c r="AP61" s="792">
        <v>4.3739600975472009E-3</v>
      </c>
      <c r="AQ61" s="792">
        <v>1.4659276260145331E-5</v>
      </c>
      <c r="AR61" s="793">
        <v>4.4264367059916667</v>
      </c>
    </row>
    <row r="62" spans="1:44">
      <c r="A62" s="434" t="s">
        <v>800</v>
      </c>
      <c r="B62" s="435">
        <v>60</v>
      </c>
      <c r="C62" s="772" t="s">
        <v>801</v>
      </c>
      <c r="D62" s="786">
        <v>1426993</v>
      </c>
      <c r="E62" s="787">
        <v>2420927.6661045924</v>
      </c>
      <c r="F62" s="787">
        <v>142291.35332329868</v>
      </c>
      <c r="G62" s="787">
        <v>0</v>
      </c>
      <c r="H62" s="787">
        <v>54.211274048939053</v>
      </c>
      <c r="I62" s="787">
        <v>189.24268731041079</v>
      </c>
      <c r="J62" s="787">
        <v>0</v>
      </c>
      <c r="K62" s="787">
        <v>0</v>
      </c>
      <c r="L62" s="787">
        <v>0</v>
      </c>
      <c r="M62" s="787">
        <v>0</v>
      </c>
      <c r="N62" s="788">
        <v>142534.80728465802</v>
      </c>
      <c r="O62" s="792">
        <v>1.6965238554811357</v>
      </c>
      <c r="P62" s="792">
        <v>9.9714121459109253E-2</v>
      </c>
      <c r="Q62" s="792">
        <v>0</v>
      </c>
      <c r="R62" s="792">
        <v>3.7989866838126783E-5</v>
      </c>
      <c r="S62" s="792">
        <v>1.3261640898757791E-4</v>
      </c>
      <c r="T62" s="792">
        <v>0</v>
      </c>
      <c r="U62" s="792">
        <v>0</v>
      </c>
      <c r="V62" s="792">
        <v>0</v>
      </c>
      <c r="W62" s="792">
        <v>0</v>
      </c>
      <c r="X62" s="792">
        <v>9.9884727734934967E-2</v>
      </c>
      <c r="Y62" s="792">
        <v>56.796538848275084</v>
      </c>
      <c r="Z62" s="792">
        <v>3.4933205336356923</v>
      </c>
      <c r="AA62" s="792">
        <v>0.38625920036075956</v>
      </c>
      <c r="AB62" s="792">
        <v>0.62017586199078678</v>
      </c>
      <c r="AC62" s="792">
        <v>1.4612749764909558</v>
      </c>
      <c r="AD62" s="792">
        <v>1.7984592235776434E-2</v>
      </c>
      <c r="AE62" s="792">
        <v>8.5143768258225117E-4</v>
      </c>
      <c r="AF62" s="792">
        <v>1.1089468170757363E-3</v>
      </c>
      <c r="AG62" s="792">
        <v>5.1374042972334268E-5</v>
      </c>
      <c r="AH62" s="792">
        <v>5.9810269232566018</v>
      </c>
      <c r="AI62" s="792">
        <v>17.272639495131074</v>
      </c>
      <c r="AJ62" s="792">
        <v>1.0089281348726924</v>
      </c>
      <c r="AK62" s="792">
        <v>4.7186645755726966E-2</v>
      </c>
      <c r="AL62" s="792">
        <v>0.31748352018386072</v>
      </c>
      <c r="AM62" s="792">
        <v>0.19833398970282226</v>
      </c>
      <c r="AN62" s="792">
        <v>6.5957158029511078E-3</v>
      </c>
      <c r="AO62" s="792">
        <v>2.0227612826753333E-4</v>
      </c>
      <c r="AP62" s="792">
        <v>4.5723643993874155E-4</v>
      </c>
      <c r="AQ62" s="792">
        <v>4.2424640103349847E-6</v>
      </c>
      <c r="AR62" s="793">
        <v>1.5791917613502702</v>
      </c>
    </row>
    <row r="63" spans="1:44">
      <c r="A63" s="434" t="s">
        <v>802</v>
      </c>
      <c r="B63" s="435">
        <v>61</v>
      </c>
      <c r="C63" s="772" t="s">
        <v>803</v>
      </c>
      <c r="D63" s="786">
        <v>69697</v>
      </c>
      <c r="E63" s="787">
        <v>395228.60270087683</v>
      </c>
      <c r="F63" s="787">
        <v>22630.961758954807</v>
      </c>
      <c r="G63" s="787">
        <v>0</v>
      </c>
      <c r="H63" s="787">
        <v>6.1446570859652132</v>
      </c>
      <c r="I63" s="787">
        <v>12.696881146800138</v>
      </c>
      <c r="J63" s="787">
        <v>0</v>
      </c>
      <c r="K63" s="787">
        <v>0</v>
      </c>
      <c r="L63" s="787">
        <v>0</v>
      </c>
      <c r="M63" s="787">
        <v>0</v>
      </c>
      <c r="N63" s="788">
        <v>22649.803297187573</v>
      </c>
      <c r="O63" s="792">
        <v>5.6706687906348456</v>
      </c>
      <c r="P63" s="792">
        <v>0.32470496232197665</v>
      </c>
      <c r="Q63" s="792">
        <v>0</v>
      </c>
      <c r="R63" s="792">
        <v>8.8162432901921369E-5</v>
      </c>
      <c r="S63" s="792">
        <v>1.8217256333558313E-4</v>
      </c>
      <c r="T63" s="792">
        <v>0</v>
      </c>
      <c r="U63" s="792">
        <v>0</v>
      </c>
      <c r="V63" s="792">
        <v>0</v>
      </c>
      <c r="W63" s="792">
        <v>0</v>
      </c>
      <c r="X63" s="792">
        <v>0.32497529731821417</v>
      </c>
      <c r="Y63" s="792">
        <v>43.73784266803456</v>
      </c>
      <c r="Z63" s="792">
        <v>2.6034224863479243</v>
      </c>
      <c r="AA63" s="792">
        <v>0.20618841085366493</v>
      </c>
      <c r="AB63" s="792">
        <v>0.96404125236391558</v>
      </c>
      <c r="AC63" s="792">
        <v>0.4824235391380946</v>
      </c>
      <c r="AD63" s="792">
        <v>1.8914989407017847E-2</v>
      </c>
      <c r="AE63" s="792">
        <v>9.8234002150977134E-4</v>
      </c>
      <c r="AF63" s="792">
        <v>1.0992820456921335E-3</v>
      </c>
      <c r="AG63" s="792">
        <v>5.9769506178686229E-5</v>
      </c>
      <c r="AH63" s="792">
        <v>4.2771320696839989</v>
      </c>
      <c r="AI63" s="792">
        <v>27.46421342625122</v>
      </c>
      <c r="AJ63" s="792">
        <v>1.6147852269151526</v>
      </c>
      <c r="AK63" s="792">
        <v>4.8801244324938299E-2</v>
      </c>
      <c r="AL63" s="792">
        <v>0.751105691838446</v>
      </c>
      <c r="AM63" s="792">
        <v>0.18431647740478915</v>
      </c>
      <c r="AN63" s="792">
        <v>1.2296361834767511E-2</v>
      </c>
      <c r="AO63" s="792">
        <v>3.65579266686331E-4</v>
      </c>
      <c r="AP63" s="792">
        <v>6.650788839199027E-4</v>
      </c>
      <c r="AQ63" s="792">
        <v>8.6813565789206844E-6</v>
      </c>
      <c r="AR63" s="793">
        <v>2.6123443418252785</v>
      </c>
    </row>
    <row r="64" spans="1:44">
      <c r="A64" s="434" t="s">
        <v>804</v>
      </c>
      <c r="B64" s="435">
        <v>62</v>
      </c>
      <c r="C64" s="772" t="s">
        <v>158</v>
      </c>
      <c r="D64" s="786">
        <v>1621326</v>
      </c>
      <c r="E64" s="787">
        <v>289637.35569518449</v>
      </c>
      <c r="F64" s="787">
        <v>5980.0498910797451</v>
      </c>
      <c r="G64" s="787">
        <v>34.493868208038293</v>
      </c>
      <c r="H64" s="787">
        <v>203.05906965997326</v>
      </c>
      <c r="I64" s="787">
        <v>1344.7952113476656</v>
      </c>
      <c r="J64" s="787">
        <v>0</v>
      </c>
      <c r="K64" s="787">
        <v>0</v>
      </c>
      <c r="L64" s="787">
        <v>0</v>
      </c>
      <c r="M64" s="787">
        <v>0</v>
      </c>
      <c r="N64" s="788">
        <v>7562.3980402954221</v>
      </c>
      <c r="O64" s="792">
        <v>0.17864226916436576</v>
      </c>
      <c r="P64" s="792">
        <v>3.6883698226511789E-3</v>
      </c>
      <c r="Q64" s="792">
        <v>2.1275097178505923E-5</v>
      </c>
      <c r="R64" s="792">
        <v>1.2524259134805293E-4</v>
      </c>
      <c r="S64" s="792">
        <v>8.2944158753246765E-4</v>
      </c>
      <c r="T64" s="792">
        <v>0</v>
      </c>
      <c r="U64" s="792">
        <v>0</v>
      </c>
      <c r="V64" s="792">
        <v>0</v>
      </c>
      <c r="W64" s="792">
        <v>0</v>
      </c>
      <c r="X64" s="792">
        <v>4.664329098710205E-3</v>
      </c>
      <c r="Y64" s="792">
        <v>9.1373704676592418</v>
      </c>
      <c r="Z64" s="792">
        <v>0.55879653489710812</v>
      </c>
      <c r="AA64" s="792">
        <v>3.276768352080011E-2</v>
      </c>
      <c r="AB64" s="792">
        <v>3.4192539235068563E-2</v>
      </c>
      <c r="AC64" s="792">
        <v>2.3804795409835173E-2</v>
      </c>
      <c r="AD64" s="792">
        <v>3.1459812342408393E-3</v>
      </c>
      <c r="AE64" s="792">
        <v>1.4730182180120564E-4</v>
      </c>
      <c r="AF64" s="792">
        <v>2.9343663335086383E-4</v>
      </c>
      <c r="AG64" s="792">
        <v>8.7481085901335959E-6</v>
      </c>
      <c r="AH64" s="792">
        <v>0.65315702086079497</v>
      </c>
      <c r="AI64" s="792">
        <v>5.7653461314325911</v>
      </c>
      <c r="AJ64" s="792">
        <v>0.34773889644011591</v>
      </c>
      <c r="AK64" s="792">
        <v>7.8721236848540918E-3</v>
      </c>
      <c r="AL64" s="792">
        <v>1.7160741851679783E-3</v>
      </c>
      <c r="AM64" s="792">
        <v>6.3299104109939648E-3</v>
      </c>
      <c r="AN64" s="792">
        <v>1.8836016515463292E-3</v>
      </c>
      <c r="AO64" s="792">
        <v>5.2932053928223229E-5</v>
      </c>
      <c r="AP64" s="792">
        <v>1.9722962669486231E-4</v>
      </c>
      <c r="AQ64" s="792">
        <v>1.1311052471268954E-6</v>
      </c>
      <c r="AR64" s="793">
        <v>0.36579189915854848</v>
      </c>
    </row>
    <row r="65" spans="1:44">
      <c r="A65" s="434" t="s">
        <v>805</v>
      </c>
      <c r="B65" s="435">
        <v>63</v>
      </c>
      <c r="C65" s="772" t="s">
        <v>409</v>
      </c>
      <c r="D65" s="786">
        <v>79871</v>
      </c>
      <c r="E65" s="787">
        <v>388604.06679642643</v>
      </c>
      <c r="F65" s="787">
        <v>22381.22248363082</v>
      </c>
      <c r="G65" s="787">
        <v>0</v>
      </c>
      <c r="H65" s="787">
        <v>347.35098467565012</v>
      </c>
      <c r="I65" s="787">
        <v>370.32068167822683</v>
      </c>
      <c r="J65" s="787">
        <v>0</v>
      </c>
      <c r="K65" s="787">
        <v>0</v>
      </c>
      <c r="L65" s="787">
        <v>0</v>
      </c>
      <c r="M65" s="787">
        <v>0</v>
      </c>
      <c r="N65" s="788">
        <v>23098.894149984695</v>
      </c>
      <c r="O65" s="792">
        <v>4.8653962864672584</v>
      </c>
      <c r="P65" s="792">
        <v>0.28021713116939589</v>
      </c>
      <c r="Q65" s="792">
        <v>0</v>
      </c>
      <c r="R65" s="792">
        <v>4.3488999095497756E-3</v>
      </c>
      <c r="S65" s="792">
        <v>4.6364848528029799E-3</v>
      </c>
      <c r="T65" s="792">
        <v>0</v>
      </c>
      <c r="U65" s="792">
        <v>0</v>
      </c>
      <c r="V65" s="792">
        <v>0</v>
      </c>
      <c r="W65" s="792">
        <v>0</v>
      </c>
      <c r="X65" s="792">
        <v>0.28920251593174867</v>
      </c>
      <c r="Y65" s="792">
        <v>98.628718300412828</v>
      </c>
      <c r="Z65" s="792">
        <v>6.0780799795531184</v>
      </c>
      <c r="AA65" s="792">
        <v>0.22889359045751534</v>
      </c>
      <c r="AB65" s="792">
        <v>0.33115937880138524</v>
      </c>
      <c r="AC65" s="792">
        <v>0.10119824165706318</v>
      </c>
      <c r="AD65" s="792">
        <v>1.8679481657234192E-2</v>
      </c>
      <c r="AE65" s="792">
        <v>7.4330962932776952E-4</v>
      </c>
      <c r="AF65" s="792">
        <v>3.5392130906764098E-3</v>
      </c>
      <c r="AG65" s="792">
        <v>4.7419670513984221E-5</v>
      </c>
      <c r="AH65" s="792">
        <v>6.7623406145168339</v>
      </c>
      <c r="AI65" s="792">
        <v>72.630964979380963</v>
      </c>
      <c r="AJ65" s="792">
        <v>4.4160040401273246</v>
      </c>
      <c r="AK65" s="792">
        <v>4.0538178027868507E-2</v>
      </c>
      <c r="AL65" s="792">
        <v>1.5928300245584025E-2</v>
      </c>
      <c r="AM65" s="792">
        <v>3.8909431521760511E-2</v>
      </c>
      <c r="AN65" s="792">
        <v>1.0532655495366427E-2</v>
      </c>
      <c r="AO65" s="792">
        <v>2.3064317900424992E-4</v>
      </c>
      <c r="AP65" s="792">
        <v>2.7714874267063959E-3</v>
      </c>
      <c r="AQ65" s="792">
        <v>6.0578777587070269E-6</v>
      </c>
      <c r="AR65" s="793">
        <v>4.5249207939013738</v>
      </c>
    </row>
    <row r="66" spans="1:44">
      <c r="A66" s="434" t="s">
        <v>806</v>
      </c>
      <c r="B66" s="435">
        <v>64</v>
      </c>
      <c r="C66" s="772" t="s">
        <v>807</v>
      </c>
      <c r="D66" s="786">
        <v>77986</v>
      </c>
      <c r="E66" s="787">
        <v>956920.64215790934</v>
      </c>
      <c r="F66" s="787">
        <v>54158.52699244325</v>
      </c>
      <c r="G66" s="787">
        <v>0</v>
      </c>
      <c r="H66" s="787">
        <v>76.849894740491905</v>
      </c>
      <c r="I66" s="787">
        <v>97.86009732465746</v>
      </c>
      <c r="J66" s="787">
        <v>0</v>
      </c>
      <c r="K66" s="787">
        <v>0</v>
      </c>
      <c r="L66" s="787">
        <v>0</v>
      </c>
      <c r="M66" s="787">
        <v>0</v>
      </c>
      <c r="N66" s="788">
        <v>54333.236984508403</v>
      </c>
      <c r="O66" s="792">
        <v>12.270415743311739</v>
      </c>
      <c r="P66" s="792">
        <v>0.6944647371636351</v>
      </c>
      <c r="Q66" s="792">
        <v>0</v>
      </c>
      <c r="R66" s="792">
        <v>9.8543193317379924E-4</v>
      </c>
      <c r="S66" s="792">
        <v>1.2548418603936279E-3</v>
      </c>
      <c r="T66" s="792">
        <v>0</v>
      </c>
      <c r="U66" s="792">
        <v>0</v>
      </c>
      <c r="V66" s="792">
        <v>0</v>
      </c>
      <c r="W66" s="792">
        <v>0</v>
      </c>
      <c r="X66" s="792">
        <v>0.6967050109572025</v>
      </c>
      <c r="Y66" s="792">
        <v>105.23687675644011</v>
      </c>
      <c r="Z66" s="792">
        <v>6.3365278044096449</v>
      </c>
      <c r="AA66" s="792">
        <v>0.23998173939759881</v>
      </c>
      <c r="AB66" s="792">
        <v>0.3575436138691459</v>
      </c>
      <c r="AC66" s="792">
        <v>6.2002515634480539E-2</v>
      </c>
      <c r="AD66" s="792">
        <v>1.4718185245366276E-2</v>
      </c>
      <c r="AE66" s="792">
        <v>7.3790654119247189E-4</v>
      </c>
      <c r="AF66" s="792">
        <v>3.4101574820879811E-3</v>
      </c>
      <c r="AG66" s="792">
        <v>4.6973238616117587E-5</v>
      </c>
      <c r="AH66" s="792">
        <v>7.0149688958181331</v>
      </c>
      <c r="AI66" s="792">
        <v>77.35488819393197</v>
      </c>
      <c r="AJ66" s="792">
        <v>4.5940048207713318</v>
      </c>
      <c r="AK66" s="792">
        <v>4.4871295734917674E-2</v>
      </c>
      <c r="AL66" s="792">
        <v>1.4129865892034778E-2</v>
      </c>
      <c r="AM66" s="792">
        <v>3.0230838600588349E-2</v>
      </c>
      <c r="AN66" s="792">
        <v>7.5636122496685939E-3</v>
      </c>
      <c r="AO66" s="792">
        <v>2.307491760778563E-4</v>
      </c>
      <c r="AP66" s="792">
        <v>2.5165564582071464E-3</v>
      </c>
      <c r="AQ66" s="792">
        <v>5.9501300997080467E-6</v>
      </c>
      <c r="AR66" s="793">
        <v>4.6935536890129272</v>
      </c>
    </row>
    <row r="67" spans="1:44">
      <c r="A67" s="434" t="s">
        <v>808</v>
      </c>
      <c r="B67" s="435">
        <v>65</v>
      </c>
      <c r="C67" s="772" t="s">
        <v>809</v>
      </c>
      <c r="D67" s="786">
        <v>87637</v>
      </c>
      <c r="E67" s="787">
        <v>398539.6444203303</v>
      </c>
      <c r="F67" s="787">
        <v>21862.103398678242</v>
      </c>
      <c r="G67" s="787">
        <v>0</v>
      </c>
      <c r="H67" s="787">
        <v>25.436253319030499</v>
      </c>
      <c r="I67" s="787">
        <v>33.886561609241689</v>
      </c>
      <c r="J67" s="787">
        <v>0</v>
      </c>
      <c r="K67" s="787">
        <v>0</v>
      </c>
      <c r="L67" s="787">
        <v>0</v>
      </c>
      <c r="M67" s="787">
        <v>0</v>
      </c>
      <c r="N67" s="788">
        <v>21921.426213606512</v>
      </c>
      <c r="O67" s="792">
        <v>4.5476185220891896</v>
      </c>
      <c r="P67" s="792">
        <v>0.24946202401586365</v>
      </c>
      <c r="Q67" s="792">
        <v>0</v>
      </c>
      <c r="R67" s="792">
        <v>2.9024559625535445E-4</v>
      </c>
      <c r="S67" s="792">
        <v>3.8666957574131575E-4</v>
      </c>
      <c r="T67" s="792">
        <v>0</v>
      </c>
      <c r="U67" s="792">
        <v>0</v>
      </c>
      <c r="V67" s="792">
        <v>0</v>
      </c>
      <c r="W67" s="792">
        <v>0</v>
      </c>
      <c r="X67" s="792">
        <v>0.25013893918786029</v>
      </c>
      <c r="Y67" s="792">
        <v>111.05334990455637</v>
      </c>
      <c r="Z67" s="792">
        <v>6.844705635055897</v>
      </c>
      <c r="AA67" s="792">
        <v>0.23677896582073496</v>
      </c>
      <c r="AB67" s="792">
        <v>0.34438143701561291</v>
      </c>
      <c r="AC67" s="792">
        <v>5.3033929429681638E-2</v>
      </c>
      <c r="AD67" s="792">
        <v>1.4725512813346145E-2</v>
      </c>
      <c r="AE67" s="792">
        <v>6.6164587225264325E-4</v>
      </c>
      <c r="AF67" s="792">
        <v>4.0270460945421036E-3</v>
      </c>
      <c r="AG67" s="792">
        <v>4.2452846017481913E-5</v>
      </c>
      <c r="AH67" s="792">
        <v>7.4983566249480846</v>
      </c>
      <c r="AI67" s="792">
        <v>83.601082394889843</v>
      </c>
      <c r="AJ67" s="792">
        <v>5.0874353133599008</v>
      </c>
      <c r="AK67" s="792">
        <v>4.731588344826352E-2</v>
      </c>
      <c r="AL67" s="792">
        <v>1.1739176059202036E-2</v>
      </c>
      <c r="AM67" s="792">
        <v>3.1181127907820842E-2</v>
      </c>
      <c r="AN67" s="792">
        <v>7.1105233582938829E-3</v>
      </c>
      <c r="AO67" s="792">
        <v>2.0487763015154977E-4</v>
      </c>
      <c r="AP67" s="792">
        <v>3.1864217159431338E-3</v>
      </c>
      <c r="AQ67" s="792">
        <v>5.3726927626131884E-6</v>
      </c>
      <c r="AR67" s="793">
        <v>5.1881786961723382</v>
      </c>
    </row>
    <row r="68" spans="1:44">
      <c r="A68" s="434" t="s">
        <v>810</v>
      </c>
      <c r="B68" s="435">
        <v>66</v>
      </c>
      <c r="C68" s="772" t="s">
        <v>811</v>
      </c>
      <c r="D68" s="786">
        <v>102543</v>
      </c>
      <c r="E68" s="787">
        <v>472201.98856061732</v>
      </c>
      <c r="F68" s="787">
        <v>25975.249344919444</v>
      </c>
      <c r="G68" s="787">
        <v>284.89959077196289</v>
      </c>
      <c r="H68" s="787">
        <v>126.97818580083104</v>
      </c>
      <c r="I68" s="787">
        <v>141.41285158072694</v>
      </c>
      <c r="J68" s="787">
        <v>0</v>
      </c>
      <c r="K68" s="787">
        <v>0</v>
      </c>
      <c r="L68" s="787">
        <v>0</v>
      </c>
      <c r="M68" s="787">
        <v>0</v>
      </c>
      <c r="N68" s="788">
        <v>26528.539973072966</v>
      </c>
      <c r="O68" s="792">
        <v>4.6049168501079283</v>
      </c>
      <c r="P68" s="792">
        <v>0.25331079981002552</v>
      </c>
      <c r="Q68" s="792">
        <v>2.7783426540277044E-3</v>
      </c>
      <c r="R68" s="792">
        <v>1.2382920901556523E-3</v>
      </c>
      <c r="S68" s="792">
        <v>1.3790590443104546E-3</v>
      </c>
      <c r="T68" s="792">
        <v>0</v>
      </c>
      <c r="U68" s="792">
        <v>0</v>
      </c>
      <c r="V68" s="792">
        <v>0</v>
      </c>
      <c r="W68" s="792">
        <v>0</v>
      </c>
      <c r="X68" s="792">
        <v>0.25870649359851933</v>
      </c>
      <c r="Y68" s="792">
        <v>93.404116022723301</v>
      </c>
      <c r="Z68" s="792">
        <v>5.94358922125602</v>
      </c>
      <c r="AA68" s="792">
        <v>0.22817401880893343</v>
      </c>
      <c r="AB68" s="792">
        <v>0.30650200164036268</v>
      </c>
      <c r="AC68" s="792">
        <v>5.8186640847671917E-2</v>
      </c>
      <c r="AD68" s="792">
        <v>1.5580659401090814E-2</v>
      </c>
      <c r="AE68" s="792">
        <v>7.011586509169897E-4</v>
      </c>
      <c r="AF68" s="792">
        <v>2.9267315958170534E-3</v>
      </c>
      <c r="AG68" s="792">
        <v>4.3932667141915075E-5</v>
      </c>
      <c r="AH68" s="792">
        <v>6.555704364867954</v>
      </c>
      <c r="AI68" s="792">
        <v>62.89289379020002</v>
      </c>
      <c r="AJ68" s="792">
        <v>4.0046103040947996</v>
      </c>
      <c r="AK68" s="792">
        <v>4.7856172917820537E-2</v>
      </c>
      <c r="AL68" s="792">
        <v>1.2330931935150658E-2</v>
      </c>
      <c r="AM68" s="792">
        <v>2.8506347942824771E-2</v>
      </c>
      <c r="AN68" s="792">
        <v>7.3600434225111061E-3</v>
      </c>
      <c r="AO68" s="792">
        <v>2.1762913763851438E-4</v>
      </c>
      <c r="AP68" s="792">
        <v>1.9732033982285285E-3</v>
      </c>
      <c r="AQ68" s="792">
        <v>5.3745716912064898E-6</v>
      </c>
      <c r="AR68" s="793">
        <v>4.1028600074206647</v>
      </c>
    </row>
    <row r="69" spans="1:44">
      <c r="A69" s="434" t="s">
        <v>812</v>
      </c>
      <c r="B69" s="435">
        <v>67</v>
      </c>
      <c r="C69" s="772" t="s">
        <v>413</v>
      </c>
      <c r="D69" s="786">
        <v>50693</v>
      </c>
      <c r="E69" s="787">
        <v>106321.17353986153</v>
      </c>
      <c r="F69" s="787">
        <v>5669.0270993022796</v>
      </c>
      <c r="G69" s="787">
        <v>0</v>
      </c>
      <c r="H69" s="787">
        <v>20.597698168220802</v>
      </c>
      <c r="I69" s="787">
        <v>23.482802248178157</v>
      </c>
      <c r="J69" s="787">
        <v>0</v>
      </c>
      <c r="K69" s="787">
        <v>0</v>
      </c>
      <c r="L69" s="787">
        <v>0</v>
      </c>
      <c r="M69" s="787">
        <v>0</v>
      </c>
      <c r="N69" s="788">
        <v>5713.1075997186781</v>
      </c>
      <c r="O69" s="792">
        <v>2.0973541423837911</v>
      </c>
      <c r="P69" s="792">
        <v>0.11183057028193794</v>
      </c>
      <c r="Q69" s="792">
        <v>0</v>
      </c>
      <c r="R69" s="792">
        <v>4.0632233579036164E-4</v>
      </c>
      <c r="S69" s="792">
        <v>4.6323559955374817E-4</v>
      </c>
      <c r="T69" s="792">
        <v>0</v>
      </c>
      <c r="U69" s="792">
        <v>0</v>
      </c>
      <c r="V69" s="792">
        <v>0</v>
      </c>
      <c r="W69" s="792">
        <v>0</v>
      </c>
      <c r="X69" s="792">
        <v>0.11270012821728205</v>
      </c>
      <c r="Y69" s="792">
        <v>82.654231871180116</v>
      </c>
      <c r="Z69" s="792">
        <v>5.2093938623424227</v>
      </c>
      <c r="AA69" s="792">
        <v>0.19723614420910518</v>
      </c>
      <c r="AB69" s="792">
        <v>0.26355514922706624</v>
      </c>
      <c r="AC69" s="792">
        <v>4.9779647175734652E-2</v>
      </c>
      <c r="AD69" s="792">
        <v>1.4256562179185193E-2</v>
      </c>
      <c r="AE69" s="792">
        <v>5.8796952248629862E-4</v>
      </c>
      <c r="AF69" s="792">
        <v>2.8757529063170337E-3</v>
      </c>
      <c r="AG69" s="792">
        <v>3.6143147341361648E-5</v>
      </c>
      <c r="AH69" s="792">
        <v>5.7377212307096599</v>
      </c>
      <c r="AI69" s="792">
        <v>55.066897905418593</v>
      </c>
      <c r="AJ69" s="792">
        <v>3.4526481734925945</v>
      </c>
      <c r="AK69" s="792">
        <v>4.818738814457528E-2</v>
      </c>
      <c r="AL69" s="792">
        <v>8.5882753107597402E-3</v>
      </c>
      <c r="AM69" s="792">
        <v>2.3250759564981155E-2</v>
      </c>
      <c r="AN69" s="792">
        <v>7.0198444104107123E-3</v>
      </c>
      <c r="AO69" s="792">
        <v>1.7988137164583838E-4</v>
      </c>
      <c r="AP69" s="792">
        <v>1.9893370438562536E-3</v>
      </c>
      <c r="AQ69" s="792">
        <v>4.0707605439326093E-6</v>
      </c>
      <c r="AR69" s="793">
        <v>3.5418677300993671</v>
      </c>
    </row>
    <row r="70" spans="1:44">
      <c r="A70" s="434" t="s">
        <v>813</v>
      </c>
      <c r="B70" s="435">
        <v>68</v>
      </c>
      <c r="C70" s="772" t="s">
        <v>415</v>
      </c>
      <c r="D70" s="786">
        <v>217484</v>
      </c>
      <c r="E70" s="787">
        <v>7084485.1125700986</v>
      </c>
      <c r="F70" s="787">
        <v>406751.32435326726</v>
      </c>
      <c r="G70" s="787">
        <v>4478.6684639872356</v>
      </c>
      <c r="H70" s="787">
        <v>5828.2739671497775</v>
      </c>
      <c r="I70" s="787">
        <v>6224.0022908197407</v>
      </c>
      <c r="J70" s="787">
        <v>0</v>
      </c>
      <c r="K70" s="787">
        <v>0</v>
      </c>
      <c r="L70" s="787">
        <v>0</v>
      </c>
      <c r="M70" s="787">
        <v>0</v>
      </c>
      <c r="N70" s="788">
        <v>423282.269075224</v>
      </c>
      <c r="O70" s="792">
        <v>32.574741647983757</v>
      </c>
      <c r="P70" s="792">
        <v>1.8702586137521255</v>
      </c>
      <c r="Q70" s="792">
        <v>2.0593094039043035E-2</v>
      </c>
      <c r="R70" s="792">
        <v>2.6798633311644893E-2</v>
      </c>
      <c r="S70" s="792">
        <v>2.8618207733993033E-2</v>
      </c>
      <c r="T70" s="792">
        <v>0</v>
      </c>
      <c r="U70" s="792">
        <v>0</v>
      </c>
      <c r="V70" s="792">
        <v>0</v>
      </c>
      <c r="W70" s="792">
        <v>0</v>
      </c>
      <c r="X70" s="792">
        <v>1.9462685488368066</v>
      </c>
      <c r="Y70" s="792">
        <v>91.399111872010522</v>
      </c>
      <c r="Z70" s="792">
        <v>5.0573373517756792</v>
      </c>
      <c r="AA70" s="792">
        <v>0.34550527754515248</v>
      </c>
      <c r="AB70" s="792">
        <v>0.40411278531011341</v>
      </c>
      <c r="AC70" s="792">
        <v>8.1752140841356485E-2</v>
      </c>
      <c r="AD70" s="792">
        <v>1.5632446227076331E-2</v>
      </c>
      <c r="AE70" s="792">
        <v>9.5070231729331531E-4</v>
      </c>
      <c r="AF70" s="792">
        <v>2.3337046710105113E-3</v>
      </c>
      <c r="AG70" s="792">
        <v>6.1526675427152718E-5</v>
      </c>
      <c r="AH70" s="792">
        <v>5.9076859353631095</v>
      </c>
      <c r="AI70" s="792">
        <v>69.164362278810685</v>
      </c>
      <c r="AJ70" s="792">
        <v>3.8070354823406705</v>
      </c>
      <c r="AK70" s="792">
        <v>8.7579005995653381E-2</v>
      </c>
      <c r="AL70" s="792">
        <v>3.4411099535627307E-2</v>
      </c>
      <c r="AM70" s="792">
        <v>5.1185143469813996E-2</v>
      </c>
      <c r="AN70" s="792">
        <v>1.10222036058862E-2</v>
      </c>
      <c r="AO70" s="792">
        <v>3.2133694683619005E-4</v>
      </c>
      <c r="AP70" s="792">
        <v>1.6865569553005373E-3</v>
      </c>
      <c r="AQ70" s="792">
        <v>8.9071096205066718E-6</v>
      </c>
      <c r="AR70" s="793">
        <v>3.9932497359594086</v>
      </c>
    </row>
    <row r="71" spans="1:44">
      <c r="A71" s="434" t="s">
        <v>814</v>
      </c>
      <c r="B71" s="435">
        <v>69</v>
      </c>
      <c r="C71" s="772" t="s">
        <v>417</v>
      </c>
      <c r="D71" s="786">
        <v>449175</v>
      </c>
      <c r="E71" s="787">
        <v>2814192.8400676888</v>
      </c>
      <c r="F71" s="787">
        <v>162864.24761081417</v>
      </c>
      <c r="G71" s="787">
        <v>4082.3883747653281</v>
      </c>
      <c r="H71" s="787">
        <v>705.21640721682127</v>
      </c>
      <c r="I71" s="787">
        <v>788.88937404177034</v>
      </c>
      <c r="J71" s="787">
        <v>0</v>
      </c>
      <c r="K71" s="787">
        <v>0</v>
      </c>
      <c r="L71" s="787">
        <v>0</v>
      </c>
      <c r="M71" s="787">
        <v>0</v>
      </c>
      <c r="N71" s="788">
        <v>168440.74176683809</v>
      </c>
      <c r="O71" s="792">
        <v>6.265248155101439</v>
      </c>
      <c r="P71" s="792">
        <v>0.36258528994448525</v>
      </c>
      <c r="Q71" s="792">
        <v>9.0886366667007924E-3</v>
      </c>
      <c r="R71" s="792">
        <v>1.5700259525058635E-3</v>
      </c>
      <c r="S71" s="792">
        <v>1.7563073947609959E-3</v>
      </c>
      <c r="T71" s="792">
        <v>0</v>
      </c>
      <c r="U71" s="792">
        <v>0</v>
      </c>
      <c r="V71" s="792">
        <v>0</v>
      </c>
      <c r="W71" s="792">
        <v>0</v>
      </c>
      <c r="X71" s="792">
        <v>0.37500025995845293</v>
      </c>
      <c r="Y71" s="792">
        <v>88.040041373712626</v>
      </c>
      <c r="Z71" s="792">
        <v>5.477095810751397</v>
      </c>
      <c r="AA71" s="792">
        <v>0.23502297212849416</v>
      </c>
      <c r="AB71" s="792">
        <v>0.30645693798809481</v>
      </c>
      <c r="AC71" s="792">
        <v>5.4031982016700481E-2</v>
      </c>
      <c r="AD71" s="792">
        <v>2.360435481602615E-2</v>
      </c>
      <c r="AE71" s="792">
        <v>8.2346967413462189E-4</v>
      </c>
      <c r="AF71" s="792">
        <v>2.7805132464312141E-3</v>
      </c>
      <c r="AG71" s="792">
        <v>5.2970772357023081E-5</v>
      </c>
      <c r="AH71" s="792">
        <v>6.0998690113936354</v>
      </c>
      <c r="AI71" s="792">
        <v>62.745761931615718</v>
      </c>
      <c r="AJ71" s="792">
        <v>3.895412823097347</v>
      </c>
      <c r="AK71" s="792">
        <v>5.3557749363896151E-2</v>
      </c>
      <c r="AL71" s="792">
        <v>1.2511554022236372E-2</v>
      </c>
      <c r="AM71" s="792">
        <v>2.8002128502550988E-2</v>
      </c>
      <c r="AN71" s="792">
        <v>1.1443709760265996E-2</v>
      </c>
      <c r="AO71" s="792">
        <v>2.7560082384223947E-4</v>
      </c>
      <c r="AP71" s="792">
        <v>2.0011524111813997E-3</v>
      </c>
      <c r="AQ71" s="792">
        <v>7.4899300196238692E-6</v>
      </c>
      <c r="AR71" s="793">
        <v>4.0032122079113401</v>
      </c>
    </row>
    <row r="72" spans="1:44">
      <c r="A72" s="434" t="s">
        <v>815</v>
      </c>
      <c r="B72" s="435">
        <v>70</v>
      </c>
      <c r="C72" s="772" t="s">
        <v>816</v>
      </c>
      <c r="D72" s="786">
        <v>698652</v>
      </c>
      <c r="E72" s="787">
        <v>1752711.159535327</v>
      </c>
      <c r="F72" s="787">
        <v>92391.879955645316</v>
      </c>
      <c r="G72" s="787">
        <v>2.2117728809061621</v>
      </c>
      <c r="H72" s="787">
        <v>124.38324768485312</v>
      </c>
      <c r="I72" s="787">
        <v>162.11800578004221</v>
      </c>
      <c r="J72" s="787">
        <v>0</v>
      </c>
      <c r="K72" s="787">
        <v>0</v>
      </c>
      <c r="L72" s="787">
        <v>0</v>
      </c>
      <c r="M72" s="787">
        <v>0</v>
      </c>
      <c r="N72" s="788">
        <v>92680.592981991111</v>
      </c>
      <c r="O72" s="792">
        <v>2.5087041324369315</v>
      </c>
      <c r="P72" s="792">
        <v>0.13224306229087632</v>
      </c>
      <c r="Q72" s="792">
        <v>3.1657719163563006E-6</v>
      </c>
      <c r="R72" s="792">
        <v>1.7803319490225909E-4</v>
      </c>
      <c r="S72" s="792">
        <v>2.3204400156307033E-4</v>
      </c>
      <c r="T72" s="792">
        <v>0</v>
      </c>
      <c r="U72" s="792">
        <v>0</v>
      </c>
      <c r="V72" s="792">
        <v>0</v>
      </c>
      <c r="W72" s="792">
        <v>0</v>
      </c>
      <c r="X72" s="792">
        <v>0.13265630525925801</v>
      </c>
      <c r="Y72" s="792">
        <v>46.279422340618737</v>
      </c>
      <c r="Z72" s="792">
        <v>2.6810679621235098</v>
      </c>
      <c r="AA72" s="792">
        <v>0.12692466400411884</v>
      </c>
      <c r="AB72" s="792">
        <v>0.17171642176988294</v>
      </c>
      <c r="AC72" s="792">
        <v>2.714218073621421E-2</v>
      </c>
      <c r="AD72" s="792">
        <v>1.1434210122288022E-2</v>
      </c>
      <c r="AE72" s="792">
        <v>6.2680497866629862E-4</v>
      </c>
      <c r="AF72" s="792">
        <v>1.640547951351407E-3</v>
      </c>
      <c r="AG72" s="792">
        <v>4.0024969418954556E-5</v>
      </c>
      <c r="AH72" s="792">
        <v>3.0205928166554501</v>
      </c>
      <c r="AI72" s="792">
        <v>30.704715266147204</v>
      </c>
      <c r="AJ72" s="792">
        <v>1.7351235732383135</v>
      </c>
      <c r="AK72" s="792">
        <v>2.7586183659387996E-2</v>
      </c>
      <c r="AL72" s="792">
        <v>7.735056527891985E-3</v>
      </c>
      <c r="AM72" s="792">
        <v>1.4054122213025953E-2</v>
      </c>
      <c r="AN72" s="792">
        <v>7.3087993846498583E-3</v>
      </c>
      <c r="AO72" s="792">
        <v>2.1340302915996552E-4</v>
      </c>
      <c r="AP72" s="792">
        <v>1.0910210802792971E-3</v>
      </c>
      <c r="AQ72" s="792">
        <v>5.5002307999112981E-6</v>
      </c>
      <c r="AR72" s="793">
        <v>1.7931176593635085</v>
      </c>
    </row>
    <row r="73" spans="1:44">
      <c r="A73" s="434" t="s">
        <v>817</v>
      </c>
      <c r="B73" s="435">
        <v>71</v>
      </c>
      <c r="C73" s="772" t="s">
        <v>818</v>
      </c>
      <c r="D73" s="786">
        <v>271574</v>
      </c>
      <c r="E73" s="787">
        <v>592352.34271823731</v>
      </c>
      <c r="F73" s="787">
        <v>31049.264040239952</v>
      </c>
      <c r="G73" s="787">
        <v>1.1630171052735352</v>
      </c>
      <c r="H73" s="787">
        <v>434.24218386774487</v>
      </c>
      <c r="I73" s="787">
        <v>464.90625059732838</v>
      </c>
      <c r="J73" s="787">
        <v>0</v>
      </c>
      <c r="K73" s="787">
        <v>0</v>
      </c>
      <c r="L73" s="787">
        <v>0</v>
      </c>
      <c r="M73" s="787">
        <v>0</v>
      </c>
      <c r="N73" s="788">
        <v>31949.575491810298</v>
      </c>
      <c r="O73" s="792">
        <v>2.1811820819306611</v>
      </c>
      <c r="P73" s="792">
        <v>0.1143307681892963</v>
      </c>
      <c r="Q73" s="792">
        <v>4.2825053402517733E-6</v>
      </c>
      <c r="R73" s="792">
        <v>1.5989829065659632E-3</v>
      </c>
      <c r="S73" s="792">
        <v>1.7118952867260062E-3</v>
      </c>
      <c r="T73" s="792">
        <v>0</v>
      </c>
      <c r="U73" s="792">
        <v>0</v>
      </c>
      <c r="V73" s="792">
        <v>0</v>
      </c>
      <c r="W73" s="792">
        <v>0</v>
      </c>
      <c r="X73" s="792">
        <v>0.11764592888792852</v>
      </c>
      <c r="Y73" s="792">
        <v>67.121951372716509</v>
      </c>
      <c r="Z73" s="792">
        <v>4.2413401981454664</v>
      </c>
      <c r="AA73" s="792">
        <v>0.16611316962719191</v>
      </c>
      <c r="AB73" s="792">
        <v>0.22345661956457469</v>
      </c>
      <c r="AC73" s="792">
        <v>4.1610457887382435E-2</v>
      </c>
      <c r="AD73" s="792">
        <v>1.3497595416128985E-2</v>
      </c>
      <c r="AE73" s="792">
        <v>5.8246848231444277E-4</v>
      </c>
      <c r="AF73" s="792">
        <v>2.1739882297564577E-3</v>
      </c>
      <c r="AG73" s="792">
        <v>3.6044757941711024E-5</v>
      </c>
      <c r="AH73" s="792">
        <v>4.6888105421107573</v>
      </c>
      <c r="AI73" s="792">
        <v>41.443005144260212</v>
      </c>
      <c r="AJ73" s="792">
        <v>2.6173090540731803</v>
      </c>
      <c r="AK73" s="792">
        <v>3.2960458704053841E-2</v>
      </c>
      <c r="AL73" s="792">
        <v>8.7943219297021025E-3</v>
      </c>
      <c r="AM73" s="792">
        <v>1.9554099636810499E-2</v>
      </c>
      <c r="AN73" s="792">
        <v>6.7581759517444644E-3</v>
      </c>
      <c r="AO73" s="792">
        <v>1.7718947935431564E-4</v>
      </c>
      <c r="AP73" s="792">
        <v>1.3371662178780297E-3</v>
      </c>
      <c r="AQ73" s="792">
        <v>4.0918725071804867E-6</v>
      </c>
      <c r="AR73" s="793">
        <v>2.6868945578652306</v>
      </c>
    </row>
    <row r="74" spans="1:44">
      <c r="A74" s="434" t="s">
        <v>819</v>
      </c>
      <c r="B74" s="435">
        <v>72</v>
      </c>
      <c r="C74" s="772" t="s">
        <v>421</v>
      </c>
      <c r="D74" s="786">
        <v>114714</v>
      </c>
      <c r="E74" s="787">
        <v>581026.06246717682</v>
      </c>
      <c r="F74" s="787">
        <v>31989.695623768268</v>
      </c>
      <c r="G74" s="787">
        <v>7.7534473684902364E-2</v>
      </c>
      <c r="H74" s="787">
        <v>68.742346123810208</v>
      </c>
      <c r="I74" s="787">
        <v>82.507746334046217</v>
      </c>
      <c r="J74" s="787">
        <v>0</v>
      </c>
      <c r="K74" s="787">
        <v>0</v>
      </c>
      <c r="L74" s="787">
        <v>0</v>
      </c>
      <c r="M74" s="787">
        <v>0</v>
      </c>
      <c r="N74" s="788">
        <v>32141.023250699811</v>
      </c>
      <c r="O74" s="792">
        <v>5.0649969704410696</v>
      </c>
      <c r="P74" s="792">
        <v>0.27886479090405936</v>
      </c>
      <c r="Q74" s="792">
        <v>6.7589373297855851E-7</v>
      </c>
      <c r="R74" s="792">
        <v>5.9924983980865637E-4</v>
      </c>
      <c r="S74" s="792">
        <v>7.1924740078844964E-4</v>
      </c>
      <c r="T74" s="792">
        <v>0</v>
      </c>
      <c r="U74" s="792">
        <v>0</v>
      </c>
      <c r="V74" s="792">
        <v>0</v>
      </c>
      <c r="W74" s="792">
        <v>0</v>
      </c>
      <c r="X74" s="792">
        <v>0.28018396403838941</v>
      </c>
      <c r="Y74" s="792">
        <v>62.753209653891517</v>
      </c>
      <c r="Z74" s="792">
        <v>3.7607602777813165</v>
      </c>
      <c r="AA74" s="792">
        <v>0.16175795568635165</v>
      </c>
      <c r="AB74" s="792">
        <v>0.23274140228223308</v>
      </c>
      <c r="AC74" s="792">
        <v>3.6713491819619908E-2</v>
      </c>
      <c r="AD74" s="792">
        <v>1.69940742524562E-2</v>
      </c>
      <c r="AE74" s="792">
        <v>6.4788601730846561E-4</v>
      </c>
      <c r="AF74" s="792">
        <v>2.1226404959770922E-3</v>
      </c>
      <c r="AG74" s="792">
        <v>4.0236537891084347E-5</v>
      </c>
      <c r="AH74" s="792">
        <v>4.2117779648731526</v>
      </c>
      <c r="AI74" s="792">
        <v>41.6273238928515</v>
      </c>
      <c r="AJ74" s="792">
        <v>2.4565113910622616</v>
      </c>
      <c r="AK74" s="792">
        <v>3.5136195583678469E-2</v>
      </c>
      <c r="AL74" s="792">
        <v>1.0308225358284705E-2</v>
      </c>
      <c r="AM74" s="792">
        <v>1.7784801425206949E-2</v>
      </c>
      <c r="AN74" s="792">
        <v>1.0523356501947856E-2</v>
      </c>
      <c r="AO74" s="792">
        <v>2.0703276592849693E-4</v>
      </c>
      <c r="AP74" s="792">
        <v>1.3916067720826778E-3</v>
      </c>
      <c r="AQ74" s="792">
        <v>4.6536075722261186E-6</v>
      </c>
      <c r="AR74" s="793">
        <v>2.5318672630769634</v>
      </c>
    </row>
    <row r="75" spans="1:44">
      <c r="A75" s="434" t="s">
        <v>820</v>
      </c>
      <c r="B75" s="435">
        <v>73</v>
      </c>
      <c r="C75" s="772" t="s">
        <v>821</v>
      </c>
      <c r="D75" s="786">
        <v>90540</v>
      </c>
      <c r="E75" s="787">
        <v>402853.0889535881</v>
      </c>
      <c r="F75" s="787">
        <v>21662.057937717731</v>
      </c>
      <c r="G75" s="787">
        <v>0</v>
      </c>
      <c r="H75" s="787">
        <v>71.648037177011872</v>
      </c>
      <c r="I75" s="787">
        <v>82.287616387713669</v>
      </c>
      <c r="J75" s="787">
        <v>0</v>
      </c>
      <c r="K75" s="787">
        <v>0</v>
      </c>
      <c r="L75" s="787">
        <v>0</v>
      </c>
      <c r="M75" s="787">
        <v>0</v>
      </c>
      <c r="N75" s="788">
        <v>21815.993591282459</v>
      </c>
      <c r="O75" s="792">
        <v>4.4494487403753933</v>
      </c>
      <c r="P75" s="792">
        <v>0.2392540085897695</v>
      </c>
      <c r="Q75" s="792">
        <v>0</v>
      </c>
      <c r="R75" s="792">
        <v>7.9134125444015762E-4</v>
      </c>
      <c r="S75" s="792">
        <v>9.0885372639401009E-4</v>
      </c>
      <c r="T75" s="792">
        <v>0</v>
      </c>
      <c r="U75" s="792">
        <v>0</v>
      </c>
      <c r="V75" s="792">
        <v>0</v>
      </c>
      <c r="W75" s="792">
        <v>0</v>
      </c>
      <c r="X75" s="792">
        <v>0.24095420357060368</v>
      </c>
      <c r="Y75" s="792">
        <v>47.286737924646303</v>
      </c>
      <c r="Z75" s="792">
        <v>2.7875587060207887</v>
      </c>
      <c r="AA75" s="792">
        <v>0.12459284872650904</v>
      </c>
      <c r="AB75" s="792">
        <v>0.35765027752309847</v>
      </c>
      <c r="AC75" s="792">
        <v>0.15058693844210497</v>
      </c>
      <c r="AD75" s="792">
        <v>1.2598608347036688E-2</v>
      </c>
      <c r="AE75" s="792">
        <v>5.4884246072590156E-4</v>
      </c>
      <c r="AF75" s="792">
        <v>1.5068801286577246E-3</v>
      </c>
      <c r="AG75" s="792">
        <v>3.3864419012661292E-5</v>
      </c>
      <c r="AH75" s="792">
        <v>3.4350769660679337</v>
      </c>
      <c r="AI75" s="792">
        <v>24.186375336224447</v>
      </c>
      <c r="AJ75" s="792">
        <v>1.377066895889018</v>
      </c>
      <c r="AK75" s="792">
        <v>1.9653719654271339E-2</v>
      </c>
      <c r="AL75" s="792">
        <v>0.12237434699284525</v>
      </c>
      <c r="AM75" s="792">
        <v>6.6768112409537839E-2</v>
      </c>
      <c r="AN75" s="792">
        <v>6.3797334493264487E-3</v>
      </c>
      <c r="AO75" s="792">
        <v>1.477433349596232E-4</v>
      </c>
      <c r="AP75" s="792">
        <v>7.419146329083299E-4</v>
      </c>
      <c r="AQ75" s="792">
        <v>3.3458124936307148E-6</v>
      </c>
      <c r="AR75" s="793">
        <v>1.5931358121753609</v>
      </c>
    </row>
    <row r="76" spans="1:44">
      <c r="A76" s="434" t="s">
        <v>822</v>
      </c>
      <c r="B76" s="435">
        <v>74</v>
      </c>
      <c r="C76" s="772" t="s">
        <v>823</v>
      </c>
      <c r="D76" s="786">
        <v>113224</v>
      </c>
      <c r="E76" s="787">
        <v>492308.41944131948</v>
      </c>
      <c r="F76" s="787">
        <v>27312.562514100675</v>
      </c>
      <c r="G76" s="787">
        <v>0.95489825485616564</v>
      </c>
      <c r="H76" s="787">
        <v>279.04871678781154</v>
      </c>
      <c r="I76" s="787">
        <v>300.79580586124752</v>
      </c>
      <c r="J76" s="787">
        <v>0</v>
      </c>
      <c r="K76" s="787">
        <v>0</v>
      </c>
      <c r="L76" s="787">
        <v>0</v>
      </c>
      <c r="M76" s="787">
        <v>0</v>
      </c>
      <c r="N76" s="788">
        <v>27893.361935004588</v>
      </c>
      <c r="O76" s="792">
        <v>4.3480924489624062</v>
      </c>
      <c r="P76" s="792">
        <v>0.24122591070886626</v>
      </c>
      <c r="Q76" s="792">
        <v>8.4337088855380982E-6</v>
      </c>
      <c r="R76" s="792">
        <v>2.4645721471402843E-3</v>
      </c>
      <c r="S76" s="792">
        <v>2.6566435195828405E-3</v>
      </c>
      <c r="T76" s="792">
        <v>0</v>
      </c>
      <c r="U76" s="792">
        <v>0</v>
      </c>
      <c r="V76" s="792">
        <v>0</v>
      </c>
      <c r="W76" s="792">
        <v>0</v>
      </c>
      <c r="X76" s="792">
        <v>0.2463555600844749</v>
      </c>
      <c r="Y76" s="792">
        <v>110.08790022364511</v>
      </c>
      <c r="Z76" s="792">
        <v>7.2389716772192489</v>
      </c>
      <c r="AA76" s="792">
        <v>0.25679731347787815</v>
      </c>
      <c r="AB76" s="792">
        <v>0.35324073818844126</v>
      </c>
      <c r="AC76" s="792">
        <v>6.1357587239898148E-2</v>
      </c>
      <c r="AD76" s="792">
        <v>2.3413966641026834E-2</v>
      </c>
      <c r="AE76" s="792">
        <v>7.354337174078423E-4</v>
      </c>
      <c r="AF76" s="792">
        <v>3.3217604477871377E-3</v>
      </c>
      <c r="AG76" s="792">
        <v>4.6267433693730399E-5</v>
      </c>
      <c r="AH76" s="792">
        <v>7.9378847443653813</v>
      </c>
      <c r="AI76" s="792">
        <v>72.517896237680645</v>
      </c>
      <c r="AJ76" s="792">
        <v>4.8210794890291728</v>
      </c>
      <c r="AK76" s="792">
        <v>4.9556692989188814E-2</v>
      </c>
      <c r="AL76" s="792">
        <v>1.2028673534309163E-2</v>
      </c>
      <c r="AM76" s="792">
        <v>3.1676535518894607E-2</v>
      </c>
      <c r="AN76" s="792">
        <v>1.2341514566934931E-2</v>
      </c>
      <c r="AO76" s="792">
        <v>2.1303979440857472E-4</v>
      </c>
      <c r="AP76" s="792">
        <v>2.176626730226448E-3</v>
      </c>
      <c r="AQ76" s="792">
        <v>5.2471962636373618E-6</v>
      </c>
      <c r="AR76" s="793">
        <v>4.9290778193593985</v>
      </c>
    </row>
    <row r="77" spans="1:44">
      <c r="A77" s="434" t="s">
        <v>824</v>
      </c>
      <c r="B77" s="435">
        <v>75</v>
      </c>
      <c r="C77" s="772" t="s">
        <v>423</v>
      </c>
      <c r="D77" s="786">
        <v>556821</v>
      </c>
      <c r="E77" s="787">
        <v>1402676.7744617811</v>
      </c>
      <c r="F77" s="787">
        <v>72969.444659515691</v>
      </c>
      <c r="G77" s="787">
        <v>60.893127175058574</v>
      </c>
      <c r="H77" s="787">
        <v>830.95666308592979</v>
      </c>
      <c r="I77" s="787">
        <v>894.55737715289865</v>
      </c>
      <c r="J77" s="787">
        <v>0</v>
      </c>
      <c r="K77" s="787">
        <v>0</v>
      </c>
      <c r="L77" s="787">
        <v>0</v>
      </c>
      <c r="M77" s="787">
        <v>0</v>
      </c>
      <c r="N77" s="788">
        <v>74755.851826929589</v>
      </c>
      <c r="O77" s="792">
        <v>2.5190802330763047</v>
      </c>
      <c r="P77" s="792">
        <v>0.13104650266336165</v>
      </c>
      <c r="Q77" s="792">
        <v>1.0935853205080012E-4</v>
      </c>
      <c r="R77" s="792">
        <v>1.4923227807247389E-3</v>
      </c>
      <c r="S77" s="792">
        <v>1.6065438931952972E-3</v>
      </c>
      <c r="T77" s="792">
        <v>0</v>
      </c>
      <c r="U77" s="792">
        <v>0</v>
      </c>
      <c r="V77" s="792">
        <v>0</v>
      </c>
      <c r="W77" s="792">
        <v>0</v>
      </c>
      <c r="X77" s="792">
        <v>0.13425472786933246</v>
      </c>
      <c r="Y77" s="792">
        <v>56.14390833335608</v>
      </c>
      <c r="Z77" s="792">
        <v>3.5148092972206118</v>
      </c>
      <c r="AA77" s="792">
        <v>0.14429438119312088</v>
      </c>
      <c r="AB77" s="792">
        <v>0.18901717685289016</v>
      </c>
      <c r="AC77" s="792">
        <v>3.5365322644079961E-2</v>
      </c>
      <c r="AD77" s="792">
        <v>1.5447076403083546E-2</v>
      </c>
      <c r="AE77" s="792">
        <v>5.4671389993657914E-4</v>
      </c>
      <c r="AF77" s="792">
        <v>1.8530699420109607E-3</v>
      </c>
      <c r="AG77" s="792">
        <v>3.4214264659799916E-5</v>
      </c>
      <c r="AH77" s="792">
        <v>3.9013672524203935</v>
      </c>
      <c r="AI77" s="792">
        <v>35.257940137933275</v>
      </c>
      <c r="AJ77" s="792">
        <v>2.2048067406799681</v>
      </c>
      <c r="AK77" s="792">
        <v>2.9210478944098263E-2</v>
      </c>
      <c r="AL77" s="792">
        <v>6.9968610815034603E-3</v>
      </c>
      <c r="AM77" s="792">
        <v>1.6174894026720094E-2</v>
      </c>
      <c r="AN77" s="792">
        <v>8.8549220955841078E-3</v>
      </c>
      <c r="AO77" s="792">
        <v>1.7200270634262532E-4</v>
      </c>
      <c r="AP77" s="792">
        <v>1.1762150369142045E-3</v>
      </c>
      <c r="AQ77" s="792">
        <v>4.2259425722694669E-6</v>
      </c>
      <c r="AR77" s="793">
        <v>2.2673963405137032</v>
      </c>
    </row>
    <row r="78" spans="1:44">
      <c r="A78" s="434" t="s">
        <v>825</v>
      </c>
      <c r="B78" s="435">
        <v>76</v>
      </c>
      <c r="C78" s="772" t="s">
        <v>826</v>
      </c>
      <c r="D78" s="786">
        <v>474968</v>
      </c>
      <c r="E78" s="787">
        <v>2269389.321845755</v>
      </c>
      <c r="F78" s="787">
        <v>105343.1260512247</v>
      </c>
      <c r="G78" s="787">
        <v>3802.9755543323781</v>
      </c>
      <c r="H78" s="787">
        <v>88.658745848892636</v>
      </c>
      <c r="I78" s="787">
        <v>134.21131983725004</v>
      </c>
      <c r="J78" s="787">
        <v>0</v>
      </c>
      <c r="K78" s="787">
        <v>0</v>
      </c>
      <c r="L78" s="787">
        <v>0</v>
      </c>
      <c r="M78" s="787">
        <v>0</v>
      </c>
      <c r="N78" s="788">
        <v>109368.97167124323</v>
      </c>
      <c r="O78" s="792">
        <v>4.7779836154135751</v>
      </c>
      <c r="P78" s="792">
        <v>0.22178994385142725</v>
      </c>
      <c r="Q78" s="792">
        <v>8.0068037306352813E-3</v>
      </c>
      <c r="R78" s="792">
        <v>1.8666256642319617E-4</v>
      </c>
      <c r="S78" s="792">
        <v>2.8256918326550432E-4</v>
      </c>
      <c r="T78" s="792">
        <v>0</v>
      </c>
      <c r="U78" s="792">
        <v>0</v>
      </c>
      <c r="V78" s="792">
        <v>0</v>
      </c>
      <c r="W78" s="792">
        <v>0</v>
      </c>
      <c r="X78" s="792">
        <v>0.23026597933175122</v>
      </c>
      <c r="Y78" s="792">
        <v>31.513802654970235</v>
      </c>
      <c r="Z78" s="792">
        <v>1.8766569244977178</v>
      </c>
      <c r="AA78" s="792">
        <v>7.5890934732927684E-2</v>
      </c>
      <c r="AB78" s="792">
        <v>0.11566132509110447</v>
      </c>
      <c r="AC78" s="792">
        <v>1.3411462368746895E-2</v>
      </c>
      <c r="AD78" s="792">
        <v>1.4924604251866893E-2</v>
      </c>
      <c r="AE78" s="792">
        <v>6.1481779312615593E-4</v>
      </c>
      <c r="AF78" s="792">
        <v>7.7281497402968355E-4</v>
      </c>
      <c r="AG78" s="792">
        <v>3.9277392515725526E-5</v>
      </c>
      <c r="AH78" s="792">
        <v>2.0979721611020352</v>
      </c>
      <c r="AI78" s="792">
        <v>25.821194558329584</v>
      </c>
      <c r="AJ78" s="792">
        <v>1.5246432682995823</v>
      </c>
      <c r="AK78" s="792">
        <v>2.3469781826800411E-2</v>
      </c>
      <c r="AL78" s="792">
        <v>4.6212815694144632E-3</v>
      </c>
      <c r="AM78" s="792">
        <v>9.6050387189664903E-3</v>
      </c>
      <c r="AN78" s="792">
        <v>1.1982337115632156E-2</v>
      </c>
      <c r="AO78" s="792">
        <v>2.2213584178286977E-4</v>
      </c>
      <c r="AP78" s="792">
        <v>5.6967050395639526E-4</v>
      </c>
      <c r="AQ78" s="792">
        <v>5.9361339228280093E-6</v>
      </c>
      <c r="AR78" s="793">
        <v>1.575119450010058</v>
      </c>
    </row>
    <row r="79" spans="1:44">
      <c r="A79" s="434" t="s">
        <v>827</v>
      </c>
      <c r="B79" s="435">
        <v>77</v>
      </c>
      <c r="C79" s="772" t="s">
        <v>828</v>
      </c>
      <c r="D79" s="786">
        <v>500000</v>
      </c>
      <c r="E79" s="787">
        <v>1107610.511110422</v>
      </c>
      <c r="F79" s="787">
        <v>23212.041888284344</v>
      </c>
      <c r="G79" s="787">
        <v>19024.096246807581</v>
      </c>
      <c r="H79" s="787">
        <v>43.271270318762603</v>
      </c>
      <c r="I79" s="787">
        <v>65.503907650731648</v>
      </c>
      <c r="J79" s="787">
        <v>0</v>
      </c>
      <c r="K79" s="787">
        <v>0</v>
      </c>
      <c r="L79" s="787">
        <v>0</v>
      </c>
      <c r="M79" s="787">
        <v>0</v>
      </c>
      <c r="N79" s="788">
        <v>42344.913313061421</v>
      </c>
      <c r="O79" s="792">
        <v>2.2152210222208439</v>
      </c>
      <c r="P79" s="792">
        <v>4.6424083776568689E-2</v>
      </c>
      <c r="Q79" s="792">
        <v>3.8048192493615164E-2</v>
      </c>
      <c r="R79" s="792">
        <v>8.6542540637525212E-5</v>
      </c>
      <c r="S79" s="792">
        <v>1.3100781530146329E-4</v>
      </c>
      <c r="T79" s="792">
        <v>0</v>
      </c>
      <c r="U79" s="792">
        <v>0</v>
      </c>
      <c r="V79" s="792">
        <v>0</v>
      </c>
      <c r="W79" s="792">
        <v>0</v>
      </c>
      <c r="X79" s="792">
        <v>8.4689826626122858E-2</v>
      </c>
      <c r="Y79" s="792">
        <v>33.185276640189606</v>
      </c>
      <c r="Z79" s="792">
        <v>1.8177413167626768</v>
      </c>
      <c r="AA79" s="792">
        <v>0.14798947196066753</v>
      </c>
      <c r="AB79" s="792">
        <v>0.13793647441335039</v>
      </c>
      <c r="AC79" s="792">
        <v>3.8227228724398724E-2</v>
      </c>
      <c r="AD79" s="792">
        <v>1.1553620967560133E-2</v>
      </c>
      <c r="AE79" s="792">
        <v>5.6438295148969746E-4</v>
      </c>
      <c r="AF79" s="792">
        <v>9.9883483190814598E-4</v>
      </c>
      <c r="AG79" s="792">
        <v>3.4951362499659431E-5</v>
      </c>
      <c r="AH79" s="792">
        <v>2.1550462819745513</v>
      </c>
      <c r="AI79" s="792">
        <v>23.232316003952853</v>
      </c>
      <c r="AJ79" s="792">
        <v>1.2427534882771989</v>
      </c>
      <c r="AK79" s="792">
        <v>6.9655922956877211E-2</v>
      </c>
      <c r="AL79" s="792">
        <v>8.3418903869494666E-3</v>
      </c>
      <c r="AM79" s="792">
        <v>1.4425526143454548E-2</v>
      </c>
      <c r="AN79" s="792">
        <v>7.5583572178056519E-3</v>
      </c>
      <c r="AO79" s="792">
        <v>1.9026722488668939E-4</v>
      </c>
      <c r="AP79" s="792">
        <v>6.9092211985128391E-4</v>
      </c>
      <c r="AQ79" s="792">
        <v>4.5761868485974099E-6</v>
      </c>
      <c r="AR79" s="793">
        <v>1.3436209505138723</v>
      </c>
    </row>
    <row r="80" spans="1:44">
      <c r="A80" s="434" t="s">
        <v>829</v>
      </c>
      <c r="B80" s="435">
        <v>78</v>
      </c>
      <c r="C80" s="772" t="s">
        <v>830</v>
      </c>
      <c r="D80" s="786">
        <v>140648</v>
      </c>
      <c r="E80" s="787">
        <v>1340948.5848686893</v>
      </c>
      <c r="F80" s="787">
        <v>77202.25405278214</v>
      </c>
      <c r="G80" s="787">
        <v>0</v>
      </c>
      <c r="H80" s="787">
        <v>52.387141614648804</v>
      </c>
      <c r="I80" s="787">
        <v>79.303483838879032</v>
      </c>
      <c r="J80" s="787">
        <v>0</v>
      </c>
      <c r="K80" s="787">
        <v>0</v>
      </c>
      <c r="L80" s="787">
        <v>0</v>
      </c>
      <c r="M80" s="787">
        <v>0</v>
      </c>
      <c r="N80" s="788">
        <v>77333.944678235668</v>
      </c>
      <c r="O80" s="792">
        <v>9.5340750303501594</v>
      </c>
      <c r="P80" s="792">
        <v>0.54890403029394053</v>
      </c>
      <c r="Q80" s="792">
        <v>0</v>
      </c>
      <c r="R80" s="792">
        <v>3.7246986529953363E-4</v>
      </c>
      <c r="S80" s="792">
        <v>5.6384366531254644E-4</v>
      </c>
      <c r="T80" s="792">
        <v>0</v>
      </c>
      <c r="U80" s="792">
        <v>0</v>
      </c>
      <c r="V80" s="792">
        <v>0</v>
      </c>
      <c r="W80" s="792">
        <v>0</v>
      </c>
      <c r="X80" s="792">
        <v>0.5498403438245526</v>
      </c>
      <c r="Y80" s="792">
        <v>46.185802174792265</v>
      </c>
      <c r="Z80" s="792">
        <v>2.7435011248103858</v>
      </c>
      <c r="AA80" s="792">
        <v>8.6700190907927743E-2</v>
      </c>
      <c r="AB80" s="792">
        <v>0.15612681183392074</v>
      </c>
      <c r="AC80" s="792">
        <v>1.5579792590463219E-2</v>
      </c>
      <c r="AD80" s="792">
        <v>1.6151463469427918E-2</v>
      </c>
      <c r="AE80" s="792">
        <v>8.8665887521567957E-4</v>
      </c>
      <c r="AF80" s="792">
        <v>1.355190454514242E-3</v>
      </c>
      <c r="AG80" s="792">
        <v>5.535065463654221E-5</v>
      </c>
      <c r="AH80" s="792">
        <v>3.0203565835964916</v>
      </c>
      <c r="AI80" s="792">
        <v>40.496872347352095</v>
      </c>
      <c r="AJ80" s="792">
        <v>2.3956040272836088</v>
      </c>
      <c r="AK80" s="792">
        <v>2.1765286876624938E-2</v>
      </c>
      <c r="AL80" s="792">
        <v>5.4937631267852807E-3</v>
      </c>
      <c r="AM80" s="792">
        <v>1.3091707993445575E-2</v>
      </c>
      <c r="AN80" s="792">
        <v>1.325442547479711E-2</v>
      </c>
      <c r="AO80" s="792">
        <v>3.4757141666487006E-4</v>
      </c>
      <c r="AP80" s="792">
        <v>1.0982462941547665E-3</v>
      </c>
      <c r="AQ80" s="792">
        <v>8.9797745373663657E-6</v>
      </c>
      <c r="AR80" s="793">
        <v>2.4506640082406181</v>
      </c>
    </row>
    <row r="81" spans="1:44">
      <c r="A81" s="434" t="s">
        <v>831</v>
      </c>
      <c r="B81" s="435">
        <v>79</v>
      </c>
      <c r="C81" s="772" t="s">
        <v>427</v>
      </c>
      <c r="D81" s="786">
        <v>1247942</v>
      </c>
      <c r="E81" s="787">
        <v>3974783.1313824486</v>
      </c>
      <c r="F81" s="787">
        <v>130645.53243817412</v>
      </c>
      <c r="G81" s="787">
        <v>6011.9237106284509</v>
      </c>
      <c r="H81" s="787">
        <v>155.28375147331991</v>
      </c>
      <c r="I81" s="787">
        <v>235.06803570213248</v>
      </c>
      <c r="J81" s="787">
        <v>0</v>
      </c>
      <c r="K81" s="787">
        <v>0</v>
      </c>
      <c r="L81" s="787">
        <v>0</v>
      </c>
      <c r="M81" s="787">
        <v>0</v>
      </c>
      <c r="N81" s="788">
        <v>137047.80793597802</v>
      </c>
      <c r="O81" s="792">
        <v>3.185070405020785</v>
      </c>
      <c r="P81" s="792">
        <v>0.10468878556709697</v>
      </c>
      <c r="Q81" s="792">
        <v>4.8174704518546942E-3</v>
      </c>
      <c r="R81" s="792">
        <v>1.244318658025132E-4</v>
      </c>
      <c r="S81" s="792">
        <v>1.8836455196005302E-4</v>
      </c>
      <c r="T81" s="792">
        <v>0</v>
      </c>
      <c r="U81" s="792">
        <v>0</v>
      </c>
      <c r="V81" s="792">
        <v>0</v>
      </c>
      <c r="W81" s="792">
        <v>0</v>
      </c>
      <c r="X81" s="792">
        <v>0.10981905243671423</v>
      </c>
      <c r="Y81" s="792">
        <v>38.627117338466405</v>
      </c>
      <c r="Z81" s="792">
        <v>2.0834341467673698</v>
      </c>
      <c r="AA81" s="792">
        <v>0.11850529319066007</v>
      </c>
      <c r="AB81" s="792">
        <v>0.13966765398118336</v>
      </c>
      <c r="AC81" s="792">
        <v>1.9486383693927627E-2</v>
      </c>
      <c r="AD81" s="792">
        <v>2.0413407726490817E-2</v>
      </c>
      <c r="AE81" s="792">
        <v>8.7104842765837478E-4</v>
      </c>
      <c r="AF81" s="792">
        <v>1.5645731636292973E-3</v>
      </c>
      <c r="AG81" s="792">
        <v>5.6527585283103784E-5</v>
      </c>
      <c r="AH81" s="792">
        <v>2.3839990345362021</v>
      </c>
      <c r="AI81" s="792">
        <v>30.160912401143904</v>
      </c>
      <c r="AJ81" s="792">
        <v>1.5981128636998645</v>
      </c>
      <c r="AK81" s="792">
        <v>4.0752867102678905E-2</v>
      </c>
      <c r="AL81" s="792">
        <v>5.0316328502304723E-3</v>
      </c>
      <c r="AM81" s="792">
        <v>1.0953747967970049E-2</v>
      </c>
      <c r="AN81" s="792">
        <v>1.5909936451471443E-2</v>
      </c>
      <c r="AO81" s="792">
        <v>3.1975331488871529E-4</v>
      </c>
      <c r="AP81" s="792">
        <v>1.217806095583619E-3</v>
      </c>
      <c r="AQ81" s="792">
        <v>9.0356601415522154E-6</v>
      </c>
      <c r="AR81" s="793">
        <v>1.6723076431428292</v>
      </c>
    </row>
    <row r="82" spans="1:44">
      <c r="A82" s="434" t="s">
        <v>832</v>
      </c>
      <c r="B82" s="435">
        <v>80</v>
      </c>
      <c r="C82" s="772" t="s">
        <v>833</v>
      </c>
      <c r="D82" s="786">
        <v>641829</v>
      </c>
      <c r="E82" s="787">
        <v>372712.86912139738</v>
      </c>
      <c r="F82" s="787">
        <v>22589.401656023467</v>
      </c>
      <c r="G82" s="787">
        <v>9191.491220861988</v>
      </c>
      <c r="H82" s="787">
        <v>14.560857945330326</v>
      </c>
      <c r="I82" s="787">
        <v>22.042179190490998</v>
      </c>
      <c r="J82" s="787">
        <v>0</v>
      </c>
      <c r="K82" s="787">
        <v>0</v>
      </c>
      <c r="L82" s="787">
        <v>0</v>
      </c>
      <c r="M82" s="787">
        <v>0</v>
      </c>
      <c r="N82" s="788">
        <v>31817.495914021274</v>
      </c>
      <c r="O82" s="792">
        <v>0.58070431395495903</v>
      </c>
      <c r="P82" s="792">
        <v>3.5195358352494925E-2</v>
      </c>
      <c r="Q82" s="792">
        <v>1.4320778931556517E-2</v>
      </c>
      <c r="R82" s="792">
        <v>2.2686506756987182E-5</v>
      </c>
      <c r="S82" s="792">
        <v>3.4342759816853082E-5</v>
      </c>
      <c r="T82" s="792">
        <v>0</v>
      </c>
      <c r="U82" s="792">
        <v>0</v>
      </c>
      <c r="V82" s="792">
        <v>0</v>
      </c>
      <c r="W82" s="792">
        <v>0</v>
      </c>
      <c r="X82" s="792">
        <v>4.9573166550625283E-2</v>
      </c>
      <c r="Y82" s="792">
        <v>29.52809007362476</v>
      </c>
      <c r="Z82" s="792">
        <v>1.669260284248715</v>
      </c>
      <c r="AA82" s="792">
        <v>0.13189818276656373</v>
      </c>
      <c r="AB82" s="792">
        <v>0.11914800992777935</v>
      </c>
      <c r="AC82" s="792">
        <v>1.7129870024530935E-2</v>
      </c>
      <c r="AD82" s="792">
        <v>2.5113861119092064E-2</v>
      </c>
      <c r="AE82" s="792">
        <v>5.8927001172313681E-4</v>
      </c>
      <c r="AF82" s="792">
        <v>1.7529852956813885E-3</v>
      </c>
      <c r="AG82" s="792">
        <v>4.4908757183399013E-5</v>
      </c>
      <c r="AH82" s="792">
        <v>1.9649373721512691</v>
      </c>
      <c r="AI82" s="792">
        <v>20.98250055181909</v>
      </c>
      <c r="AJ82" s="792">
        <v>1.1776408295983534</v>
      </c>
      <c r="AK82" s="792">
        <v>5.6779144128907173E-2</v>
      </c>
      <c r="AL82" s="792">
        <v>4.1173472008782033E-3</v>
      </c>
      <c r="AM82" s="792">
        <v>9.18643173153884E-3</v>
      </c>
      <c r="AN82" s="792">
        <v>1.9316887114903751E-2</v>
      </c>
      <c r="AO82" s="792">
        <v>1.6766750260664018E-4</v>
      </c>
      <c r="AP82" s="792">
        <v>1.4071928346966441E-3</v>
      </c>
      <c r="AQ82" s="792">
        <v>4.0323869063989647E-6</v>
      </c>
      <c r="AR82" s="793">
        <v>1.2686195324987908</v>
      </c>
    </row>
    <row r="83" spans="1:44">
      <c r="A83" s="434" t="s">
        <v>834</v>
      </c>
      <c r="B83" s="435">
        <v>81</v>
      </c>
      <c r="C83" s="772" t="s">
        <v>835</v>
      </c>
      <c r="D83" s="786">
        <v>433963</v>
      </c>
      <c r="E83" s="787">
        <v>546717.2964277732</v>
      </c>
      <c r="F83" s="787">
        <v>33014.518823084923</v>
      </c>
      <c r="G83" s="787">
        <v>3784.4556714119044</v>
      </c>
      <c r="H83" s="787">
        <v>21.358728257239118</v>
      </c>
      <c r="I83" s="787">
        <v>32.332773061497498</v>
      </c>
      <c r="J83" s="787">
        <v>0</v>
      </c>
      <c r="K83" s="787">
        <v>0</v>
      </c>
      <c r="L83" s="787">
        <v>0</v>
      </c>
      <c r="M83" s="787">
        <v>0</v>
      </c>
      <c r="N83" s="788">
        <v>36852.665995815565</v>
      </c>
      <c r="O83" s="792">
        <v>1.2598246772830246</v>
      </c>
      <c r="P83" s="792">
        <v>7.6076805679481718E-2</v>
      </c>
      <c r="Q83" s="792">
        <v>8.7206874120879067E-3</v>
      </c>
      <c r="R83" s="792">
        <v>4.9217855571187214E-5</v>
      </c>
      <c r="S83" s="792">
        <v>7.4505828979653794E-5</v>
      </c>
      <c r="T83" s="792">
        <v>0</v>
      </c>
      <c r="U83" s="792">
        <v>0</v>
      </c>
      <c r="V83" s="792">
        <v>0</v>
      </c>
      <c r="W83" s="792">
        <v>0</v>
      </c>
      <c r="X83" s="792">
        <v>8.4921216776120467E-2</v>
      </c>
      <c r="Y83" s="792">
        <v>62.865798276649073</v>
      </c>
      <c r="Z83" s="792">
        <v>3.9908792519566343</v>
      </c>
      <c r="AA83" s="792">
        <v>0.32024717425554539</v>
      </c>
      <c r="AB83" s="792">
        <v>0.2083276486546195</v>
      </c>
      <c r="AC83" s="792">
        <v>2.3709126246132101E-2</v>
      </c>
      <c r="AD83" s="792">
        <v>3.6255317217167356E-2</v>
      </c>
      <c r="AE83" s="792">
        <v>7.0577849357972419E-4</v>
      </c>
      <c r="AF83" s="792">
        <v>3.8165945202834495E-3</v>
      </c>
      <c r="AG83" s="792">
        <v>4.9865453346502412E-5</v>
      </c>
      <c r="AH83" s="792">
        <v>4.5839907567973084</v>
      </c>
      <c r="AI83" s="792">
        <v>49.106794252340784</v>
      </c>
      <c r="AJ83" s="792">
        <v>3.148555764658874</v>
      </c>
      <c r="AK83" s="792">
        <v>0.13742601353856687</v>
      </c>
      <c r="AL83" s="792">
        <v>7.2260242793762263E-3</v>
      </c>
      <c r="AM83" s="792">
        <v>1.5668740097367809E-2</v>
      </c>
      <c r="AN83" s="792">
        <v>2.8691610281409211E-2</v>
      </c>
      <c r="AO83" s="792">
        <v>2.2494751334016473E-4</v>
      </c>
      <c r="AP83" s="792">
        <v>3.319820998896301E-3</v>
      </c>
      <c r="AQ83" s="792">
        <v>6.2636838133706729E-6</v>
      </c>
      <c r="AR83" s="793">
        <v>3.3411191850516433</v>
      </c>
    </row>
    <row r="84" spans="1:44">
      <c r="A84" s="434" t="s">
        <v>836</v>
      </c>
      <c r="B84" s="435">
        <v>82</v>
      </c>
      <c r="C84" s="772" t="s">
        <v>837</v>
      </c>
      <c r="D84" s="786">
        <v>284590</v>
      </c>
      <c r="E84" s="787">
        <v>272470.48195337871</v>
      </c>
      <c r="F84" s="787">
        <v>16691.229548281921</v>
      </c>
      <c r="G84" s="787">
        <v>3626.4633719147137</v>
      </c>
      <c r="H84" s="787">
        <v>10.644665936465431</v>
      </c>
      <c r="I84" s="787">
        <v>16.113860520817262</v>
      </c>
      <c r="J84" s="787">
        <v>0</v>
      </c>
      <c r="K84" s="787">
        <v>0</v>
      </c>
      <c r="L84" s="787">
        <v>0</v>
      </c>
      <c r="M84" s="787">
        <v>0</v>
      </c>
      <c r="N84" s="788">
        <v>20344.451446653919</v>
      </c>
      <c r="O84" s="792">
        <v>0.95741411136504695</v>
      </c>
      <c r="P84" s="792">
        <v>5.8650091529153944E-2</v>
      </c>
      <c r="Q84" s="792">
        <v>1.2742764580325076E-2</v>
      </c>
      <c r="R84" s="792">
        <v>3.7403513603659406E-5</v>
      </c>
      <c r="S84" s="792">
        <v>5.6621316704091018E-5</v>
      </c>
      <c r="T84" s="792">
        <v>0</v>
      </c>
      <c r="U84" s="792">
        <v>0</v>
      </c>
      <c r="V84" s="792">
        <v>0</v>
      </c>
      <c r="W84" s="792">
        <v>0</v>
      </c>
      <c r="X84" s="792">
        <v>7.1486880939786765E-2</v>
      </c>
      <c r="Y84" s="792">
        <v>28.802111477004125</v>
      </c>
      <c r="Z84" s="792">
        <v>1.6142035180284524</v>
      </c>
      <c r="AA84" s="792">
        <v>0.1193157169588117</v>
      </c>
      <c r="AB84" s="792">
        <v>0.11142252896018547</v>
      </c>
      <c r="AC84" s="792">
        <v>1.4332607766806654E-2</v>
      </c>
      <c r="AD84" s="792">
        <v>1.8282151280311611E-2</v>
      </c>
      <c r="AE84" s="792">
        <v>4.63908492075623E-4</v>
      </c>
      <c r="AF84" s="792">
        <v>1.6135287833754547E-3</v>
      </c>
      <c r="AG84" s="792">
        <v>3.0927485670775031E-5</v>
      </c>
      <c r="AH84" s="792">
        <v>1.8796648877556896</v>
      </c>
      <c r="AI84" s="792">
        <v>21.453910775179288</v>
      </c>
      <c r="AJ84" s="792">
        <v>1.1956063912289612</v>
      </c>
      <c r="AK84" s="792">
        <v>5.2247239417939594E-2</v>
      </c>
      <c r="AL84" s="792">
        <v>3.6383595174821659E-3</v>
      </c>
      <c r="AM84" s="792">
        <v>8.3376315728709727E-3</v>
      </c>
      <c r="AN84" s="792">
        <v>1.4020050426936468E-2</v>
      </c>
      <c r="AO84" s="792">
        <v>1.4906218111658916E-4</v>
      </c>
      <c r="AP84" s="792">
        <v>1.3313942148731835E-3</v>
      </c>
      <c r="AQ84" s="792">
        <v>3.4637613766776605E-6</v>
      </c>
      <c r="AR84" s="793">
        <v>1.275333592321557</v>
      </c>
    </row>
    <row r="85" spans="1:44">
      <c r="A85" s="434" t="s">
        <v>838</v>
      </c>
      <c r="B85" s="435">
        <v>83</v>
      </c>
      <c r="C85" s="772" t="s">
        <v>839</v>
      </c>
      <c r="D85" s="786">
        <v>380528</v>
      </c>
      <c r="E85" s="787">
        <v>397215.62977083621</v>
      </c>
      <c r="F85" s="787">
        <v>23628.115219549509</v>
      </c>
      <c r="G85" s="787">
        <v>9591.3445400076707</v>
      </c>
      <c r="H85" s="787">
        <v>15.518112836812758</v>
      </c>
      <c r="I85" s="787">
        <v>23.491268518073966</v>
      </c>
      <c r="J85" s="787">
        <v>0</v>
      </c>
      <c r="K85" s="787">
        <v>0</v>
      </c>
      <c r="L85" s="787">
        <v>0</v>
      </c>
      <c r="M85" s="787">
        <v>0</v>
      </c>
      <c r="N85" s="788">
        <v>33258.469140912071</v>
      </c>
      <c r="O85" s="792">
        <v>1.0438538813722937</v>
      </c>
      <c r="P85" s="792">
        <v>6.2092974024380618E-2</v>
      </c>
      <c r="Q85" s="792">
        <v>2.520535818653994E-2</v>
      </c>
      <c r="R85" s="792">
        <v>4.0780475646503696E-5</v>
      </c>
      <c r="S85" s="792">
        <v>6.1733350812749564E-5</v>
      </c>
      <c r="T85" s="792">
        <v>0</v>
      </c>
      <c r="U85" s="792">
        <v>0</v>
      </c>
      <c r="V85" s="792">
        <v>0</v>
      </c>
      <c r="W85" s="792">
        <v>0</v>
      </c>
      <c r="X85" s="792">
        <v>8.7400846037379812E-2</v>
      </c>
      <c r="Y85" s="792">
        <v>43.726611750271545</v>
      </c>
      <c r="Z85" s="792">
        <v>2.6949618435059577</v>
      </c>
      <c r="AA85" s="792">
        <v>0.21853829216196341</v>
      </c>
      <c r="AB85" s="792">
        <v>0.15123680857948746</v>
      </c>
      <c r="AC85" s="792">
        <v>1.8780123907487137E-2</v>
      </c>
      <c r="AD85" s="792">
        <v>2.5116196477443169E-2</v>
      </c>
      <c r="AE85" s="792">
        <v>5.7613557823085282E-4</v>
      </c>
      <c r="AF85" s="792">
        <v>2.8615214063664254E-3</v>
      </c>
      <c r="AG85" s="792">
        <v>4.1794449759554015E-5</v>
      </c>
      <c r="AH85" s="792">
        <v>3.1121127160666959</v>
      </c>
      <c r="AI85" s="792">
        <v>33.549904625394127</v>
      </c>
      <c r="AJ85" s="792">
        <v>2.0804116833400612</v>
      </c>
      <c r="AK85" s="792">
        <v>9.8869553333423357E-2</v>
      </c>
      <c r="AL85" s="792">
        <v>5.5893625921759624E-3</v>
      </c>
      <c r="AM85" s="792">
        <v>1.1653960817888241E-2</v>
      </c>
      <c r="AN85" s="792">
        <v>1.9707014189048633E-2</v>
      </c>
      <c r="AO85" s="792">
        <v>1.8125792703694833E-4</v>
      </c>
      <c r="AP85" s="792">
        <v>2.483115734037907E-3</v>
      </c>
      <c r="AQ85" s="792">
        <v>4.7859707363781174E-6</v>
      </c>
      <c r="AR85" s="793">
        <v>2.218900733904408</v>
      </c>
    </row>
    <row r="86" spans="1:44">
      <c r="A86" s="434" t="s">
        <v>840</v>
      </c>
      <c r="B86" s="435">
        <v>84</v>
      </c>
      <c r="C86" s="772" t="s">
        <v>430</v>
      </c>
      <c r="D86" s="786">
        <v>440904</v>
      </c>
      <c r="E86" s="787">
        <v>41320799.469656691</v>
      </c>
      <c r="F86" s="787">
        <v>2836008.7010538564</v>
      </c>
      <c r="G86" s="787">
        <v>885.07970830891088</v>
      </c>
      <c r="H86" s="787">
        <v>2218.5594738361679</v>
      </c>
      <c r="I86" s="787">
        <v>6366.3906955551292</v>
      </c>
      <c r="J86" s="787">
        <v>0</v>
      </c>
      <c r="K86" s="787">
        <v>0</v>
      </c>
      <c r="L86" s="787">
        <v>0</v>
      </c>
      <c r="M86" s="787">
        <v>0</v>
      </c>
      <c r="N86" s="788">
        <v>2845478.7309315568</v>
      </c>
      <c r="O86" s="792">
        <v>93.71835925656535</v>
      </c>
      <c r="P86" s="792">
        <v>6.4322589521842772</v>
      </c>
      <c r="Q86" s="792">
        <v>2.0074204550398975E-3</v>
      </c>
      <c r="R86" s="792">
        <v>5.0318424732734741E-3</v>
      </c>
      <c r="S86" s="792">
        <v>1.4439403352101884E-2</v>
      </c>
      <c r="T86" s="792">
        <v>0</v>
      </c>
      <c r="U86" s="792">
        <v>0</v>
      </c>
      <c r="V86" s="792">
        <v>0</v>
      </c>
      <c r="W86" s="792">
        <v>0</v>
      </c>
      <c r="X86" s="792">
        <v>6.4537376184646922</v>
      </c>
      <c r="Y86" s="792">
        <v>292.4632342338839</v>
      </c>
      <c r="Z86" s="792">
        <v>16.772091552677367</v>
      </c>
      <c r="AA86" s="792">
        <v>0.38697444227104322</v>
      </c>
      <c r="AB86" s="792">
        <v>0.74674979904455008</v>
      </c>
      <c r="AC86" s="792">
        <v>8.5134092374993739E-2</v>
      </c>
      <c r="AD86" s="792">
        <v>1.9496382168119983E-2</v>
      </c>
      <c r="AE86" s="792">
        <v>1.2363393049022622E-3</v>
      </c>
      <c r="AF86" s="792">
        <v>1.0244315333379335E-2</v>
      </c>
      <c r="AG86" s="792">
        <v>7.9174659510040788E-5</v>
      </c>
      <c r="AH86" s="792">
        <v>18.02200609783387</v>
      </c>
      <c r="AI86" s="792">
        <v>266.23881438435836</v>
      </c>
      <c r="AJ86" s="792">
        <v>15.249748567750297</v>
      </c>
      <c r="AK86" s="792">
        <v>7.1053904585979821E-2</v>
      </c>
      <c r="AL86" s="792">
        <v>2.3839854826503214E-2</v>
      </c>
      <c r="AM86" s="792">
        <v>6.5443884805141905E-2</v>
      </c>
      <c r="AN86" s="792">
        <v>1.0684653512801102E-2</v>
      </c>
      <c r="AO86" s="792">
        <v>3.4859120813013046E-4</v>
      </c>
      <c r="AP86" s="792">
        <v>9.3359211794452474E-3</v>
      </c>
      <c r="AQ86" s="792">
        <v>9.2544895018780183E-6</v>
      </c>
      <c r="AR86" s="793">
        <v>15.430464632357801</v>
      </c>
    </row>
    <row r="87" spans="1:44">
      <c r="A87" s="434" t="s">
        <v>841</v>
      </c>
      <c r="B87" s="435">
        <v>85</v>
      </c>
      <c r="C87" s="772" t="s">
        <v>842</v>
      </c>
      <c r="D87" s="786">
        <v>1510560</v>
      </c>
      <c r="E87" s="787">
        <v>70129954.392698318</v>
      </c>
      <c r="F87" s="787">
        <v>3544576.8519581691</v>
      </c>
      <c r="G87" s="787">
        <v>11813.900250722112</v>
      </c>
      <c r="H87" s="787">
        <v>4803.9218492055916</v>
      </c>
      <c r="I87" s="787">
        <v>10811.800024315424</v>
      </c>
      <c r="J87" s="787">
        <v>0</v>
      </c>
      <c r="K87" s="787">
        <v>0</v>
      </c>
      <c r="L87" s="787">
        <v>0</v>
      </c>
      <c r="M87" s="787">
        <v>0</v>
      </c>
      <c r="N87" s="788">
        <v>3572006.4740824122</v>
      </c>
      <c r="O87" s="792">
        <v>46.426460645521075</v>
      </c>
      <c r="P87" s="792">
        <v>2.3465316518100368</v>
      </c>
      <c r="Q87" s="792">
        <v>7.8208745436938037E-3</v>
      </c>
      <c r="R87" s="792">
        <v>3.1802257766693092E-3</v>
      </c>
      <c r="S87" s="792">
        <v>7.1574780374929984E-3</v>
      </c>
      <c r="T87" s="792">
        <v>0</v>
      </c>
      <c r="U87" s="792">
        <v>0</v>
      </c>
      <c r="V87" s="792">
        <v>0</v>
      </c>
      <c r="W87" s="792">
        <v>0</v>
      </c>
      <c r="X87" s="792">
        <v>2.3646902301678927</v>
      </c>
      <c r="Y87" s="792">
        <v>232.73567290911654</v>
      </c>
      <c r="Z87" s="792">
        <v>12.488347417296151</v>
      </c>
      <c r="AA87" s="792">
        <v>0.34472154906020158</v>
      </c>
      <c r="AB87" s="792">
        <v>0.58102139871298808</v>
      </c>
      <c r="AC87" s="792">
        <v>7.3503396005931101E-2</v>
      </c>
      <c r="AD87" s="792">
        <v>1.6252697389274286E-2</v>
      </c>
      <c r="AE87" s="792">
        <v>1.0162332451903572E-3</v>
      </c>
      <c r="AF87" s="792">
        <v>8.2471685705739328E-3</v>
      </c>
      <c r="AG87" s="792">
        <v>6.5442283434851816E-5</v>
      </c>
      <c r="AH87" s="792">
        <v>13.513175302563743</v>
      </c>
      <c r="AI87" s="792">
        <v>196.40197135854459</v>
      </c>
      <c r="AJ87" s="792">
        <v>10.404585150178381</v>
      </c>
      <c r="AK87" s="792">
        <v>8.4719255491465056E-2</v>
      </c>
      <c r="AL87" s="792">
        <v>2.1771687157378813E-2</v>
      </c>
      <c r="AM87" s="792">
        <v>5.0215589075666714E-2</v>
      </c>
      <c r="AN87" s="792">
        <v>9.9481073151216799E-3</v>
      </c>
      <c r="AO87" s="792">
        <v>3.1482964412642009E-4</v>
      </c>
      <c r="AP87" s="792">
        <v>6.9391474724896374E-3</v>
      </c>
      <c r="AQ87" s="792">
        <v>8.3339152833968845E-6</v>
      </c>
      <c r="AR87" s="793">
        <v>10.578502100249914</v>
      </c>
    </row>
    <row r="88" spans="1:44">
      <c r="A88" s="434" t="s">
        <v>843</v>
      </c>
      <c r="B88" s="435">
        <v>86</v>
      </c>
      <c r="C88" s="772" t="s">
        <v>844</v>
      </c>
      <c r="D88" s="786">
        <v>832591</v>
      </c>
      <c r="E88" s="787">
        <v>34031939.680146761</v>
      </c>
      <c r="F88" s="787">
        <v>1765673.1419999683</v>
      </c>
      <c r="G88" s="787">
        <v>367.07589154893481</v>
      </c>
      <c r="H88" s="787">
        <v>4980.546211204859</v>
      </c>
      <c r="I88" s="787">
        <v>5263.7721954542039</v>
      </c>
      <c r="J88" s="787">
        <v>0</v>
      </c>
      <c r="K88" s="787">
        <v>0</v>
      </c>
      <c r="L88" s="787">
        <v>0</v>
      </c>
      <c r="M88" s="787">
        <v>0</v>
      </c>
      <c r="N88" s="788">
        <v>1776284.5362981765</v>
      </c>
      <c r="O88" s="792">
        <v>40.874738833529022</v>
      </c>
      <c r="P88" s="792">
        <v>2.1206968871870684</v>
      </c>
      <c r="Q88" s="792">
        <v>4.4088380915591787E-4</v>
      </c>
      <c r="R88" s="792">
        <v>5.9819842049756234E-3</v>
      </c>
      <c r="S88" s="792">
        <v>6.3221584132595763E-3</v>
      </c>
      <c r="T88" s="792">
        <v>0</v>
      </c>
      <c r="U88" s="792">
        <v>0</v>
      </c>
      <c r="V88" s="792">
        <v>0</v>
      </c>
      <c r="W88" s="792">
        <v>0</v>
      </c>
      <c r="X88" s="792">
        <v>2.1334419136144596</v>
      </c>
      <c r="Y88" s="792">
        <v>239.7227419973959</v>
      </c>
      <c r="Z88" s="792">
        <v>13.066904369571173</v>
      </c>
      <c r="AA88" s="792">
        <v>0.33265632883470142</v>
      </c>
      <c r="AB88" s="792">
        <v>0.60098487789213495</v>
      </c>
      <c r="AC88" s="792">
        <v>6.9177996745360654E-2</v>
      </c>
      <c r="AD88" s="792">
        <v>1.6759085605377689E-2</v>
      </c>
      <c r="AE88" s="792">
        <v>1.087689425306984E-3</v>
      </c>
      <c r="AF88" s="792">
        <v>8.480645425608023E-3</v>
      </c>
      <c r="AG88" s="792">
        <v>6.7541096512051032E-5</v>
      </c>
      <c r="AH88" s="792">
        <v>14.096118534596172</v>
      </c>
      <c r="AI88" s="792">
        <v>198.08656991308413</v>
      </c>
      <c r="AJ88" s="792">
        <v>10.680030410892494</v>
      </c>
      <c r="AK88" s="792">
        <v>7.3080165766490651E-2</v>
      </c>
      <c r="AL88" s="792">
        <v>2.3622599320230982E-2</v>
      </c>
      <c r="AM88" s="792">
        <v>5.0211431155626852E-2</v>
      </c>
      <c r="AN88" s="792">
        <v>9.7750145603739593E-3</v>
      </c>
      <c r="AO88" s="792">
        <v>3.5080332476264262E-4</v>
      </c>
      <c r="AP88" s="792">
        <v>6.9775992005889752E-3</v>
      </c>
      <c r="AQ88" s="792">
        <v>8.1536057910176874E-6</v>
      </c>
      <c r="AR88" s="793">
        <v>10.844056177826358</v>
      </c>
    </row>
    <row r="89" spans="1:44">
      <c r="A89" s="434" t="s">
        <v>845</v>
      </c>
      <c r="B89" s="435">
        <v>87</v>
      </c>
      <c r="C89" s="772" t="s">
        <v>846</v>
      </c>
      <c r="D89" s="786">
        <v>724061</v>
      </c>
      <c r="E89" s="787">
        <v>13201042.014516722</v>
      </c>
      <c r="F89" s="787">
        <v>120910.54784647179</v>
      </c>
      <c r="G89" s="787">
        <v>2281.364085649936</v>
      </c>
      <c r="H89" s="787">
        <v>656.35791632894848</v>
      </c>
      <c r="I89" s="787">
        <v>2033.5759229604791</v>
      </c>
      <c r="J89" s="787">
        <v>0</v>
      </c>
      <c r="K89" s="787">
        <v>0</v>
      </c>
      <c r="L89" s="787">
        <v>0</v>
      </c>
      <c r="M89" s="787">
        <v>0</v>
      </c>
      <c r="N89" s="788">
        <v>125881.84577141116</v>
      </c>
      <c r="O89" s="792">
        <v>18.231947328355929</v>
      </c>
      <c r="P89" s="792">
        <v>0.16698944957188938</v>
      </c>
      <c r="Q89" s="792">
        <v>3.1507898998149823E-3</v>
      </c>
      <c r="R89" s="792">
        <v>9.0649533164878168E-4</v>
      </c>
      <c r="S89" s="792">
        <v>2.8085698897751419E-3</v>
      </c>
      <c r="T89" s="792">
        <v>0</v>
      </c>
      <c r="U89" s="792">
        <v>0</v>
      </c>
      <c r="V89" s="792">
        <v>0</v>
      </c>
      <c r="W89" s="792">
        <v>0</v>
      </c>
      <c r="X89" s="792">
        <v>0.17385530469312829</v>
      </c>
      <c r="Y89" s="792">
        <v>152.19727910204915</v>
      </c>
      <c r="Z89" s="792">
        <v>7.5159469780693495</v>
      </c>
      <c r="AA89" s="792">
        <v>0.21655922566571828</v>
      </c>
      <c r="AB89" s="792">
        <v>0.36153269002167565</v>
      </c>
      <c r="AC89" s="792">
        <v>5.1438034538451756E-2</v>
      </c>
      <c r="AD89" s="792">
        <v>1.3761206558867742E-2</v>
      </c>
      <c r="AE89" s="792">
        <v>1.3355390724798617E-3</v>
      </c>
      <c r="AF89" s="792">
        <v>4.711645864770013E-3</v>
      </c>
      <c r="AG89" s="792">
        <v>5.3077530807350175E-5</v>
      </c>
      <c r="AH89" s="792">
        <v>8.1653383973221203</v>
      </c>
      <c r="AI89" s="792">
        <v>128.45739196534217</v>
      </c>
      <c r="AJ89" s="792">
        <v>6.1579012638329429</v>
      </c>
      <c r="AK89" s="792">
        <v>5.8309166252612607E-2</v>
      </c>
      <c r="AL89" s="792">
        <v>1.5244186682306739E-2</v>
      </c>
      <c r="AM89" s="792">
        <v>3.3611798212976392E-2</v>
      </c>
      <c r="AN89" s="792">
        <v>9.3273419286286994E-3</v>
      </c>
      <c r="AO89" s="792">
        <v>7.7866114338593338E-4</v>
      </c>
      <c r="AP89" s="792">
        <v>3.8274224184818985E-3</v>
      </c>
      <c r="AQ89" s="792">
        <v>6.868257416483182E-6</v>
      </c>
      <c r="AR89" s="793">
        <v>6.2790067087287511</v>
      </c>
    </row>
    <row r="90" spans="1:44">
      <c r="A90" s="434" t="s">
        <v>847</v>
      </c>
      <c r="B90" s="435">
        <v>88</v>
      </c>
      <c r="C90" s="772" t="s">
        <v>848</v>
      </c>
      <c r="D90" s="786">
        <v>306733</v>
      </c>
      <c r="E90" s="787">
        <v>6420543.2027038923</v>
      </c>
      <c r="F90" s="787">
        <v>103904.5376963874</v>
      </c>
      <c r="G90" s="787">
        <v>7168.6724879237336</v>
      </c>
      <c r="H90" s="787">
        <v>365.66676573122743</v>
      </c>
      <c r="I90" s="787">
        <v>989.36329688807689</v>
      </c>
      <c r="J90" s="787">
        <v>0</v>
      </c>
      <c r="K90" s="787">
        <v>0</v>
      </c>
      <c r="L90" s="787">
        <v>0</v>
      </c>
      <c r="M90" s="787">
        <v>0</v>
      </c>
      <c r="N90" s="788">
        <v>112428.24024693042</v>
      </c>
      <c r="O90" s="792">
        <v>20.932026233577385</v>
      </c>
      <c r="P90" s="792">
        <v>0.33874587245711224</v>
      </c>
      <c r="Q90" s="792">
        <v>2.3371050679006605E-2</v>
      </c>
      <c r="R90" s="792">
        <v>1.1921337636681655E-3</v>
      </c>
      <c r="S90" s="792">
        <v>3.2254869769085064E-3</v>
      </c>
      <c r="T90" s="792">
        <v>0</v>
      </c>
      <c r="U90" s="792">
        <v>0</v>
      </c>
      <c r="V90" s="792">
        <v>0</v>
      </c>
      <c r="W90" s="792">
        <v>0</v>
      </c>
      <c r="X90" s="792">
        <v>0.36653454387669554</v>
      </c>
      <c r="Y90" s="792">
        <v>93.410648216392431</v>
      </c>
      <c r="Z90" s="792">
        <v>4.2939688256814765</v>
      </c>
      <c r="AA90" s="792">
        <v>0.24948006434538827</v>
      </c>
      <c r="AB90" s="792">
        <v>0.2623319277493521</v>
      </c>
      <c r="AC90" s="792">
        <v>3.9358195501156948E-2</v>
      </c>
      <c r="AD90" s="792">
        <v>4.5179291883000058E-2</v>
      </c>
      <c r="AE90" s="792">
        <v>1.0961599877099821E-3</v>
      </c>
      <c r="AF90" s="792">
        <v>2.5812995527990379E-3</v>
      </c>
      <c r="AG90" s="792">
        <v>6.3460265415527236E-5</v>
      </c>
      <c r="AH90" s="792">
        <v>4.8940592249662975</v>
      </c>
      <c r="AI90" s="792">
        <v>73.435262590669595</v>
      </c>
      <c r="AJ90" s="792">
        <v>3.1711967999637221</v>
      </c>
      <c r="AK90" s="792">
        <v>9.1065203873857914E-2</v>
      </c>
      <c r="AL90" s="792">
        <v>8.6916002946386198E-3</v>
      </c>
      <c r="AM90" s="792">
        <v>2.2004001731650916E-2</v>
      </c>
      <c r="AN90" s="792">
        <v>3.2391753502555368E-2</v>
      </c>
      <c r="AO90" s="792">
        <v>4.6136031639958591E-4</v>
      </c>
      <c r="AP90" s="792">
        <v>1.8789799000470996E-3</v>
      </c>
      <c r="AQ90" s="792">
        <v>9.5966752556281525E-6</v>
      </c>
      <c r="AR90" s="793">
        <v>3.3276992962581269</v>
      </c>
    </row>
    <row r="91" spans="1:44">
      <c r="A91" s="434" t="s">
        <v>849</v>
      </c>
      <c r="B91" s="435">
        <v>89</v>
      </c>
      <c r="C91" s="772" t="s">
        <v>850</v>
      </c>
      <c r="D91" s="786">
        <v>1331642</v>
      </c>
      <c r="E91" s="787">
        <v>22151538.996971637</v>
      </c>
      <c r="F91" s="787">
        <v>107537.49888333329</v>
      </c>
      <c r="G91" s="787">
        <v>16309.527527078251</v>
      </c>
      <c r="H91" s="787">
        <v>824.88572408364064</v>
      </c>
      <c r="I91" s="787">
        <v>3410.5816420713327</v>
      </c>
      <c r="J91" s="787">
        <v>0</v>
      </c>
      <c r="K91" s="787">
        <v>0</v>
      </c>
      <c r="L91" s="787">
        <v>0</v>
      </c>
      <c r="M91" s="787">
        <v>0</v>
      </c>
      <c r="N91" s="788">
        <v>128082.49377656652</v>
      </c>
      <c r="O91" s="792">
        <v>16.634755434998024</v>
      </c>
      <c r="P91" s="792">
        <v>8.0755562593650007E-2</v>
      </c>
      <c r="Q91" s="792">
        <v>1.2247681829709676E-2</v>
      </c>
      <c r="R91" s="792">
        <v>6.1945006547078018E-4</v>
      </c>
      <c r="S91" s="792">
        <v>2.5611850948463119E-3</v>
      </c>
      <c r="T91" s="792">
        <v>0</v>
      </c>
      <c r="U91" s="792">
        <v>0</v>
      </c>
      <c r="V91" s="792">
        <v>0</v>
      </c>
      <c r="W91" s="792">
        <v>0</v>
      </c>
      <c r="X91" s="792">
        <v>9.6183879583676773E-2</v>
      </c>
      <c r="Y91" s="792">
        <v>78.199251296476533</v>
      </c>
      <c r="Z91" s="792">
        <v>3.1411600459100191</v>
      </c>
      <c r="AA91" s="792">
        <v>0.12643507106261528</v>
      </c>
      <c r="AB91" s="792">
        <v>0.16556222672375065</v>
      </c>
      <c r="AC91" s="792">
        <v>2.6990869595353996E-2</v>
      </c>
      <c r="AD91" s="792">
        <v>7.9766760169287607E-3</v>
      </c>
      <c r="AE91" s="792">
        <v>6.5608769252152718E-4</v>
      </c>
      <c r="AF91" s="792">
        <v>1.8871382481557731E-3</v>
      </c>
      <c r="AG91" s="792">
        <v>2.7347753159573971E-5</v>
      </c>
      <c r="AH91" s="792">
        <v>3.470695463002504</v>
      </c>
      <c r="AI91" s="792">
        <v>68.848946250580113</v>
      </c>
      <c r="AJ91" s="792">
        <v>2.6075991131680833</v>
      </c>
      <c r="AK91" s="792">
        <v>4.978860485474005E-2</v>
      </c>
      <c r="AL91" s="792">
        <v>7.7538430594244348E-3</v>
      </c>
      <c r="AM91" s="792">
        <v>1.808014995983492E-2</v>
      </c>
      <c r="AN91" s="792">
        <v>5.6685368381446605E-3</v>
      </c>
      <c r="AO91" s="792">
        <v>3.7415140323952438E-4</v>
      </c>
      <c r="AP91" s="792">
        <v>1.5347367888208631E-3</v>
      </c>
      <c r="AQ91" s="792">
        <v>3.5332372785982194E-6</v>
      </c>
      <c r="AR91" s="793">
        <v>2.690802669309567</v>
      </c>
    </row>
    <row r="92" spans="1:44">
      <c r="A92" s="434" t="s">
        <v>851</v>
      </c>
      <c r="B92" s="435">
        <v>90</v>
      </c>
      <c r="C92" s="772" t="s">
        <v>852</v>
      </c>
      <c r="D92" s="786">
        <v>593723</v>
      </c>
      <c r="E92" s="787">
        <v>11261271.991242036</v>
      </c>
      <c r="F92" s="787">
        <v>116485.56261511834</v>
      </c>
      <c r="G92" s="787">
        <v>4423.013458706052</v>
      </c>
      <c r="H92" s="787">
        <v>600.56171653486717</v>
      </c>
      <c r="I92" s="787">
        <v>1735.0237883337611</v>
      </c>
      <c r="J92" s="787">
        <v>0</v>
      </c>
      <c r="K92" s="787">
        <v>0</v>
      </c>
      <c r="L92" s="787">
        <v>0</v>
      </c>
      <c r="M92" s="787">
        <v>0</v>
      </c>
      <c r="N92" s="788">
        <v>123244.16157869301</v>
      </c>
      <c r="O92" s="792">
        <v>18.967215336515576</v>
      </c>
      <c r="P92" s="792">
        <v>0.19619513243569534</v>
      </c>
      <c r="Q92" s="792">
        <v>7.449624587065099E-3</v>
      </c>
      <c r="R92" s="792">
        <v>1.0115183621568764E-3</v>
      </c>
      <c r="S92" s="792">
        <v>2.9222782144767193E-3</v>
      </c>
      <c r="T92" s="792">
        <v>0</v>
      </c>
      <c r="U92" s="792">
        <v>0</v>
      </c>
      <c r="V92" s="792">
        <v>0</v>
      </c>
      <c r="W92" s="792">
        <v>0</v>
      </c>
      <c r="X92" s="792">
        <v>0.20757855359939403</v>
      </c>
      <c r="Y92" s="792">
        <v>94.892381719090309</v>
      </c>
      <c r="Z92" s="792">
        <v>4.3135292040458237</v>
      </c>
      <c r="AA92" s="792">
        <v>0.15089541805388246</v>
      </c>
      <c r="AB92" s="792">
        <v>0.21769574491412191</v>
      </c>
      <c r="AC92" s="792">
        <v>2.9656505866014031E-2</v>
      </c>
      <c r="AD92" s="792">
        <v>1.4354867175663255E-2</v>
      </c>
      <c r="AE92" s="792">
        <v>8.1663863618833851E-4</v>
      </c>
      <c r="AF92" s="792">
        <v>2.6973868487206957E-3</v>
      </c>
      <c r="AG92" s="792">
        <v>3.8312692373029971E-5</v>
      </c>
      <c r="AH92" s="792">
        <v>4.729684078232788</v>
      </c>
      <c r="AI92" s="792">
        <v>79.955623481896566</v>
      </c>
      <c r="AJ92" s="792">
        <v>3.4691677273943906</v>
      </c>
      <c r="AK92" s="792">
        <v>4.9496210425627761E-2</v>
      </c>
      <c r="AL92" s="792">
        <v>9.3212020896981107E-3</v>
      </c>
      <c r="AM92" s="792">
        <v>2.0949047811688257E-2</v>
      </c>
      <c r="AN92" s="792">
        <v>1.0310608038568425E-2</v>
      </c>
      <c r="AO92" s="792">
        <v>4.2395541817783557E-4</v>
      </c>
      <c r="AP92" s="792">
        <v>2.1400424008770368E-3</v>
      </c>
      <c r="AQ92" s="792">
        <v>5.3163088713884213E-6</v>
      </c>
      <c r="AR92" s="793">
        <v>3.5618141098878993</v>
      </c>
    </row>
    <row r="93" spans="1:44">
      <c r="A93" s="434" t="s">
        <v>853</v>
      </c>
      <c r="B93" s="435">
        <v>91</v>
      </c>
      <c r="C93" s="772" t="s">
        <v>854</v>
      </c>
      <c r="D93" s="786">
        <v>814925</v>
      </c>
      <c r="E93" s="787">
        <v>16899317.807999842</v>
      </c>
      <c r="F93" s="787">
        <v>273062.62689167762</v>
      </c>
      <c r="G93" s="787">
        <v>9126.7015902046187</v>
      </c>
      <c r="H93" s="787">
        <v>1720.2744843541334</v>
      </c>
      <c r="I93" s="787">
        <v>2608.9741013659414</v>
      </c>
      <c r="J93" s="787">
        <v>0</v>
      </c>
      <c r="K93" s="787">
        <v>0</v>
      </c>
      <c r="L93" s="787">
        <v>0</v>
      </c>
      <c r="M93" s="787">
        <v>0</v>
      </c>
      <c r="N93" s="788">
        <v>286518.57706760231</v>
      </c>
      <c r="O93" s="792">
        <v>20.737267611129663</v>
      </c>
      <c r="P93" s="792">
        <v>0.33507700327229822</v>
      </c>
      <c r="Q93" s="792">
        <v>1.1199437482227959E-2</v>
      </c>
      <c r="R93" s="792">
        <v>2.1109604986399156E-3</v>
      </c>
      <c r="S93" s="792">
        <v>3.2014898320286422E-3</v>
      </c>
      <c r="T93" s="792">
        <v>0</v>
      </c>
      <c r="U93" s="792">
        <v>0</v>
      </c>
      <c r="V93" s="792">
        <v>0</v>
      </c>
      <c r="W93" s="792">
        <v>0</v>
      </c>
      <c r="X93" s="792">
        <v>0.35158889108519475</v>
      </c>
      <c r="Y93" s="792">
        <v>78.199559523540046</v>
      </c>
      <c r="Z93" s="792">
        <v>3.428028595725503</v>
      </c>
      <c r="AA93" s="792">
        <v>0.18866720801073347</v>
      </c>
      <c r="AB93" s="792">
        <v>0.22866240024860623</v>
      </c>
      <c r="AC93" s="792">
        <v>3.7191053974195878E-2</v>
      </c>
      <c r="AD93" s="792">
        <v>3.3454523982898443E-2</v>
      </c>
      <c r="AE93" s="792">
        <v>6.5302552726331374E-4</v>
      </c>
      <c r="AF93" s="792">
        <v>1.8355584456924998E-3</v>
      </c>
      <c r="AG93" s="792">
        <v>3.437056193699269E-5</v>
      </c>
      <c r="AH93" s="792">
        <v>3.9185267364768297</v>
      </c>
      <c r="AI93" s="792">
        <v>61.870364623412499</v>
      </c>
      <c r="AJ93" s="792">
        <v>2.5081102621864635</v>
      </c>
      <c r="AK93" s="792">
        <v>6.672333573333486E-2</v>
      </c>
      <c r="AL93" s="792">
        <v>9.2732392994564795E-3</v>
      </c>
      <c r="AM93" s="792">
        <v>2.3466505427410508E-2</v>
      </c>
      <c r="AN93" s="792">
        <v>2.6010794143223617E-2</v>
      </c>
      <c r="AO93" s="792">
        <v>2.8606043588673093E-4</v>
      </c>
      <c r="AP93" s="792">
        <v>1.301560938246412E-3</v>
      </c>
      <c r="AQ93" s="792">
        <v>4.4186012558193387E-6</v>
      </c>
      <c r="AR93" s="793">
        <v>2.6351761767652779</v>
      </c>
    </row>
    <row r="94" spans="1:44">
      <c r="A94" s="434" t="s">
        <v>855</v>
      </c>
      <c r="B94" s="435">
        <v>92</v>
      </c>
      <c r="C94" s="772" t="s">
        <v>856</v>
      </c>
      <c r="D94" s="786">
        <v>780549</v>
      </c>
      <c r="E94" s="787">
        <v>14414716.562548338</v>
      </c>
      <c r="F94" s="787">
        <v>142790.3686848639</v>
      </c>
      <c r="G94" s="787">
        <v>5420.0780493769726</v>
      </c>
      <c r="H94" s="787">
        <v>640.11224742365062</v>
      </c>
      <c r="I94" s="787">
        <v>2220.0430734985139</v>
      </c>
      <c r="J94" s="787">
        <v>0</v>
      </c>
      <c r="K94" s="787">
        <v>0</v>
      </c>
      <c r="L94" s="787">
        <v>0</v>
      </c>
      <c r="M94" s="787">
        <v>0</v>
      </c>
      <c r="N94" s="788">
        <v>151070.60205516306</v>
      </c>
      <c r="O94" s="792">
        <v>18.467407635585129</v>
      </c>
      <c r="P94" s="792">
        <v>0.18293581656611424</v>
      </c>
      <c r="Q94" s="792">
        <v>6.9439305532093083E-3</v>
      </c>
      <c r="R94" s="792">
        <v>8.2007951765187149E-4</v>
      </c>
      <c r="S94" s="792">
        <v>2.844207184300427E-3</v>
      </c>
      <c r="T94" s="792">
        <v>0</v>
      </c>
      <c r="U94" s="792">
        <v>0</v>
      </c>
      <c r="V94" s="792">
        <v>0</v>
      </c>
      <c r="W94" s="792">
        <v>0</v>
      </c>
      <c r="X94" s="792">
        <v>0.19354403382127583</v>
      </c>
      <c r="Y94" s="792">
        <v>88.91483784225386</v>
      </c>
      <c r="Z94" s="792">
        <v>3.98258082298885</v>
      </c>
      <c r="AA94" s="792">
        <v>0.14239029263876696</v>
      </c>
      <c r="AB94" s="792">
        <v>0.20950360871310175</v>
      </c>
      <c r="AC94" s="792">
        <v>2.7707136880094435E-2</v>
      </c>
      <c r="AD94" s="792">
        <v>2.1606762454279678E-2</v>
      </c>
      <c r="AE94" s="792">
        <v>7.9920679462990366E-4</v>
      </c>
      <c r="AF94" s="792">
        <v>2.7144060358820256E-3</v>
      </c>
      <c r="AG94" s="792">
        <v>4.0902472759473173E-5</v>
      </c>
      <c r="AH94" s="792">
        <v>4.3873431389783653</v>
      </c>
      <c r="AI94" s="792">
        <v>75.822154786187411</v>
      </c>
      <c r="AJ94" s="792">
        <v>3.2395280699969522</v>
      </c>
      <c r="AK94" s="792">
        <v>4.4962231015449702E-2</v>
      </c>
      <c r="AL94" s="792">
        <v>8.5105576480548131E-3</v>
      </c>
      <c r="AM94" s="792">
        <v>1.9992042483313589E-2</v>
      </c>
      <c r="AN94" s="792">
        <v>1.6870863151442005E-2</v>
      </c>
      <c r="AO94" s="792">
        <v>3.8777222471358979E-4</v>
      </c>
      <c r="AP94" s="792">
        <v>2.2142998787311489E-3</v>
      </c>
      <c r="AQ94" s="792">
        <v>5.9549485714036532E-6</v>
      </c>
      <c r="AR94" s="793">
        <v>3.3324717913472282</v>
      </c>
    </row>
    <row r="95" spans="1:44">
      <c r="A95" s="434" t="s">
        <v>857</v>
      </c>
      <c r="B95" s="435">
        <v>93</v>
      </c>
      <c r="C95" s="772" t="s">
        <v>172</v>
      </c>
      <c r="D95" s="786">
        <v>4087529</v>
      </c>
      <c r="E95" s="787">
        <v>9461173.7323782016</v>
      </c>
      <c r="F95" s="787">
        <v>512277.25220824801</v>
      </c>
      <c r="G95" s="787">
        <v>407664.00060149573</v>
      </c>
      <c r="H95" s="787">
        <v>269.78215724711532</v>
      </c>
      <c r="I95" s="787">
        <v>1456.164363029686</v>
      </c>
      <c r="J95" s="787">
        <v>0</v>
      </c>
      <c r="K95" s="787">
        <v>0</v>
      </c>
      <c r="L95" s="787">
        <v>0</v>
      </c>
      <c r="M95" s="787">
        <v>0</v>
      </c>
      <c r="N95" s="788">
        <v>921667.19933002046</v>
      </c>
      <c r="O95" s="792">
        <v>2.3146438183993805</v>
      </c>
      <c r="P95" s="792">
        <v>0.1253268789550479</v>
      </c>
      <c r="Q95" s="792">
        <v>9.9733604483661337E-2</v>
      </c>
      <c r="R95" s="792">
        <v>6.6001282742487037E-5</v>
      </c>
      <c r="S95" s="792">
        <v>3.5624563471713252E-4</v>
      </c>
      <c r="T95" s="792">
        <v>0</v>
      </c>
      <c r="U95" s="792">
        <v>0</v>
      </c>
      <c r="V95" s="792">
        <v>0</v>
      </c>
      <c r="W95" s="792">
        <v>0</v>
      </c>
      <c r="X95" s="792">
        <v>0.22548273035616886</v>
      </c>
      <c r="Y95" s="792">
        <v>48.809431048814886</v>
      </c>
      <c r="Z95" s="792">
        <v>2.6234910134671852</v>
      </c>
      <c r="AA95" s="792">
        <v>0.21461706449117945</v>
      </c>
      <c r="AB95" s="792">
        <v>0.15320485282550753</v>
      </c>
      <c r="AC95" s="792">
        <v>1.9468009028810913E-2</v>
      </c>
      <c r="AD95" s="792">
        <v>1.936388565065084E-2</v>
      </c>
      <c r="AE95" s="792">
        <v>5.1874316635400013E-4</v>
      </c>
      <c r="AF95" s="792">
        <v>1.8878841102174422E-3</v>
      </c>
      <c r="AG95" s="792">
        <v>2.962706033956876E-5</v>
      </c>
      <c r="AH95" s="792">
        <v>3.032581079800245</v>
      </c>
      <c r="AI95" s="792">
        <v>40.532708453169938</v>
      </c>
      <c r="AJ95" s="792">
        <v>2.1574290196838408</v>
      </c>
      <c r="AK95" s="792">
        <v>0.13936839183777813</v>
      </c>
      <c r="AL95" s="792">
        <v>5.4924003032576513E-3</v>
      </c>
      <c r="AM95" s="792">
        <v>1.2891338698960347E-2</v>
      </c>
      <c r="AN95" s="792">
        <v>1.5314428379291149E-2</v>
      </c>
      <c r="AO95" s="792">
        <v>2.2729116990873242E-4</v>
      </c>
      <c r="AP95" s="792">
        <v>1.5734105897275738E-3</v>
      </c>
      <c r="AQ95" s="792">
        <v>3.9306939600522031E-6</v>
      </c>
      <c r="AR95" s="793">
        <v>2.3323002113567242</v>
      </c>
    </row>
    <row r="96" spans="1:44">
      <c r="A96" s="434" t="s">
        <v>858</v>
      </c>
      <c r="B96" s="435">
        <v>94</v>
      </c>
      <c r="C96" s="772" t="s">
        <v>174</v>
      </c>
      <c r="D96" s="786">
        <v>315465</v>
      </c>
      <c r="E96" s="787">
        <v>34454047.100826927</v>
      </c>
      <c r="F96" s="787">
        <v>2043861.7703908214</v>
      </c>
      <c r="G96" s="787">
        <v>930920.54099264112</v>
      </c>
      <c r="H96" s="787">
        <v>2424.2312816004578</v>
      </c>
      <c r="I96" s="787">
        <v>15970.833641892128</v>
      </c>
      <c r="J96" s="787">
        <v>0</v>
      </c>
      <c r="K96" s="787">
        <v>0</v>
      </c>
      <c r="L96" s="787">
        <v>0</v>
      </c>
      <c r="M96" s="787">
        <v>0</v>
      </c>
      <c r="N96" s="788">
        <v>2993177.3763069552</v>
      </c>
      <c r="O96" s="792">
        <v>109.21670264792267</v>
      </c>
      <c r="P96" s="792">
        <v>6.4788859949307254</v>
      </c>
      <c r="Q96" s="792">
        <v>2.9509471446678432</v>
      </c>
      <c r="R96" s="792">
        <v>7.6846283473616973E-3</v>
      </c>
      <c r="S96" s="792">
        <v>5.0626325081679829E-2</v>
      </c>
      <c r="T96" s="792">
        <v>0</v>
      </c>
      <c r="U96" s="792">
        <v>0</v>
      </c>
      <c r="V96" s="792">
        <v>0</v>
      </c>
      <c r="W96" s="792">
        <v>0</v>
      </c>
      <c r="X96" s="792">
        <v>9.4881440930276089</v>
      </c>
      <c r="Y96" s="792">
        <v>202.40267500312797</v>
      </c>
      <c r="Z96" s="792">
        <v>11.606455818842417</v>
      </c>
      <c r="AA96" s="792">
        <v>4.183410796809274</v>
      </c>
      <c r="AB96" s="792">
        <v>0.96606017280921441</v>
      </c>
      <c r="AC96" s="792">
        <v>9.9458708549401156E-2</v>
      </c>
      <c r="AD96" s="792">
        <v>1.8434086458413247E-2</v>
      </c>
      <c r="AE96" s="792">
        <v>1.0215571291038175E-3</v>
      </c>
      <c r="AF96" s="792">
        <v>3.0461258658121245E-3</v>
      </c>
      <c r="AG96" s="792">
        <v>6.4974809732381764E-5</v>
      </c>
      <c r="AH96" s="792">
        <v>16.877952241273366</v>
      </c>
      <c r="AI96" s="792">
        <v>175.65581289846443</v>
      </c>
      <c r="AJ96" s="792">
        <v>10.093752162347243</v>
      </c>
      <c r="AK96" s="792">
        <v>3.5763065268287897</v>
      </c>
      <c r="AL96" s="792">
        <v>2.5513618513261088E-2</v>
      </c>
      <c r="AM96" s="792">
        <v>8.3176056045270702E-2</v>
      </c>
      <c r="AN96" s="792">
        <v>1.2140340691226711E-2</v>
      </c>
      <c r="AO96" s="792">
        <v>3.3517988600594977E-4</v>
      </c>
      <c r="AP96" s="792">
        <v>2.2490064930011382E-3</v>
      </c>
      <c r="AQ96" s="792">
        <v>8.7680940769492267E-6</v>
      </c>
      <c r="AR96" s="793">
        <v>13.793481658898875</v>
      </c>
    </row>
    <row r="97" spans="1:44">
      <c r="A97" s="434" t="s">
        <v>859</v>
      </c>
      <c r="B97" s="435">
        <v>95</v>
      </c>
      <c r="C97" s="772" t="s">
        <v>442</v>
      </c>
      <c r="D97" s="786">
        <v>486247</v>
      </c>
      <c r="E97" s="787">
        <v>21409323.024293005</v>
      </c>
      <c r="F97" s="787">
        <v>1141362.3210018328</v>
      </c>
      <c r="G97" s="787">
        <v>11568.882691304718</v>
      </c>
      <c r="H97" s="787">
        <v>1978.2040677047517</v>
      </c>
      <c r="I97" s="787">
        <v>12935.489879369852</v>
      </c>
      <c r="J97" s="787">
        <v>0</v>
      </c>
      <c r="K97" s="787">
        <v>0</v>
      </c>
      <c r="L97" s="787">
        <v>0</v>
      </c>
      <c r="M97" s="787">
        <v>0</v>
      </c>
      <c r="N97" s="788">
        <v>1167844.897640212</v>
      </c>
      <c r="O97" s="792">
        <v>44.029727739796861</v>
      </c>
      <c r="P97" s="792">
        <v>2.3472891781375163</v>
      </c>
      <c r="Q97" s="792">
        <v>2.3792193455804803E-2</v>
      </c>
      <c r="R97" s="792">
        <v>4.0683111005409833E-3</v>
      </c>
      <c r="S97" s="792">
        <v>2.6602714010307213E-2</v>
      </c>
      <c r="T97" s="792">
        <v>0</v>
      </c>
      <c r="U97" s="792">
        <v>0</v>
      </c>
      <c r="V97" s="792">
        <v>0</v>
      </c>
      <c r="W97" s="792">
        <v>0</v>
      </c>
      <c r="X97" s="792">
        <v>2.4017523967041696</v>
      </c>
      <c r="Y97" s="792">
        <v>269.13523205537314</v>
      </c>
      <c r="Z97" s="792">
        <v>13.541136829240266</v>
      </c>
      <c r="AA97" s="792">
        <v>0.48121758618571164</v>
      </c>
      <c r="AB97" s="792">
        <v>0.74325925180995056</v>
      </c>
      <c r="AC97" s="792">
        <v>9.5174775024495187E-2</v>
      </c>
      <c r="AD97" s="792">
        <v>1.992555473598882E-2</v>
      </c>
      <c r="AE97" s="792">
        <v>1.4383513026323068E-3</v>
      </c>
      <c r="AF97" s="792">
        <v>1.2330237953812974E-2</v>
      </c>
      <c r="AG97" s="792">
        <v>9.497244093371784E-5</v>
      </c>
      <c r="AH97" s="792">
        <v>14.894577558693792</v>
      </c>
      <c r="AI97" s="792">
        <v>254.49004146978143</v>
      </c>
      <c r="AJ97" s="792">
        <v>12.715840694526817</v>
      </c>
      <c r="AK97" s="792">
        <v>0.1697218850928614</v>
      </c>
      <c r="AL97" s="792">
        <v>2.8076310904270079E-2</v>
      </c>
      <c r="AM97" s="792">
        <v>8.9696788032932462E-2</v>
      </c>
      <c r="AN97" s="792">
        <v>1.4658771548726563E-2</v>
      </c>
      <c r="AO97" s="792">
        <v>5.2608285222282864E-4</v>
      </c>
      <c r="AP97" s="792">
        <v>1.1671682956536028E-2</v>
      </c>
      <c r="AQ97" s="792">
        <v>1.548426115248467E-5</v>
      </c>
      <c r="AR97" s="793">
        <v>13.03020770017552</v>
      </c>
    </row>
    <row r="98" spans="1:44">
      <c r="A98" s="434" t="s">
        <v>860</v>
      </c>
      <c r="B98" s="435">
        <v>96</v>
      </c>
      <c r="C98" s="772" t="s">
        <v>861</v>
      </c>
      <c r="D98" s="786">
        <v>202264</v>
      </c>
      <c r="E98" s="787">
        <v>639064.73994991439</v>
      </c>
      <c r="F98" s="787">
        <v>32073.296463260263</v>
      </c>
      <c r="G98" s="787">
        <v>1095265.2552739265</v>
      </c>
      <c r="H98" s="787">
        <v>5653.4670229322346</v>
      </c>
      <c r="I98" s="787">
        <v>9707.1514314357937</v>
      </c>
      <c r="J98" s="787">
        <v>0</v>
      </c>
      <c r="K98" s="787">
        <v>0</v>
      </c>
      <c r="L98" s="787">
        <v>0</v>
      </c>
      <c r="M98" s="787">
        <v>0</v>
      </c>
      <c r="N98" s="788">
        <v>1142699.1701915546</v>
      </c>
      <c r="O98" s="792">
        <v>3.1595575087505163</v>
      </c>
      <c r="P98" s="792">
        <v>0.15857145346309903</v>
      </c>
      <c r="Q98" s="792">
        <v>5.4150281576253141</v>
      </c>
      <c r="R98" s="792">
        <v>2.7950930580490026E-2</v>
      </c>
      <c r="S98" s="792">
        <v>4.79924822580182E-2</v>
      </c>
      <c r="T98" s="792">
        <v>0</v>
      </c>
      <c r="U98" s="792">
        <v>0</v>
      </c>
      <c r="V98" s="792">
        <v>0</v>
      </c>
      <c r="W98" s="792">
        <v>0</v>
      </c>
      <c r="X98" s="792">
        <v>5.6495430239269213</v>
      </c>
      <c r="Y98" s="792">
        <v>101.79095485793155</v>
      </c>
      <c r="Z98" s="792">
        <v>5.4616619806349478</v>
      </c>
      <c r="AA98" s="792">
        <v>6.1042788646369122</v>
      </c>
      <c r="AB98" s="792">
        <v>0.45318187699367851</v>
      </c>
      <c r="AC98" s="792">
        <v>9.9501621654063538E-2</v>
      </c>
      <c r="AD98" s="792">
        <v>2.107712443328065E-2</v>
      </c>
      <c r="AE98" s="792">
        <v>1.1254772017275337E-3</v>
      </c>
      <c r="AF98" s="792">
        <v>3.7962969593439738E-3</v>
      </c>
      <c r="AG98" s="792">
        <v>7.3957861466048856E-5</v>
      </c>
      <c r="AH98" s="792">
        <v>12.14469720037542</v>
      </c>
      <c r="AI98" s="792">
        <v>76.640116663604047</v>
      </c>
      <c r="AJ98" s="792">
        <v>4.0297729738277281</v>
      </c>
      <c r="AK98" s="792">
        <v>5.5712195496469183</v>
      </c>
      <c r="AL98" s="792">
        <v>3.8184343100135645E-2</v>
      </c>
      <c r="AM98" s="792">
        <v>8.0112076764088422E-2</v>
      </c>
      <c r="AN98" s="792">
        <v>1.364676628650063E-2</v>
      </c>
      <c r="AO98" s="792">
        <v>3.7198745517488758E-4</v>
      </c>
      <c r="AP98" s="792">
        <v>2.9781975421381817E-3</v>
      </c>
      <c r="AQ98" s="792">
        <v>9.3526458868364068E-6</v>
      </c>
      <c r="AR98" s="793">
        <v>9.7362952472685702</v>
      </c>
    </row>
    <row r="99" spans="1:44">
      <c r="A99" s="434" t="s">
        <v>862</v>
      </c>
      <c r="B99" s="435">
        <v>97</v>
      </c>
      <c r="C99" s="772" t="s">
        <v>863</v>
      </c>
      <c r="D99" s="786">
        <v>360270</v>
      </c>
      <c r="E99" s="787">
        <v>1505085.5098526452</v>
      </c>
      <c r="F99" s="787">
        <v>70636.829386088095</v>
      </c>
      <c r="G99" s="787">
        <v>101616.32236393835</v>
      </c>
      <c r="H99" s="787">
        <v>873.63835608935653</v>
      </c>
      <c r="I99" s="787">
        <v>5597.825877475655</v>
      </c>
      <c r="J99" s="787">
        <v>0</v>
      </c>
      <c r="K99" s="787">
        <v>0</v>
      </c>
      <c r="L99" s="787">
        <v>0</v>
      </c>
      <c r="M99" s="787">
        <v>0</v>
      </c>
      <c r="N99" s="788">
        <v>178724.61598359147</v>
      </c>
      <c r="O99" s="792">
        <v>4.1776598380454804</v>
      </c>
      <c r="P99" s="792">
        <v>0.19606636518746523</v>
      </c>
      <c r="Q99" s="792">
        <v>0.28205602010697073</v>
      </c>
      <c r="R99" s="792">
        <v>2.4249544954877077E-3</v>
      </c>
      <c r="S99" s="792">
        <v>1.5537862929124421E-2</v>
      </c>
      <c r="T99" s="792">
        <v>0</v>
      </c>
      <c r="U99" s="792">
        <v>0</v>
      </c>
      <c r="V99" s="792">
        <v>0</v>
      </c>
      <c r="W99" s="792">
        <v>0</v>
      </c>
      <c r="X99" s="792">
        <v>0.49608520271904805</v>
      </c>
      <c r="Y99" s="792">
        <v>222.40173712631551</v>
      </c>
      <c r="Z99" s="792">
        <v>11.264260189626428</v>
      </c>
      <c r="AA99" s="792">
        <v>0.71578055483007152</v>
      </c>
      <c r="AB99" s="792">
        <v>0.65488300097875674</v>
      </c>
      <c r="AC99" s="792">
        <v>8.4069661527171852E-2</v>
      </c>
      <c r="AD99" s="792">
        <v>2.1419676655404833E-2</v>
      </c>
      <c r="AE99" s="792">
        <v>1.821139450984624E-3</v>
      </c>
      <c r="AF99" s="792">
        <v>1.2513407657685582E-2</v>
      </c>
      <c r="AG99" s="792">
        <v>1.2203576282874132E-4</v>
      </c>
      <c r="AH99" s="792">
        <v>12.754869666489334</v>
      </c>
      <c r="AI99" s="792">
        <v>210.77619968297614</v>
      </c>
      <c r="AJ99" s="792">
        <v>10.619776031306323</v>
      </c>
      <c r="AK99" s="792">
        <v>0.44998817745979847</v>
      </c>
      <c r="AL99" s="792">
        <v>2.5777110382661929E-2</v>
      </c>
      <c r="AM99" s="792">
        <v>7.865505656073421E-2</v>
      </c>
      <c r="AN99" s="792">
        <v>1.6705533967616301E-2</v>
      </c>
      <c r="AO99" s="792">
        <v>6.8569705623508417E-4</v>
      </c>
      <c r="AP99" s="792">
        <v>1.1866900789028046E-2</v>
      </c>
      <c r="AQ99" s="792">
        <v>2.1313154245794018E-5</v>
      </c>
      <c r="AR99" s="793">
        <v>11.203475820676646</v>
      </c>
    </row>
    <row r="100" spans="1:44">
      <c r="A100" s="434" t="s">
        <v>864</v>
      </c>
      <c r="B100" s="435">
        <v>98</v>
      </c>
      <c r="C100" s="772" t="s">
        <v>865</v>
      </c>
      <c r="D100" s="786">
        <v>50376</v>
      </c>
      <c r="E100" s="787">
        <v>1540922.3885410428</v>
      </c>
      <c r="F100" s="787">
        <v>133977.401905954</v>
      </c>
      <c r="G100" s="787">
        <v>2.1943977580380296</v>
      </c>
      <c r="H100" s="787">
        <v>94.372040258761501</v>
      </c>
      <c r="I100" s="787">
        <v>624.60880925984929</v>
      </c>
      <c r="J100" s="787">
        <v>0</v>
      </c>
      <c r="K100" s="787">
        <v>0</v>
      </c>
      <c r="L100" s="787">
        <v>0</v>
      </c>
      <c r="M100" s="787">
        <v>0</v>
      </c>
      <c r="N100" s="788">
        <v>134698.57715323064</v>
      </c>
      <c r="O100" s="792">
        <v>30.588422831130753</v>
      </c>
      <c r="P100" s="792">
        <v>2.659548235388955</v>
      </c>
      <c r="Q100" s="792">
        <v>4.3560381094926744E-5</v>
      </c>
      <c r="R100" s="792">
        <v>1.8733531891925025E-3</v>
      </c>
      <c r="S100" s="792">
        <v>1.2398936185085146E-2</v>
      </c>
      <c r="T100" s="792">
        <v>0</v>
      </c>
      <c r="U100" s="792">
        <v>0</v>
      </c>
      <c r="V100" s="792">
        <v>0</v>
      </c>
      <c r="W100" s="792">
        <v>0</v>
      </c>
      <c r="X100" s="792">
        <v>2.6738640851443276</v>
      </c>
      <c r="Y100" s="792">
        <v>82.059958852204872</v>
      </c>
      <c r="Z100" s="792">
        <v>5.4535697023455318</v>
      </c>
      <c r="AA100" s="792">
        <v>0.35491934294247807</v>
      </c>
      <c r="AB100" s="792">
        <v>0.82348438722061168</v>
      </c>
      <c r="AC100" s="792">
        <v>2.9766582204346189E-2</v>
      </c>
      <c r="AD100" s="792">
        <v>2.149766997501561E-2</v>
      </c>
      <c r="AE100" s="792">
        <v>1.0400495574845112E-3</v>
      </c>
      <c r="AF100" s="792">
        <v>2.2564369640369832E-3</v>
      </c>
      <c r="AG100" s="792">
        <v>6.8358884344468069E-5</v>
      </c>
      <c r="AH100" s="792">
        <v>6.6866025300938494</v>
      </c>
      <c r="AI100" s="792">
        <v>65.019224852327298</v>
      </c>
      <c r="AJ100" s="792">
        <v>4.4845034124903247</v>
      </c>
      <c r="AK100" s="792">
        <v>2.5885058304594734E-2</v>
      </c>
      <c r="AL100" s="792">
        <v>1.3920543364302509E-2</v>
      </c>
      <c r="AM100" s="792">
        <v>2.319953263179006E-2</v>
      </c>
      <c r="AN100" s="792">
        <v>1.4940932653770582E-2</v>
      </c>
      <c r="AO100" s="792">
        <v>3.2979842213182848E-4</v>
      </c>
      <c r="AP100" s="792">
        <v>1.5949629760916601E-3</v>
      </c>
      <c r="AQ100" s="792">
        <v>9.6704753791117539E-6</v>
      </c>
      <c r="AR100" s="793">
        <v>4.5643839113183846</v>
      </c>
    </row>
    <row r="101" spans="1:44">
      <c r="A101" s="434" t="s">
        <v>866</v>
      </c>
      <c r="B101" s="435">
        <v>99</v>
      </c>
      <c r="C101" s="772" t="s">
        <v>444</v>
      </c>
      <c r="D101" s="786">
        <v>1089420</v>
      </c>
      <c r="E101" s="787">
        <v>5300623.0052407663</v>
      </c>
      <c r="F101" s="787">
        <v>302027.0827555391</v>
      </c>
      <c r="G101" s="787">
        <v>621573.36505080818</v>
      </c>
      <c r="H101" s="787">
        <v>2679.9572243517714</v>
      </c>
      <c r="I101" s="787">
        <v>219946.76213277108</v>
      </c>
      <c r="J101" s="787">
        <v>0</v>
      </c>
      <c r="K101" s="787">
        <v>0</v>
      </c>
      <c r="L101" s="787">
        <v>0</v>
      </c>
      <c r="M101" s="787">
        <v>0</v>
      </c>
      <c r="N101" s="788">
        <v>1146227.1671634703</v>
      </c>
      <c r="O101" s="792">
        <v>4.8655458916127543</v>
      </c>
      <c r="P101" s="792">
        <v>0.27723658713401544</v>
      </c>
      <c r="Q101" s="792">
        <v>0.57055439137413322</v>
      </c>
      <c r="R101" s="792">
        <v>2.4599853356389377E-3</v>
      </c>
      <c r="S101" s="792">
        <v>0.20189344984741522</v>
      </c>
      <c r="T101" s="792">
        <v>0</v>
      </c>
      <c r="U101" s="792">
        <v>0</v>
      </c>
      <c r="V101" s="792">
        <v>0</v>
      </c>
      <c r="W101" s="792">
        <v>0</v>
      </c>
      <c r="X101" s="792">
        <v>1.0521444136912028</v>
      </c>
      <c r="Y101" s="792">
        <v>58.713639897849951</v>
      </c>
      <c r="Z101" s="792">
        <v>3.180850659244177</v>
      </c>
      <c r="AA101" s="792">
        <v>1.1070128196791529</v>
      </c>
      <c r="AB101" s="792">
        <v>0.24502736470012693</v>
      </c>
      <c r="AC101" s="792">
        <v>0.24538979855501705</v>
      </c>
      <c r="AD101" s="792">
        <v>1.640343599274938E-2</v>
      </c>
      <c r="AE101" s="792">
        <v>9.860462992635809E-4</v>
      </c>
      <c r="AF101" s="792">
        <v>2.4042909499856378E-3</v>
      </c>
      <c r="AG101" s="792">
        <v>6.5355953575101463E-5</v>
      </c>
      <c r="AH101" s="792">
        <v>4.7981397713740472</v>
      </c>
      <c r="AI101" s="792">
        <v>44.584185774406492</v>
      </c>
      <c r="AJ101" s="792">
        <v>2.368295063723183</v>
      </c>
      <c r="AK101" s="792">
        <v>0.75678383233458091</v>
      </c>
      <c r="AL101" s="792">
        <v>8.7476212981591854E-3</v>
      </c>
      <c r="AM101" s="792">
        <v>0.22769208001512425</v>
      </c>
      <c r="AN101" s="792">
        <v>1.1137923492898095E-2</v>
      </c>
      <c r="AO101" s="792">
        <v>3.4303319857586557E-4</v>
      </c>
      <c r="AP101" s="792">
        <v>1.8583991534703499E-3</v>
      </c>
      <c r="AQ101" s="792">
        <v>9.6814147404028428E-6</v>
      </c>
      <c r="AR101" s="793">
        <v>3.3748676346307316</v>
      </c>
    </row>
    <row r="102" spans="1:44">
      <c r="A102" s="434" t="s">
        <v>867</v>
      </c>
      <c r="B102" s="435">
        <v>100</v>
      </c>
      <c r="C102" s="772" t="s">
        <v>868</v>
      </c>
      <c r="D102" s="786">
        <v>1347328</v>
      </c>
      <c r="E102" s="787">
        <v>194638745.86596775</v>
      </c>
      <c r="F102" s="787">
        <v>10169039.653074812</v>
      </c>
      <c r="G102" s="787">
        <v>91634.797668747095</v>
      </c>
      <c r="H102" s="787">
        <v>7130.9197935063612</v>
      </c>
      <c r="I102" s="787">
        <v>34101.573840976824</v>
      </c>
      <c r="J102" s="787">
        <v>0</v>
      </c>
      <c r="K102" s="787">
        <v>0</v>
      </c>
      <c r="L102" s="787">
        <v>0</v>
      </c>
      <c r="M102" s="787">
        <v>0</v>
      </c>
      <c r="N102" s="788">
        <v>10301906.944378044</v>
      </c>
      <c r="O102" s="792">
        <v>144.46277808074035</v>
      </c>
      <c r="P102" s="792">
        <v>7.547560544332792</v>
      </c>
      <c r="Q102" s="792">
        <v>6.8012241762026096E-2</v>
      </c>
      <c r="R102" s="792">
        <v>5.2926383133924046E-3</v>
      </c>
      <c r="S102" s="792">
        <v>2.5310521150734507E-2</v>
      </c>
      <c r="T102" s="792">
        <v>0</v>
      </c>
      <c r="U102" s="792">
        <v>0</v>
      </c>
      <c r="V102" s="792">
        <v>0</v>
      </c>
      <c r="W102" s="792">
        <v>0</v>
      </c>
      <c r="X102" s="792">
        <v>7.6461759455589444</v>
      </c>
      <c r="Y102" s="792">
        <v>313.10476564211615</v>
      </c>
      <c r="Z102" s="792">
        <v>16.791446067894196</v>
      </c>
      <c r="AA102" s="792">
        <v>1.2134790255458421</v>
      </c>
      <c r="AB102" s="792">
        <v>2.7737264860879445</v>
      </c>
      <c r="AC102" s="792">
        <v>8.8150233578258519E-2</v>
      </c>
      <c r="AD102" s="792">
        <v>1.5922862123724089E-2</v>
      </c>
      <c r="AE102" s="792">
        <v>1.1320213597746558E-3</v>
      </c>
      <c r="AF102" s="792">
        <v>6.3942364281571549E-3</v>
      </c>
      <c r="AG102" s="792">
        <v>6.9710398976288973E-5</v>
      </c>
      <c r="AH102" s="792">
        <v>20.890320643416871</v>
      </c>
      <c r="AI102" s="792">
        <v>265.76046857895392</v>
      </c>
      <c r="AJ102" s="792">
        <v>14.096596258656158</v>
      </c>
      <c r="AK102" s="792">
        <v>0.12961458308471779</v>
      </c>
      <c r="AL102" s="792">
        <v>3.967467786524681E-2</v>
      </c>
      <c r="AM102" s="792">
        <v>7.0426839833950927E-2</v>
      </c>
      <c r="AN102" s="792">
        <v>6.1952794478777416E-3</v>
      </c>
      <c r="AO102" s="792">
        <v>2.8026850599489883E-4</v>
      </c>
      <c r="AP102" s="792">
        <v>4.8908200151644154E-3</v>
      </c>
      <c r="AQ102" s="792">
        <v>5.8462422421791913E-6</v>
      </c>
      <c r="AR102" s="793">
        <v>14.347684573651353</v>
      </c>
    </row>
    <row r="103" spans="1:44">
      <c r="A103" s="434" t="s">
        <v>869</v>
      </c>
      <c r="B103" s="435">
        <v>101</v>
      </c>
      <c r="C103" s="772" t="s">
        <v>870</v>
      </c>
      <c r="D103" s="786">
        <v>715963</v>
      </c>
      <c r="E103" s="787">
        <v>56733523.291063443</v>
      </c>
      <c r="F103" s="787">
        <v>2975864.9957225285</v>
      </c>
      <c r="G103" s="787">
        <v>329547.54834966024</v>
      </c>
      <c r="H103" s="787">
        <v>2270.527331880166</v>
      </c>
      <c r="I103" s="787">
        <v>15311.811605247718</v>
      </c>
      <c r="J103" s="787">
        <v>0</v>
      </c>
      <c r="K103" s="787">
        <v>0</v>
      </c>
      <c r="L103" s="787">
        <v>0</v>
      </c>
      <c r="M103" s="787">
        <v>0</v>
      </c>
      <c r="N103" s="788">
        <v>3322994.8830093169</v>
      </c>
      <c r="O103" s="792">
        <v>79.240859221864042</v>
      </c>
      <c r="P103" s="792">
        <v>4.1564508162049272</v>
      </c>
      <c r="Q103" s="792">
        <v>0.46028572475066482</v>
      </c>
      <c r="R103" s="792">
        <v>3.1712914380773393E-3</v>
      </c>
      <c r="S103" s="792">
        <v>2.1386316898006904E-2</v>
      </c>
      <c r="T103" s="792">
        <v>0</v>
      </c>
      <c r="U103" s="792">
        <v>0</v>
      </c>
      <c r="V103" s="792">
        <v>0</v>
      </c>
      <c r="W103" s="792">
        <v>0</v>
      </c>
      <c r="X103" s="792">
        <v>4.6412941492916762</v>
      </c>
      <c r="Y103" s="792">
        <v>241.07856239720419</v>
      </c>
      <c r="Z103" s="792">
        <v>13.05515547593629</v>
      </c>
      <c r="AA103" s="792">
        <v>1.5127576370364459</v>
      </c>
      <c r="AB103" s="792">
        <v>2.2755393958314549</v>
      </c>
      <c r="AC103" s="792">
        <v>7.5512192906106362E-2</v>
      </c>
      <c r="AD103" s="792">
        <v>1.5580692783113258E-2</v>
      </c>
      <c r="AE103" s="792">
        <v>1.1130237192615417E-3</v>
      </c>
      <c r="AF103" s="792">
        <v>4.5175278419024899E-3</v>
      </c>
      <c r="AG103" s="792">
        <v>6.8640734689156822E-5</v>
      </c>
      <c r="AH103" s="792">
        <v>16.940244586789266</v>
      </c>
      <c r="AI103" s="792">
        <v>201.72936467459073</v>
      </c>
      <c r="AJ103" s="792">
        <v>10.816115935323818</v>
      </c>
      <c r="AK103" s="792">
        <v>0.62380436995992428</v>
      </c>
      <c r="AL103" s="792">
        <v>3.2651555412481069E-2</v>
      </c>
      <c r="AM103" s="792">
        <v>6.1767612632116678E-2</v>
      </c>
      <c r="AN103" s="792">
        <v>7.3596179252047146E-3</v>
      </c>
      <c r="AO103" s="792">
        <v>3.1300609291711509E-4</v>
      </c>
      <c r="AP103" s="792">
        <v>3.2487778170623019E-3</v>
      </c>
      <c r="AQ103" s="792">
        <v>6.964479141255081E-6</v>
      </c>
      <c r="AR103" s="793">
        <v>11.545267839642666</v>
      </c>
    </row>
    <row r="104" spans="1:44">
      <c r="A104" s="434" t="s">
        <v>871</v>
      </c>
      <c r="B104" s="435">
        <v>102</v>
      </c>
      <c r="C104" s="772" t="s">
        <v>872</v>
      </c>
      <c r="D104" s="786">
        <v>1629978</v>
      </c>
      <c r="E104" s="787">
        <v>71524663.924704999</v>
      </c>
      <c r="F104" s="787">
        <v>4604282.6215528538</v>
      </c>
      <c r="G104" s="787">
        <v>829935.91164863051</v>
      </c>
      <c r="H104" s="787">
        <v>27901.226169552509</v>
      </c>
      <c r="I104" s="787">
        <v>304763.36689249333</v>
      </c>
      <c r="J104" s="787">
        <v>0</v>
      </c>
      <c r="K104" s="787">
        <v>0</v>
      </c>
      <c r="L104" s="787">
        <v>0</v>
      </c>
      <c r="M104" s="787">
        <v>0</v>
      </c>
      <c r="N104" s="788">
        <v>5766883.12626353</v>
      </c>
      <c r="O104" s="792">
        <v>43.880754172574719</v>
      </c>
      <c r="P104" s="792">
        <v>2.8247513902352388</v>
      </c>
      <c r="Q104" s="792">
        <v>0.50917000821399461</v>
      </c>
      <c r="R104" s="792">
        <v>1.7117547702823296E-2</v>
      </c>
      <c r="S104" s="792">
        <v>0.18697391430589452</v>
      </c>
      <c r="T104" s="792">
        <v>0</v>
      </c>
      <c r="U104" s="792">
        <v>0</v>
      </c>
      <c r="V104" s="792">
        <v>0</v>
      </c>
      <c r="W104" s="792">
        <v>0</v>
      </c>
      <c r="X104" s="792">
        <v>3.5380128604579513</v>
      </c>
      <c r="Y104" s="792">
        <v>241.31982733916408</v>
      </c>
      <c r="Z104" s="792">
        <v>13.507325815763323</v>
      </c>
      <c r="AA104" s="792">
        <v>1.4727263897656877</v>
      </c>
      <c r="AB104" s="792">
        <v>1.4454821017757116</v>
      </c>
      <c r="AC104" s="792">
        <v>0.32740173894506025</v>
      </c>
      <c r="AD104" s="792">
        <v>2.2625658690910249E-2</v>
      </c>
      <c r="AE104" s="792">
        <v>1.7091234495963878E-3</v>
      </c>
      <c r="AF104" s="792">
        <v>5.4475804581346973E-3</v>
      </c>
      <c r="AG104" s="792">
        <v>1.1018317166323793E-4</v>
      </c>
      <c r="AH104" s="792">
        <v>16.782828592020088</v>
      </c>
      <c r="AI104" s="792">
        <v>191.28586794456223</v>
      </c>
      <c r="AJ104" s="792">
        <v>10.695989992824579</v>
      </c>
      <c r="AK104" s="792">
        <v>0.79700007030029185</v>
      </c>
      <c r="AL104" s="792">
        <v>4.3915394284090387E-2</v>
      </c>
      <c r="AM104" s="792">
        <v>0.28271528337761476</v>
      </c>
      <c r="AN104" s="792">
        <v>1.397557782946085E-2</v>
      </c>
      <c r="AO104" s="792">
        <v>5.4648599031263049E-4</v>
      </c>
      <c r="AP104" s="792">
        <v>3.9775185016324719E-3</v>
      </c>
      <c r="AQ104" s="792">
        <v>1.5165594598809477E-5</v>
      </c>
      <c r="AR104" s="793">
        <v>11.83813548870258</v>
      </c>
    </row>
    <row r="105" spans="1:44">
      <c r="A105" s="434" t="s">
        <v>873</v>
      </c>
      <c r="B105" s="435">
        <v>103</v>
      </c>
      <c r="C105" s="772" t="s">
        <v>874</v>
      </c>
      <c r="D105" s="786">
        <v>974889</v>
      </c>
      <c r="E105" s="787">
        <v>47917308.987925768</v>
      </c>
      <c r="F105" s="787">
        <v>3013970.0558651611</v>
      </c>
      <c r="G105" s="787">
        <v>624634.75419870263</v>
      </c>
      <c r="H105" s="787">
        <v>7433.9636616004955</v>
      </c>
      <c r="I105" s="787">
        <v>152381.4527794162</v>
      </c>
      <c r="J105" s="787">
        <v>0</v>
      </c>
      <c r="K105" s="787">
        <v>0</v>
      </c>
      <c r="L105" s="787">
        <v>0</v>
      </c>
      <c r="M105" s="787">
        <v>0</v>
      </c>
      <c r="N105" s="788">
        <v>3798420.22650488</v>
      </c>
      <c r="O105" s="792">
        <v>49.151553651672927</v>
      </c>
      <c r="P105" s="792">
        <v>3.0916033064945458</v>
      </c>
      <c r="Q105" s="792">
        <v>0.64072397390749369</v>
      </c>
      <c r="R105" s="792">
        <v>7.6254462421880805E-3</v>
      </c>
      <c r="S105" s="792">
        <v>0.15630646440714399</v>
      </c>
      <c r="T105" s="792">
        <v>0</v>
      </c>
      <c r="U105" s="792">
        <v>0</v>
      </c>
      <c r="V105" s="792">
        <v>0</v>
      </c>
      <c r="W105" s="792">
        <v>0</v>
      </c>
      <c r="X105" s="792">
        <v>3.8962591910513718</v>
      </c>
      <c r="Y105" s="792">
        <v>224.80279656633627</v>
      </c>
      <c r="Z105" s="792">
        <v>12.66209908912677</v>
      </c>
      <c r="AA105" s="792">
        <v>1.6858102202247427</v>
      </c>
      <c r="AB105" s="792">
        <v>1.2110564525551282</v>
      </c>
      <c r="AC105" s="792">
        <v>0.27657492541252671</v>
      </c>
      <c r="AD105" s="792">
        <v>2.1517480456349238E-2</v>
      </c>
      <c r="AE105" s="792">
        <v>1.5978051881821653E-3</v>
      </c>
      <c r="AF105" s="792">
        <v>4.5172937988478164E-3</v>
      </c>
      <c r="AG105" s="792">
        <v>1.0220356976417418E-4</v>
      </c>
      <c r="AH105" s="792">
        <v>15.863275470332312</v>
      </c>
      <c r="AI105" s="792">
        <v>154.72228473007453</v>
      </c>
      <c r="AJ105" s="792">
        <v>8.7180093783520185</v>
      </c>
      <c r="AK105" s="792">
        <v>0.91929181036423746</v>
      </c>
      <c r="AL105" s="792">
        <v>2.3939845811770291E-2</v>
      </c>
      <c r="AM105" s="792">
        <v>0.2057992435935552</v>
      </c>
      <c r="AN105" s="792">
        <v>1.172846022425944E-2</v>
      </c>
      <c r="AO105" s="792">
        <v>4.529895010356335E-4</v>
      </c>
      <c r="AP105" s="792">
        <v>2.7936904565942313E-3</v>
      </c>
      <c r="AQ105" s="792">
        <v>1.2410786010927624E-5</v>
      </c>
      <c r="AR105" s="793">
        <v>9.8820278290894805</v>
      </c>
    </row>
    <row r="106" spans="1:44">
      <c r="A106" s="434" t="s">
        <v>875</v>
      </c>
      <c r="B106" s="435">
        <v>104</v>
      </c>
      <c r="C106" s="772" t="s">
        <v>449</v>
      </c>
      <c r="D106" s="786">
        <v>402899</v>
      </c>
      <c r="E106" s="787">
        <v>37351299.653089106</v>
      </c>
      <c r="F106" s="787">
        <v>2806097.5845111934</v>
      </c>
      <c r="G106" s="787">
        <v>29319.462400280376</v>
      </c>
      <c r="H106" s="787">
        <v>2148.8193204478407</v>
      </c>
      <c r="I106" s="787">
        <v>14254.867040251018</v>
      </c>
      <c r="J106" s="787">
        <v>0</v>
      </c>
      <c r="K106" s="787">
        <v>0</v>
      </c>
      <c r="L106" s="787">
        <v>0</v>
      </c>
      <c r="M106" s="787">
        <v>0</v>
      </c>
      <c r="N106" s="788">
        <v>2851820.7332721725</v>
      </c>
      <c r="O106" s="792">
        <v>92.706359790143694</v>
      </c>
      <c r="P106" s="792">
        <v>6.9647668137950047</v>
      </c>
      <c r="Q106" s="792">
        <v>7.2771246392471498E-2</v>
      </c>
      <c r="R106" s="792">
        <v>5.3333945243047038E-3</v>
      </c>
      <c r="S106" s="792">
        <v>3.5380745646554142E-2</v>
      </c>
      <c r="T106" s="792">
        <v>0</v>
      </c>
      <c r="U106" s="792">
        <v>0</v>
      </c>
      <c r="V106" s="792">
        <v>0</v>
      </c>
      <c r="W106" s="792">
        <v>0</v>
      </c>
      <c r="X106" s="792">
        <v>7.0782522003583352</v>
      </c>
      <c r="Y106" s="792">
        <v>234.47088154410395</v>
      </c>
      <c r="Z106" s="792">
        <v>14.420066596539016</v>
      </c>
      <c r="AA106" s="792">
        <v>0.63069380229271987</v>
      </c>
      <c r="AB106" s="792">
        <v>0.94511569618034974</v>
      </c>
      <c r="AC106" s="792">
        <v>9.7262866555260424E-2</v>
      </c>
      <c r="AD106" s="792">
        <v>2.106558955609086E-2</v>
      </c>
      <c r="AE106" s="792">
        <v>1.525290565483524E-3</v>
      </c>
      <c r="AF106" s="792">
        <v>5.2578216159954397E-3</v>
      </c>
      <c r="AG106" s="792">
        <v>9.9882365410155751E-5</v>
      </c>
      <c r="AH106" s="792">
        <v>16.121087545670328</v>
      </c>
      <c r="AI106" s="792">
        <v>207.02848715820144</v>
      </c>
      <c r="AJ106" s="792">
        <v>12.877621830867783</v>
      </c>
      <c r="AK106" s="792">
        <v>0.19388877339472521</v>
      </c>
      <c r="AL106" s="792">
        <v>2.1717273275122774E-2</v>
      </c>
      <c r="AM106" s="792">
        <v>7.5546327565084975E-2</v>
      </c>
      <c r="AN106" s="792">
        <v>1.4834478036473829E-2</v>
      </c>
      <c r="AO106" s="792">
        <v>5.3501359637939127E-4</v>
      </c>
      <c r="AP106" s="792">
        <v>4.3586118071695934E-3</v>
      </c>
      <c r="AQ106" s="792">
        <v>1.5394398142585316E-5</v>
      </c>
      <c r="AR106" s="793">
        <v>13.188517702940882</v>
      </c>
    </row>
    <row r="107" spans="1:44">
      <c r="A107" s="434" t="s">
        <v>876</v>
      </c>
      <c r="B107" s="435">
        <v>105</v>
      </c>
      <c r="C107" s="772" t="s">
        <v>877</v>
      </c>
      <c r="D107" s="786">
        <v>152828</v>
      </c>
      <c r="E107" s="787">
        <v>3156062.9828379173</v>
      </c>
      <c r="F107" s="787">
        <v>128831.28841438238</v>
      </c>
      <c r="G107" s="787">
        <v>250.23142358777361</v>
      </c>
      <c r="H107" s="787">
        <v>304.60343214168489</v>
      </c>
      <c r="I107" s="787">
        <v>1989.772685473451</v>
      </c>
      <c r="J107" s="787">
        <v>0</v>
      </c>
      <c r="K107" s="787">
        <v>0</v>
      </c>
      <c r="L107" s="787">
        <v>0</v>
      </c>
      <c r="M107" s="787">
        <v>0</v>
      </c>
      <c r="N107" s="788">
        <v>131375.89595558529</v>
      </c>
      <c r="O107" s="792">
        <v>20.65107822413378</v>
      </c>
      <c r="P107" s="792">
        <v>0.84298223109889792</v>
      </c>
      <c r="Q107" s="792">
        <v>1.6373401705693565E-3</v>
      </c>
      <c r="R107" s="792">
        <v>1.9931127289612169E-3</v>
      </c>
      <c r="S107" s="792">
        <v>1.3019686742438892E-2</v>
      </c>
      <c r="T107" s="792">
        <v>0</v>
      </c>
      <c r="U107" s="792">
        <v>0</v>
      </c>
      <c r="V107" s="792">
        <v>0</v>
      </c>
      <c r="W107" s="792">
        <v>0</v>
      </c>
      <c r="X107" s="792">
        <v>0.8596323707408674</v>
      </c>
      <c r="Y107" s="792">
        <v>143.39835607893571</v>
      </c>
      <c r="Z107" s="792">
        <v>7.501627954274376</v>
      </c>
      <c r="AA107" s="792">
        <v>0.6899579745107407</v>
      </c>
      <c r="AB107" s="792">
        <v>0.62188165374077453</v>
      </c>
      <c r="AC107" s="792">
        <v>0.15669206253766768</v>
      </c>
      <c r="AD107" s="792">
        <v>1.7356322673726502E-2</v>
      </c>
      <c r="AE107" s="792">
        <v>1.2674604262382797E-3</v>
      </c>
      <c r="AF107" s="792">
        <v>3.9818010445487207E-3</v>
      </c>
      <c r="AG107" s="792">
        <v>7.9290257443962519E-5</v>
      </c>
      <c r="AH107" s="792">
        <v>8.9928445194655175</v>
      </c>
      <c r="AI107" s="792">
        <v>103.54165610655653</v>
      </c>
      <c r="AJ107" s="792">
        <v>5.285348319606741</v>
      </c>
      <c r="AK107" s="792">
        <v>0.26512241856558788</v>
      </c>
      <c r="AL107" s="792">
        <v>1.7067215364791749E-2</v>
      </c>
      <c r="AM107" s="792">
        <v>0.10356056800771371</v>
      </c>
      <c r="AN107" s="792">
        <v>1.0601246691231619E-2</v>
      </c>
      <c r="AO107" s="792">
        <v>4.1127646090492829E-4</v>
      </c>
      <c r="AP107" s="792">
        <v>2.8051197040516278E-3</v>
      </c>
      <c r="AQ107" s="792">
        <v>1.0156455184217818E-5</v>
      </c>
      <c r="AR107" s="793">
        <v>5.6849263208562064</v>
      </c>
    </row>
    <row r="108" spans="1:44">
      <c r="A108" s="434" t="s">
        <v>878</v>
      </c>
      <c r="B108" s="435">
        <v>106</v>
      </c>
      <c r="C108" s="772" t="s">
        <v>879</v>
      </c>
      <c r="D108" s="786">
        <v>94435</v>
      </c>
      <c r="E108" s="787">
        <v>2557282.9751469912</v>
      </c>
      <c r="F108" s="787">
        <v>121402.91897990266</v>
      </c>
      <c r="G108" s="787">
        <v>931.33444161703392</v>
      </c>
      <c r="H108" s="787">
        <v>210.72138469834186</v>
      </c>
      <c r="I108" s="787">
        <v>1381.9081459974111</v>
      </c>
      <c r="J108" s="787">
        <v>0</v>
      </c>
      <c r="K108" s="787">
        <v>0</v>
      </c>
      <c r="L108" s="787">
        <v>0</v>
      </c>
      <c r="M108" s="787">
        <v>0</v>
      </c>
      <c r="N108" s="788">
        <v>123926.88295221544</v>
      </c>
      <c r="O108" s="792">
        <v>27.079821836681223</v>
      </c>
      <c r="P108" s="792">
        <v>1.285571228674778</v>
      </c>
      <c r="Q108" s="792">
        <v>9.8621744227991096E-3</v>
      </c>
      <c r="R108" s="792">
        <v>2.2313907417625019E-3</v>
      </c>
      <c r="S108" s="792">
        <v>1.4633431947873258E-2</v>
      </c>
      <c r="T108" s="792">
        <v>0</v>
      </c>
      <c r="U108" s="792">
        <v>0</v>
      </c>
      <c r="V108" s="792">
        <v>0</v>
      </c>
      <c r="W108" s="792">
        <v>0</v>
      </c>
      <c r="X108" s="792">
        <v>1.3122982257872131</v>
      </c>
      <c r="Y108" s="792">
        <v>128.0077184446381</v>
      </c>
      <c r="Z108" s="792">
        <v>6.8129215131041487</v>
      </c>
      <c r="AA108" s="792">
        <v>0.660434727021039</v>
      </c>
      <c r="AB108" s="792">
        <v>0.50856453318431416</v>
      </c>
      <c r="AC108" s="792">
        <v>0.13799708998888349</v>
      </c>
      <c r="AD108" s="792">
        <v>1.408954522993887E-2</v>
      </c>
      <c r="AE108" s="792">
        <v>9.9978841487004667E-4</v>
      </c>
      <c r="AF108" s="792">
        <v>3.0041631110287112E-3</v>
      </c>
      <c r="AG108" s="792">
        <v>6.2325210425298263E-5</v>
      </c>
      <c r="AH108" s="792">
        <v>8.1380736852646507</v>
      </c>
      <c r="AI108" s="792">
        <v>76.854134652106453</v>
      </c>
      <c r="AJ108" s="792">
        <v>3.9480247955952521</v>
      </c>
      <c r="AK108" s="792">
        <v>0.18530076822106284</v>
      </c>
      <c r="AL108" s="792">
        <v>1.1251618730563455E-2</v>
      </c>
      <c r="AM108" s="792">
        <v>6.9466158253113836E-2</v>
      </c>
      <c r="AN108" s="792">
        <v>7.1783912540266245E-3</v>
      </c>
      <c r="AO108" s="792">
        <v>2.6895722461055076E-4</v>
      </c>
      <c r="AP108" s="792">
        <v>1.7554260277688099E-3</v>
      </c>
      <c r="AQ108" s="792">
        <v>6.4502067139300843E-6</v>
      </c>
      <c r="AR108" s="793">
        <v>4.2232525655131115</v>
      </c>
    </row>
    <row r="109" spans="1:44">
      <c r="A109" s="434" t="s">
        <v>880</v>
      </c>
      <c r="B109" s="435">
        <v>107</v>
      </c>
      <c r="C109" s="772" t="s">
        <v>451</v>
      </c>
      <c r="D109" s="786">
        <v>1308272</v>
      </c>
      <c r="E109" s="787">
        <v>72274653.50366655</v>
      </c>
      <c r="F109" s="787">
        <v>3534080.9342110022</v>
      </c>
      <c r="G109" s="787">
        <v>242660.02719347362</v>
      </c>
      <c r="H109" s="787">
        <v>5778.5753425325092</v>
      </c>
      <c r="I109" s="787">
        <v>37926.850085845093</v>
      </c>
      <c r="J109" s="787">
        <v>0</v>
      </c>
      <c r="K109" s="787">
        <v>0</v>
      </c>
      <c r="L109" s="787">
        <v>0</v>
      </c>
      <c r="M109" s="787">
        <v>0</v>
      </c>
      <c r="N109" s="788">
        <v>3820446.3868328538</v>
      </c>
      <c r="O109" s="792">
        <v>55.244363178044438</v>
      </c>
      <c r="P109" s="792">
        <v>2.7013349931902555</v>
      </c>
      <c r="Q109" s="792">
        <v>0.18548132742539289</v>
      </c>
      <c r="R109" s="792">
        <v>4.4169525469722731E-3</v>
      </c>
      <c r="S109" s="792">
        <v>2.8990034248111321E-2</v>
      </c>
      <c r="T109" s="792">
        <v>0</v>
      </c>
      <c r="U109" s="792">
        <v>0</v>
      </c>
      <c r="V109" s="792">
        <v>0</v>
      </c>
      <c r="W109" s="792">
        <v>0</v>
      </c>
      <c r="X109" s="792">
        <v>2.920223307410732</v>
      </c>
      <c r="Y109" s="792">
        <v>155.49851416471304</v>
      </c>
      <c r="Z109" s="792">
        <v>8.140632795100835</v>
      </c>
      <c r="AA109" s="792">
        <v>0.67321450780899461</v>
      </c>
      <c r="AB109" s="792">
        <v>0.58594705707230332</v>
      </c>
      <c r="AC109" s="792">
        <v>0.10664216513780683</v>
      </c>
      <c r="AD109" s="792">
        <v>1.4044431038148262E-2</v>
      </c>
      <c r="AE109" s="792">
        <v>9.5133290079188471E-4</v>
      </c>
      <c r="AF109" s="792">
        <v>3.1769718114740041E-3</v>
      </c>
      <c r="AG109" s="792">
        <v>6.0423108856607065E-5</v>
      </c>
      <c r="AH109" s="792">
        <v>9.5246696839792087</v>
      </c>
      <c r="AI109" s="792">
        <v>129.44397630021646</v>
      </c>
      <c r="AJ109" s="792">
        <v>6.6937403567924152</v>
      </c>
      <c r="AK109" s="792">
        <v>0.3626078364748398</v>
      </c>
      <c r="AL109" s="792">
        <v>1.8523812558972917E-2</v>
      </c>
      <c r="AM109" s="792">
        <v>6.9504601951621753E-2</v>
      </c>
      <c r="AN109" s="792">
        <v>9.2646238516215923E-3</v>
      </c>
      <c r="AO109" s="792">
        <v>3.2096265138368288E-4</v>
      </c>
      <c r="AP109" s="792">
        <v>2.4298493307747804E-3</v>
      </c>
      <c r="AQ109" s="792">
        <v>8.2643286828943146E-6</v>
      </c>
      <c r="AR109" s="793">
        <v>7.1564003079403138</v>
      </c>
    </row>
    <row r="110" spans="1:44">
      <c r="A110" s="434" t="s">
        <v>881</v>
      </c>
      <c r="B110" s="435">
        <v>108</v>
      </c>
      <c r="C110" s="772" t="s">
        <v>882</v>
      </c>
      <c r="D110" s="786">
        <v>322388</v>
      </c>
      <c r="E110" s="787">
        <v>592042.95186714351</v>
      </c>
      <c r="F110" s="787">
        <v>26561.250532025988</v>
      </c>
      <c r="G110" s="787">
        <v>950.91878284124823</v>
      </c>
      <c r="H110" s="787">
        <v>532.80027755035405</v>
      </c>
      <c r="I110" s="787">
        <v>3409.200937676761</v>
      </c>
      <c r="J110" s="787">
        <v>0</v>
      </c>
      <c r="K110" s="787">
        <v>0</v>
      </c>
      <c r="L110" s="787">
        <v>0</v>
      </c>
      <c r="M110" s="787">
        <v>0</v>
      </c>
      <c r="N110" s="788">
        <v>31454.17053009435</v>
      </c>
      <c r="O110" s="792">
        <v>1.8364298667045409</v>
      </c>
      <c r="P110" s="792">
        <v>8.238907940750273E-2</v>
      </c>
      <c r="Q110" s="792">
        <v>2.9496097337408595E-3</v>
      </c>
      <c r="R110" s="792">
        <v>1.6526678336363451E-3</v>
      </c>
      <c r="S110" s="792">
        <v>1.0574838200171102E-2</v>
      </c>
      <c r="T110" s="792">
        <v>0</v>
      </c>
      <c r="U110" s="792">
        <v>0</v>
      </c>
      <c r="V110" s="792">
        <v>0</v>
      </c>
      <c r="W110" s="792">
        <v>0</v>
      </c>
      <c r="X110" s="792">
        <v>9.7566195175051051E-2</v>
      </c>
      <c r="Y110" s="792">
        <v>136.50095316041461</v>
      </c>
      <c r="Z110" s="792">
        <v>7.6196825926403218</v>
      </c>
      <c r="AA110" s="792">
        <v>0.95737291305058247</v>
      </c>
      <c r="AB110" s="792">
        <v>0.7432271075466117</v>
      </c>
      <c r="AC110" s="792">
        <v>0.16907253862727267</v>
      </c>
      <c r="AD110" s="792">
        <v>1.8974866009393923E-2</v>
      </c>
      <c r="AE110" s="792">
        <v>1.1843704771806042E-3</v>
      </c>
      <c r="AF110" s="792">
        <v>3.0425358080424601E-3</v>
      </c>
      <c r="AG110" s="792">
        <v>7.4593148606693068E-5</v>
      </c>
      <c r="AH110" s="792">
        <v>9.5126315173080123</v>
      </c>
      <c r="AI110" s="792">
        <v>53.00851784772361</v>
      </c>
      <c r="AJ110" s="792">
        <v>2.929343119162394</v>
      </c>
      <c r="AK110" s="792">
        <v>0.25093770371386304</v>
      </c>
      <c r="AL110" s="792">
        <v>1.1130965647199878E-2</v>
      </c>
      <c r="AM110" s="792">
        <v>6.8998800093584028E-2</v>
      </c>
      <c r="AN110" s="792">
        <v>8.8877420745621348E-3</v>
      </c>
      <c r="AO110" s="792">
        <v>2.5264796462089775E-4</v>
      </c>
      <c r="AP110" s="792">
        <v>1.1779555184162579E-3</v>
      </c>
      <c r="AQ110" s="792">
        <v>6.2266024137968488E-6</v>
      </c>
      <c r="AR110" s="793">
        <v>3.2707351607770541</v>
      </c>
    </row>
    <row r="111" spans="1:44">
      <c r="A111" s="434" t="s">
        <v>883</v>
      </c>
      <c r="B111" s="435">
        <v>109</v>
      </c>
      <c r="C111" s="772" t="s">
        <v>884</v>
      </c>
      <c r="D111" s="786">
        <v>1118336</v>
      </c>
      <c r="E111" s="787">
        <v>1914095.8393126207</v>
      </c>
      <c r="F111" s="787">
        <v>75915.601735968638</v>
      </c>
      <c r="G111" s="787">
        <v>1169.034083744983</v>
      </c>
      <c r="H111" s="787">
        <v>2462.5843609550157</v>
      </c>
      <c r="I111" s="787">
        <v>15745.323372810635</v>
      </c>
      <c r="J111" s="787">
        <v>0</v>
      </c>
      <c r="K111" s="787">
        <v>0</v>
      </c>
      <c r="L111" s="787">
        <v>0</v>
      </c>
      <c r="M111" s="787">
        <v>0</v>
      </c>
      <c r="N111" s="788">
        <v>95292.543553479278</v>
      </c>
      <c r="O111" s="792">
        <v>1.7115570269691942</v>
      </c>
      <c r="P111" s="792">
        <v>6.7882641474448321E-2</v>
      </c>
      <c r="Q111" s="792">
        <v>1.0453334988277075E-3</v>
      </c>
      <c r="R111" s="792">
        <v>2.2020075907017351E-3</v>
      </c>
      <c r="S111" s="792">
        <v>1.407924217123533E-2</v>
      </c>
      <c r="T111" s="792">
        <v>0</v>
      </c>
      <c r="U111" s="792">
        <v>0</v>
      </c>
      <c r="V111" s="792">
        <v>0</v>
      </c>
      <c r="W111" s="792">
        <v>0</v>
      </c>
      <c r="X111" s="792">
        <v>8.5209224735213085E-2</v>
      </c>
      <c r="Y111" s="792">
        <v>175.30606910202181</v>
      </c>
      <c r="Z111" s="792">
        <v>9.5033892678275009</v>
      </c>
      <c r="AA111" s="792">
        <v>0.8155463645728529</v>
      </c>
      <c r="AB111" s="792">
        <v>1.3206071595383291</v>
      </c>
      <c r="AC111" s="792">
        <v>0.11388698849902146</v>
      </c>
      <c r="AD111" s="792">
        <v>1.4403697153361499E-2</v>
      </c>
      <c r="AE111" s="792">
        <v>1.0632401704184986E-3</v>
      </c>
      <c r="AF111" s="792">
        <v>3.9778786809781712E-3</v>
      </c>
      <c r="AG111" s="792">
        <v>6.6579629612508601E-5</v>
      </c>
      <c r="AH111" s="792">
        <v>11.772941176072077</v>
      </c>
      <c r="AI111" s="792">
        <v>125.91927857701458</v>
      </c>
      <c r="AJ111" s="792">
        <v>6.71763680131561</v>
      </c>
      <c r="AK111" s="792">
        <v>0.15195713182105494</v>
      </c>
      <c r="AL111" s="792">
        <v>2.1598544784011464E-2</v>
      </c>
      <c r="AM111" s="792">
        <v>6.9936427577415569E-2</v>
      </c>
      <c r="AN111" s="792">
        <v>6.8890587951054034E-3</v>
      </c>
      <c r="AO111" s="792">
        <v>2.8667440077565957E-4</v>
      </c>
      <c r="AP111" s="792">
        <v>2.6725066155970389E-3</v>
      </c>
      <c r="AQ111" s="792">
        <v>6.8217378881504242E-6</v>
      </c>
      <c r="AR111" s="793">
        <v>6.9709839670474585</v>
      </c>
    </row>
    <row r="112" spans="1:44">
      <c r="A112" s="434" t="s">
        <v>885</v>
      </c>
      <c r="B112" s="435">
        <v>110</v>
      </c>
      <c r="C112" s="772" t="s">
        <v>886</v>
      </c>
      <c r="D112" s="786">
        <v>329908</v>
      </c>
      <c r="E112" s="787">
        <v>513538.1389490302</v>
      </c>
      <c r="F112" s="787">
        <v>21462.675603704232</v>
      </c>
      <c r="G112" s="787">
        <v>21608.13584417841</v>
      </c>
      <c r="H112" s="787">
        <v>774.09452658913779</v>
      </c>
      <c r="I112" s="787">
        <v>4948.1478282417529</v>
      </c>
      <c r="J112" s="787">
        <v>0</v>
      </c>
      <c r="K112" s="787">
        <v>0</v>
      </c>
      <c r="L112" s="787">
        <v>0</v>
      </c>
      <c r="M112" s="787">
        <v>0</v>
      </c>
      <c r="N112" s="788">
        <v>48793.053802713534</v>
      </c>
      <c r="O112" s="792">
        <v>1.5566101426732004</v>
      </c>
      <c r="P112" s="792">
        <v>6.5056547897305403E-2</v>
      </c>
      <c r="Q112" s="792">
        <v>6.5497459425592625E-2</v>
      </c>
      <c r="R112" s="792">
        <v>2.3463951361868698E-3</v>
      </c>
      <c r="S112" s="792">
        <v>1.4998568777482671E-2</v>
      </c>
      <c r="T112" s="792">
        <v>0</v>
      </c>
      <c r="U112" s="792">
        <v>0</v>
      </c>
      <c r="V112" s="792">
        <v>0</v>
      </c>
      <c r="W112" s="792">
        <v>0</v>
      </c>
      <c r="X112" s="792">
        <v>0.14789897123656756</v>
      </c>
      <c r="Y112" s="792">
        <v>127.59767007204411</v>
      </c>
      <c r="Z112" s="792">
        <v>7.0698101326995477</v>
      </c>
      <c r="AA112" s="792">
        <v>0.89333419872884967</v>
      </c>
      <c r="AB112" s="792">
        <v>0.68597365270308142</v>
      </c>
      <c r="AC112" s="792">
        <v>0.1559960326186908</v>
      </c>
      <c r="AD112" s="792">
        <v>1.5038060641264546E-2</v>
      </c>
      <c r="AE112" s="792">
        <v>1.1453019528331438E-3</v>
      </c>
      <c r="AF112" s="792">
        <v>3.0297457241243932E-3</v>
      </c>
      <c r="AG112" s="792">
        <v>7.2194771876540786E-5</v>
      </c>
      <c r="AH112" s="792">
        <v>8.8243993198402677</v>
      </c>
      <c r="AI112" s="792">
        <v>51.378403891311535</v>
      </c>
      <c r="AJ112" s="792">
        <v>2.7918758059647995</v>
      </c>
      <c r="AK112" s="792">
        <v>0.25655558863304073</v>
      </c>
      <c r="AL112" s="792">
        <v>1.0862781633098739E-2</v>
      </c>
      <c r="AM112" s="792">
        <v>6.5679761941684109E-2</v>
      </c>
      <c r="AN112" s="792">
        <v>6.2369577165310493E-3</v>
      </c>
      <c r="AO112" s="792">
        <v>2.5906758598991152E-4</v>
      </c>
      <c r="AP112" s="792">
        <v>1.3078592627453933E-3</v>
      </c>
      <c r="AQ112" s="792">
        <v>6.3768025521372096E-6</v>
      </c>
      <c r="AR112" s="793">
        <v>3.1327841995404415</v>
      </c>
    </row>
    <row r="113" spans="1:44">
      <c r="A113" s="434" t="s">
        <v>887</v>
      </c>
      <c r="B113" s="435">
        <v>111</v>
      </c>
      <c r="C113" s="772" t="s">
        <v>888</v>
      </c>
      <c r="D113" s="786">
        <v>294692</v>
      </c>
      <c r="E113" s="787">
        <v>1048101.5062340196</v>
      </c>
      <c r="F113" s="787">
        <v>50963.28843439812</v>
      </c>
      <c r="G113" s="787">
        <v>242.52200881491939</v>
      </c>
      <c r="H113" s="787">
        <v>1162.7018880025962</v>
      </c>
      <c r="I113" s="787">
        <v>7436.1941841796324</v>
      </c>
      <c r="J113" s="787">
        <v>116265.6749188274</v>
      </c>
      <c r="K113" s="787">
        <v>0</v>
      </c>
      <c r="L113" s="787">
        <v>0</v>
      </c>
      <c r="M113" s="787">
        <v>0</v>
      </c>
      <c r="N113" s="788">
        <v>176070.38143422268</v>
      </c>
      <c r="O113" s="792">
        <v>3.5565997931196627</v>
      </c>
      <c r="P113" s="792">
        <v>0.17293746838868418</v>
      </c>
      <c r="Q113" s="792">
        <v>8.2296773857084475E-4</v>
      </c>
      <c r="R113" s="792">
        <v>3.9454816825790868E-3</v>
      </c>
      <c r="S113" s="792">
        <v>2.5233783693414252E-2</v>
      </c>
      <c r="T113" s="792">
        <v>0.3945328509726338</v>
      </c>
      <c r="U113" s="792">
        <v>0</v>
      </c>
      <c r="V113" s="792">
        <v>0</v>
      </c>
      <c r="W113" s="792">
        <v>0</v>
      </c>
      <c r="X113" s="792">
        <v>0.59747255247588216</v>
      </c>
      <c r="Y113" s="792">
        <v>146.38771167769272</v>
      </c>
      <c r="Z113" s="792">
        <v>8.1601513568666064</v>
      </c>
      <c r="AA113" s="792">
        <v>0.96686488842191221</v>
      </c>
      <c r="AB113" s="792">
        <v>0.81969498714719979</v>
      </c>
      <c r="AC113" s="792">
        <v>0.19815590289830562</v>
      </c>
      <c r="AD113" s="792">
        <v>0.41020914363227101</v>
      </c>
      <c r="AE113" s="792">
        <v>1.1856145895644042E-3</v>
      </c>
      <c r="AF113" s="792">
        <v>3.2947244701438221E-3</v>
      </c>
      <c r="AG113" s="792">
        <v>7.3978863894040467E-5</v>
      </c>
      <c r="AH113" s="792">
        <v>10.559630596889898</v>
      </c>
      <c r="AI113" s="792">
        <v>63.967890128276004</v>
      </c>
      <c r="AJ113" s="792">
        <v>3.5241058177227855</v>
      </c>
      <c r="AK113" s="792">
        <v>0.26349432042798432</v>
      </c>
      <c r="AL113" s="792">
        <v>1.9026826384614219E-2</v>
      </c>
      <c r="AM113" s="792">
        <v>0.10042466573355149</v>
      </c>
      <c r="AN113" s="792">
        <v>0.40078898484817871</v>
      </c>
      <c r="AO113" s="792">
        <v>2.6360421822892665E-4</v>
      </c>
      <c r="AP113" s="792">
        <v>1.4380144899011399E-3</v>
      </c>
      <c r="AQ113" s="792">
        <v>6.1102022212503684E-6</v>
      </c>
      <c r="AR113" s="793">
        <v>4.3095483440274656</v>
      </c>
    </row>
    <row r="114" spans="1:44">
      <c r="A114" s="434" t="s">
        <v>889</v>
      </c>
      <c r="B114" s="435">
        <v>112</v>
      </c>
      <c r="C114" s="772" t="s">
        <v>184</v>
      </c>
      <c r="D114" s="786">
        <v>369424</v>
      </c>
      <c r="E114" s="787">
        <v>35995501.161546692</v>
      </c>
      <c r="F114" s="787">
        <v>2772377.9655597722</v>
      </c>
      <c r="G114" s="787">
        <v>328.88536398594971</v>
      </c>
      <c r="H114" s="787">
        <v>2027.7620744216597</v>
      </c>
      <c r="I114" s="787">
        <v>13462.613193095387</v>
      </c>
      <c r="J114" s="787">
        <v>0</v>
      </c>
      <c r="K114" s="787">
        <v>0</v>
      </c>
      <c r="L114" s="787">
        <v>0</v>
      </c>
      <c r="M114" s="787">
        <v>0</v>
      </c>
      <c r="N114" s="788">
        <v>2788197.2261912748</v>
      </c>
      <c r="O114" s="792">
        <v>97.436823708115043</v>
      </c>
      <c r="P114" s="792">
        <v>7.5045962513528419</v>
      </c>
      <c r="Q114" s="792">
        <v>8.9026528862756532E-4</v>
      </c>
      <c r="R114" s="792">
        <v>5.4889830504289373E-3</v>
      </c>
      <c r="S114" s="792">
        <v>3.6442172660940783E-2</v>
      </c>
      <c r="T114" s="792">
        <v>0</v>
      </c>
      <c r="U114" s="792">
        <v>0</v>
      </c>
      <c r="V114" s="792">
        <v>0</v>
      </c>
      <c r="W114" s="792">
        <v>0</v>
      </c>
      <c r="X114" s="792">
        <v>7.5474176723528394</v>
      </c>
      <c r="Y114" s="792">
        <v>282.28210286630349</v>
      </c>
      <c r="Z114" s="792">
        <v>19.66816606307496</v>
      </c>
      <c r="AA114" s="792">
        <v>0.63033020134287787</v>
      </c>
      <c r="AB114" s="792">
        <v>0.79454730649807037</v>
      </c>
      <c r="AC114" s="792">
        <v>0.14613683180191631</v>
      </c>
      <c r="AD114" s="792">
        <v>3.6385696678918319E-2</v>
      </c>
      <c r="AE114" s="792">
        <v>1.1884768013524819E-3</v>
      </c>
      <c r="AF114" s="792">
        <v>8.2114446533363174E-3</v>
      </c>
      <c r="AG114" s="792">
        <v>7.5313339807227633E-5</v>
      </c>
      <c r="AH114" s="792">
        <v>21.285041334191241</v>
      </c>
      <c r="AI114" s="792">
        <v>237.40244931757471</v>
      </c>
      <c r="AJ114" s="792">
        <v>17.041068856932668</v>
      </c>
      <c r="AK114" s="792">
        <v>0.15620563949928473</v>
      </c>
      <c r="AL114" s="792">
        <v>2.3888921734125261E-2</v>
      </c>
      <c r="AM114" s="792">
        <v>9.8094628565485481E-2</v>
      </c>
      <c r="AN114" s="792">
        <v>1.1259646208119367E-2</v>
      </c>
      <c r="AO114" s="792">
        <v>3.5926436383429601E-4</v>
      </c>
      <c r="AP114" s="792">
        <v>7.0029942312289659E-3</v>
      </c>
      <c r="AQ114" s="792">
        <v>9.0903077309650228E-6</v>
      </c>
      <c r="AR114" s="793">
        <v>17.337889041842477</v>
      </c>
    </row>
    <row r="115" spans="1:44">
      <c r="A115" s="434" t="s">
        <v>890</v>
      </c>
      <c r="B115" s="435">
        <v>113</v>
      </c>
      <c r="C115" s="772" t="s">
        <v>186</v>
      </c>
      <c r="D115" s="786">
        <v>9862319</v>
      </c>
      <c r="E115" s="787">
        <v>29454702.276088674</v>
      </c>
      <c r="F115" s="787">
        <v>1319355.649331647</v>
      </c>
      <c r="G115" s="787">
        <v>123812.09341547883</v>
      </c>
      <c r="H115" s="787">
        <v>11311.925168274798</v>
      </c>
      <c r="I115" s="787">
        <v>72625.056822164363</v>
      </c>
      <c r="J115" s="787">
        <v>92323.372521188765</v>
      </c>
      <c r="K115" s="787">
        <v>0</v>
      </c>
      <c r="L115" s="787">
        <v>0</v>
      </c>
      <c r="M115" s="787">
        <v>0</v>
      </c>
      <c r="N115" s="788">
        <v>1619428.0972587538</v>
      </c>
      <c r="O115" s="792">
        <v>2.9865898959553703</v>
      </c>
      <c r="P115" s="792">
        <v>0.13377742591084785</v>
      </c>
      <c r="Q115" s="792">
        <v>1.2554054823766989E-2</v>
      </c>
      <c r="R115" s="792">
        <v>1.1469843115270149E-3</v>
      </c>
      <c r="S115" s="792">
        <v>7.3638924904137013E-3</v>
      </c>
      <c r="T115" s="792">
        <v>9.3612235135761435E-3</v>
      </c>
      <c r="U115" s="792">
        <v>0</v>
      </c>
      <c r="V115" s="792">
        <v>0</v>
      </c>
      <c r="W115" s="792">
        <v>0</v>
      </c>
      <c r="X115" s="792">
        <v>0.16420358105013169</v>
      </c>
      <c r="Y115" s="792">
        <v>44.883855722212978</v>
      </c>
      <c r="Z115" s="792">
        <v>2.4007982469712696</v>
      </c>
      <c r="AA115" s="792">
        <v>0.24427326075470934</v>
      </c>
      <c r="AB115" s="792">
        <v>0.20290443937065827</v>
      </c>
      <c r="AC115" s="792">
        <v>5.8563253759390907E-2</v>
      </c>
      <c r="AD115" s="792">
        <v>4.0821056109964213E-2</v>
      </c>
      <c r="AE115" s="792">
        <v>7.3860598528795391E-4</v>
      </c>
      <c r="AF115" s="792">
        <v>1.3926714758479483E-3</v>
      </c>
      <c r="AG115" s="792">
        <v>4.6631793051638561E-5</v>
      </c>
      <c r="AH115" s="792">
        <v>2.9495381662201794</v>
      </c>
      <c r="AI115" s="792">
        <v>29.562014396920553</v>
      </c>
      <c r="AJ115" s="792">
        <v>1.5456988722019489</v>
      </c>
      <c r="AK115" s="792">
        <v>0.10189153646458411</v>
      </c>
      <c r="AL115" s="792">
        <v>1.5938122194769477E-2</v>
      </c>
      <c r="AM115" s="792">
        <v>3.0320870589599869E-2</v>
      </c>
      <c r="AN115" s="792">
        <v>3.3610559670268075E-2</v>
      </c>
      <c r="AO115" s="792">
        <v>2.4888279920626976E-4</v>
      </c>
      <c r="AP115" s="792">
        <v>9.0921360753118765E-4</v>
      </c>
      <c r="AQ115" s="792">
        <v>6.2012129906288948E-6</v>
      </c>
      <c r="AR115" s="793">
        <v>1.7286242587408984</v>
      </c>
    </row>
    <row r="116" spans="1:44">
      <c r="A116" s="434" t="s">
        <v>891</v>
      </c>
      <c r="B116" s="435">
        <v>114</v>
      </c>
      <c r="C116" s="772" t="s">
        <v>456</v>
      </c>
      <c r="D116" s="786">
        <v>1167343</v>
      </c>
      <c r="E116" s="787">
        <v>10959886.911364209</v>
      </c>
      <c r="F116" s="787">
        <v>553749.36498714692</v>
      </c>
      <c r="G116" s="787">
        <v>6398.2182968515017</v>
      </c>
      <c r="H116" s="787">
        <v>1145.0127880062214</v>
      </c>
      <c r="I116" s="787">
        <v>7466.5476752134709</v>
      </c>
      <c r="J116" s="787">
        <v>0</v>
      </c>
      <c r="K116" s="787">
        <v>0</v>
      </c>
      <c r="L116" s="787">
        <v>0</v>
      </c>
      <c r="M116" s="787">
        <v>0</v>
      </c>
      <c r="N116" s="788">
        <v>568759.14374721807</v>
      </c>
      <c r="O116" s="792">
        <v>9.3887459909933995</v>
      </c>
      <c r="P116" s="792">
        <v>0.47436731533674931</v>
      </c>
      <c r="Q116" s="792">
        <v>5.481009691968429E-3</v>
      </c>
      <c r="R116" s="792">
        <v>9.8087090769912637E-4</v>
      </c>
      <c r="S116" s="792">
        <v>6.3961900445828439E-3</v>
      </c>
      <c r="T116" s="792">
        <v>0</v>
      </c>
      <c r="U116" s="792">
        <v>0</v>
      </c>
      <c r="V116" s="792">
        <v>0</v>
      </c>
      <c r="W116" s="792">
        <v>0</v>
      </c>
      <c r="X116" s="792">
        <v>0.48722538598099968</v>
      </c>
      <c r="Y116" s="792">
        <v>69.020363196168347</v>
      </c>
      <c r="Z116" s="792">
        <v>3.7733866497973376</v>
      </c>
      <c r="AA116" s="792">
        <v>0.39550732610473333</v>
      </c>
      <c r="AB116" s="792">
        <v>0.34318810872195932</v>
      </c>
      <c r="AC116" s="792">
        <v>0.13965337305611164</v>
      </c>
      <c r="AD116" s="792">
        <v>3.0652848838386544E-2</v>
      </c>
      <c r="AE116" s="792">
        <v>7.4008354996925167E-4</v>
      </c>
      <c r="AF116" s="792">
        <v>1.5966365695331147E-3</v>
      </c>
      <c r="AG116" s="792">
        <v>4.5426731187293731E-5</v>
      </c>
      <c r="AH116" s="792">
        <v>4.6847704533692172</v>
      </c>
      <c r="AI116" s="792">
        <v>39.051970033555989</v>
      </c>
      <c r="AJ116" s="792">
        <v>2.0819570555225475</v>
      </c>
      <c r="AK116" s="792">
        <v>0.1246523062213022</v>
      </c>
      <c r="AL116" s="792">
        <v>1.3577719774973077E-2</v>
      </c>
      <c r="AM116" s="792">
        <v>3.9289956012572694E-2</v>
      </c>
      <c r="AN116" s="792">
        <v>2.2222701706799689E-2</v>
      </c>
      <c r="AO116" s="792">
        <v>2.2113617058549696E-4</v>
      </c>
      <c r="AP116" s="792">
        <v>8.4694610437221921E-4</v>
      </c>
      <c r="AQ116" s="792">
        <v>4.973281931083925E-6</v>
      </c>
      <c r="AR116" s="793">
        <v>2.282772794795084</v>
      </c>
    </row>
    <row r="117" spans="1:44">
      <c r="A117" s="434" t="s">
        <v>892</v>
      </c>
      <c r="B117" s="435">
        <v>115</v>
      </c>
      <c r="C117" s="772" t="s">
        <v>458</v>
      </c>
      <c r="D117" s="786">
        <v>1500898</v>
      </c>
      <c r="E117" s="787">
        <v>1862113.4041929247</v>
      </c>
      <c r="F117" s="787">
        <v>62005.199898206636</v>
      </c>
      <c r="G117" s="787">
        <v>3610.5157778919042</v>
      </c>
      <c r="H117" s="787">
        <v>773.67335897610292</v>
      </c>
      <c r="I117" s="787">
        <v>4964.9507395364262</v>
      </c>
      <c r="J117" s="787">
        <v>246009.99027494754</v>
      </c>
      <c r="K117" s="787">
        <v>0</v>
      </c>
      <c r="L117" s="787">
        <v>0</v>
      </c>
      <c r="M117" s="787">
        <v>0</v>
      </c>
      <c r="N117" s="788">
        <v>317364.3300495586</v>
      </c>
      <c r="O117" s="792">
        <v>1.2406661906358225</v>
      </c>
      <c r="P117" s="792">
        <v>4.131206777423025E-2</v>
      </c>
      <c r="Q117" s="792">
        <v>2.4055703837915065E-3</v>
      </c>
      <c r="R117" s="792">
        <v>5.1547364243013374E-4</v>
      </c>
      <c r="S117" s="792">
        <v>3.3079867782730248E-3</v>
      </c>
      <c r="T117" s="792">
        <v>0.16390853360784513</v>
      </c>
      <c r="U117" s="792">
        <v>0</v>
      </c>
      <c r="V117" s="792">
        <v>0</v>
      </c>
      <c r="W117" s="792">
        <v>0</v>
      </c>
      <c r="X117" s="792">
        <v>0.21144963218657004</v>
      </c>
      <c r="Y117" s="792">
        <v>38.404835272916657</v>
      </c>
      <c r="Z117" s="792">
        <v>2.040543415787619</v>
      </c>
      <c r="AA117" s="792">
        <v>0.1891352706673024</v>
      </c>
      <c r="AB117" s="792">
        <v>0.16671932215367247</v>
      </c>
      <c r="AC117" s="792">
        <v>3.5929618884240969E-2</v>
      </c>
      <c r="AD117" s="792">
        <v>0.1922731882248484</v>
      </c>
      <c r="AE117" s="792">
        <v>5.9033878178454719E-4</v>
      </c>
      <c r="AF117" s="792">
        <v>1.169714678342058E-3</v>
      </c>
      <c r="AG117" s="792">
        <v>3.6271029246330759E-5</v>
      </c>
      <c r="AH117" s="792">
        <v>2.6263971402070561</v>
      </c>
      <c r="AI117" s="792">
        <v>25.934528632583536</v>
      </c>
      <c r="AJ117" s="792">
        <v>1.3495191413944738</v>
      </c>
      <c r="AK117" s="792">
        <v>7.639705942117278E-2</v>
      </c>
      <c r="AL117" s="792">
        <v>6.2788712993060861E-3</v>
      </c>
      <c r="AM117" s="792">
        <v>2.0657167624139709E-2</v>
      </c>
      <c r="AN117" s="792">
        <v>0.18598225219003972</v>
      </c>
      <c r="AO117" s="792">
        <v>2.0561838987464973E-4</v>
      </c>
      <c r="AP117" s="792">
        <v>7.6888827793762833E-4</v>
      </c>
      <c r="AQ117" s="792">
        <v>4.6748759862749061E-6</v>
      </c>
      <c r="AR117" s="793">
        <v>1.6398136734729303</v>
      </c>
    </row>
    <row r="118" spans="1:44">
      <c r="A118" s="434" t="s">
        <v>893</v>
      </c>
      <c r="B118" s="435">
        <v>116</v>
      </c>
      <c r="C118" s="772" t="s">
        <v>894</v>
      </c>
      <c r="D118" s="786">
        <v>960539</v>
      </c>
      <c r="E118" s="787">
        <v>1137832.3110932445</v>
      </c>
      <c r="F118" s="787">
        <v>36814.384254357967</v>
      </c>
      <c r="G118" s="787">
        <v>586934.67344573035</v>
      </c>
      <c r="H118" s="787">
        <v>238.50779618895044</v>
      </c>
      <c r="I118" s="787">
        <v>1538.7419162983438</v>
      </c>
      <c r="J118" s="787">
        <v>46717.044333575657</v>
      </c>
      <c r="K118" s="787">
        <v>0</v>
      </c>
      <c r="L118" s="787">
        <v>0</v>
      </c>
      <c r="M118" s="787">
        <v>0</v>
      </c>
      <c r="N118" s="788">
        <v>672243.35174615134</v>
      </c>
      <c r="O118" s="792">
        <v>1.1845769001500663</v>
      </c>
      <c r="P118" s="792">
        <v>3.8326798031478128E-2</v>
      </c>
      <c r="Q118" s="792">
        <v>0.61104720729270789</v>
      </c>
      <c r="R118" s="792">
        <v>2.4830620744077067E-4</v>
      </c>
      <c r="S118" s="792">
        <v>1.601956730854597E-3</v>
      </c>
      <c r="T118" s="792">
        <v>4.863628060242807E-2</v>
      </c>
      <c r="U118" s="792">
        <v>0</v>
      </c>
      <c r="V118" s="792">
        <v>0</v>
      </c>
      <c r="W118" s="792">
        <v>0</v>
      </c>
      <c r="X118" s="792">
        <v>0.69986054886490945</v>
      </c>
      <c r="Y118" s="792">
        <v>101.70866053104461</v>
      </c>
      <c r="Z118" s="792">
        <v>5.5922393254108806</v>
      </c>
      <c r="AA118" s="792">
        <v>1.6085447265236537</v>
      </c>
      <c r="AB118" s="792">
        <v>0.60733460789238525</v>
      </c>
      <c r="AC118" s="792">
        <v>0.1084232603405577</v>
      </c>
      <c r="AD118" s="792">
        <v>7.3361381761045216E-2</v>
      </c>
      <c r="AE118" s="792">
        <v>9.3599502928608518E-4</v>
      </c>
      <c r="AF118" s="792">
        <v>2.4178231926259993E-3</v>
      </c>
      <c r="AG118" s="792">
        <v>5.7234219431362737E-5</v>
      </c>
      <c r="AH118" s="792">
        <v>7.9933143543698657</v>
      </c>
      <c r="AI118" s="792">
        <v>61.718483006983682</v>
      </c>
      <c r="AJ118" s="792">
        <v>3.3632724596365158</v>
      </c>
      <c r="AK118" s="792">
        <v>1.0976947037361935</v>
      </c>
      <c r="AL118" s="792">
        <v>1.653558992400829E-2</v>
      </c>
      <c r="AM118" s="792">
        <v>5.8879741855056872E-2</v>
      </c>
      <c r="AN118" s="792">
        <v>5.7269292585083897E-2</v>
      </c>
      <c r="AO118" s="792">
        <v>2.7921785530639814E-4</v>
      </c>
      <c r="AP118" s="792">
        <v>1.3431125717068709E-3</v>
      </c>
      <c r="AQ118" s="792">
        <v>6.118135803101784E-6</v>
      </c>
      <c r="AR118" s="793">
        <v>4.5952802362996747</v>
      </c>
    </row>
    <row r="119" spans="1:44">
      <c r="A119" s="434" t="s">
        <v>895</v>
      </c>
      <c r="B119" s="435">
        <v>117</v>
      </c>
      <c r="C119" s="772" t="s">
        <v>896</v>
      </c>
      <c r="D119" s="786">
        <v>257531</v>
      </c>
      <c r="E119" s="787">
        <v>330263.23592469579</v>
      </c>
      <c r="F119" s="787">
        <v>10506.94595285914</v>
      </c>
      <c r="G119" s="787">
        <v>30187.991787055693</v>
      </c>
      <c r="H119" s="787">
        <v>20.905490240890565</v>
      </c>
      <c r="I119" s="787">
        <v>138.20442633180147</v>
      </c>
      <c r="J119" s="787">
        <v>0</v>
      </c>
      <c r="K119" s="787">
        <v>0</v>
      </c>
      <c r="L119" s="787">
        <v>0</v>
      </c>
      <c r="M119" s="787">
        <v>0</v>
      </c>
      <c r="N119" s="788">
        <v>40854.047656487528</v>
      </c>
      <c r="O119" s="792">
        <v>1.2824212849120913</v>
      </c>
      <c r="P119" s="792">
        <v>4.0798761907728152E-2</v>
      </c>
      <c r="Q119" s="792">
        <v>0.1172208075418326</v>
      </c>
      <c r="R119" s="792">
        <v>8.1176597150985964E-5</v>
      </c>
      <c r="S119" s="792">
        <v>5.3665161216242499E-4</v>
      </c>
      <c r="T119" s="792">
        <v>0</v>
      </c>
      <c r="U119" s="792">
        <v>0</v>
      </c>
      <c r="V119" s="792">
        <v>0</v>
      </c>
      <c r="W119" s="792">
        <v>0</v>
      </c>
      <c r="X119" s="792">
        <v>0.15863739765887416</v>
      </c>
      <c r="Y119" s="792">
        <v>79.586423117980033</v>
      </c>
      <c r="Z119" s="792">
        <v>4.3699140991436254</v>
      </c>
      <c r="AA119" s="792">
        <v>0.7699643646401475</v>
      </c>
      <c r="AB119" s="792">
        <v>0.4420179220740007</v>
      </c>
      <c r="AC119" s="792">
        <v>0.11748745296611038</v>
      </c>
      <c r="AD119" s="792">
        <v>2.8148760508531635E-2</v>
      </c>
      <c r="AE119" s="792">
        <v>7.5662359931393908E-4</v>
      </c>
      <c r="AF119" s="792">
        <v>1.9279108035527921E-3</v>
      </c>
      <c r="AG119" s="792">
        <v>4.6754166737064239E-5</v>
      </c>
      <c r="AH119" s="792">
        <v>5.7302638879020193</v>
      </c>
      <c r="AI119" s="792">
        <v>44.496476340027648</v>
      </c>
      <c r="AJ119" s="792">
        <v>2.4091534412162541</v>
      </c>
      <c r="AK119" s="792">
        <v>0.3960833568940843</v>
      </c>
      <c r="AL119" s="792">
        <v>1.191506887873604E-2</v>
      </c>
      <c r="AM119" s="792">
        <v>4.1961137051015993E-2</v>
      </c>
      <c r="AN119" s="792">
        <v>7.8209762400893827E-3</v>
      </c>
      <c r="AO119" s="792">
        <v>2.095722443115015E-4</v>
      </c>
      <c r="AP119" s="792">
        <v>1.028957805981365E-3</v>
      </c>
      <c r="AQ119" s="792">
        <v>4.614161627699526E-6</v>
      </c>
      <c r="AR119" s="793">
        <v>2.8681771244921008</v>
      </c>
    </row>
    <row r="120" spans="1:44">
      <c r="A120" s="434" t="s">
        <v>897</v>
      </c>
      <c r="B120" s="435">
        <v>118</v>
      </c>
      <c r="C120" s="772" t="s">
        <v>462</v>
      </c>
      <c r="D120" s="786">
        <v>309704</v>
      </c>
      <c r="E120" s="787">
        <v>545153.79526357632</v>
      </c>
      <c r="F120" s="787">
        <v>21727.391737855673</v>
      </c>
      <c r="G120" s="787">
        <v>8488.9427891231499</v>
      </c>
      <c r="H120" s="787">
        <v>593.31793656498564</v>
      </c>
      <c r="I120" s="787">
        <v>3794.7824664109189</v>
      </c>
      <c r="J120" s="787">
        <v>0</v>
      </c>
      <c r="K120" s="787">
        <v>0</v>
      </c>
      <c r="L120" s="787">
        <v>0</v>
      </c>
      <c r="M120" s="787">
        <v>0</v>
      </c>
      <c r="N120" s="788">
        <v>34604.434929954725</v>
      </c>
      <c r="O120" s="792">
        <v>1.7602413764871501</v>
      </c>
      <c r="P120" s="792">
        <v>7.0155347486166378E-2</v>
      </c>
      <c r="Q120" s="792">
        <v>2.740985841036328E-2</v>
      </c>
      <c r="R120" s="792">
        <v>1.915758067590298E-3</v>
      </c>
      <c r="S120" s="792">
        <v>1.2252933337673775E-2</v>
      </c>
      <c r="T120" s="792">
        <v>0</v>
      </c>
      <c r="U120" s="792">
        <v>0</v>
      </c>
      <c r="V120" s="792">
        <v>0</v>
      </c>
      <c r="W120" s="792">
        <v>0</v>
      </c>
      <c r="X120" s="792">
        <v>0.11173389730179373</v>
      </c>
      <c r="Y120" s="792">
        <v>49.853373289527696</v>
      </c>
      <c r="Z120" s="792">
        <v>2.6846150719531052</v>
      </c>
      <c r="AA120" s="792">
        <v>0.34444367398459058</v>
      </c>
      <c r="AB120" s="792">
        <v>0.23018950834827601</v>
      </c>
      <c r="AC120" s="792">
        <v>6.9335379464922964E-2</v>
      </c>
      <c r="AD120" s="792">
        <v>9.5134262601014805E-3</v>
      </c>
      <c r="AE120" s="792">
        <v>5.7280385780476839E-4</v>
      </c>
      <c r="AF120" s="792">
        <v>1.4597428661921243E-3</v>
      </c>
      <c r="AG120" s="792">
        <v>3.4235884181515744E-5</v>
      </c>
      <c r="AH120" s="792">
        <v>3.3401638426191744</v>
      </c>
      <c r="AI120" s="792">
        <v>28.228319182004327</v>
      </c>
      <c r="AJ120" s="792">
        <v>1.4832915471111416</v>
      </c>
      <c r="AK120" s="792">
        <v>0.13549733221863278</v>
      </c>
      <c r="AL120" s="792">
        <v>7.8566423181933437E-3</v>
      </c>
      <c r="AM120" s="792">
        <v>3.9308465787828671E-2</v>
      </c>
      <c r="AN120" s="792">
        <v>5.5494143656326239E-3</v>
      </c>
      <c r="AO120" s="792">
        <v>1.7743039815110921E-4</v>
      </c>
      <c r="AP120" s="792">
        <v>8.7660561020590211E-4</v>
      </c>
      <c r="AQ120" s="792">
        <v>3.6146970311831402E-6</v>
      </c>
      <c r="AR120" s="793">
        <v>1.6725610525068175</v>
      </c>
    </row>
    <row r="121" spans="1:44">
      <c r="A121" s="434" t="s">
        <v>898</v>
      </c>
      <c r="B121" s="435">
        <v>119</v>
      </c>
      <c r="C121" s="772" t="s">
        <v>899</v>
      </c>
      <c r="D121" s="786">
        <v>344743</v>
      </c>
      <c r="E121" s="787">
        <v>497034.0269221015</v>
      </c>
      <c r="F121" s="787">
        <v>21338.3591450477</v>
      </c>
      <c r="G121" s="787">
        <v>7769.4864811875113</v>
      </c>
      <c r="H121" s="787">
        <v>179.32451885528778</v>
      </c>
      <c r="I121" s="787">
        <v>1151.7380012288299</v>
      </c>
      <c r="J121" s="787">
        <v>0</v>
      </c>
      <c r="K121" s="787">
        <v>0</v>
      </c>
      <c r="L121" s="787">
        <v>0</v>
      </c>
      <c r="M121" s="787">
        <v>0</v>
      </c>
      <c r="N121" s="788">
        <v>30438.908146319329</v>
      </c>
      <c r="O121" s="792">
        <v>1.4417523399230774</v>
      </c>
      <c r="P121" s="792">
        <v>6.1896424713620578E-2</v>
      </c>
      <c r="Q121" s="792">
        <v>2.2537039131142651E-2</v>
      </c>
      <c r="R121" s="792">
        <v>5.2016870206295063E-4</v>
      </c>
      <c r="S121" s="792">
        <v>3.3408597164520525E-3</v>
      </c>
      <c r="T121" s="792">
        <v>0</v>
      </c>
      <c r="U121" s="792">
        <v>0</v>
      </c>
      <c r="V121" s="792">
        <v>0</v>
      </c>
      <c r="W121" s="792">
        <v>0</v>
      </c>
      <c r="X121" s="792">
        <v>8.8294492263278235E-2</v>
      </c>
      <c r="Y121" s="792">
        <v>64.707693191303434</v>
      </c>
      <c r="Z121" s="792">
        <v>3.6004269822428681</v>
      </c>
      <c r="AA121" s="792">
        <v>0.39596251780829161</v>
      </c>
      <c r="AB121" s="792">
        <v>0.41955873484102391</v>
      </c>
      <c r="AC121" s="792">
        <v>0.10759136186796159</v>
      </c>
      <c r="AD121" s="792">
        <v>1.6851559064320364E-2</v>
      </c>
      <c r="AE121" s="792">
        <v>6.6129072296627997E-4</v>
      </c>
      <c r="AF121" s="792">
        <v>1.6661839519625289E-3</v>
      </c>
      <c r="AG121" s="792">
        <v>4.0942751790446664E-5</v>
      </c>
      <c r="AH121" s="792">
        <v>4.5427595732511854</v>
      </c>
      <c r="AI121" s="792">
        <v>36.35713868336417</v>
      </c>
      <c r="AJ121" s="792">
        <v>2.003327022299267</v>
      </c>
      <c r="AK121" s="792">
        <v>0.13105903730205454</v>
      </c>
      <c r="AL121" s="792">
        <v>4.2402875166083202E-2</v>
      </c>
      <c r="AM121" s="792">
        <v>4.871208909361166E-2</v>
      </c>
      <c r="AN121" s="792">
        <v>8.983039167233706E-3</v>
      </c>
      <c r="AO121" s="792">
        <v>1.9170240785648451E-4</v>
      </c>
      <c r="AP121" s="792">
        <v>9.4464966500590786E-4</v>
      </c>
      <c r="AQ121" s="792">
        <v>4.3722853758945748E-6</v>
      </c>
      <c r="AR121" s="793">
        <v>2.2356247873864881</v>
      </c>
    </row>
    <row r="122" spans="1:44">
      <c r="A122" s="434" t="s">
        <v>900</v>
      </c>
      <c r="B122" s="435">
        <v>120</v>
      </c>
      <c r="C122" s="772" t="s">
        <v>901</v>
      </c>
      <c r="D122" s="786">
        <v>356218</v>
      </c>
      <c r="E122" s="787">
        <v>1648429.9321936453</v>
      </c>
      <c r="F122" s="787">
        <v>91308.38939446611</v>
      </c>
      <c r="G122" s="787">
        <v>2068.1902582941366</v>
      </c>
      <c r="H122" s="787">
        <v>298.08918040919787</v>
      </c>
      <c r="I122" s="787">
        <v>1926.4049841325793</v>
      </c>
      <c r="J122" s="787">
        <v>0</v>
      </c>
      <c r="K122" s="787">
        <v>0</v>
      </c>
      <c r="L122" s="787">
        <v>0</v>
      </c>
      <c r="M122" s="787">
        <v>0</v>
      </c>
      <c r="N122" s="788">
        <v>95601.073817302022</v>
      </c>
      <c r="O122" s="792">
        <v>4.6275874105004391</v>
      </c>
      <c r="P122" s="792">
        <v>0.25632727541692479</v>
      </c>
      <c r="Q122" s="792">
        <v>5.8059678575875916E-3</v>
      </c>
      <c r="R122" s="792">
        <v>8.3681672573872703E-4</v>
      </c>
      <c r="S122" s="792">
        <v>5.40793835272945E-3</v>
      </c>
      <c r="T122" s="792">
        <v>0</v>
      </c>
      <c r="U122" s="792">
        <v>0</v>
      </c>
      <c r="V122" s="792">
        <v>0</v>
      </c>
      <c r="W122" s="792">
        <v>0</v>
      </c>
      <c r="X122" s="792">
        <v>0.26837799835298054</v>
      </c>
      <c r="Y122" s="792">
        <v>49.950198712042649</v>
      </c>
      <c r="Z122" s="792">
        <v>2.7340506204680119</v>
      </c>
      <c r="AA122" s="792">
        <v>0.31397054901290528</v>
      </c>
      <c r="AB122" s="792">
        <v>0.20508939284110195</v>
      </c>
      <c r="AC122" s="792">
        <v>5.5210962934271267E-2</v>
      </c>
      <c r="AD122" s="792">
        <v>2.6780597236854796E-2</v>
      </c>
      <c r="AE122" s="792">
        <v>8.9617274362538651E-4</v>
      </c>
      <c r="AF122" s="792">
        <v>1.5914915461774418E-3</v>
      </c>
      <c r="AG122" s="792">
        <v>5.6230465642476111E-5</v>
      </c>
      <c r="AH122" s="792">
        <v>3.33764601724859</v>
      </c>
      <c r="AI122" s="792">
        <v>32.741053241338697</v>
      </c>
      <c r="AJ122" s="792">
        <v>1.7770730780423971</v>
      </c>
      <c r="AK122" s="792">
        <v>9.7912959016505222E-2</v>
      </c>
      <c r="AL122" s="792">
        <v>6.0717955427994682E-3</v>
      </c>
      <c r="AM122" s="792">
        <v>3.0346376783939828E-2</v>
      </c>
      <c r="AN122" s="792">
        <v>1.8645131949231238E-2</v>
      </c>
      <c r="AO122" s="792">
        <v>3.2199282539686582E-4</v>
      </c>
      <c r="AP122" s="792">
        <v>9.972791896024273E-4</v>
      </c>
      <c r="AQ122" s="792">
        <v>7.9051836073409889E-6</v>
      </c>
      <c r="AR122" s="793">
        <v>1.9313765185334797</v>
      </c>
    </row>
    <row r="123" spans="1:44">
      <c r="A123" s="434" t="s">
        <v>902</v>
      </c>
      <c r="B123" s="435">
        <v>121</v>
      </c>
      <c r="C123" s="772" t="s">
        <v>464</v>
      </c>
      <c r="D123" s="786">
        <v>2237393</v>
      </c>
      <c r="E123" s="787">
        <v>8350652.3334518149</v>
      </c>
      <c r="F123" s="787">
        <v>419824.68774342211</v>
      </c>
      <c r="G123" s="787">
        <v>156390.68550998089</v>
      </c>
      <c r="H123" s="787">
        <v>2696.3344709567518</v>
      </c>
      <c r="I123" s="787">
        <v>17330.28176501795</v>
      </c>
      <c r="J123" s="787">
        <v>0</v>
      </c>
      <c r="K123" s="787">
        <v>0</v>
      </c>
      <c r="L123" s="787">
        <v>0</v>
      </c>
      <c r="M123" s="787">
        <v>0</v>
      </c>
      <c r="N123" s="788">
        <v>596241.98948937771</v>
      </c>
      <c r="O123" s="792">
        <v>3.7323136049195718</v>
      </c>
      <c r="P123" s="792">
        <v>0.18764011854127643</v>
      </c>
      <c r="Q123" s="792">
        <v>6.9898621078183801E-2</v>
      </c>
      <c r="R123" s="792">
        <v>1.2051233158219194E-3</v>
      </c>
      <c r="S123" s="792">
        <v>7.7457477363243512E-3</v>
      </c>
      <c r="T123" s="792">
        <v>0</v>
      </c>
      <c r="U123" s="792">
        <v>0</v>
      </c>
      <c r="V123" s="792">
        <v>0</v>
      </c>
      <c r="W123" s="792">
        <v>0</v>
      </c>
      <c r="X123" s="792">
        <v>0.26648961067160648</v>
      </c>
      <c r="Y123" s="792">
        <v>72.913652774411133</v>
      </c>
      <c r="Z123" s="792">
        <v>4.0030893039374371</v>
      </c>
      <c r="AA123" s="792">
        <v>0.53134631588388903</v>
      </c>
      <c r="AB123" s="792">
        <v>0.3897262149371859</v>
      </c>
      <c r="AC123" s="792">
        <v>0.10819288185196557</v>
      </c>
      <c r="AD123" s="792">
        <v>1.9013635968060227E-2</v>
      </c>
      <c r="AE123" s="792">
        <v>7.6559808549040093E-4</v>
      </c>
      <c r="AF123" s="792">
        <v>1.8993538923444868E-3</v>
      </c>
      <c r="AG123" s="792">
        <v>4.7245533433468715E-5</v>
      </c>
      <c r="AH123" s="792">
        <v>5.0540805500898065</v>
      </c>
      <c r="AI123" s="792">
        <v>41.482065106539068</v>
      </c>
      <c r="AJ123" s="792">
        <v>2.2441133051682356</v>
      </c>
      <c r="AK123" s="792">
        <v>0.22041942323729169</v>
      </c>
      <c r="AL123" s="792">
        <v>1.4857600134891579E-2</v>
      </c>
      <c r="AM123" s="792">
        <v>4.6406348966371927E-2</v>
      </c>
      <c r="AN123" s="792">
        <v>1.0951444519521639E-2</v>
      </c>
      <c r="AO123" s="792">
        <v>2.2543733611047232E-4</v>
      </c>
      <c r="AP123" s="792">
        <v>1.0737701114260437E-3</v>
      </c>
      <c r="AQ123" s="792">
        <v>5.2155800803044154E-6</v>
      </c>
      <c r="AR123" s="793">
        <v>2.5380525450539291</v>
      </c>
    </row>
    <row r="124" spans="1:44">
      <c r="A124" s="434" t="s">
        <v>903</v>
      </c>
      <c r="B124" s="435">
        <v>122</v>
      </c>
      <c r="C124" s="772" t="s">
        <v>190</v>
      </c>
      <c r="D124" s="786">
        <v>11709885</v>
      </c>
      <c r="E124" s="787">
        <v>370959278.26117945</v>
      </c>
      <c r="F124" s="787">
        <v>27393516.741105504</v>
      </c>
      <c r="G124" s="787">
        <v>-72112.113246706649</v>
      </c>
      <c r="H124" s="787">
        <v>29030.804910101484</v>
      </c>
      <c r="I124" s="787">
        <v>227277.95418379857</v>
      </c>
      <c r="J124" s="787">
        <v>0</v>
      </c>
      <c r="K124" s="787">
        <v>0</v>
      </c>
      <c r="L124" s="787">
        <v>0</v>
      </c>
      <c r="M124" s="787">
        <v>0</v>
      </c>
      <c r="N124" s="788">
        <v>27577713.386952698</v>
      </c>
      <c r="O124" s="792">
        <v>31.679156393182293</v>
      </c>
      <c r="P124" s="792">
        <v>2.3393497665524046</v>
      </c>
      <c r="Q124" s="792">
        <v>-6.1582255715326535E-3</v>
      </c>
      <c r="R124" s="792">
        <v>2.4791707954520035E-3</v>
      </c>
      <c r="S124" s="792">
        <v>1.9409067995441336E-2</v>
      </c>
      <c r="T124" s="792">
        <v>0</v>
      </c>
      <c r="U124" s="792">
        <v>0</v>
      </c>
      <c r="V124" s="792">
        <v>0</v>
      </c>
      <c r="W124" s="792">
        <v>0</v>
      </c>
      <c r="X124" s="792">
        <v>2.3550797797717653</v>
      </c>
      <c r="Y124" s="792">
        <v>88.523533934186105</v>
      </c>
      <c r="Z124" s="792">
        <v>5.476171931025771</v>
      </c>
      <c r="AA124" s="792">
        <v>1.2591929877523051</v>
      </c>
      <c r="AB124" s="792">
        <v>3.2266441113770092</v>
      </c>
      <c r="AC124" s="792">
        <v>3.5667309254963371E-2</v>
      </c>
      <c r="AD124" s="792">
        <v>1.2034311535884641E-2</v>
      </c>
      <c r="AE124" s="792">
        <v>7.4606695727132502E-4</v>
      </c>
      <c r="AF124" s="792">
        <v>2.0817034017776279E-3</v>
      </c>
      <c r="AG124" s="792">
        <v>4.9487209898686826E-5</v>
      </c>
      <c r="AH124" s="792">
        <v>10.012587908514881</v>
      </c>
      <c r="AI124" s="792">
        <v>44.033890223695892</v>
      </c>
      <c r="AJ124" s="792">
        <v>3.0128942806315608</v>
      </c>
      <c r="AK124" s="792">
        <v>1.2512595620085765E-2</v>
      </c>
      <c r="AL124" s="792">
        <v>3.9887034511865996E-2</v>
      </c>
      <c r="AM124" s="792">
        <v>2.3846310341899164E-2</v>
      </c>
      <c r="AN124" s="792">
        <v>2.0578958582319635E-3</v>
      </c>
      <c r="AO124" s="792">
        <v>5.0548131252999339E-5</v>
      </c>
      <c r="AP124" s="792">
        <v>5.6878962262797033E-4</v>
      </c>
      <c r="AQ124" s="792">
        <v>1.4304901227511302E-6</v>
      </c>
      <c r="AR124" s="793">
        <v>3.0918188852076476</v>
      </c>
    </row>
    <row r="125" spans="1:44">
      <c r="A125" s="434" t="s">
        <v>904</v>
      </c>
      <c r="B125" s="435">
        <v>123</v>
      </c>
      <c r="C125" s="772" t="s">
        <v>192</v>
      </c>
      <c r="D125" s="786">
        <v>1062822</v>
      </c>
      <c r="E125" s="787">
        <v>124782182.22305351</v>
      </c>
      <c r="F125" s="787">
        <v>14025867.227766339</v>
      </c>
      <c r="G125" s="787">
        <v>1863.6654236853192</v>
      </c>
      <c r="H125" s="787">
        <v>122583.83123619448</v>
      </c>
      <c r="I125" s="787">
        <v>12668.237045313093</v>
      </c>
      <c r="J125" s="787">
        <v>0</v>
      </c>
      <c r="K125" s="787">
        <v>0</v>
      </c>
      <c r="L125" s="787">
        <v>0</v>
      </c>
      <c r="M125" s="787">
        <v>0</v>
      </c>
      <c r="N125" s="788">
        <v>14162982.961471532</v>
      </c>
      <c r="O125" s="792">
        <v>117.40647278947323</v>
      </c>
      <c r="P125" s="792">
        <v>13.196816802593792</v>
      </c>
      <c r="Q125" s="792">
        <v>1.753506630165088E-3</v>
      </c>
      <c r="R125" s="792">
        <v>0.11533806341625831</v>
      </c>
      <c r="S125" s="792">
        <v>1.1919434341134351E-2</v>
      </c>
      <c r="T125" s="792">
        <v>0</v>
      </c>
      <c r="U125" s="792">
        <v>0</v>
      </c>
      <c r="V125" s="792">
        <v>0</v>
      </c>
      <c r="W125" s="792">
        <v>0</v>
      </c>
      <c r="X125" s="792">
        <v>13.32582780698135</v>
      </c>
      <c r="Y125" s="792">
        <v>217.31878961870402</v>
      </c>
      <c r="Z125" s="792">
        <v>19.234417750273664</v>
      </c>
      <c r="AA125" s="792">
        <v>1.7032350913463223</v>
      </c>
      <c r="AB125" s="792">
        <v>4.4517590754312728</v>
      </c>
      <c r="AC125" s="792">
        <v>3.7707101152499221E-2</v>
      </c>
      <c r="AD125" s="792">
        <v>1.8130915485067303E-2</v>
      </c>
      <c r="AE125" s="792">
        <v>1.2084436188609814E-3</v>
      </c>
      <c r="AF125" s="792">
        <v>3.9873259117501692E-3</v>
      </c>
      <c r="AG125" s="792">
        <v>7.9904001691126296E-5</v>
      </c>
      <c r="AH125" s="792">
        <v>25.450525607221127</v>
      </c>
      <c r="AI125" s="792">
        <v>157.90714418480985</v>
      </c>
      <c r="AJ125" s="792">
        <v>15.931109699676819</v>
      </c>
      <c r="AK125" s="792">
        <v>2.6002893811100887E-2</v>
      </c>
      <c r="AL125" s="792">
        <v>0.17361867362158701</v>
      </c>
      <c r="AM125" s="792">
        <v>2.2180637960946419E-2</v>
      </c>
      <c r="AN125" s="792">
        <v>4.3899188427353039E-3</v>
      </c>
      <c r="AO125" s="792">
        <v>1.5400669485600532E-4</v>
      </c>
      <c r="AP125" s="792">
        <v>1.9194045913672666E-3</v>
      </c>
      <c r="AQ125" s="792">
        <v>4.359395705233655E-6</v>
      </c>
      <c r="AR125" s="793">
        <v>16.159379594595119</v>
      </c>
    </row>
    <row r="126" spans="1:44">
      <c r="A126" s="434" t="s">
        <v>905</v>
      </c>
      <c r="B126" s="435">
        <v>124</v>
      </c>
      <c r="C126" s="772" t="s">
        <v>906</v>
      </c>
      <c r="D126" s="786">
        <v>479127</v>
      </c>
      <c r="E126" s="787">
        <v>23283726.69040484</v>
      </c>
      <c r="F126" s="787">
        <v>1403547.4214644486</v>
      </c>
      <c r="G126" s="787">
        <v>20844.443407594452</v>
      </c>
      <c r="H126" s="787">
        <v>14.00627849748421</v>
      </c>
      <c r="I126" s="787">
        <v>4.6918194604547998E-2</v>
      </c>
      <c r="J126" s="787">
        <v>0</v>
      </c>
      <c r="K126" s="787">
        <v>0</v>
      </c>
      <c r="L126" s="787">
        <v>0</v>
      </c>
      <c r="M126" s="787">
        <v>0</v>
      </c>
      <c r="N126" s="788">
        <v>1424405.9180687349</v>
      </c>
      <c r="O126" s="792">
        <v>48.596148182850975</v>
      </c>
      <c r="P126" s="792">
        <v>2.9293849469231508</v>
      </c>
      <c r="Q126" s="792">
        <v>4.3505048572913763E-2</v>
      </c>
      <c r="R126" s="792">
        <v>2.9232914232519164E-5</v>
      </c>
      <c r="S126" s="792">
        <v>9.7924338650395406E-8</v>
      </c>
      <c r="T126" s="792">
        <v>0</v>
      </c>
      <c r="U126" s="792">
        <v>0</v>
      </c>
      <c r="V126" s="792">
        <v>0</v>
      </c>
      <c r="W126" s="792">
        <v>0</v>
      </c>
      <c r="X126" s="792">
        <v>2.9729193263346358</v>
      </c>
      <c r="Y126" s="792">
        <v>87.347389874303389</v>
      </c>
      <c r="Z126" s="792">
        <v>5.289078722015458</v>
      </c>
      <c r="AA126" s="792">
        <v>0.54079577856237904</v>
      </c>
      <c r="AB126" s="792">
        <v>0.83984953860356892</v>
      </c>
      <c r="AC126" s="792">
        <v>1.9791275229599021E-2</v>
      </c>
      <c r="AD126" s="792">
        <v>1.2201689281485687E-2</v>
      </c>
      <c r="AE126" s="792">
        <v>8.079485245553711E-4</v>
      </c>
      <c r="AF126" s="792">
        <v>1.1499618523877315E-3</v>
      </c>
      <c r="AG126" s="792">
        <v>5.1284111602680845E-5</v>
      </c>
      <c r="AH126" s="792">
        <v>6.7037261981810365</v>
      </c>
      <c r="AI126" s="792">
        <v>71.633518777964468</v>
      </c>
      <c r="AJ126" s="792">
        <v>4.3877295721162</v>
      </c>
      <c r="AK126" s="792">
        <v>0.18492428914275305</v>
      </c>
      <c r="AL126" s="792">
        <v>1.0299837760573525E-2</v>
      </c>
      <c r="AM126" s="792">
        <v>1.1626298828739039E-2</v>
      </c>
      <c r="AN126" s="792">
        <v>8.1392282839483493E-3</v>
      </c>
      <c r="AO126" s="792">
        <v>2.7091949025012993E-4</v>
      </c>
      <c r="AP126" s="792">
        <v>5.9301730993698422E-4</v>
      </c>
      <c r="AQ126" s="792">
        <v>6.8836661155193445E-6</v>
      </c>
      <c r="AR126" s="793">
        <v>4.6035900465985158</v>
      </c>
    </row>
    <row r="127" spans="1:44">
      <c r="A127" s="434" t="s">
        <v>907</v>
      </c>
      <c r="B127" s="435">
        <v>125</v>
      </c>
      <c r="C127" s="772" t="s">
        <v>96</v>
      </c>
      <c r="D127" s="786">
        <v>11006851</v>
      </c>
      <c r="E127" s="787">
        <v>20940722.041222721</v>
      </c>
      <c r="F127" s="787">
        <v>1265965.7607572912</v>
      </c>
      <c r="G127" s="787">
        <v>62604.78275635474</v>
      </c>
      <c r="H127" s="787">
        <v>1061.5713334935447</v>
      </c>
      <c r="I127" s="787">
        <v>2053.1623583561932</v>
      </c>
      <c r="J127" s="787">
        <v>2571354.1144444449</v>
      </c>
      <c r="K127" s="787">
        <v>0</v>
      </c>
      <c r="L127" s="787">
        <v>0</v>
      </c>
      <c r="M127" s="787">
        <v>0</v>
      </c>
      <c r="N127" s="788">
        <v>3903039.3916499405</v>
      </c>
      <c r="O127" s="792">
        <v>1.9025170815179311</v>
      </c>
      <c r="P127" s="792">
        <v>0.11501616227541295</v>
      </c>
      <c r="Q127" s="792">
        <v>5.6878014208018935E-3</v>
      </c>
      <c r="R127" s="792">
        <v>9.6446416281418249E-5</v>
      </c>
      <c r="S127" s="792">
        <v>1.8653494613093185E-4</v>
      </c>
      <c r="T127" s="792">
        <v>0.23361396592399086</v>
      </c>
      <c r="U127" s="792">
        <v>0</v>
      </c>
      <c r="V127" s="792">
        <v>0</v>
      </c>
      <c r="W127" s="792">
        <v>0</v>
      </c>
      <c r="X127" s="792">
        <v>0.35460091098261803</v>
      </c>
      <c r="Y127" s="792">
        <v>61.531621563919373</v>
      </c>
      <c r="Z127" s="792">
        <v>3.347457754005227</v>
      </c>
      <c r="AA127" s="792">
        <v>0.26967550749930869</v>
      </c>
      <c r="AB127" s="792">
        <v>0.3086844688669475</v>
      </c>
      <c r="AC127" s="792">
        <v>4.0594923585534362E-2</v>
      </c>
      <c r="AD127" s="792">
        <v>0.31857432354945897</v>
      </c>
      <c r="AE127" s="792">
        <v>7.7477043932767009E-4</v>
      </c>
      <c r="AF127" s="792">
        <v>2.1812171225249503E-3</v>
      </c>
      <c r="AG127" s="792">
        <v>4.9278619191977068E-5</v>
      </c>
      <c r="AH127" s="792">
        <v>4.2879922436875209</v>
      </c>
      <c r="AI127" s="792">
        <v>40.077853668183337</v>
      </c>
      <c r="AJ127" s="792">
        <v>2.1503453663095442</v>
      </c>
      <c r="AK127" s="792">
        <v>6.6039712809508544E-2</v>
      </c>
      <c r="AL127" s="792">
        <v>5.9331032035943899E-3</v>
      </c>
      <c r="AM127" s="792">
        <v>1.9232495778814074E-2</v>
      </c>
      <c r="AN127" s="792">
        <v>0.29814518614626551</v>
      </c>
      <c r="AO127" s="792">
        <v>2.5438122900710698E-4</v>
      </c>
      <c r="AP127" s="792">
        <v>1.5387120346220284E-3</v>
      </c>
      <c r="AQ127" s="792">
        <v>6.606069622894124E-6</v>
      </c>
      <c r="AR127" s="793">
        <v>2.5414955635809786</v>
      </c>
    </row>
    <row r="128" spans="1:44">
      <c r="A128" s="434" t="s">
        <v>908</v>
      </c>
      <c r="B128" s="435">
        <v>126</v>
      </c>
      <c r="C128" s="772" t="s">
        <v>469</v>
      </c>
      <c r="D128" s="786">
        <v>1017035</v>
      </c>
      <c r="E128" s="787">
        <v>6351772.8077653078</v>
      </c>
      <c r="F128" s="787">
        <v>355220.20342703286</v>
      </c>
      <c r="G128" s="787">
        <v>7769.0729711672302</v>
      </c>
      <c r="H128" s="787">
        <v>290.44055597168148</v>
      </c>
      <c r="I128" s="787">
        <v>397.74582624552954</v>
      </c>
      <c r="J128" s="787">
        <v>0</v>
      </c>
      <c r="K128" s="787">
        <v>0</v>
      </c>
      <c r="L128" s="787">
        <v>0</v>
      </c>
      <c r="M128" s="787">
        <v>0</v>
      </c>
      <c r="N128" s="788">
        <v>363677.46278041729</v>
      </c>
      <c r="O128" s="792">
        <v>6.245382713245176</v>
      </c>
      <c r="P128" s="792">
        <v>0.34927038246179615</v>
      </c>
      <c r="Q128" s="792">
        <v>7.6389435674949534E-3</v>
      </c>
      <c r="R128" s="792">
        <v>2.8557577268400938E-4</v>
      </c>
      <c r="S128" s="792">
        <v>3.9108371515781613E-4</v>
      </c>
      <c r="T128" s="792">
        <v>0</v>
      </c>
      <c r="U128" s="792">
        <v>0</v>
      </c>
      <c r="V128" s="792">
        <v>0</v>
      </c>
      <c r="W128" s="792">
        <v>0</v>
      </c>
      <c r="X128" s="792">
        <v>0.35758598551713294</v>
      </c>
      <c r="Y128" s="792">
        <v>70.112478755336099</v>
      </c>
      <c r="Z128" s="792">
        <v>4.0564432037163192</v>
      </c>
      <c r="AA128" s="792">
        <v>0.52642861985544287</v>
      </c>
      <c r="AB128" s="792">
        <v>0.27873096437048916</v>
      </c>
      <c r="AC128" s="792">
        <v>6.9957228830000717E-2</v>
      </c>
      <c r="AD128" s="792">
        <v>1.595636256997263E-2</v>
      </c>
      <c r="AE128" s="792">
        <v>1.0761102827954959E-3</v>
      </c>
      <c r="AF128" s="792">
        <v>2.159762627501833E-3</v>
      </c>
      <c r="AG128" s="792">
        <v>7.0885301094671083E-5</v>
      </c>
      <c r="AH128" s="792">
        <v>4.9508231375536162</v>
      </c>
      <c r="AI128" s="792">
        <v>51.440357934679696</v>
      </c>
      <c r="AJ128" s="792">
        <v>2.9599899971675465</v>
      </c>
      <c r="AK128" s="792">
        <v>0.26305730972061986</v>
      </c>
      <c r="AL128" s="792">
        <v>7.7108565519893937E-3</v>
      </c>
      <c r="AM128" s="792">
        <v>2.4580888745143435E-2</v>
      </c>
      <c r="AN128" s="792">
        <v>1.0794830489304359E-2</v>
      </c>
      <c r="AO128" s="792">
        <v>3.7463519489774584E-4</v>
      </c>
      <c r="AP128" s="792">
        <v>1.5510424113225701E-3</v>
      </c>
      <c r="AQ128" s="792">
        <v>1.0888345632072863E-5</v>
      </c>
      <c r="AR128" s="793">
        <v>3.2680704486264558</v>
      </c>
    </row>
    <row r="129" spans="1:44">
      <c r="A129" s="434" t="s">
        <v>909</v>
      </c>
      <c r="B129" s="435">
        <v>127</v>
      </c>
      <c r="C129" s="772" t="s">
        <v>471</v>
      </c>
      <c r="D129" s="786">
        <v>1662024</v>
      </c>
      <c r="E129" s="787">
        <v>4136743.4334907704</v>
      </c>
      <c r="F129" s="787">
        <v>234481.32669736457</v>
      </c>
      <c r="G129" s="787">
        <v>18861.269246782173</v>
      </c>
      <c r="H129" s="787">
        <v>213.94146448300029</v>
      </c>
      <c r="I129" s="787">
        <v>271.99412535247882</v>
      </c>
      <c r="J129" s="787">
        <v>0</v>
      </c>
      <c r="K129" s="787">
        <v>0</v>
      </c>
      <c r="L129" s="787">
        <v>0</v>
      </c>
      <c r="M129" s="787">
        <v>0</v>
      </c>
      <c r="N129" s="788">
        <v>253828.53153398223</v>
      </c>
      <c r="O129" s="792">
        <v>2.4889793610024706</v>
      </c>
      <c r="P129" s="792">
        <v>0.14108179346228727</v>
      </c>
      <c r="Q129" s="792">
        <v>1.1348373577506806E-2</v>
      </c>
      <c r="R129" s="792">
        <v>1.2872345073416526E-4</v>
      </c>
      <c r="S129" s="792">
        <v>1.6365234518423249E-4</v>
      </c>
      <c r="T129" s="792">
        <v>0</v>
      </c>
      <c r="U129" s="792">
        <v>0</v>
      </c>
      <c r="V129" s="792">
        <v>0</v>
      </c>
      <c r="W129" s="792">
        <v>0</v>
      </c>
      <c r="X129" s="792">
        <v>0.15272254283571249</v>
      </c>
      <c r="Y129" s="792">
        <v>44.911434341298644</v>
      </c>
      <c r="Z129" s="792">
        <v>2.5478495591573287</v>
      </c>
      <c r="AA129" s="792">
        <v>0.1990574461441697</v>
      </c>
      <c r="AB129" s="792">
        <v>0.17097556472102962</v>
      </c>
      <c r="AC129" s="792">
        <v>2.6121172821562504E-2</v>
      </c>
      <c r="AD129" s="792">
        <v>2.4002025262464539E-2</v>
      </c>
      <c r="AE129" s="792">
        <v>8.9859140613223626E-4</v>
      </c>
      <c r="AF129" s="792">
        <v>1.679456301175795E-3</v>
      </c>
      <c r="AG129" s="792">
        <v>5.9766319216356571E-5</v>
      </c>
      <c r="AH129" s="792">
        <v>2.9706435821330799</v>
      </c>
      <c r="AI129" s="792">
        <v>34.164101358251713</v>
      </c>
      <c r="AJ129" s="792">
        <v>1.9244005071241219</v>
      </c>
      <c r="AK129" s="792">
        <v>8.2963051120289566E-2</v>
      </c>
      <c r="AL129" s="792">
        <v>4.5765737480332096E-3</v>
      </c>
      <c r="AM129" s="792">
        <v>1.2820651008914722E-2</v>
      </c>
      <c r="AN129" s="792">
        <v>1.882625682334442E-2</v>
      </c>
      <c r="AO129" s="792">
        <v>3.3219146129065668E-4</v>
      </c>
      <c r="AP129" s="792">
        <v>1.2713073263300643E-3</v>
      </c>
      <c r="AQ129" s="792">
        <v>9.700983320267175E-6</v>
      </c>
      <c r="AR129" s="793">
        <v>2.045200239595645</v>
      </c>
    </row>
    <row r="130" spans="1:44">
      <c r="A130" s="434" t="s">
        <v>910</v>
      </c>
      <c r="B130" s="435">
        <v>128</v>
      </c>
      <c r="C130" s="772" t="s">
        <v>473</v>
      </c>
      <c r="D130" s="786">
        <v>67846</v>
      </c>
      <c r="E130" s="787">
        <v>42515.640376583877</v>
      </c>
      <c r="F130" s="787">
        <v>2794.1597485667662</v>
      </c>
      <c r="G130" s="787">
        <v>1045.9053039373168</v>
      </c>
      <c r="H130" s="787">
        <v>1.8058725320841569</v>
      </c>
      <c r="I130" s="787">
        <v>7.6724337032945868</v>
      </c>
      <c r="J130" s="787">
        <v>0</v>
      </c>
      <c r="K130" s="787">
        <v>0</v>
      </c>
      <c r="L130" s="787">
        <v>0</v>
      </c>
      <c r="M130" s="787">
        <v>0</v>
      </c>
      <c r="N130" s="788">
        <v>3849.5433587394618</v>
      </c>
      <c r="O130" s="792">
        <v>0.62664918162579775</v>
      </c>
      <c r="P130" s="792">
        <v>4.1183853853827286E-2</v>
      </c>
      <c r="Q130" s="792">
        <v>1.5415872769762652E-2</v>
      </c>
      <c r="R130" s="792">
        <v>2.6617229196771465E-5</v>
      </c>
      <c r="S130" s="792">
        <v>1.1308601396242352E-4</v>
      </c>
      <c r="T130" s="792">
        <v>0</v>
      </c>
      <c r="U130" s="792">
        <v>0</v>
      </c>
      <c r="V130" s="792">
        <v>0</v>
      </c>
      <c r="W130" s="792">
        <v>0</v>
      </c>
      <c r="X130" s="792">
        <v>5.6739429866749139E-2</v>
      </c>
      <c r="Y130" s="792">
        <v>24.694655575699802</v>
      </c>
      <c r="Z130" s="792">
        <v>1.4281613914871376</v>
      </c>
      <c r="AA130" s="792">
        <v>9.8968626325945969E-2</v>
      </c>
      <c r="AB130" s="792">
        <v>0.11224008535170715</v>
      </c>
      <c r="AC130" s="792">
        <v>1.8855625931429129E-2</v>
      </c>
      <c r="AD130" s="792">
        <v>1.7734685204448524E-2</v>
      </c>
      <c r="AE130" s="792">
        <v>5.1739926724760576E-4</v>
      </c>
      <c r="AF130" s="792">
        <v>9.7355655186220544E-4</v>
      </c>
      <c r="AG130" s="792">
        <v>3.3476954957917541E-5</v>
      </c>
      <c r="AH130" s="792">
        <v>1.6774848470747361</v>
      </c>
      <c r="AI130" s="792">
        <v>15.690334205278067</v>
      </c>
      <c r="AJ130" s="792">
        <v>0.90463888956620586</v>
      </c>
      <c r="AK130" s="792">
        <v>3.4638247904684748E-2</v>
      </c>
      <c r="AL130" s="792">
        <v>3.5398514768448892E-3</v>
      </c>
      <c r="AM130" s="792">
        <v>6.9840253690659155E-3</v>
      </c>
      <c r="AN130" s="792">
        <v>1.1208285640504667E-2</v>
      </c>
      <c r="AO130" s="792">
        <v>1.5841988295997676E-4</v>
      </c>
      <c r="AP130" s="792">
        <v>5.9915954261531199E-4</v>
      </c>
      <c r="AQ130" s="792">
        <v>4.268729886983305E-6</v>
      </c>
      <c r="AR130" s="793">
        <v>0.96177114811276843</v>
      </c>
    </row>
    <row r="131" spans="1:44">
      <c r="A131" s="434" t="s">
        <v>911</v>
      </c>
      <c r="B131" s="435">
        <v>129</v>
      </c>
      <c r="C131" s="772" t="s">
        <v>475</v>
      </c>
      <c r="D131" s="786">
        <v>198383</v>
      </c>
      <c r="E131" s="787">
        <v>274922.92673759797</v>
      </c>
      <c r="F131" s="787">
        <v>18201.957891639991</v>
      </c>
      <c r="G131" s="787">
        <v>1109.4176730304739</v>
      </c>
      <c r="H131" s="787">
        <v>11.16450317095925</v>
      </c>
      <c r="I131" s="787">
        <v>31.352706084566897</v>
      </c>
      <c r="J131" s="787">
        <v>0</v>
      </c>
      <c r="K131" s="787">
        <v>0</v>
      </c>
      <c r="L131" s="787">
        <v>0</v>
      </c>
      <c r="M131" s="787">
        <v>0</v>
      </c>
      <c r="N131" s="788">
        <v>19353.892773925993</v>
      </c>
      <c r="O131" s="792">
        <v>1.3858189801424414</v>
      </c>
      <c r="P131" s="792">
        <v>9.1751601153526222E-2</v>
      </c>
      <c r="Q131" s="792">
        <v>5.5923021278560863E-3</v>
      </c>
      <c r="R131" s="792">
        <v>5.6277519600768462E-5</v>
      </c>
      <c r="S131" s="792">
        <v>1.5804129428714607E-4</v>
      </c>
      <c r="T131" s="792">
        <v>0</v>
      </c>
      <c r="U131" s="792">
        <v>0</v>
      </c>
      <c r="V131" s="792">
        <v>0</v>
      </c>
      <c r="W131" s="792">
        <v>0</v>
      </c>
      <c r="X131" s="792">
        <v>9.7558222095270222E-2</v>
      </c>
      <c r="Y131" s="792">
        <v>30.182414618895901</v>
      </c>
      <c r="Z131" s="792">
        <v>1.7502315811276326</v>
      </c>
      <c r="AA131" s="792">
        <v>0.11736301629037924</v>
      </c>
      <c r="AB131" s="792">
        <v>0.20765601460860744</v>
      </c>
      <c r="AC131" s="792">
        <v>7.9509992388776235E-2</v>
      </c>
      <c r="AD131" s="792">
        <v>3.9471693264058381E-2</v>
      </c>
      <c r="AE131" s="792">
        <v>5.666664715489111E-4</v>
      </c>
      <c r="AF131" s="792">
        <v>1.3542719004752991E-3</v>
      </c>
      <c r="AG131" s="792">
        <v>3.6387658471804313E-5</v>
      </c>
      <c r="AH131" s="792">
        <v>2.1961896237099499</v>
      </c>
      <c r="AI131" s="792">
        <v>17.41982994424529</v>
      </c>
      <c r="AJ131" s="792">
        <v>1.0028931709065549</v>
      </c>
      <c r="AK131" s="792">
        <v>3.1288791956663842E-2</v>
      </c>
      <c r="AL131" s="792">
        <v>4.5401451909316222E-2</v>
      </c>
      <c r="AM131" s="792">
        <v>3.1255836116826967E-2</v>
      </c>
      <c r="AN131" s="792">
        <v>2.7569201510619798E-2</v>
      </c>
      <c r="AO131" s="792">
        <v>1.6678408087781042E-4</v>
      </c>
      <c r="AP131" s="792">
        <v>8.6178265422884423E-4</v>
      </c>
      <c r="AQ131" s="792">
        <v>4.2321059909903005E-6</v>
      </c>
      <c r="AR131" s="793">
        <v>1.1394412512410792</v>
      </c>
    </row>
    <row r="132" spans="1:44">
      <c r="A132" s="434" t="s">
        <v>912</v>
      </c>
      <c r="B132" s="435">
        <v>130</v>
      </c>
      <c r="C132" s="772" t="s">
        <v>913</v>
      </c>
      <c r="D132" s="786">
        <v>558593</v>
      </c>
      <c r="E132" s="787">
        <v>10371437.670230223</v>
      </c>
      <c r="F132" s="787">
        <v>719378.4809862352</v>
      </c>
      <c r="G132" s="787">
        <v>172152.9395347854</v>
      </c>
      <c r="H132" s="787">
        <v>405.18330091758054</v>
      </c>
      <c r="I132" s="787">
        <v>613.36515728348013</v>
      </c>
      <c r="J132" s="787">
        <v>0</v>
      </c>
      <c r="K132" s="787">
        <v>0</v>
      </c>
      <c r="L132" s="787">
        <v>0</v>
      </c>
      <c r="M132" s="787">
        <v>0</v>
      </c>
      <c r="N132" s="788">
        <v>892549.96897922177</v>
      </c>
      <c r="O132" s="792">
        <v>18.567074185015247</v>
      </c>
      <c r="P132" s="792">
        <v>1.2878401286558105</v>
      </c>
      <c r="Q132" s="792">
        <v>0.30819029156252475</v>
      </c>
      <c r="R132" s="792">
        <v>7.2536408604758837E-4</v>
      </c>
      <c r="S132" s="792">
        <v>1.0980537838524295E-3</v>
      </c>
      <c r="T132" s="792">
        <v>0</v>
      </c>
      <c r="U132" s="792">
        <v>0</v>
      </c>
      <c r="V132" s="792">
        <v>0</v>
      </c>
      <c r="W132" s="792">
        <v>0</v>
      </c>
      <c r="X132" s="792">
        <v>1.5978538380882354</v>
      </c>
      <c r="Y132" s="792">
        <v>51.59358235534517</v>
      </c>
      <c r="Z132" s="792">
        <v>3.2625684003620439</v>
      </c>
      <c r="AA132" s="792">
        <v>0.65207955178905341</v>
      </c>
      <c r="AB132" s="792">
        <v>0.21727231308938255</v>
      </c>
      <c r="AC132" s="792">
        <v>1.7389553475990645E-2</v>
      </c>
      <c r="AD132" s="792">
        <v>2.0482037995669375E-2</v>
      </c>
      <c r="AE132" s="792">
        <v>6.0552257179739095E-4</v>
      </c>
      <c r="AF132" s="792">
        <v>1.2766053767645743E-3</v>
      </c>
      <c r="AG132" s="792">
        <v>3.9981053708822853E-5</v>
      </c>
      <c r="AH132" s="792">
        <v>4.1717139657144102</v>
      </c>
      <c r="AI132" s="792">
        <v>40.483842563202295</v>
      </c>
      <c r="AJ132" s="792">
        <v>2.6081964062244696</v>
      </c>
      <c r="AK132" s="792">
        <v>0.39216274388514843</v>
      </c>
      <c r="AL132" s="792">
        <v>5.6451675818390279E-3</v>
      </c>
      <c r="AM132" s="792">
        <v>1.108305348001257E-2</v>
      </c>
      <c r="AN132" s="792">
        <v>1.5185553865222003E-2</v>
      </c>
      <c r="AO132" s="792">
        <v>1.9428917376536971E-4</v>
      </c>
      <c r="AP132" s="792">
        <v>8.7920800432394986E-4</v>
      </c>
      <c r="AQ132" s="792">
        <v>4.6793316590663972E-6</v>
      </c>
      <c r="AR132" s="793">
        <v>3.0333511015464398</v>
      </c>
    </row>
    <row r="133" spans="1:44">
      <c r="A133" s="434" t="s">
        <v>914</v>
      </c>
      <c r="B133" s="435">
        <v>131</v>
      </c>
      <c r="C133" s="772" t="s">
        <v>915</v>
      </c>
      <c r="D133" s="786">
        <v>180003</v>
      </c>
      <c r="E133" s="787">
        <v>2358637.4970966661</v>
      </c>
      <c r="F133" s="787">
        <v>123497.67456522127</v>
      </c>
      <c r="G133" s="787">
        <v>28.118568109581386</v>
      </c>
      <c r="H133" s="787">
        <v>92.145424494499579</v>
      </c>
      <c r="I133" s="787">
        <v>139.48944258075042</v>
      </c>
      <c r="J133" s="787">
        <v>0</v>
      </c>
      <c r="K133" s="787">
        <v>0</v>
      </c>
      <c r="L133" s="787">
        <v>0</v>
      </c>
      <c r="M133" s="787">
        <v>0</v>
      </c>
      <c r="N133" s="788">
        <v>123757.4280004061</v>
      </c>
      <c r="O133" s="792">
        <v>13.103323261816003</v>
      </c>
      <c r="P133" s="792">
        <v>0.68608675724971957</v>
      </c>
      <c r="Q133" s="792">
        <v>1.56211663747723E-4</v>
      </c>
      <c r="R133" s="792">
        <v>5.1191049312788995E-4</v>
      </c>
      <c r="S133" s="792">
        <v>7.7492843219696575E-4</v>
      </c>
      <c r="T133" s="792">
        <v>0</v>
      </c>
      <c r="U133" s="792">
        <v>0</v>
      </c>
      <c r="V133" s="792">
        <v>0</v>
      </c>
      <c r="W133" s="792">
        <v>0</v>
      </c>
      <c r="X133" s="792">
        <v>0.68752980783879214</v>
      </c>
      <c r="Y133" s="792">
        <v>77.488855674186212</v>
      </c>
      <c r="Z133" s="792">
        <v>4.0457633772653114</v>
      </c>
      <c r="AA133" s="792">
        <v>0.48213012244245523</v>
      </c>
      <c r="AB133" s="792">
        <v>0.33113705535881038</v>
      </c>
      <c r="AC133" s="792">
        <v>2.5506441970674164E-2</v>
      </c>
      <c r="AD133" s="792">
        <v>1.9085077711383434E-2</v>
      </c>
      <c r="AE133" s="792">
        <v>1.1064687364440041E-3</v>
      </c>
      <c r="AF133" s="792">
        <v>3.5045251572314428E-3</v>
      </c>
      <c r="AG133" s="792">
        <v>7.3602181063844044E-5</v>
      </c>
      <c r="AH133" s="792">
        <v>4.9083066708233742</v>
      </c>
      <c r="AI133" s="792">
        <v>63.368622320085393</v>
      </c>
      <c r="AJ133" s="792">
        <v>3.2271457648118966</v>
      </c>
      <c r="AK133" s="792">
        <v>0.13731779228230498</v>
      </c>
      <c r="AL133" s="792">
        <v>8.016520999588524E-3</v>
      </c>
      <c r="AM133" s="792">
        <v>1.7510525740763231E-2</v>
      </c>
      <c r="AN133" s="792">
        <v>1.2249681885126073E-2</v>
      </c>
      <c r="AO133" s="792">
        <v>3.7605988671351396E-4</v>
      </c>
      <c r="AP133" s="792">
        <v>2.8240598487604698E-3</v>
      </c>
      <c r="AQ133" s="792">
        <v>1.0278133509261193E-5</v>
      </c>
      <c r="AR133" s="793">
        <v>3.4054506835886622</v>
      </c>
    </row>
    <row r="134" spans="1:44">
      <c r="A134" s="434" t="s">
        <v>916</v>
      </c>
      <c r="B134" s="435">
        <v>132</v>
      </c>
      <c r="C134" s="772" t="s">
        <v>917</v>
      </c>
      <c r="D134" s="786">
        <v>471750</v>
      </c>
      <c r="E134" s="787">
        <v>9740995.1322112922</v>
      </c>
      <c r="F134" s="787">
        <v>522344.36586370401</v>
      </c>
      <c r="G134" s="787">
        <v>179.35712168663022</v>
      </c>
      <c r="H134" s="787">
        <v>380.55365971300711</v>
      </c>
      <c r="I134" s="787">
        <v>576.08088688766782</v>
      </c>
      <c r="J134" s="787">
        <v>0</v>
      </c>
      <c r="K134" s="787">
        <v>0</v>
      </c>
      <c r="L134" s="787">
        <v>0</v>
      </c>
      <c r="M134" s="787">
        <v>0</v>
      </c>
      <c r="N134" s="788">
        <v>523480.35753199132</v>
      </c>
      <c r="O134" s="792">
        <v>20.648638330071631</v>
      </c>
      <c r="P134" s="792">
        <v>1.1072482583226371</v>
      </c>
      <c r="Q134" s="792">
        <v>3.8019527649524158E-4</v>
      </c>
      <c r="R134" s="792">
        <v>8.066850232390188E-4</v>
      </c>
      <c r="S134" s="792">
        <v>1.2211571529150351E-3</v>
      </c>
      <c r="T134" s="792">
        <v>0</v>
      </c>
      <c r="U134" s="792">
        <v>0</v>
      </c>
      <c r="V134" s="792">
        <v>0</v>
      </c>
      <c r="W134" s="792">
        <v>0</v>
      </c>
      <c r="X134" s="792">
        <v>1.1096562957752865</v>
      </c>
      <c r="Y134" s="792">
        <v>65.003870858291648</v>
      </c>
      <c r="Z134" s="792">
        <v>3.4709025902337123</v>
      </c>
      <c r="AA134" s="792">
        <v>0.44270313664845024</v>
      </c>
      <c r="AB134" s="792">
        <v>0.30184898818863221</v>
      </c>
      <c r="AC134" s="792">
        <v>2.6884106082753788E-2</v>
      </c>
      <c r="AD134" s="792">
        <v>1.639699373772736E-2</v>
      </c>
      <c r="AE134" s="792">
        <v>6.7552129590381219E-4</v>
      </c>
      <c r="AF134" s="792">
        <v>1.7484191680976527E-3</v>
      </c>
      <c r="AG134" s="792">
        <v>4.1993611880324202E-5</v>
      </c>
      <c r="AH134" s="792">
        <v>4.2612017489671574</v>
      </c>
      <c r="AI134" s="792">
        <v>52.253970233163329</v>
      </c>
      <c r="AJ134" s="792">
        <v>2.737880534091214</v>
      </c>
      <c r="AK134" s="792">
        <v>0.12363342132010366</v>
      </c>
      <c r="AL134" s="792">
        <v>6.8789530889360288E-3</v>
      </c>
      <c r="AM134" s="792">
        <v>1.6979237678562457E-2</v>
      </c>
      <c r="AN134" s="792">
        <v>1.1402023943859073E-2</v>
      </c>
      <c r="AO134" s="792">
        <v>2.3728803570933522E-4</v>
      </c>
      <c r="AP134" s="792">
        <v>1.286872828579551E-3</v>
      </c>
      <c r="AQ134" s="792">
        <v>4.9648762841294864E-6</v>
      </c>
      <c r="AR134" s="793">
        <v>2.8983032958632484</v>
      </c>
    </row>
    <row r="135" spans="1:44">
      <c r="A135" s="434" t="s">
        <v>918</v>
      </c>
      <c r="B135" s="435">
        <v>133</v>
      </c>
      <c r="C135" s="772" t="s">
        <v>919</v>
      </c>
      <c r="D135" s="786">
        <v>372763</v>
      </c>
      <c r="E135" s="787">
        <v>150601675.87468722</v>
      </c>
      <c r="F135" s="787">
        <v>12839665.339759795</v>
      </c>
      <c r="G135" s="787">
        <v>24699791.211897109</v>
      </c>
      <c r="H135" s="787">
        <v>49511.346951154752</v>
      </c>
      <c r="I135" s="787">
        <v>225785.96049785576</v>
      </c>
      <c r="J135" s="787">
        <v>0</v>
      </c>
      <c r="K135" s="787">
        <v>0</v>
      </c>
      <c r="L135" s="787">
        <v>0</v>
      </c>
      <c r="M135" s="787">
        <v>0</v>
      </c>
      <c r="N135" s="788">
        <v>37814753.859105915</v>
      </c>
      <c r="O135" s="792">
        <v>404.0145504642017</v>
      </c>
      <c r="P135" s="792">
        <v>34.444580979764069</v>
      </c>
      <c r="Q135" s="792">
        <v>66.261381123923542</v>
      </c>
      <c r="R135" s="792">
        <v>0.1328225895573186</v>
      </c>
      <c r="S135" s="792">
        <v>0.60570915165361305</v>
      </c>
      <c r="T135" s="792">
        <v>0</v>
      </c>
      <c r="U135" s="792">
        <v>0</v>
      </c>
      <c r="V135" s="792">
        <v>0</v>
      </c>
      <c r="W135" s="792">
        <v>0</v>
      </c>
      <c r="X135" s="792">
        <v>101.44449384489855</v>
      </c>
      <c r="Y135" s="792">
        <v>528.03271249927639</v>
      </c>
      <c r="Z135" s="792">
        <v>42.497384303910763</v>
      </c>
      <c r="AA135" s="792">
        <v>67.156037837066805</v>
      </c>
      <c r="AB135" s="792">
        <v>1.301804467586908</v>
      </c>
      <c r="AC135" s="792">
        <v>0.64274701078876972</v>
      </c>
      <c r="AD135" s="792">
        <v>1.9988395402090693E-2</v>
      </c>
      <c r="AE135" s="792">
        <v>1.2670091777296489E-3</v>
      </c>
      <c r="AF135" s="792">
        <v>6.3764449673161484E-3</v>
      </c>
      <c r="AG135" s="792">
        <v>8.2902704481245434E-5</v>
      </c>
      <c r="AH135" s="792">
        <v>111.62568837160485</v>
      </c>
      <c r="AI135" s="792">
        <v>503.51707987754418</v>
      </c>
      <c r="AJ135" s="792">
        <v>41.020200757792054</v>
      </c>
      <c r="AK135" s="792">
        <v>66.405825135509218</v>
      </c>
      <c r="AL135" s="792">
        <v>0.15310127319649647</v>
      </c>
      <c r="AM135" s="792">
        <v>0.63485720552613567</v>
      </c>
      <c r="AN135" s="792">
        <v>1.2239639444845657E-2</v>
      </c>
      <c r="AO135" s="792">
        <v>4.0060361236722157E-4</v>
      </c>
      <c r="AP135" s="792">
        <v>5.4454128766371337E-3</v>
      </c>
      <c r="AQ135" s="792">
        <v>1.0142835608529757E-5</v>
      </c>
      <c r="AR135" s="793">
        <v>108.23208017079335</v>
      </c>
    </row>
    <row r="136" spans="1:44">
      <c r="A136" s="434" t="s">
        <v>920</v>
      </c>
      <c r="B136" s="435">
        <v>134</v>
      </c>
      <c r="C136" s="772" t="s">
        <v>921</v>
      </c>
      <c r="D136" s="786">
        <v>1276431</v>
      </c>
      <c r="E136" s="787">
        <v>21216048.308223784</v>
      </c>
      <c r="F136" s="787">
        <v>861856.47264282091</v>
      </c>
      <c r="G136" s="787">
        <v>79.611419174452635</v>
      </c>
      <c r="H136" s="787">
        <v>6974.9232378726965</v>
      </c>
      <c r="I136" s="787">
        <v>31807.652985396526</v>
      </c>
      <c r="J136" s="787">
        <v>0</v>
      </c>
      <c r="K136" s="787">
        <v>0</v>
      </c>
      <c r="L136" s="787">
        <v>0</v>
      </c>
      <c r="M136" s="787">
        <v>0</v>
      </c>
      <c r="N136" s="788">
        <v>900718.6602852646</v>
      </c>
      <c r="O136" s="792">
        <v>16.621382830896291</v>
      </c>
      <c r="P136" s="792">
        <v>0.67520803916766425</v>
      </c>
      <c r="Q136" s="792">
        <v>6.2370327244052075E-5</v>
      </c>
      <c r="R136" s="792">
        <v>5.4643950498481286E-3</v>
      </c>
      <c r="S136" s="792">
        <v>2.4919210662696634E-2</v>
      </c>
      <c r="T136" s="792">
        <v>0</v>
      </c>
      <c r="U136" s="792">
        <v>0</v>
      </c>
      <c r="V136" s="792">
        <v>0</v>
      </c>
      <c r="W136" s="792">
        <v>0</v>
      </c>
      <c r="X136" s="792">
        <v>0.70565401520745308</v>
      </c>
      <c r="Y136" s="792">
        <v>148.50186047562227</v>
      </c>
      <c r="Z136" s="792">
        <v>10.697169841132649</v>
      </c>
      <c r="AA136" s="792">
        <v>12.013191891628141</v>
      </c>
      <c r="AB136" s="792">
        <v>0.40673807896426606</v>
      </c>
      <c r="AC136" s="792">
        <v>0.15554584338982871</v>
      </c>
      <c r="AD136" s="792">
        <v>2.0668550185360571E-2</v>
      </c>
      <c r="AE136" s="792">
        <v>1.0510322856378792E-3</v>
      </c>
      <c r="AF136" s="792">
        <v>2.7240232122947928E-3</v>
      </c>
      <c r="AG136" s="792">
        <v>6.3512308008360758E-5</v>
      </c>
      <c r="AH136" s="792">
        <v>23.29715277310618</v>
      </c>
      <c r="AI136" s="792">
        <v>139.37815557017262</v>
      </c>
      <c r="AJ136" s="792">
        <v>10.124597512865305</v>
      </c>
      <c r="AK136" s="792">
        <v>11.662341084536109</v>
      </c>
      <c r="AL136" s="792">
        <v>3.7939754319541205E-2</v>
      </c>
      <c r="AM136" s="792">
        <v>0.15067514394761414</v>
      </c>
      <c r="AN136" s="792">
        <v>1.7449673590852196E-2</v>
      </c>
      <c r="AO136" s="792">
        <v>4.4057652076902825E-4</v>
      </c>
      <c r="AP136" s="792">
        <v>2.3264740254603572E-3</v>
      </c>
      <c r="AQ136" s="792">
        <v>1.0082405545251429E-5</v>
      </c>
      <c r="AR136" s="793">
        <v>21.995780302211198</v>
      </c>
    </row>
    <row r="137" spans="1:44">
      <c r="A137" s="434" t="s">
        <v>922</v>
      </c>
      <c r="B137" s="435">
        <v>135</v>
      </c>
      <c r="C137" s="772" t="s">
        <v>923</v>
      </c>
      <c r="D137" s="786">
        <v>1155931</v>
      </c>
      <c r="E137" s="787">
        <v>22817058.187825441</v>
      </c>
      <c r="F137" s="787">
        <v>1094180.6389615363</v>
      </c>
      <c r="G137" s="787">
        <v>1177.0455753525182</v>
      </c>
      <c r="H137" s="787">
        <v>7501.2663556421267</v>
      </c>
      <c r="I137" s="787">
        <v>34207.92875479236</v>
      </c>
      <c r="J137" s="787">
        <v>0</v>
      </c>
      <c r="K137" s="787">
        <v>0</v>
      </c>
      <c r="L137" s="787">
        <v>0</v>
      </c>
      <c r="M137" s="787">
        <v>0</v>
      </c>
      <c r="N137" s="788">
        <v>1137066.8796473234</v>
      </c>
      <c r="O137" s="792">
        <v>19.739117808783952</v>
      </c>
      <c r="P137" s="792">
        <v>0.94657954407446154</v>
      </c>
      <c r="Q137" s="792">
        <v>1.0182662938813115E-3</v>
      </c>
      <c r="R137" s="792">
        <v>6.4893720781276105E-3</v>
      </c>
      <c r="S137" s="792">
        <v>2.9593400259005389E-2</v>
      </c>
      <c r="T137" s="792">
        <v>0</v>
      </c>
      <c r="U137" s="792">
        <v>0</v>
      </c>
      <c r="V137" s="792">
        <v>0</v>
      </c>
      <c r="W137" s="792">
        <v>0</v>
      </c>
      <c r="X137" s="792">
        <v>0.98368058270547587</v>
      </c>
      <c r="Y137" s="792">
        <v>79.056866278982568</v>
      </c>
      <c r="Z137" s="792">
        <v>5.202465671490387</v>
      </c>
      <c r="AA137" s="792">
        <v>2.9302329014275319</v>
      </c>
      <c r="AB137" s="792">
        <v>0.20844457707901964</v>
      </c>
      <c r="AC137" s="792">
        <v>7.0361811996664941E-2</v>
      </c>
      <c r="AD137" s="792">
        <v>1.226727060433706E-2</v>
      </c>
      <c r="AE137" s="792">
        <v>7.0362459394459633E-4</v>
      </c>
      <c r="AF137" s="792">
        <v>1.9555337140563602E-3</v>
      </c>
      <c r="AG137" s="792">
        <v>4.5937660856515037E-5</v>
      </c>
      <c r="AH137" s="792">
        <v>8.4264773285667971</v>
      </c>
      <c r="AI137" s="792">
        <v>72.303558431549305</v>
      </c>
      <c r="AJ137" s="792">
        <v>4.7759641478509742</v>
      </c>
      <c r="AK137" s="792">
        <v>2.7600131593860961</v>
      </c>
      <c r="AL137" s="792">
        <v>1.7944091017512823E-2</v>
      </c>
      <c r="AM137" s="792">
        <v>6.6658970764092371E-2</v>
      </c>
      <c r="AN137" s="792">
        <v>9.8857593140457105E-3</v>
      </c>
      <c r="AO137" s="792">
        <v>2.6676119620205782E-4</v>
      </c>
      <c r="AP137" s="792">
        <v>1.6648627211183946E-3</v>
      </c>
      <c r="AQ137" s="792">
        <v>7.0275610524217818E-6</v>
      </c>
      <c r="AR137" s="793">
        <v>7.6324047798110941</v>
      </c>
    </row>
    <row r="138" spans="1:44">
      <c r="A138" s="434" t="s">
        <v>924</v>
      </c>
      <c r="B138" s="435">
        <v>136</v>
      </c>
      <c r="C138" s="772" t="s">
        <v>98</v>
      </c>
      <c r="D138" s="786">
        <v>598701</v>
      </c>
      <c r="E138" s="787">
        <v>26848185.488100268</v>
      </c>
      <c r="F138" s="787">
        <v>1424723.3215691159</v>
      </c>
      <c r="G138" s="787">
        <v>473926.29856218898</v>
      </c>
      <c r="H138" s="787">
        <v>8826.5274538934555</v>
      </c>
      <c r="I138" s="787">
        <v>40251.499944126379</v>
      </c>
      <c r="J138" s="787">
        <v>0</v>
      </c>
      <c r="K138" s="787">
        <v>0</v>
      </c>
      <c r="L138" s="787">
        <v>0</v>
      </c>
      <c r="M138" s="787">
        <v>0</v>
      </c>
      <c r="N138" s="788">
        <v>1947727.647529325</v>
      </c>
      <c r="O138" s="792">
        <v>44.844063210350853</v>
      </c>
      <c r="P138" s="792">
        <v>2.3796909000805342</v>
      </c>
      <c r="Q138" s="792">
        <v>0.79159095869589158</v>
      </c>
      <c r="R138" s="792">
        <v>1.4742797245859711E-2</v>
      </c>
      <c r="S138" s="792">
        <v>6.7231389197823926E-2</v>
      </c>
      <c r="T138" s="792">
        <v>0</v>
      </c>
      <c r="U138" s="792">
        <v>0</v>
      </c>
      <c r="V138" s="792">
        <v>0</v>
      </c>
      <c r="W138" s="792">
        <v>0</v>
      </c>
      <c r="X138" s="792">
        <v>3.2532560452201089</v>
      </c>
      <c r="Y138" s="792">
        <v>95.800936853350294</v>
      </c>
      <c r="Z138" s="792">
        <v>5.1640138081238582</v>
      </c>
      <c r="AA138" s="792">
        <v>1.2739732667418207</v>
      </c>
      <c r="AB138" s="792">
        <v>0.36849536696305552</v>
      </c>
      <c r="AC138" s="792">
        <v>8.8961825028391062E-2</v>
      </c>
      <c r="AD138" s="792">
        <v>1.3991527163123681E-2</v>
      </c>
      <c r="AE138" s="792">
        <v>8.4868995839976267E-4</v>
      </c>
      <c r="AF138" s="792">
        <v>2.4207554012489643E-3</v>
      </c>
      <c r="AG138" s="792">
        <v>5.5803068961527292E-5</v>
      </c>
      <c r="AH138" s="792">
        <v>6.9127610424488592</v>
      </c>
      <c r="AI138" s="792">
        <v>82.988322781170709</v>
      </c>
      <c r="AJ138" s="792">
        <v>4.4169766102232435</v>
      </c>
      <c r="AK138" s="792">
        <v>0.93553589219566335</v>
      </c>
      <c r="AL138" s="792">
        <v>2.217766389152763E-2</v>
      </c>
      <c r="AM138" s="792">
        <v>8.1526917571950699E-2</v>
      </c>
      <c r="AN138" s="792">
        <v>9.2568628165689195E-3</v>
      </c>
      <c r="AO138" s="792">
        <v>2.8888369025701808E-4</v>
      </c>
      <c r="AP138" s="792">
        <v>1.8881228701688997E-3</v>
      </c>
      <c r="AQ138" s="792">
        <v>7.3753569209203819E-6</v>
      </c>
      <c r="AR138" s="793">
        <v>5.4676583286163023</v>
      </c>
    </row>
    <row r="139" spans="1:44">
      <c r="A139" s="434" t="s">
        <v>925</v>
      </c>
      <c r="B139" s="435">
        <v>137</v>
      </c>
      <c r="C139" s="772" t="s">
        <v>926</v>
      </c>
      <c r="D139" s="786">
        <v>243812</v>
      </c>
      <c r="E139" s="787">
        <v>4305762.9962895978</v>
      </c>
      <c r="F139" s="787">
        <v>228550.37529566855</v>
      </c>
      <c r="G139" s="787">
        <v>199990.25852448406</v>
      </c>
      <c r="H139" s="787">
        <v>1415.5494908046333</v>
      </c>
      <c r="I139" s="787">
        <v>6455.3121879088867</v>
      </c>
      <c r="J139" s="787">
        <v>0</v>
      </c>
      <c r="K139" s="787">
        <v>0</v>
      </c>
      <c r="L139" s="787">
        <v>0</v>
      </c>
      <c r="M139" s="787">
        <v>0</v>
      </c>
      <c r="N139" s="788">
        <v>436411.49549886608</v>
      </c>
      <c r="O139" s="792">
        <v>17.660176678299663</v>
      </c>
      <c r="P139" s="792">
        <v>0.93740412816296392</v>
      </c>
      <c r="Q139" s="792">
        <v>0.82026421392090654</v>
      </c>
      <c r="R139" s="792">
        <v>5.805905742148185E-3</v>
      </c>
      <c r="S139" s="792">
        <v>2.6476597492776758E-2</v>
      </c>
      <c r="T139" s="792">
        <v>0</v>
      </c>
      <c r="U139" s="792">
        <v>0</v>
      </c>
      <c r="V139" s="792">
        <v>0</v>
      </c>
      <c r="W139" s="792">
        <v>0</v>
      </c>
      <c r="X139" s="792">
        <v>1.7899508453187953</v>
      </c>
      <c r="Y139" s="792">
        <v>77.766418178449754</v>
      </c>
      <c r="Z139" s="792">
        <v>4.263338987220382</v>
      </c>
      <c r="AA139" s="792">
        <v>1.5868127952142554</v>
      </c>
      <c r="AB139" s="792">
        <v>0.28143661559199429</v>
      </c>
      <c r="AC139" s="792">
        <v>5.2131554266994701E-2</v>
      </c>
      <c r="AD139" s="792">
        <v>1.2973672644874196E-2</v>
      </c>
      <c r="AE139" s="792">
        <v>8.2288451828184189E-4</v>
      </c>
      <c r="AF139" s="792">
        <v>2.8544967731538211E-3</v>
      </c>
      <c r="AG139" s="792">
        <v>5.4410580489632561E-5</v>
      </c>
      <c r="AH139" s="792">
        <v>6.2004254168104271</v>
      </c>
      <c r="AI139" s="792">
        <v>64.545771652859997</v>
      </c>
      <c r="AJ139" s="792">
        <v>3.4892845672358641</v>
      </c>
      <c r="AK139" s="792">
        <v>1.2206884492109402</v>
      </c>
      <c r="AL139" s="792">
        <v>1.3567257898903177E-2</v>
      </c>
      <c r="AM139" s="792">
        <v>4.5250538820518348E-2</v>
      </c>
      <c r="AN139" s="792">
        <v>8.2936822777295669E-3</v>
      </c>
      <c r="AO139" s="792">
        <v>2.781572424820252E-4</v>
      </c>
      <c r="AP139" s="792">
        <v>2.3448974433443724E-3</v>
      </c>
      <c r="AQ139" s="792">
        <v>7.2090211928235868E-6</v>
      </c>
      <c r="AR139" s="793">
        <v>4.7797147591509743</v>
      </c>
    </row>
    <row r="140" spans="1:44">
      <c r="A140" s="434" t="s">
        <v>927</v>
      </c>
      <c r="B140" s="435">
        <v>138</v>
      </c>
      <c r="C140" s="772" t="s">
        <v>928</v>
      </c>
      <c r="D140" s="786">
        <v>145222</v>
      </c>
      <c r="E140" s="787">
        <v>9452475.2378390823</v>
      </c>
      <c r="F140" s="787">
        <v>559317.53711756365</v>
      </c>
      <c r="G140" s="787">
        <v>53.661924268486189</v>
      </c>
      <c r="H140" s="787">
        <v>3107.5668868204875</v>
      </c>
      <c r="I140" s="787">
        <v>14171.397418137312</v>
      </c>
      <c r="J140" s="787">
        <v>0</v>
      </c>
      <c r="K140" s="787">
        <v>0</v>
      </c>
      <c r="L140" s="787">
        <v>0</v>
      </c>
      <c r="M140" s="787">
        <v>0</v>
      </c>
      <c r="N140" s="788">
        <v>576650.16334678989</v>
      </c>
      <c r="O140" s="792">
        <v>65.089829625257067</v>
      </c>
      <c r="P140" s="792">
        <v>3.851465598308546</v>
      </c>
      <c r="Q140" s="792">
        <v>3.6951649384036982E-4</v>
      </c>
      <c r="R140" s="792">
        <v>2.1398733572189389E-2</v>
      </c>
      <c r="S140" s="792">
        <v>9.758437026164983E-2</v>
      </c>
      <c r="T140" s="792">
        <v>0</v>
      </c>
      <c r="U140" s="792">
        <v>0</v>
      </c>
      <c r="V140" s="792">
        <v>0</v>
      </c>
      <c r="W140" s="792">
        <v>0</v>
      </c>
      <c r="X140" s="792">
        <v>3.9708182186362251</v>
      </c>
      <c r="Y140" s="792">
        <v>135.51743989170839</v>
      </c>
      <c r="Z140" s="792">
        <v>7.7380975263389793</v>
      </c>
      <c r="AA140" s="792">
        <v>0.53135673207950651</v>
      </c>
      <c r="AB140" s="792">
        <v>0.47549380603568903</v>
      </c>
      <c r="AC140" s="792">
        <v>0.1253626168325927</v>
      </c>
      <c r="AD140" s="792">
        <v>1.8068482277120591E-2</v>
      </c>
      <c r="AE140" s="792">
        <v>1.1550030670227471E-3</v>
      </c>
      <c r="AF140" s="792">
        <v>3.1504313850272609E-3</v>
      </c>
      <c r="AG140" s="792">
        <v>7.1720299288522701E-5</v>
      </c>
      <c r="AH140" s="792">
        <v>8.8927563183152269</v>
      </c>
      <c r="AI140" s="792">
        <v>121.43814119426855</v>
      </c>
      <c r="AJ140" s="792">
        <v>6.9232440567595557</v>
      </c>
      <c r="AK140" s="792">
        <v>0.21730708717830566</v>
      </c>
      <c r="AL140" s="792">
        <v>3.1406063511830895E-2</v>
      </c>
      <c r="AM140" s="792">
        <v>0.11705864568296455</v>
      </c>
      <c r="AN140" s="792">
        <v>1.3402914129696793E-2</v>
      </c>
      <c r="AO140" s="792">
        <v>4.5638472001416342E-4</v>
      </c>
      <c r="AP140" s="792">
        <v>2.5621549133835833E-3</v>
      </c>
      <c r="AQ140" s="792">
        <v>1.065874819334794E-5</v>
      </c>
      <c r="AR140" s="793">
        <v>7.3054479656439444</v>
      </c>
    </row>
    <row r="141" spans="1:44">
      <c r="A141" s="434" t="s">
        <v>929</v>
      </c>
      <c r="B141" s="435">
        <v>139</v>
      </c>
      <c r="C141" s="772" t="s">
        <v>930</v>
      </c>
      <c r="D141" s="786">
        <v>334302</v>
      </c>
      <c r="E141" s="787">
        <v>7849051.3849693332</v>
      </c>
      <c r="F141" s="787">
        <v>476429.10114991991</v>
      </c>
      <c r="G141" s="787">
        <v>277.53912340267971</v>
      </c>
      <c r="H141" s="787">
        <v>2580.4301585728654</v>
      </c>
      <c r="I141" s="787">
        <v>11767.502557056168</v>
      </c>
      <c r="J141" s="787">
        <v>0</v>
      </c>
      <c r="K141" s="787">
        <v>0</v>
      </c>
      <c r="L141" s="787">
        <v>0</v>
      </c>
      <c r="M141" s="787">
        <v>0</v>
      </c>
      <c r="N141" s="788">
        <v>491054.57298895158</v>
      </c>
      <c r="O141" s="792">
        <v>23.478924400599855</v>
      </c>
      <c r="P141" s="792">
        <v>1.4251458296687423</v>
      </c>
      <c r="Q141" s="792">
        <v>8.3020479507355536E-4</v>
      </c>
      <c r="R141" s="792">
        <v>7.7188594700984903E-3</v>
      </c>
      <c r="S141" s="792">
        <v>3.5200215843926054E-2</v>
      </c>
      <c r="T141" s="792">
        <v>0</v>
      </c>
      <c r="U141" s="792">
        <v>0</v>
      </c>
      <c r="V141" s="792">
        <v>0</v>
      </c>
      <c r="W141" s="792">
        <v>0</v>
      </c>
      <c r="X141" s="792">
        <v>1.4688951097778402</v>
      </c>
      <c r="Y141" s="792">
        <v>130.61285532614775</v>
      </c>
      <c r="Z141" s="792">
        <v>7.498377771500838</v>
      </c>
      <c r="AA141" s="792">
        <v>0.39015090867487873</v>
      </c>
      <c r="AB141" s="792">
        <v>0.58768685053883596</v>
      </c>
      <c r="AC141" s="792">
        <v>7.8692579433691623E-2</v>
      </c>
      <c r="AD141" s="792">
        <v>1.5040761196108619E-2</v>
      </c>
      <c r="AE141" s="792">
        <v>1.071711574369391E-3</v>
      </c>
      <c r="AF141" s="792">
        <v>4.6214427301773083E-3</v>
      </c>
      <c r="AG141" s="792">
        <v>6.9787770988634089E-5</v>
      </c>
      <c r="AH141" s="792">
        <v>8.575711813419888</v>
      </c>
      <c r="AI141" s="792">
        <v>108.84338433679109</v>
      </c>
      <c r="AJ141" s="792">
        <v>6.246567871513264</v>
      </c>
      <c r="AK141" s="792">
        <v>0.10700920641086982</v>
      </c>
      <c r="AL141" s="792">
        <v>2.3413469129228932E-2</v>
      </c>
      <c r="AM141" s="792">
        <v>6.4387285038334782E-2</v>
      </c>
      <c r="AN141" s="792">
        <v>9.8896745409405868E-3</v>
      </c>
      <c r="AO141" s="792">
        <v>3.7021853187053602E-4</v>
      </c>
      <c r="AP141" s="792">
        <v>3.8839166573628745E-3</v>
      </c>
      <c r="AQ141" s="792">
        <v>1.0152471142426234E-5</v>
      </c>
      <c r="AR141" s="793">
        <v>6.4555317942930133</v>
      </c>
    </row>
    <row r="142" spans="1:44">
      <c r="A142" s="434" t="s">
        <v>931</v>
      </c>
      <c r="B142" s="435">
        <v>140</v>
      </c>
      <c r="C142" s="772" t="s">
        <v>932</v>
      </c>
      <c r="D142" s="786">
        <v>271922</v>
      </c>
      <c r="E142" s="787">
        <v>2903369.569203726</v>
      </c>
      <c r="F142" s="787">
        <v>144382.88242892496</v>
      </c>
      <c r="G142" s="787">
        <v>634.46135368244745</v>
      </c>
      <c r="H142" s="787">
        <v>954.50291129483719</v>
      </c>
      <c r="I142" s="787">
        <v>4352.8073844833671</v>
      </c>
      <c r="J142" s="787">
        <v>0</v>
      </c>
      <c r="K142" s="787">
        <v>0</v>
      </c>
      <c r="L142" s="787">
        <v>0</v>
      </c>
      <c r="M142" s="787">
        <v>0</v>
      </c>
      <c r="N142" s="788">
        <v>150324.65407838562</v>
      </c>
      <c r="O142" s="792">
        <v>10.677214676281162</v>
      </c>
      <c r="P142" s="792">
        <v>0.53097168463355282</v>
      </c>
      <c r="Q142" s="792">
        <v>2.3332475992470176E-3</v>
      </c>
      <c r="R142" s="792">
        <v>3.5102084836638346E-3</v>
      </c>
      <c r="S142" s="792">
        <v>1.6007558728177076E-2</v>
      </c>
      <c r="T142" s="792">
        <v>0</v>
      </c>
      <c r="U142" s="792">
        <v>0</v>
      </c>
      <c r="V142" s="792">
        <v>0</v>
      </c>
      <c r="W142" s="792">
        <v>0</v>
      </c>
      <c r="X142" s="792">
        <v>0.55282269944464069</v>
      </c>
      <c r="Y142" s="792">
        <v>60.373547275237684</v>
      </c>
      <c r="Z142" s="792">
        <v>3.2389368630632807</v>
      </c>
      <c r="AA142" s="792">
        <v>0.5606097326818672</v>
      </c>
      <c r="AB142" s="792">
        <v>0.21880974817901327</v>
      </c>
      <c r="AC142" s="792">
        <v>4.1548648260311592E-2</v>
      </c>
      <c r="AD142" s="792">
        <v>1.7507348230192087E-2</v>
      </c>
      <c r="AE142" s="792">
        <v>1.1391857208410481E-3</v>
      </c>
      <c r="AF142" s="792">
        <v>2.3814768030622165E-3</v>
      </c>
      <c r="AG142" s="792">
        <v>7.4387335706149366E-5</v>
      </c>
      <c r="AH142" s="792">
        <v>4.0810073902742747</v>
      </c>
      <c r="AI142" s="792">
        <v>48.92679394885625</v>
      </c>
      <c r="AJ142" s="792">
        <v>2.5863351080414896</v>
      </c>
      <c r="AK142" s="792">
        <v>0.335117585209249</v>
      </c>
      <c r="AL142" s="792">
        <v>1.1063472086568143E-2</v>
      </c>
      <c r="AM142" s="792">
        <v>3.2665218870387584E-2</v>
      </c>
      <c r="AN142" s="792">
        <v>1.2928568985677751E-2</v>
      </c>
      <c r="AO142" s="792">
        <v>4.2696543262743736E-4</v>
      </c>
      <c r="AP142" s="792">
        <v>1.885410046212733E-3</v>
      </c>
      <c r="AQ142" s="792">
        <v>1.1786902580237108E-5</v>
      </c>
      <c r="AR142" s="793">
        <v>2.9804341155747927</v>
      </c>
    </row>
    <row r="143" spans="1:44">
      <c r="A143" s="434" t="s">
        <v>933</v>
      </c>
      <c r="B143" s="435">
        <v>141</v>
      </c>
      <c r="C143" s="772" t="s">
        <v>99</v>
      </c>
      <c r="D143" s="786">
        <v>967510</v>
      </c>
      <c r="E143" s="787">
        <v>15066808.649741746</v>
      </c>
      <c r="F143" s="787">
        <v>877165.62460063491</v>
      </c>
      <c r="G143" s="787">
        <v>4682250.1427419316</v>
      </c>
      <c r="H143" s="787">
        <v>4953.3179904633807</v>
      </c>
      <c r="I143" s="787">
        <v>22588.552503558967</v>
      </c>
      <c r="J143" s="787">
        <v>0</v>
      </c>
      <c r="K143" s="787">
        <v>0</v>
      </c>
      <c r="L143" s="787">
        <v>0</v>
      </c>
      <c r="M143" s="787">
        <v>0</v>
      </c>
      <c r="N143" s="788">
        <v>5586957.6378365885</v>
      </c>
      <c r="O143" s="792">
        <v>15.572767878101256</v>
      </c>
      <c r="P143" s="792">
        <v>0.90662176577051912</v>
      </c>
      <c r="Q143" s="792">
        <v>4.839485010740904</v>
      </c>
      <c r="R143" s="792">
        <v>5.1196556009378514E-3</v>
      </c>
      <c r="S143" s="792">
        <v>2.334709977525707E-2</v>
      </c>
      <c r="T143" s="792">
        <v>0</v>
      </c>
      <c r="U143" s="792">
        <v>0</v>
      </c>
      <c r="V143" s="792">
        <v>0</v>
      </c>
      <c r="W143" s="792">
        <v>0</v>
      </c>
      <c r="X143" s="792">
        <v>5.7745735318876177</v>
      </c>
      <c r="Y143" s="792">
        <v>65.19734392736332</v>
      </c>
      <c r="Z143" s="792">
        <v>3.8591565701841963</v>
      </c>
      <c r="AA143" s="792">
        <v>5.2789973467079685</v>
      </c>
      <c r="AB143" s="792">
        <v>0.30344367316195253</v>
      </c>
      <c r="AC143" s="792">
        <v>4.9955662137956693E-2</v>
      </c>
      <c r="AD143" s="792">
        <v>2.1900733731480729E-2</v>
      </c>
      <c r="AE143" s="792">
        <v>9.5435945259338638E-4</v>
      </c>
      <c r="AF143" s="792">
        <v>1.9595084350589971E-3</v>
      </c>
      <c r="AG143" s="792">
        <v>6.073648018881356E-5</v>
      </c>
      <c r="AH143" s="792">
        <v>9.5164285902913974</v>
      </c>
      <c r="AI143" s="792">
        <v>55.231817037883907</v>
      </c>
      <c r="AJ143" s="792">
        <v>3.2742309132989376</v>
      </c>
      <c r="AK143" s="792">
        <v>5.0325371003667403</v>
      </c>
      <c r="AL143" s="792">
        <v>1.4002444045236253E-2</v>
      </c>
      <c r="AM143" s="792">
        <v>4.1611251664727719E-2</v>
      </c>
      <c r="AN143" s="792">
        <v>1.82016597823434E-2</v>
      </c>
      <c r="AO143" s="792">
        <v>3.7053975260523266E-4</v>
      </c>
      <c r="AP143" s="792">
        <v>1.5356007685903669E-3</v>
      </c>
      <c r="AQ143" s="792">
        <v>8.9445114670427479E-6</v>
      </c>
      <c r="AR143" s="793">
        <v>8.3824984541906495</v>
      </c>
    </row>
    <row r="144" spans="1:44">
      <c r="A144" s="434" t="s">
        <v>934</v>
      </c>
      <c r="B144" s="435">
        <v>142</v>
      </c>
      <c r="C144" s="772" t="s">
        <v>935</v>
      </c>
      <c r="D144" s="786">
        <v>2147341</v>
      </c>
      <c r="E144" s="787">
        <v>851559183.32893372</v>
      </c>
      <c r="F144" s="787">
        <v>85271711.060761735</v>
      </c>
      <c r="G144" s="787">
        <v>4726878.5603116062</v>
      </c>
      <c r="H144" s="787">
        <v>47848.656077134707</v>
      </c>
      <c r="I144" s="787">
        <v>110365.40486912537</v>
      </c>
      <c r="J144" s="787">
        <v>0</v>
      </c>
      <c r="K144" s="787">
        <v>0</v>
      </c>
      <c r="L144" s="787">
        <v>0</v>
      </c>
      <c r="M144" s="787">
        <v>0</v>
      </c>
      <c r="N144" s="788">
        <v>90156803.682019591</v>
      </c>
      <c r="O144" s="792">
        <v>396.56448758205323</v>
      </c>
      <c r="P144" s="792">
        <v>39.710372530847096</v>
      </c>
      <c r="Q144" s="792">
        <v>2.2012705761737918</v>
      </c>
      <c r="R144" s="792">
        <v>2.2282746930801726E-2</v>
      </c>
      <c r="S144" s="792">
        <v>5.1396310538999332E-2</v>
      </c>
      <c r="T144" s="792">
        <v>0</v>
      </c>
      <c r="U144" s="792">
        <v>0</v>
      </c>
      <c r="V144" s="792">
        <v>0</v>
      </c>
      <c r="W144" s="792">
        <v>0</v>
      </c>
      <c r="X144" s="792">
        <v>41.985322164490682</v>
      </c>
      <c r="Y144" s="792">
        <v>527.59193789006713</v>
      </c>
      <c r="Z144" s="792">
        <v>48.635812362281484</v>
      </c>
      <c r="AA144" s="792">
        <v>4.3670981951404517</v>
      </c>
      <c r="AB144" s="792">
        <v>1.2825655766093429</v>
      </c>
      <c r="AC144" s="792">
        <v>8.7576090833457007E-2</v>
      </c>
      <c r="AD144" s="792">
        <v>2.6197915006085527E-2</v>
      </c>
      <c r="AE144" s="792">
        <v>1.3511368183801145E-3</v>
      </c>
      <c r="AF144" s="792">
        <v>4.4695957577522046E-3</v>
      </c>
      <c r="AG144" s="792">
        <v>1.0067583221573818E-4</v>
      </c>
      <c r="AH144" s="792">
        <v>54.405171548279171</v>
      </c>
      <c r="AI144" s="792">
        <v>472.3265753202478</v>
      </c>
      <c r="AJ144" s="792">
        <v>45.284906209728888</v>
      </c>
      <c r="AK144" s="792">
        <v>2.2623803105524911</v>
      </c>
      <c r="AL144" s="792">
        <v>6.2221983047905154E-2</v>
      </c>
      <c r="AM144" s="792">
        <v>6.9036992320840443E-2</v>
      </c>
      <c r="AN144" s="792">
        <v>6.5368770476013135E-3</v>
      </c>
      <c r="AO144" s="792">
        <v>1.9646683377470332E-4</v>
      </c>
      <c r="AP144" s="792">
        <v>2.7843877394181818E-3</v>
      </c>
      <c r="AQ144" s="792">
        <v>4.941676255841819E-6</v>
      </c>
      <c r="AR144" s="793">
        <v>47.688068168947183</v>
      </c>
    </row>
    <row r="145" spans="1:44">
      <c r="A145" s="434" t="s">
        <v>936</v>
      </c>
      <c r="B145" s="435">
        <v>143</v>
      </c>
      <c r="C145" s="772" t="s">
        <v>937</v>
      </c>
      <c r="D145" s="786">
        <v>221565</v>
      </c>
      <c r="E145" s="787">
        <v>31030291.704297036</v>
      </c>
      <c r="F145" s="787">
        <v>2858417.1770097357</v>
      </c>
      <c r="G145" s="787">
        <v>18249.891438058476</v>
      </c>
      <c r="H145" s="787">
        <v>4677.8802290818221</v>
      </c>
      <c r="I145" s="787">
        <v>4856.1646864367985</v>
      </c>
      <c r="J145" s="787">
        <v>0</v>
      </c>
      <c r="K145" s="787">
        <v>0</v>
      </c>
      <c r="L145" s="787">
        <v>0</v>
      </c>
      <c r="M145" s="787">
        <v>0</v>
      </c>
      <c r="N145" s="788">
        <v>2886201.113363313</v>
      </c>
      <c r="O145" s="792">
        <v>140.05051205875043</v>
      </c>
      <c r="P145" s="792">
        <v>12.901032098976534</v>
      </c>
      <c r="Q145" s="792">
        <v>8.2368115171883985E-2</v>
      </c>
      <c r="R145" s="792">
        <v>2.1112902439834009E-2</v>
      </c>
      <c r="S145" s="792">
        <v>2.191756227940694E-2</v>
      </c>
      <c r="T145" s="792">
        <v>0</v>
      </c>
      <c r="U145" s="792">
        <v>0</v>
      </c>
      <c r="V145" s="792">
        <v>0</v>
      </c>
      <c r="W145" s="792">
        <v>0</v>
      </c>
      <c r="X145" s="792">
        <v>13.026430678867658</v>
      </c>
      <c r="Y145" s="792">
        <v>262.21132591935338</v>
      </c>
      <c r="Z145" s="792">
        <v>20.106877977094648</v>
      </c>
      <c r="AA145" s="792">
        <v>0.74957923448611929</v>
      </c>
      <c r="AB145" s="792">
        <v>0.78124272374321169</v>
      </c>
      <c r="AC145" s="792">
        <v>5.7117320665949177E-2</v>
      </c>
      <c r="AD145" s="792">
        <v>3.0637850115413187E-2</v>
      </c>
      <c r="AE145" s="792">
        <v>2.556212663888946E-3</v>
      </c>
      <c r="AF145" s="792">
        <v>6.4273751385748746E-3</v>
      </c>
      <c r="AG145" s="792">
        <v>1.7346961037846548E-4</v>
      </c>
      <c r="AH145" s="792">
        <v>21.734612163518182</v>
      </c>
      <c r="AI145" s="792">
        <v>239.57388576220606</v>
      </c>
      <c r="AJ145" s="792">
        <v>18.715976780208631</v>
      </c>
      <c r="AK145" s="792">
        <v>0.14686982922020014</v>
      </c>
      <c r="AL145" s="792">
        <v>4.2488218572035261E-2</v>
      </c>
      <c r="AM145" s="792">
        <v>4.8830974516861553E-2</v>
      </c>
      <c r="AN145" s="792">
        <v>2.1809069811337834E-2</v>
      </c>
      <c r="AO145" s="792">
        <v>9.3104769806619497E-4</v>
      </c>
      <c r="AP145" s="792">
        <v>5.4248521215764069E-3</v>
      </c>
      <c r="AQ145" s="792">
        <v>2.8763937798857195E-5</v>
      </c>
      <c r="AR145" s="793">
        <v>18.982359536086506</v>
      </c>
    </row>
    <row r="146" spans="1:44">
      <c r="A146" s="434" t="s">
        <v>938</v>
      </c>
      <c r="B146" s="435">
        <v>144</v>
      </c>
      <c r="C146" s="772" t="s">
        <v>939</v>
      </c>
      <c r="D146" s="786">
        <v>3210279</v>
      </c>
      <c r="E146" s="787">
        <v>60436246.194618106</v>
      </c>
      <c r="F146" s="787">
        <v>4425894.5188724454</v>
      </c>
      <c r="G146" s="787">
        <v>180761.87956832923</v>
      </c>
      <c r="H146" s="787">
        <v>3628.0922609496288</v>
      </c>
      <c r="I146" s="787">
        <v>8286.1315216437033</v>
      </c>
      <c r="J146" s="787">
        <v>0</v>
      </c>
      <c r="K146" s="787">
        <v>0</v>
      </c>
      <c r="L146" s="787">
        <v>0</v>
      </c>
      <c r="M146" s="787">
        <v>0</v>
      </c>
      <c r="N146" s="788">
        <v>4618570.6222233679</v>
      </c>
      <c r="O146" s="792">
        <v>18.825854760479729</v>
      </c>
      <c r="P146" s="792">
        <v>1.3786635114494552</v>
      </c>
      <c r="Q146" s="792">
        <v>5.6307218023208955E-2</v>
      </c>
      <c r="R146" s="792">
        <v>1.1301485823972399E-3</v>
      </c>
      <c r="S146" s="792">
        <v>2.5811250429148692E-3</v>
      </c>
      <c r="T146" s="792">
        <v>0</v>
      </c>
      <c r="U146" s="792">
        <v>0</v>
      </c>
      <c r="V146" s="792">
        <v>0</v>
      </c>
      <c r="W146" s="792">
        <v>0</v>
      </c>
      <c r="X146" s="792">
        <v>1.4386820030979763</v>
      </c>
      <c r="Y146" s="792">
        <v>369.53669575119136</v>
      </c>
      <c r="Z146" s="792">
        <v>32.834106904600191</v>
      </c>
      <c r="AA146" s="792">
        <v>2.8352087129462982</v>
      </c>
      <c r="AB146" s="792">
        <v>0.8826337437614451</v>
      </c>
      <c r="AC146" s="792">
        <v>6.4451477458595766E-2</v>
      </c>
      <c r="AD146" s="792">
        <v>1.9982019645000224E-2</v>
      </c>
      <c r="AE146" s="792">
        <v>1.0915804582093194E-3</v>
      </c>
      <c r="AF146" s="792">
        <v>3.9351002599878624E-3</v>
      </c>
      <c r="AG146" s="792">
        <v>7.8500792309894556E-5</v>
      </c>
      <c r="AH146" s="792">
        <v>36.641488039922038</v>
      </c>
      <c r="AI146" s="792">
        <v>326.94836848027649</v>
      </c>
      <c r="AJ146" s="792">
        <v>30.143112699145064</v>
      </c>
      <c r="AK146" s="792">
        <v>1.453663212327726</v>
      </c>
      <c r="AL146" s="792">
        <v>4.1322400913329303E-2</v>
      </c>
      <c r="AM146" s="792">
        <v>5.0775796721424994E-2</v>
      </c>
      <c r="AN146" s="792">
        <v>6.3683992427406621E-3</v>
      </c>
      <c r="AO146" s="792">
        <v>2.0152035210698718E-4</v>
      </c>
      <c r="AP146" s="792">
        <v>2.6614814128935521E-3</v>
      </c>
      <c r="AQ146" s="792">
        <v>4.9122574534530331E-6</v>
      </c>
      <c r="AR146" s="793">
        <v>31.698110422372739</v>
      </c>
    </row>
    <row r="147" spans="1:44">
      <c r="A147" s="434" t="s">
        <v>940</v>
      </c>
      <c r="B147" s="435">
        <v>145</v>
      </c>
      <c r="C147" s="772" t="s">
        <v>941</v>
      </c>
      <c r="D147" s="786">
        <v>1203227</v>
      </c>
      <c r="E147" s="787">
        <v>26749755.903218172</v>
      </c>
      <c r="F147" s="787">
        <v>2120784.6940576285</v>
      </c>
      <c r="G147" s="787">
        <v>123586.69644757791</v>
      </c>
      <c r="H147" s="787">
        <v>15492.798170753538</v>
      </c>
      <c r="I147" s="787">
        <v>3410.2273418615473</v>
      </c>
      <c r="J147" s="787">
        <v>0</v>
      </c>
      <c r="K147" s="787">
        <v>0</v>
      </c>
      <c r="L147" s="787">
        <v>0</v>
      </c>
      <c r="M147" s="787">
        <v>0</v>
      </c>
      <c r="N147" s="788">
        <v>2263274.4160178215</v>
      </c>
      <c r="O147" s="792">
        <v>22.231678563744143</v>
      </c>
      <c r="P147" s="792">
        <v>1.7625807051018874</v>
      </c>
      <c r="Q147" s="792">
        <v>0.10271270213149963</v>
      </c>
      <c r="R147" s="792">
        <v>1.2876039326538998E-2</v>
      </c>
      <c r="S147" s="792">
        <v>2.8342343895719985E-3</v>
      </c>
      <c r="T147" s="792">
        <v>0</v>
      </c>
      <c r="U147" s="792">
        <v>0</v>
      </c>
      <c r="V147" s="792">
        <v>0</v>
      </c>
      <c r="W147" s="792">
        <v>0</v>
      </c>
      <c r="X147" s="792">
        <v>1.8810036809494979</v>
      </c>
      <c r="Y147" s="792">
        <v>201.90316327353878</v>
      </c>
      <c r="Z147" s="792">
        <v>13.606823425381709</v>
      </c>
      <c r="AA147" s="792">
        <v>0.6477302322541898</v>
      </c>
      <c r="AB147" s="792">
        <v>0.55821103284831686</v>
      </c>
      <c r="AC147" s="792">
        <v>4.8031482966085434E-2</v>
      </c>
      <c r="AD147" s="792">
        <v>1.7940782965955197E-2</v>
      </c>
      <c r="AE147" s="792">
        <v>1.3992779058025302E-3</v>
      </c>
      <c r="AF147" s="792">
        <v>7.0739389265047489E-3</v>
      </c>
      <c r="AG147" s="792">
        <v>9.3664169518850837E-5</v>
      </c>
      <c r="AH147" s="792">
        <v>14.887303837418081</v>
      </c>
      <c r="AI147" s="792">
        <v>160.74779691259548</v>
      </c>
      <c r="AJ147" s="792">
        <v>10.65601094717843</v>
      </c>
      <c r="AK147" s="792">
        <v>0.2593865336653744</v>
      </c>
      <c r="AL147" s="792">
        <v>2.9845504024333017E-2</v>
      </c>
      <c r="AM147" s="792">
        <v>3.7176313899512523E-2</v>
      </c>
      <c r="AN147" s="792">
        <v>1.0315185322446515E-2</v>
      </c>
      <c r="AO147" s="792">
        <v>4.048703656705483E-4</v>
      </c>
      <c r="AP147" s="792">
        <v>5.848705592868428E-3</v>
      </c>
      <c r="AQ147" s="792">
        <v>1.1588493567295363E-5</v>
      </c>
      <c r="AR147" s="793">
        <v>10.998999648542203</v>
      </c>
    </row>
    <row r="148" spans="1:44">
      <c r="A148" s="434" t="s">
        <v>942</v>
      </c>
      <c r="B148" s="435">
        <v>146</v>
      </c>
      <c r="C148" s="772" t="s">
        <v>484</v>
      </c>
      <c r="D148" s="786">
        <v>0</v>
      </c>
      <c r="E148" s="787">
        <v>0</v>
      </c>
      <c r="F148" s="787">
        <v>0</v>
      </c>
      <c r="G148" s="787">
        <v>0</v>
      </c>
      <c r="H148" s="787">
        <v>0</v>
      </c>
      <c r="I148" s="787">
        <v>0</v>
      </c>
      <c r="J148" s="787">
        <v>0</v>
      </c>
      <c r="K148" s="787">
        <v>0</v>
      </c>
      <c r="L148" s="787">
        <v>0</v>
      </c>
      <c r="M148" s="787">
        <v>0</v>
      </c>
      <c r="N148" s="788">
        <v>0</v>
      </c>
      <c r="O148" s="792">
        <v>0</v>
      </c>
      <c r="P148" s="792">
        <v>0</v>
      </c>
      <c r="Q148" s="792">
        <v>0</v>
      </c>
      <c r="R148" s="792">
        <v>0</v>
      </c>
      <c r="S148" s="792">
        <v>0</v>
      </c>
      <c r="T148" s="792">
        <v>0</v>
      </c>
      <c r="U148" s="792">
        <v>0</v>
      </c>
      <c r="V148" s="792">
        <v>0</v>
      </c>
      <c r="W148" s="792">
        <v>0</v>
      </c>
      <c r="X148" s="792">
        <v>0</v>
      </c>
      <c r="Y148" s="792">
        <v>0</v>
      </c>
      <c r="Z148" s="792">
        <v>0</v>
      </c>
      <c r="AA148" s="792">
        <v>0</v>
      </c>
      <c r="AB148" s="792">
        <v>0</v>
      </c>
      <c r="AC148" s="792">
        <v>0</v>
      </c>
      <c r="AD148" s="792">
        <v>0</v>
      </c>
      <c r="AE148" s="792">
        <v>0</v>
      </c>
      <c r="AF148" s="792">
        <v>0</v>
      </c>
      <c r="AG148" s="792">
        <v>0</v>
      </c>
      <c r="AH148" s="792">
        <v>0</v>
      </c>
      <c r="AI148" s="792">
        <v>0</v>
      </c>
      <c r="AJ148" s="792">
        <v>0</v>
      </c>
      <c r="AK148" s="792">
        <v>0</v>
      </c>
      <c r="AL148" s="792">
        <v>0</v>
      </c>
      <c r="AM148" s="792">
        <v>0</v>
      </c>
      <c r="AN148" s="792">
        <v>0</v>
      </c>
      <c r="AO148" s="792">
        <v>0</v>
      </c>
      <c r="AP148" s="792">
        <v>0</v>
      </c>
      <c r="AQ148" s="792">
        <v>0</v>
      </c>
      <c r="AR148" s="793">
        <v>0</v>
      </c>
    </row>
    <row r="149" spans="1:44">
      <c r="A149" s="434" t="s">
        <v>943</v>
      </c>
      <c r="B149" s="435">
        <v>147</v>
      </c>
      <c r="C149" s="772" t="s">
        <v>486</v>
      </c>
      <c r="D149" s="786">
        <v>6072576</v>
      </c>
      <c r="E149" s="787">
        <v>141672463.61631781</v>
      </c>
      <c r="F149" s="787">
        <v>7626096.3203716408</v>
      </c>
      <c r="G149" s="787">
        <v>44331.051951626279</v>
      </c>
      <c r="H149" s="787">
        <v>31253.603519826036</v>
      </c>
      <c r="I149" s="787">
        <v>63837.452262192768</v>
      </c>
      <c r="J149" s="787">
        <v>0</v>
      </c>
      <c r="K149" s="787">
        <v>0</v>
      </c>
      <c r="L149" s="787">
        <v>0</v>
      </c>
      <c r="M149" s="787">
        <v>0</v>
      </c>
      <c r="N149" s="788">
        <v>7765518.4281052863</v>
      </c>
      <c r="O149" s="792">
        <v>23.329879052368849</v>
      </c>
      <c r="P149" s="792">
        <v>1.2558255870937871</v>
      </c>
      <c r="Q149" s="792">
        <v>7.3002053743956895E-3</v>
      </c>
      <c r="R149" s="792">
        <v>5.1466796825311101E-3</v>
      </c>
      <c r="S149" s="792">
        <v>1.0512417178836917E-2</v>
      </c>
      <c r="T149" s="792">
        <v>0</v>
      </c>
      <c r="U149" s="792">
        <v>0</v>
      </c>
      <c r="V149" s="792">
        <v>0</v>
      </c>
      <c r="W149" s="792">
        <v>0</v>
      </c>
      <c r="X149" s="792">
        <v>1.2787848893295508</v>
      </c>
      <c r="Y149" s="792">
        <v>271.36115864913484</v>
      </c>
      <c r="Z149" s="792">
        <v>22.022225900902093</v>
      </c>
      <c r="AA149" s="792">
        <v>1.676733499941667</v>
      </c>
      <c r="AB149" s="792">
        <v>0.70806020895475807</v>
      </c>
      <c r="AC149" s="792">
        <v>5.8126924639740105E-2</v>
      </c>
      <c r="AD149" s="792">
        <v>1.7856453666518213E-2</v>
      </c>
      <c r="AE149" s="792">
        <v>1.1196758385602832E-3</v>
      </c>
      <c r="AF149" s="792">
        <v>4.1797971313057214E-3</v>
      </c>
      <c r="AG149" s="792">
        <v>7.7724563594750354E-5</v>
      </c>
      <c r="AH149" s="792">
        <v>24.488380185638238</v>
      </c>
      <c r="AI149" s="792">
        <v>238.81782115539386</v>
      </c>
      <c r="AJ149" s="792">
        <v>19.909112096457541</v>
      </c>
      <c r="AK149" s="792">
        <v>0.82592436776909661</v>
      </c>
      <c r="AL149" s="792">
        <v>3.6612751409155417E-2</v>
      </c>
      <c r="AM149" s="792">
        <v>4.8080926810953079E-2</v>
      </c>
      <c r="AN149" s="792">
        <v>8.433137734573137E-3</v>
      </c>
      <c r="AO149" s="792">
        <v>2.8712312712714726E-4</v>
      </c>
      <c r="AP149" s="792">
        <v>3.1660829546519519E-3</v>
      </c>
      <c r="AQ149" s="792">
        <v>7.8537450895680883E-6</v>
      </c>
      <c r="AR149" s="793">
        <v>20.83162434000819</v>
      </c>
    </row>
    <row r="150" spans="1:44">
      <c r="A150" s="434" t="s">
        <v>944</v>
      </c>
      <c r="B150" s="435">
        <v>148</v>
      </c>
      <c r="C150" s="772" t="s">
        <v>488</v>
      </c>
      <c r="D150" s="786">
        <v>939646</v>
      </c>
      <c r="E150" s="787">
        <v>13147380.086725887</v>
      </c>
      <c r="F150" s="787">
        <v>775982.63912990747</v>
      </c>
      <c r="G150" s="787">
        <v>426.81551605882152</v>
      </c>
      <c r="H150" s="787">
        <v>2451.8058367266894</v>
      </c>
      <c r="I150" s="787">
        <v>5048.4370857635658</v>
      </c>
      <c r="J150" s="787">
        <v>0</v>
      </c>
      <c r="K150" s="787">
        <v>0</v>
      </c>
      <c r="L150" s="787">
        <v>0</v>
      </c>
      <c r="M150" s="787">
        <v>0</v>
      </c>
      <c r="N150" s="788">
        <v>783909.69756845653</v>
      </c>
      <c r="O150" s="792">
        <v>13.991843829193002</v>
      </c>
      <c r="P150" s="792">
        <v>0.82582444785579623</v>
      </c>
      <c r="Q150" s="792">
        <v>4.542301207676311E-4</v>
      </c>
      <c r="R150" s="792">
        <v>2.6092867279025179E-3</v>
      </c>
      <c r="S150" s="792">
        <v>5.3727010871791776E-3</v>
      </c>
      <c r="T150" s="792">
        <v>0</v>
      </c>
      <c r="U150" s="792">
        <v>0</v>
      </c>
      <c r="V150" s="792">
        <v>0</v>
      </c>
      <c r="W150" s="792">
        <v>0</v>
      </c>
      <c r="X150" s="792">
        <v>0.83426066579164548</v>
      </c>
      <c r="Y150" s="792">
        <v>149.83874308425672</v>
      </c>
      <c r="Z150" s="792">
        <v>11.629201678845382</v>
      </c>
      <c r="AA150" s="792">
        <v>0.8158074502436865</v>
      </c>
      <c r="AB150" s="792">
        <v>0.40380752776199019</v>
      </c>
      <c r="AC150" s="792">
        <v>3.6622577166374758E-2</v>
      </c>
      <c r="AD150" s="792">
        <v>1.1805466181199493E-2</v>
      </c>
      <c r="AE150" s="792">
        <v>7.4250036089588587E-4</v>
      </c>
      <c r="AF150" s="792">
        <v>2.3439522270934801E-3</v>
      </c>
      <c r="AG150" s="792">
        <v>5.0221114511600396E-5</v>
      </c>
      <c r="AH150" s="792">
        <v>12.900381373901135</v>
      </c>
      <c r="AI150" s="792">
        <v>127.06232624292404</v>
      </c>
      <c r="AJ150" s="792">
        <v>10.052779917643543</v>
      </c>
      <c r="AK150" s="792">
        <v>0.36845607099497996</v>
      </c>
      <c r="AL150" s="792">
        <v>2.1148854095289792E-2</v>
      </c>
      <c r="AM150" s="792">
        <v>2.9907757244516102E-2</v>
      </c>
      <c r="AN150" s="792">
        <v>6.5395179893054604E-3</v>
      </c>
      <c r="AO150" s="792">
        <v>2.1501940422465884E-4</v>
      </c>
      <c r="AP150" s="792">
        <v>1.7129483758293723E-3</v>
      </c>
      <c r="AQ150" s="792">
        <v>5.6297246016346905E-6</v>
      </c>
      <c r="AR150" s="793">
        <v>10.480765715472289</v>
      </c>
    </row>
    <row r="151" spans="1:44">
      <c r="A151" s="434" t="s">
        <v>945</v>
      </c>
      <c r="B151" s="435">
        <v>149</v>
      </c>
      <c r="C151" s="772" t="s">
        <v>946</v>
      </c>
      <c r="D151" s="786">
        <v>2509011</v>
      </c>
      <c r="E151" s="787">
        <v>42198903.253942862</v>
      </c>
      <c r="F151" s="787">
        <v>2746925.9636993036</v>
      </c>
      <c r="G151" s="787">
        <v>17209.421300391918</v>
      </c>
      <c r="H151" s="787">
        <v>10172.752382151473</v>
      </c>
      <c r="I151" s="787">
        <v>20700.584741071565</v>
      </c>
      <c r="J151" s="787">
        <v>0</v>
      </c>
      <c r="K151" s="787">
        <v>0</v>
      </c>
      <c r="L151" s="787">
        <v>0</v>
      </c>
      <c r="M151" s="787">
        <v>0</v>
      </c>
      <c r="N151" s="788">
        <v>2795008.7221229188</v>
      </c>
      <c r="O151" s="792">
        <v>16.818939117422307</v>
      </c>
      <c r="P151" s="792">
        <v>1.0948242011291713</v>
      </c>
      <c r="Q151" s="792">
        <v>6.8590457755633265E-3</v>
      </c>
      <c r="R151" s="792">
        <v>4.0544869600617432E-3</v>
      </c>
      <c r="S151" s="792">
        <v>8.2504958093334649E-3</v>
      </c>
      <c r="T151" s="792">
        <v>0</v>
      </c>
      <c r="U151" s="792">
        <v>0</v>
      </c>
      <c r="V151" s="792">
        <v>0</v>
      </c>
      <c r="W151" s="792">
        <v>0</v>
      </c>
      <c r="X151" s="792">
        <v>1.1139882296741299</v>
      </c>
      <c r="Y151" s="792">
        <v>178.06912402761782</v>
      </c>
      <c r="Z151" s="792">
        <v>13.59285299563191</v>
      </c>
      <c r="AA151" s="792">
        <v>0.98017364206013946</v>
      </c>
      <c r="AB151" s="792">
        <v>0.4788257867021749</v>
      </c>
      <c r="AC151" s="792">
        <v>4.6466750174316722E-2</v>
      </c>
      <c r="AD151" s="792">
        <v>1.3483204339640637E-2</v>
      </c>
      <c r="AE151" s="792">
        <v>8.2286749524022613E-4</v>
      </c>
      <c r="AF151" s="792">
        <v>3.2395105279126373E-3</v>
      </c>
      <c r="AG151" s="792">
        <v>5.6103557969324622E-5</v>
      </c>
      <c r="AH151" s="792">
        <v>15.115920860489302</v>
      </c>
      <c r="AI151" s="792">
        <v>151.8367443082717</v>
      </c>
      <c r="AJ151" s="792">
        <v>11.804674224810316</v>
      </c>
      <c r="AK151" s="792">
        <v>0.42579397012304671</v>
      </c>
      <c r="AL151" s="792">
        <v>2.4785076352000987E-2</v>
      </c>
      <c r="AM151" s="792">
        <v>3.8153880768511492E-2</v>
      </c>
      <c r="AN151" s="792">
        <v>7.1413756932618786E-3</v>
      </c>
      <c r="AO151" s="792">
        <v>2.2572408746073444E-4</v>
      </c>
      <c r="AP151" s="792">
        <v>2.4978444451063948E-3</v>
      </c>
      <c r="AQ151" s="792">
        <v>5.9643265862892155E-6</v>
      </c>
      <c r="AR151" s="793">
        <v>12.303278060606292</v>
      </c>
    </row>
    <row r="152" spans="1:44">
      <c r="A152" s="434" t="s">
        <v>947</v>
      </c>
      <c r="B152" s="435">
        <v>150</v>
      </c>
      <c r="C152" s="772" t="s">
        <v>948</v>
      </c>
      <c r="D152" s="786">
        <v>1137127</v>
      </c>
      <c r="E152" s="787">
        <v>15245866.422442563</v>
      </c>
      <c r="F152" s="787">
        <v>999180.2284034586</v>
      </c>
      <c r="G152" s="787">
        <v>185.43920014573968</v>
      </c>
      <c r="H152" s="787">
        <v>9392.8937062957484</v>
      </c>
      <c r="I152" s="787">
        <v>18641.592679985188</v>
      </c>
      <c r="J152" s="787">
        <v>0</v>
      </c>
      <c r="K152" s="787">
        <v>0</v>
      </c>
      <c r="L152" s="787">
        <v>0</v>
      </c>
      <c r="M152" s="787">
        <v>0</v>
      </c>
      <c r="N152" s="788">
        <v>1027400.1539898854</v>
      </c>
      <c r="O152" s="792">
        <v>13.407355926332382</v>
      </c>
      <c r="P152" s="792">
        <v>0.87868833332025231</v>
      </c>
      <c r="Q152" s="792">
        <v>1.6307694755795938E-4</v>
      </c>
      <c r="R152" s="792">
        <v>8.2601975912063898E-3</v>
      </c>
      <c r="S152" s="792">
        <v>1.6393589001039627E-2</v>
      </c>
      <c r="T152" s="792">
        <v>0</v>
      </c>
      <c r="U152" s="792">
        <v>0</v>
      </c>
      <c r="V152" s="792">
        <v>0</v>
      </c>
      <c r="W152" s="792">
        <v>0</v>
      </c>
      <c r="X152" s="792">
        <v>0.90350519686005626</v>
      </c>
      <c r="Y152" s="792">
        <v>125.3147632316315</v>
      </c>
      <c r="Z152" s="792">
        <v>9.0845866781617737</v>
      </c>
      <c r="AA152" s="792">
        <v>0.60243949790757745</v>
      </c>
      <c r="AB152" s="792">
        <v>0.3437405201854824</v>
      </c>
      <c r="AC152" s="792">
        <v>4.6998186132848105E-2</v>
      </c>
      <c r="AD152" s="792">
        <v>1.1793799795017363E-2</v>
      </c>
      <c r="AE152" s="792">
        <v>7.0191604286425676E-4</v>
      </c>
      <c r="AF152" s="792">
        <v>2.5735453437733358E-3</v>
      </c>
      <c r="AG152" s="792">
        <v>4.6783098419729495E-5</v>
      </c>
      <c r="AH152" s="792">
        <v>10.092880926667755</v>
      </c>
      <c r="AI152" s="792">
        <v>105.73490450950854</v>
      </c>
      <c r="AJ152" s="792">
        <v>7.7508296592821671</v>
      </c>
      <c r="AK152" s="792">
        <v>0.23384532515531675</v>
      </c>
      <c r="AL152" s="792">
        <v>2.3022189808865421E-2</v>
      </c>
      <c r="AM152" s="792">
        <v>4.0466925186900649E-2</v>
      </c>
      <c r="AN152" s="792">
        <v>7.211842352883335E-3</v>
      </c>
      <c r="AO152" s="792">
        <v>2.1452481087125733E-4</v>
      </c>
      <c r="AP152" s="792">
        <v>2.0116102632547371E-3</v>
      </c>
      <c r="AQ152" s="792">
        <v>5.5736592664571191E-6</v>
      </c>
      <c r="AR152" s="793">
        <v>8.0576076505195253</v>
      </c>
    </row>
    <row r="153" spans="1:44">
      <c r="A153" s="434" t="s">
        <v>949</v>
      </c>
      <c r="B153" s="435">
        <v>151</v>
      </c>
      <c r="C153" s="772" t="s">
        <v>950</v>
      </c>
      <c r="D153" s="786">
        <v>354530</v>
      </c>
      <c r="E153" s="787">
        <v>7984422.9947735108</v>
      </c>
      <c r="F153" s="787">
        <v>527680.92258523719</v>
      </c>
      <c r="G153" s="787">
        <v>1016.0894756141804</v>
      </c>
      <c r="H153" s="787">
        <v>856.2719396879146</v>
      </c>
      <c r="I153" s="787">
        <v>1830.6492686013607</v>
      </c>
      <c r="J153" s="787">
        <v>0</v>
      </c>
      <c r="K153" s="787">
        <v>0</v>
      </c>
      <c r="L153" s="787">
        <v>0</v>
      </c>
      <c r="M153" s="787">
        <v>0</v>
      </c>
      <c r="N153" s="788">
        <v>531383.93326914054</v>
      </c>
      <c r="O153" s="792">
        <v>22.521149112271207</v>
      </c>
      <c r="P153" s="792">
        <v>1.4883956860780108</v>
      </c>
      <c r="Q153" s="792">
        <v>2.8660183217617138E-3</v>
      </c>
      <c r="R153" s="792">
        <v>2.41523126304661E-3</v>
      </c>
      <c r="S153" s="792">
        <v>5.1635948117264002E-3</v>
      </c>
      <c r="T153" s="792">
        <v>0</v>
      </c>
      <c r="U153" s="792">
        <v>0</v>
      </c>
      <c r="V153" s="792">
        <v>0</v>
      </c>
      <c r="W153" s="792">
        <v>0</v>
      </c>
      <c r="X153" s="792">
        <v>1.4988405304745454</v>
      </c>
      <c r="Y153" s="792">
        <v>140.78941866546987</v>
      </c>
      <c r="Z153" s="792">
        <v>10.465859044400673</v>
      </c>
      <c r="AA153" s="792">
        <v>0.66435922746063192</v>
      </c>
      <c r="AB153" s="792">
        <v>0.37539908770612784</v>
      </c>
      <c r="AC153" s="792">
        <v>3.1468963608057544E-2</v>
      </c>
      <c r="AD153" s="792">
        <v>1.2148470321396812E-2</v>
      </c>
      <c r="AE153" s="792">
        <v>8.9636854483641734E-4</v>
      </c>
      <c r="AF153" s="792">
        <v>3.2109529267670203E-3</v>
      </c>
      <c r="AG153" s="792">
        <v>6.0064781778513006E-5</v>
      </c>
      <c r="AH153" s="792">
        <v>11.553402179750272</v>
      </c>
      <c r="AI153" s="792">
        <v>126.04542811776457</v>
      </c>
      <c r="AJ153" s="792">
        <v>9.5198740806009443</v>
      </c>
      <c r="AK153" s="792">
        <v>0.30960715874176314</v>
      </c>
      <c r="AL153" s="792">
        <v>1.6926106237529631E-2</v>
      </c>
      <c r="AM153" s="792">
        <v>2.6417260923886906E-2</v>
      </c>
      <c r="AN153" s="792">
        <v>7.5222345240726091E-3</v>
      </c>
      <c r="AO153" s="792">
        <v>2.9899646857301236E-4</v>
      </c>
      <c r="AP153" s="792">
        <v>2.6887470700646642E-3</v>
      </c>
      <c r="AQ153" s="792">
        <v>8.3507665284533611E-6</v>
      </c>
      <c r="AR153" s="793">
        <v>9.8833429353333617</v>
      </c>
    </row>
    <row r="154" spans="1:44">
      <c r="A154" s="434" t="s">
        <v>951</v>
      </c>
      <c r="B154" s="435">
        <v>152</v>
      </c>
      <c r="C154" s="772" t="s">
        <v>952</v>
      </c>
      <c r="D154" s="786">
        <v>76171</v>
      </c>
      <c r="E154" s="787">
        <v>2037977.8384410618</v>
      </c>
      <c r="F154" s="787">
        <v>125672.51466748095</v>
      </c>
      <c r="G154" s="787">
        <v>334.95510071098181</v>
      </c>
      <c r="H154" s="787">
        <v>1242.6502928258626</v>
      </c>
      <c r="I154" s="787">
        <v>2466.6419875570923</v>
      </c>
      <c r="J154" s="787">
        <v>0</v>
      </c>
      <c r="K154" s="787">
        <v>0</v>
      </c>
      <c r="L154" s="787">
        <v>0</v>
      </c>
      <c r="M154" s="787">
        <v>0</v>
      </c>
      <c r="N154" s="788">
        <v>129716.76204857488</v>
      </c>
      <c r="O154" s="792">
        <v>26.755298452705908</v>
      </c>
      <c r="P154" s="792">
        <v>1.6498735039251284</v>
      </c>
      <c r="Q154" s="792">
        <v>4.3974097847078522E-3</v>
      </c>
      <c r="R154" s="792">
        <v>1.6313955348175323E-2</v>
      </c>
      <c r="S154" s="792">
        <v>3.2382953979297795E-2</v>
      </c>
      <c r="T154" s="792">
        <v>0</v>
      </c>
      <c r="U154" s="792">
        <v>0</v>
      </c>
      <c r="V154" s="792">
        <v>0</v>
      </c>
      <c r="W154" s="792">
        <v>0</v>
      </c>
      <c r="X154" s="792">
        <v>1.7029678230373093</v>
      </c>
      <c r="Y154" s="792">
        <v>82.290111405942469</v>
      </c>
      <c r="Z154" s="792">
        <v>6.0254846012163954</v>
      </c>
      <c r="AA154" s="792">
        <v>0.46782344545963994</v>
      </c>
      <c r="AB154" s="792">
        <v>0.33501975114539073</v>
      </c>
      <c r="AC154" s="792">
        <v>4.7212656840268659E-2</v>
      </c>
      <c r="AD154" s="792">
        <v>1.0206502062558168E-2</v>
      </c>
      <c r="AE154" s="792">
        <v>7.0653234178613157E-4</v>
      </c>
      <c r="AF154" s="792">
        <v>1.3538845147797649E-3</v>
      </c>
      <c r="AG154" s="792">
        <v>4.6107364025691831E-5</v>
      </c>
      <c r="AH154" s="792">
        <v>6.8878534809448437</v>
      </c>
      <c r="AI154" s="792">
        <v>73.836733666606619</v>
      </c>
      <c r="AJ154" s="792">
        <v>5.5182932917900871</v>
      </c>
      <c r="AK154" s="792">
        <v>0.23128628941668028</v>
      </c>
      <c r="AL154" s="792">
        <v>2.7498468604502217E-2</v>
      </c>
      <c r="AM154" s="792">
        <v>4.3957263579254932E-2</v>
      </c>
      <c r="AN154" s="792">
        <v>7.1410094159636839E-3</v>
      </c>
      <c r="AO154" s="792">
        <v>2.5887820156894652E-4</v>
      </c>
      <c r="AP154" s="792">
        <v>1.0146603688390044E-3</v>
      </c>
      <c r="AQ154" s="792">
        <v>6.7981909441342545E-6</v>
      </c>
      <c r="AR154" s="793">
        <v>5.8294566595678408</v>
      </c>
    </row>
    <row r="155" spans="1:44">
      <c r="A155" s="434" t="s">
        <v>953</v>
      </c>
      <c r="B155" s="435">
        <v>153</v>
      </c>
      <c r="C155" s="772" t="s">
        <v>954</v>
      </c>
      <c r="D155" s="786">
        <v>1145286</v>
      </c>
      <c r="E155" s="787">
        <v>30893586.628507808</v>
      </c>
      <c r="F155" s="787">
        <v>2004798.6923040268</v>
      </c>
      <c r="G155" s="787">
        <v>157073.64617521904</v>
      </c>
      <c r="H155" s="787">
        <v>2743.1148111475954</v>
      </c>
      <c r="I155" s="787">
        <v>5970.3708351898795</v>
      </c>
      <c r="J155" s="787">
        <v>0</v>
      </c>
      <c r="K155" s="787">
        <v>0</v>
      </c>
      <c r="L155" s="787">
        <v>0</v>
      </c>
      <c r="M155" s="787">
        <v>0</v>
      </c>
      <c r="N155" s="788">
        <v>2170585.8241255833</v>
      </c>
      <c r="O155" s="792">
        <v>26.974560614997309</v>
      </c>
      <c r="P155" s="792">
        <v>1.7504786510129582</v>
      </c>
      <c r="Q155" s="792">
        <v>0.13714796668711488</v>
      </c>
      <c r="R155" s="792">
        <v>2.3951351986731661E-3</v>
      </c>
      <c r="S155" s="792">
        <v>5.2129955619730616E-3</v>
      </c>
      <c r="T155" s="792">
        <v>0</v>
      </c>
      <c r="U155" s="792">
        <v>0</v>
      </c>
      <c r="V155" s="792">
        <v>0</v>
      </c>
      <c r="W155" s="792">
        <v>0</v>
      </c>
      <c r="X155" s="792">
        <v>1.8952347484607193</v>
      </c>
      <c r="Y155" s="792">
        <v>164.09333709739445</v>
      </c>
      <c r="Z155" s="792">
        <v>12.373080688477325</v>
      </c>
      <c r="AA155" s="792">
        <v>0.98125832237709409</v>
      </c>
      <c r="AB155" s="792">
        <v>0.50442383071289298</v>
      </c>
      <c r="AC155" s="792">
        <v>3.681169566942831E-2</v>
      </c>
      <c r="AD155" s="792">
        <v>1.386696468319663E-2</v>
      </c>
      <c r="AE155" s="792">
        <v>9.029760125816163E-4</v>
      </c>
      <c r="AF155" s="792">
        <v>3.5067135164425275E-3</v>
      </c>
      <c r="AG155" s="792">
        <v>6.0238819479262689E-5</v>
      </c>
      <c r="AH155" s="792">
        <v>13.91391143026844</v>
      </c>
      <c r="AI155" s="792">
        <v>147.14416967394038</v>
      </c>
      <c r="AJ155" s="792">
        <v>11.303924592969061</v>
      </c>
      <c r="AK155" s="792">
        <v>0.52686763739471421</v>
      </c>
      <c r="AL155" s="792">
        <v>2.2019561900705628E-2</v>
      </c>
      <c r="AM155" s="792">
        <v>3.0813724509224562E-2</v>
      </c>
      <c r="AN155" s="792">
        <v>8.5667697904284433E-3</v>
      </c>
      <c r="AO155" s="792">
        <v>2.9676962261196194E-4</v>
      </c>
      <c r="AP155" s="792">
        <v>2.9061578027419605E-3</v>
      </c>
      <c r="AQ155" s="792">
        <v>7.6507596914500668E-6</v>
      </c>
      <c r="AR155" s="793">
        <v>11.89540286474918</v>
      </c>
    </row>
    <row r="156" spans="1:44">
      <c r="A156" s="434" t="s">
        <v>955</v>
      </c>
      <c r="B156" s="435">
        <v>154</v>
      </c>
      <c r="C156" s="772" t="s">
        <v>956</v>
      </c>
      <c r="D156" s="786">
        <v>1716047</v>
      </c>
      <c r="E156" s="787">
        <v>44545310.586670369</v>
      </c>
      <c r="F156" s="787">
        <v>2813069.4809657391</v>
      </c>
      <c r="G156" s="787">
        <v>716.32840830838802</v>
      </c>
      <c r="H156" s="787">
        <v>2486.461029870914</v>
      </c>
      <c r="I156" s="787">
        <v>5741.0013900613176</v>
      </c>
      <c r="J156" s="787">
        <v>0</v>
      </c>
      <c r="K156" s="787">
        <v>0</v>
      </c>
      <c r="L156" s="787">
        <v>0</v>
      </c>
      <c r="M156" s="787">
        <v>0</v>
      </c>
      <c r="N156" s="788">
        <v>2822013.2717939797</v>
      </c>
      <c r="O156" s="792">
        <v>25.95809472973081</v>
      </c>
      <c r="P156" s="792">
        <v>1.6392729808482747</v>
      </c>
      <c r="Q156" s="792">
        <v>4.1742936429386144E-4</v>
      </c>
      <c r="R156" s="792">
        <v>1.4489469285345414E-3</v>
      </c>
      <c r="S156" s="792">
        <v>3.3454802753428766E-3</v>
      </c>
      <c r="T156" s="792">
        <v>0</v>
      </c>
      <c r="U156" s="792">
        <v>0</v>
      </c>
      <c r="V156" s="792">
        <v>0</v>
      </c>
      <c r="W156" s="792">
        <v>0</v>
      </c>
      <c r="X156" s="792">
        <v>1.644484837416446</v>
      </c>
      <c r="Y156" s="792">
        <v>205.64593359404088</v>
      </c>
      <c r="Z156" s="792">
        <v>13.534240617032525</v>
      </c>
      <c r="AA156" s="792">
        <v>0.6700238857328038</v>
      </c>
      <c r="AB156" s="792">
        <v>0.50316768666194667</v>
      </c>
      <c r="AC156" s="792">
        <v>5.0161630001987215E-2</v>
      </c>
      <c r="AD156" s="792">
        <v>1.253496640636226E-2</v>
      </c>
      <c r="AE156" s="792">
        <v>8.170320585855742E-4</v>
      </c>
      <c r="AF156" s="792">
        <v>6.3079077258584382E-3</v>
      </c>
      <c r="AG156" s="792">
        <v>5.4758353826640628E-5</v>
      </c>
      <c r="AH156" s="792">
        <v>14.777308483973894</v>
      </c>
      <c r="AI156" s="792">
        <v>184.54244059624392</v>
      </c>
      <c r="AJ156" s="792">
        <v>12.10597131551539</v>
      </c>
      <c r="AK156" s="792">
        <v>0.2629712768985572</v>
      </c>
      <c r="AL156" s="792">
        <v>2.1964555034384117E-2</v>
      </c>
      <c r="AM156" s="792">
        <v>4.3746742513726428E-2</v>
      </c>
      <c r="AN156" s="792">
        <v>7.6498062059313955E-3</v>
      </c>
      <c r="AO156" s="792">
        <v>2.5124594104485986E-4</v>
      </c>
      <c r="AP156" s="792">
        <v>5.6808814862524676E-3</v>
      </c>
      <c r="AQ156" s="792">
        <v>6.8797519020588984E-6</v>
      </c>
      <c r="AR156" s="793">
        <v>12.448242703347187</v>
      </c>
    </row>
    <row r="157" spans="1:44">
      <c r="A157" s="434" t="s">
        <v>957</v>
      </c>
      <c r="B157" s="435">
        <v>155</v>
      </c>
      <c r="C157" s="772" t="s">
        <v>210</v>
      </c>
      <c r="D157" s="786">
        <v>311012</v>
      </c>
      <c r="E157" s="787">
        <v>19091647.869022101</v>
      </c>
      <c r="F157" s="787">
        <v>1374965.1757541455</v>
      </c>
      <c r="G157" s="787">
        <v>649.70514620002268</v>
      </c>
      <c r="H157" s="787">
        <v>1838.3706437159858</v>
      </c>
      <c r="I157" s="787">
        <v>3969.1080155720838</v>
      </c>
      <c r="J157" s="787">
        <v>0</v>
      </c>
      <c r="K157" s="787">
        <v>0</v>
      </c>
      <c r="L157" s="787">
        <v>0</v>
      </c>
      <c r="M157" s="787">
        <v>0</v>
      </c>
      <c r="N157" s="788">
        <v>1381422.3595596338</v>
      </c>
      <c r="O157" s="792">
        <v>61.385566695246808</v>
      </c>
      <c r="P157" s="792">
        <v>4.4209393070175604</v>
      </c>
      <c r="Q157" s="792">
        <v>2.0890034667473368E-3</v>
      </c>
      <c r="R157" s="792">
        <v>5.9109315515670962E-3</v>
      </c>
      <c r="S157" s="792">
        <v>1.2761912773693889E-2</v>
      </c>
      <c r="T157" s="792">
        <v>0</v>
      </c>
      <c r="U157" s="792">
        <v>0</v>
      </c>
      <c r="V157" s="792">
        <v>0</v>
      </c>
      <c r="W157" s="792">
        <v>0</v>
      </c>
      <c r="X157" s="792">
        <v>4.4417011548095697</v>
      </c>
      <c r="Y157" s="792">
        <v>321.39076333986736</v>
      </c>
      <c r="Z157" s="792">
        <v>20.171288319149816</v>
      </c>
      <c r="AA157" s="792">
        <v>0.73389340516377177</v>
      </c>
      <c r="AB157" s="792">
        <v>0.74783415842077261</v>
      </c>
      <c r="AC157" s="792">
        <v>7.9364309535251004E-2</v>
      </c>
      <c r="AD157" s="792">
        <v>1.624467132491585E-2</v>
      </c>
      <c r="AE157" s="792">
        <v>1.1648855469076535E-3</v>
      </c>
      <c r="AF157" s="792">
        <v>1.1483297986532508E-2</v>
      </c>
      <c r="AG157" s="792">
        <v>7.7952390072976552E-5</v>
      </c>
      <c r="AH157" s="792">
        <v>21.76135099951804</v>
      </c>
      <c r="AI157" s="792">
        <v>300.20303761200432</v>
      </c>
      <c r="AJ157" s="792">
        <v>18.803132321969365</v>
      </c>
      <c r="AK157" s="792">
        <v>0.26311175539851522</v>
      </c>
      <c r="AL157" s="792">
        <v>3.2391491600647276E-2</v>
      </c>
      <c r="AM157" s="792">
        <v>7.2896731179062604E-2</v>
      </c>
      <c r="AN157" s="792">
        <v>1.0540701550275105E-2</v>
      </c>
      <c r="AO157" s="792">
        <v>3.846580231486384E-4</v>
      </c>
      <c r="AP157" s="792">
        <v>1.076283804781049E-2</v>
      </c>
      <c r="AQ157" s="792">
        <v>1.0898840529242944E-5</v>
      </c>
      <c r="AR157" s="793">
        <v>19.193231396609356</v>
      </c>
    </row>
    <row r="158" spans="1:44">
      <c r="A158" s="434" t="s">
        <v>958</v>
      </c>
      <c r="B158" s="435">
        <v>156</v>
      </c>
      <c r="C158" s="772" t="s">
        <v>959</v>
      </c>
      <c r="D158" s="786">
        <v>1076886</v>
      </c>
      <c r="E158" s="787">
        <v>9720059.7191282585</v>
      </c>
      <c r="F158" s="787">
        <v>348533.97532548947</v>
      </c>
      <c r="G158" s="787">
        <v>125.80530516759177</v>
      </c>
      <c r="H158" s="787">
        <v>54.474115059883367</v>
      </c>
      <c r="I158" s="787">
        <v>90.368389549907036</v>
      </c>
      <c r="J158" s="787">
        <v>0</v>
      </c>
      <c r="K158" s="787">
        <v>0</v>
      </c>
      <c r="L158" s="787">
        <v>0</v>
      </c>
      <c r="M158" s="787">
        <v>0</v>
      </c>
      <c r="N158" s="788">
        <v>348804.62313526683</v>
      </c>
      <c r="O158" s="792">
        <v>9.0260804942475428</v>
      </c>
      <c r="P158" s="792">
        <v>0.32364983417510257</v>
      </c>
      <c r="Q158" s="792">
        <v>1.1682323399839144E-4</v>
      </c>
      <c r="R158" s="792">
        <v>5.0584848405386799E-5</v>
      </c>
      <c r="S158" s="792">
        <v>8.391639370361119E-5</v>
      </c>
      <c r="T158" s="792">
        <v>0</v>
      </c>
      <c r="U158" s="792">
        <v>0</v>
      </c>
      <c r="V158" s="792">
        <v>0</v>
      </c>
      <c r="W158" s="792">
        <v>0</v>
      </c>
      <c r="X158" s="792">
        <v>0.32390115865120989</v>
      </c>
      <c r="Y158" s="792">
        <v>83.728416386999669</v>
      </c>
      <c r="Z158" s="792">
        <v>4.5699361378018546</v>
      </c>
      <c r="AA158" s="792">
        <v>2.389572119126572</v>
      </c>
      <c r="AB158" s="792">
        <v>0.29053268453885817</v>
      </c>
      <c r="AC158" s="792">
        <v>2.6164534852986834E-2</v>
      </c>
      <c r="AD158" s="792">
        <v>2.5451300752418842E-2</v>
      </c>
      <c r="AE158" s="792">
        <v>1.2454090700134406E-3</v>
      </c>
      <c r="AF158" s="792">
        <v>2.6280168739543502E-3</v>
      </c>
      <c r="AG158" s="792">
        <v>9.6691815606091602E-5</v>
      </c>
      <c r="AH158" s="792">
        <v>7.3056268948322636</v>
      </c>
      <c r="AI158" s="792">
        <v>29.923496493803754</v>
      </c>
      <c r="AJ158" s="792">
        <v>1.2619715738433532</v>
      </c>
      <c r="AK158" s="792">
        <v>0.12740301044638883</v>
      </c>
      <c r="AL158" s="792">
        <v>2.4445082529002513E-3</v>
      </c>
      <c r="AM158" s="792">
        <v>6.4436747470538736E-3</v>
      </c>
      <c r="AN158" s="792">
        <v>4.0423351587272633E-3</v>
      </c>
      <c r="AO158" s="792">
        <v>1.4980121035942291E-4</v>
      </c>
      <c r="AP158" s="792">
        <v>1.0785818690239863E-3</v>
      </c>
      <c r="AQ158" s="792">
        <v>3.1763760425821733E-6</v>
      </c>
      <c r="AR158" s="793">
        <v>1.4035366619038494</v>
      </c>
    </row>
    <row r="159" spans="1:44">
      <c r="A159" s="434" t="s">
        <v>960</v>
      </c>
      <c r="B159" s="435">
        <v>157</v>
      </c>
      <c r="C159" s="772" t="s">
        <v>961</v>
      </c>
      <c r="D159" s="786">
        <v>294785</v>
      </c>
      <c r="E159" s="787">
        <v>8577809.7274723724</v>
      </c>
      <c r="F159" s="787">
        <v>707058.3098057406</v>
      </c>
      <c r="G159" s="787">
        <v>606.87887954278835</v>
      </c>
      <c r="H159" s="787">
        <v>48.072605267699281</v>
      </c>
      <c r="I159" s="787">
        <v>79.748774527768575</v>
      </c>
      <c r="J159" s="787">
        <v>0</v>
      </c>
      <c r="K159" s="787">
        <v>0</v>
      </c>
      <c r="L159" s="787">
        <v>0</v>
      </c>
      <c r="M159" s="787">
        <v>0</v>
      </c>
      <c r="N159" s="788">
        <v>707793.01006507897</v>
      </c>
      <c r="O159" s="792">
        <v>29.098528512211857</v>
      </c>
      <c r="P159" s="792">
        <v>2.3985559299344965</v>
      </c>
      <c r="Q159" s="792">
        <v>2.0587169616594751E-3</v>
      </c>
      <c r="R159" s="792">
        <v>1.6307683656800477E-4</v>
      </c>
      <c r="S159" s="792">
        <v>2.7053199629482021E-4</v>
      </c>
      <c r="T159" s="792">
        <v>0</v>
      </c>
      <c r="U159" s="792">
        <v>0</v>
      </c>
      <c r="V159" s="792">
        <v>0</v>
      </c>
      <c r="W159" s="792">
        <v>0</v>
      </c>
      <c r="X159" s="792">
        <v>2.4010482557290187</v>
      </c>
      <c r="Y159" s="792">
        <v>118.42969145579379</v>
      </c>
      <c r="Z159" s="792">
        <v>6.6511552529893043</v>
      </c>
      <c r="AA159" s="792">
        <v>1.0747172764689972</v>
      </c>
      <c r="AB159" s="792">
        <v>0.35343965466978322</v>
      </c>
      <c r="AC159" s="792">
        <v>2.7411848989361359E-2</v>
      </c>
      <c r="AD159" s="792">
        <v>1.6366999647944722E-2</v>
      </c>
      <c r="AE159" s="792">
        <v>9.3800441204444488E-4</v>
      </c>
      <c r="AF159" s="792">
        <v>4.229475069432281E-3</v>
      </c>
      <c r="AG159" s="792">
        <v>6.6889856775105604E-5</v>
      </c>
      <c r="AH159" s="792">
        <v>8.1283254021036431</v>
      </c>
      <c r="AI159" s="792">
        <v>92.57390770152449</v>
      </c>
      <c r="AJ159" s="792">
        <v>5.1105501800592075</v>
      </c>
      <c r="AK159" s="792">
        <v>7.0187565711878883E-2</v>
      </c>
      <c r="AL159" s="792">
        <v>7.9321787716242036E-3</v>
      </c>
      <c r="AM159" s="792">
        <v>1.8107383867317011E-2</v>
      </c>
      <c r="AN159" s="792">
        <v>6.2960059778701498E-3</v>
      </c>
      <c r="AO159" s="792">
        <v>2.2616657574341218E-4</v>
      </c>
      <c r="AP159" s="792">
        <v>3.4111586256552928E-3</v>
      </c>
      <c r="AQ159" s="792">
        <v>5.6795174821270584E-6</v>
      </c>
      <c r="AR159" s="793">
        <v>5.2167163191067791</v>
      </c>
    </row>
    <row r="160" spans="1:44">
      <c r="A160" s="434" t="s">
        <v>962</v>
      </c>
      <c r="B160" s="435">
        <v>158</v>
      </c>
      <c r="C160" s="772" t="s">
        <v>963</v>
      </c>
      <c r="D160" s="786">
        <v>479635</v>
      </c>
      <c r="E160" s="787">
        <v>10039145.092222225</v>
      </c>
      <c r="F160" s="787">
        <v>473399.78326656064</v>
      </c>
      <c r="G160" s="787">
        <v>10.14525535530538</v>
      </c>
      <c r="H160" s="787">
        <v>56.262364703415962</v>
      </c>
      <c r="I160" s="787">
        <v>93.334958905307985</v>
      </c>
      <c r="J160" s="787">
        <v>0</v>
      </c>
      <c r="K160" s="787">
        <v>0</v>
      </c>
      <c r="L160" s="787">
        <v>0</v>
      </c>
      <c r="M160" s="787">
        <v>0</v>
      </c>
      <c r="N160" s="788">
        <v>473559.52584552462</v>
      </c>
      <c r="O160" s="792">
        <v>20.930801739285549</v>
      </c>
      <c r="P160" s="792">
        <v>0.98700007978266946</v>
      </c>
      <c r="Q160" s="792">
        <v>2.1152033015324947E-5</v>
      </c>
      <c r="R160" s="792">
        <v>1.1730245854330056E-4</v>
      </c>
      <c r="S160" s="792">
        <v>1.9459580494606937E-4</v>
      </c>
      <c r="T160" s="792">
        <v>0</v>
      </c>
      <c r="U160" s="792">
        <v>0</v>
      </c>
      <c r="V160" s="792">
        <v>0</v>
      </c>
      <c r="W160" s="792">
        <v>0</v>
      </c>
      <c r="X160" s="792">
        <v>0.98733313007917423</v>
      </c>
      <c r="Y160" s="792">
        <v>73.110603626108983</v>
      </c>
      <c r="Z160" s="792">
        <v>3.6943273546705768</v>
      </c>
      <c r="AA160" s="792">
        <v>0.22559050428959454</v>
      </c>
      <c r="AB160" s="792">
        <v>0.21955597796225212</v>
      </c>
      <c r="AC160" s="792">
        <v>2.201547540780649E-2</v>
      </c>
      <c r="AD160" s="792">
        <v>1.3376656357372058E-2</v>
      </c>
      <c r="AE160" s="792">
        <v>8.9058571917505019E-4</v>
      </c>
      <c r="AF160" s="792">
        <v>2.2098884434597079E-3</v>
      </c>
      <c r="AG160" s="792">
        <v>5.4929168585226483E-5</v>
      </c>
      <c r="AH160" s="792">
        <v>4.1780213720188222</v>
      </c>
      <c r="AI160" s="792">
        <v>60.525285507912479</v>
      </c>
      <c r="AJ160" s="792">
        <v>2.9969000443225595</v>
      </c>
      <c r="AK160" s="792">
        <v>3.1642193013688584E-2</v>
      </c>
      <c r="AL160" s="792">
        <v>5.9313566678830384E-3</v>
      </c>
      <c r="AM160" s="792">
        <v>1.6064676742857709E-2</v>
      </c>
      <c r="AN160" s="792">
        <v>9.6438272485889435E-3</v>
      </c>
      <c r="AO160" s="792">
        <v>3.4177137006489175E-4</v>
      </c>
      <c r="AP160" s="792">
        <v>1.7098029513110905E-3</v>
      </c>
      <c r="AQ160" s="792">
        <v>8.0497743898527273E-6</v>
      </c>
      <c r="AR160" s="793">
        <v>3.0622417220913438</v>
      </c>
    </row>
    <row r="161" spans="1:44">
      <c r="A161" s="434" t="s">
        <v>964</v>
      </c>
      <c r="B161" s="435">
        <v>159</v>
      </c>
      <c r="C161" s="772" t="s">
        <v>965</v>
      </c>
      <c r="D161" s="786">
        <v>1748513</v>
      </c>
      <c r="E161" s="787">
        <v>1535528.0197909574</v>
      </c>
      <c r="F161" s="787">
        <v>96493.3080459435</v>
      </c>
      <c r="G161" s="787">
        <v>142.21897479023659</v>
      </c>
      <c r="H161" s="787">
        <v>8.6055572131062288</v>
      </c>
      <c r="I161" s="787">
        <v>14.275961081205327</v>
      </c>
      <c r="J161" s="787">
        <v>0</v>
      </c>
      <c r="K161" s="787">
        <v>0</v>
      </c>
      <c r="L161" s="787">
        <v>0</v>
      </c>
      <c r="M161" s="787">
        <v>0</v>
      </c>
      <c r="N161" s="788">
        <v>96658.408539028038</v>
      </c>
      <c r="O161" s="792">
        <v>0.87819079400093536</v>
      </c>
      <c r="P161" s="792">
        <v>5.5185925438325879E-2</v>
      </c>
      <c r="Q161" s="792">
        <v>8.1337098889305704E-5</v>
      </c>
      <c r="R161" s="792">
        <v>4.9216432552152763E-6</v>
      </c>
      <c r="S161" s="792">
        <v>8.1646296488532405E-6</v>
      </c>
      <c r="T161" s="792">
        <v>0</v>
      </c>
      <c r="U161" s="792">
        <v>0</v>
      </c>
      <c r="V161" s="792">
        <v>0</v>
      </c>
      <c r="W161" s="792">
        <v>0</v>
      </c>
      <c r="X161" s="792">
        <v>5.5280348810119256E-2</v>
      </c>
      <c r="Y161" s="792">
        <v>41.84553192527197</v>
      </c>
      <c r="Z161" s="792">
        <v>2.4543767493995272</v>
      </c>
      <c r="AA161" s="792">
        <v>1.2956837312334115</v>
      </c>
      <c r="AB161" s="792">
        <v>0.16663715526068112</v>
      </c>
      <c r="AC161" s="792">
        <v>1.5086567516993013E-2</v>
      </c>
      <c r="AD161" s="792">
        <v>1.5206062423806489E-2</v>
      </c>
      <c r="AE161" s="792">
        <v>7.5467750566842297E-4</v>
      </c>
      <c r="AF161" s="792">
        <v>1.3609178677515214E-3</v>
      </c>
      <c r="AG161" s="792">
        <v>5.6651845243654193E-5</v>
      </c>
      <c r="AH161" s="792">
        <v>3.9491625130530834</v>
      </c>
      <c r="AI161" s="792">
        <v>12.010384966127306</v>
      </c>
      <c r="AJ161" s="792">
        <v>0.62423389275252095</v>
      </c>
      <c r="AK161" s="792">
        <v>6.8099040395281252E-2</v>
      </c>
      <c r="AL161" s="792">
        <v>1.5488931765933597E-3</v>
      </c>
      <c r="AM161" s="792">
        <v>4.0783384551234857E-3</v>
      </c>
      <c r="AN161" s="792">
        <v>3.3444966072792319E-3</v>
      </c>
      <c r="AO161" s="792">
        <v>1.1622525936452218E-4</v>
      </c>
      <c r="AP161" s="792">
        <v>4.8357502251227197E-4</v>
      </c>
      <c r="AQ161" s="792">
        <v>2.3350110922184105E-6</v>
      </c>
      <c r="AR161" s="793">
        <v>0.7019067966797673</v>
      </c>
    </row>
    <row r="162" spans="1:44">
      <c r="A162" s="434" t="s">
        <v>966</v>
      </c>
      <c r="B162" s="435">
        <v>160</v>
      </c>
      <c r="C162" s="772" t="s">
        <v>495</v>
      </c>
      <c r="D162" s="786">
        <v>0</v>
      </c>
      <c r="E162" s="787">
        <v>0</v>
      </c>
      <c r="F162" s="787">
        <v>0</v>
      </c>
      <c r="G162" s="787">
        <v>0</v>
      </c>
      <c r="H162" s="787">
        <v>0</v>
      </c>
      <c r="I162" s="787">
        <v>0</v>
      </c>
      <c r="J162" s="787">
        <v>0</v>
      </c>
      <c r="K162" s="787">
        <v>0</v>
      </c>
      <c r="L162" s="787">
        <v>0</v>
      </c>
      <c r="M162" s="787">
        <v>0</v>
      </c>
      <c r="N162" s="788">
        <v>0</v>
      </c>
      <c r="O162" s="792">
        <v>0</v>
      </c>
      <c r="P162" s="792">
        <v>0</v>
      </c>
      <c r="Q162" s="792">
        <v>0</v>
      </c>
      <c r="R162" s="792">
        <v>0</v>
      </c>
      <c r="S162" s="792">
        <v>0</v>
      </c>
      <c r="T162" s="792">
        <v>0</v>
      </c>
      <c r="U162" s="792">
        <v>0</v>
      </c>
      <c r="V162" s="792">
        <v>0</v>
      </c>
      <c r="W162" s="792">
        <v>0</v>
      </c>
      <c r="X162" s="792">
        <v>0</v>
      </c>
      <c r="Y162" s="792">
        <v>0</v>
      </c>
      <c r="Z162" s="792">
        <v>0</v>
      </c>
      <c r="AA162" s="792">
        <v>0</v>
      </c>
      <c r="AB162" s="792">
        <v>0</v>
      </c>
      <c r="AC162" s="792">
        <v>0</v>
      </c>
      <c r="AD162" s="792">
        <v>0</v>
      </c>
      <c r="AE162" s="792">
        <v>0</v>
      </c>
      <c r="AF162" s="792">
        <v>0</v>
      </c>
      <c r="AG162" s="792">
        <v>0</v>
      </c>
      <c r="AH162" s="792">
        <v>0</v>
      </c>
      <c r="AI162" s="792">
        <v>0</v>
      </c>
      <c r="AJ162" s="792">
        <v>0</v>
      </c>
      <c r="AK162" s="792">
        <v>0</v>
      </c>
      <c r="AL162" s="792">
        <v>0</v>
      </c>
      <c r="AM162" s="792">
        <v>0</v>
      </c>
      <c r="AN162" s="792">
        <v>0</v>
      </c>
      <c r="AO162" s="792">
        <v>0</v>
      </c>
      <c r="AP162" s="792">
        <v>0</v>
      </c>
      <c r="AQ162" s="792">
        <v>0</v>
      </c>
      <c r="AR162" s="793">
        <v>0</v>
      </c>
    </row>
    <row r="163" spans="1:44">
      <c r="A163" s="434" t="s">
        <v>967</v>
      </c>
      <c r="B163" s="435">
        <v>161</v>
      </c>
      <c r="C163" s="772" t="s">
        <v>497</v>
      </c>
      <c r="D163" s="786">
        <v>952929</v>
      </c>
      <c r="E163" s="787">
        <v>2844144.764580457</v>
      </c>
      <c r="F163" s="787">
        <v>154290.14854956258</v>
      </c>
      <c r="G163" s="787">
        <v>336.82247779613863</v>
      </c>
      <c r="H163" s="787">
        <v>111.11284670860717</v>
      </c>
      <c r="I163" s="787">
        <v>168.20226436603122</v>
      </c>
      <c r="J163" s="787">
        <v>0</v>
      </c>
      <c r="K163" s="787">
        <v>0</v>
      </c>
      <c r="L163" s="787">
        <v>0</v>
      </c>
      <c r="M163" s="787">
        <v>0</v>
      </c>
      <c r="N163" s="788">
        <v>154906.28613843335</v>
      </c>
      <c r="O163" s="792">
        <v>2.9846344948893959</v>
      </c>
      <c r="P163" s="792">
        <v>0.16191148401356512</v>
      </c>
      <c r="Q163" s="792">
        <v>3.5346020301212224E-4</v>
      </c>
      <c r="R163" s="792">
        <v>1.1660139077371679E-4</v>
      </c>
      <c r="S163" s="792">
        <v>1.7651080444191667E-4</v>
      </c>
      <c r="T163" s="792">
        <v>0</v>
      </c>
      <c r="U163" s="792">
        <v>0</v>
      </c>
      <c r="V163" s="792">
        <v>0</v>
      </c>
      <c r="W163" s="792">
        <v>0</v>
      </c>
      <c r="X163" s="792">
        <v>0.16255805641179288</v>
      </c>
      <c r="Y163" s="792">
        <v>69.203270829041713</v>
      </c>
      <c r="Z163" s="792">
        <v>3.7507841446509116</v>
      </c>
      <c r="AA163" s="792">
        <v>1.057425747649575</v>
      </c>
      <c r="AB163" s="792">
        <v>0.25027580575199515</v>
      </c>
      <c r="AC163" s="792">
        <v>2.4844199881705858E-2</v>
      </c>
      <c r="AD163" s="792">
        <v>2.9918592967874642E-2</v>
      </c>
      <c r="AE163" s="792">
        <v>9.6499331634269871E-4</v>
      </c>
      <c r="AF163" s="792">
        <v>2.4562511415574173E-3</v>
      </c>
      <c r="AG163" s="792">
        <v>6.6805457929244405E-5</v>
      </c>
      <c r="AH163" s="792">
        <v>5.1167365408178913</v>
      </c>
      <c r="AI163" s="792">
        <v>39.143915834479472</v>
      </c>
      <c r="AJ163" s="792">
        <v>1.967294287532646</v>
      </c>
      <c r="AK163" s="792">
        <v>7.8119295641046735E-2</v>
      </c>
      <c r="AL163" s="792">
        <v>4.5048876442680729E-3</v>
      </c>
      <c r="AM163" s="792">
        <v>1.1960271777590268E-2</v>
      </c>
      <c r="AN163" s="792">
        <v>1.6811523299863844E-2</v>
      </c>
      <c r="AO163" s="792">
        <v>2.2929093504781754E-4</v>
      </c>
      <c r="AP163" s="792">
        <v>1.5249945509342518E-3</v>
      </c>
      <c r="AQ163" s="792">
        <v>4.8543943627506331E-6</v>
      </c>
      <c r="AR163" s="793">
        <v>2.0804494057757603</v>
      </c>
    </row>
    <row r="164" spans="1:44">
      <c r="A164" s="434" t="s">
        <v>968</v>
      </c>
      <c r="B164" s="435">
        <v>162</v>
      </c>
      <c r="C164" s="772" t="s">
        <v>969</v>
      </c>
      <c r="D164" s="786">
        <v>152141</v>
      </c>
      <c r="E164" s="787">
        <v>673039.9731546219</v>
      </c>
      <c r="F164" s="787">
        <v>36256.475639019045</v>
      </c>
      <c r="G164" s="787">
        <v>127.83021747684779</v>
      </c>
      <c r="H164" s="787">
        <v>26.293804836240813</v>
      </c>
      <c r="I164" s="787">
        <v>39.803475864970459</v>
      </c>
      <c r="J164" s="787">
        <v>0</v>
      </c>
      <c r="K164" s="787">
        <v>0</v>
      </c>
      <c r="L164" s="787">
        <v>0</v>
      </c>
      <c r="M164" s="787">
        <v>0</v>
      </c>
      <c r="N164" s="788">
        <v>36450.403137197107</v>
      </c>
      <c r="O164" s="792">
        <v>4.4237909120790704</v>
      </c>
      <c r="P164" s="792">
        <v>0.2383083826123073</v>
      </c>
      <c r="Q164" s="792">
        <v>8.402088685945787E-4</v>
      </c>
      <c r="R164" s="792">
        <v>1.7282523998291593E-4</v>
      </c>
      <c r="S164" s="792">
        <v>2.6162228370373838E-4</v>
      </c>
      <c r="T164" s="792">
        <v>0</v>
      </c>
      <c r="U164" s="792">
        <v>0</v>
      </c>
      <c r="V164" s="792">
        <v>0</v>
      </c>
      <c r="W164" s="792">
        <v>0</v>
      </c>
      <c r="X164" s="792">
        <v>0.23958303900458852</v>
      </c>
      <c r="Y164" s="792">
        <v>63.402190070174299</v>
      </c>
      <c r="Z164" s="792">
        <v>3.465578867972253</v>
      </c>
      <c r="AA164" s="792">
        <v>0.34734463739814275</v>
      </c>
      <c r="AB164" s="792">
        <v>0.27135485338207227</v>
      </c>
      <c r="AC164" s="792">
        <v>3.1629520414274012E-2</v>
      </c>
      <c r="AD164" s="792">
        <v>2.8442535223826084E-2</v>
      </c>
      <c r="AE164" s="792">
        <v>1.6115620496924947E-3</v>
      </c>
      <c r="AF164" s="792">
        <v>2.4906659559945656E-3</v>
      </c>
      <c r="AG164" s="792">
        <v>1.3869656298433111E-4</v>
      </c>
      <c r="AH164" s="792">
        <v>4.148591338959239</v>
      </c>
      <c r="AI164" s="792">
        <v>44.349631775892576</v>
      </c>
      <c r="AJ164" s="792">
        <v>2.3978882126996766</v>
      </c>
      <c r="AK164" s="792">
        <v>9.6399918590366757E-2</v>
      </c>
      <c r="AL164" s="792">
        <v>9.195797261307535E-3</v>
      </c>
      <c r="AM164" s="792">
        <v>1.8142031281754203E-2</v>
      </c>
      <c r="AN164" s="792">
        <v>1.9243126449114287E-2</v>
      </c>
      <c r="AO164" s="792">
        <v>4.2086026268166213E-4</v>
      </c>
      <c r="AP164" s="792">
        <v>1.6556318942233901E-3</v>
      </c>
      <c r="AQ164" s="792">
        <v>1.0294667530772256E-5</v>
      </c>
      <c r="AR164" s="793">
        <v>2.5429558731066555</v>
      </c>
    </row>
    <row r="165" spans="1:44">
      <c r="A165" s="434" t="s">
        <v>970</v>
      </c>
      <c r="B165" s="435">
        <v>163</v>
      </c>
      <c r="C165" s="772" t="s">
        <v>971</v>
      </c>
      <c r="D165" s="786">
        <v>617511</v>
      </c>
      <c r="E165" s="787">
        <v>5364448.8605220215</v>
      </c>
      <c r="F165" s="787">
        <v>289127.78529072658</v>
      </c>
      <c r="G165" s="787">
        <v>52.755327847587971</v>
      </c>
      <c r="H165" s="787">
        <v>209.57413678036579</v>
      </c>
      <c r="I165" s="787">
        <v>317.25264362507977</v>
      </c>
      <c r="J165" s="787">
        <v>0</v>
      </c>
      <c r="K165" s="787">
        <v>0</v>
      </c>
      <c r="L165" s="787">
        <v>0</v>
      </c>
      <c r="M165" s="787">
        <v>0</v>
      </c>
      <c r="N165" s="788">
        <v>289707.36739897961</v>
      </c>
      <c r="O165" s="792">
        <v>8.6872118237926479</v>
      </c>
      <c r="P165" s="792">
        <v>0.46821479340566657</v>
      </c>
      <c r="Q165" s="792">
        <v>8.5432207438552465E-5</v>
      </c>
      <c r="R165" s="792">
        <v>3.3938526889458779E-4</v>
      </c>
      <c r="S165" s="792">
        <v>5.1376031135490663E-4</v>
      </c>
      <c r="T165" s="792">
        <v>0</v>
      </c>
      <c r="U165" s="792">
        <v>0</v>
      </c>
      <c r="V165" s="792">
        <v>0</v>
      </c>
      <c r="W165" s="792">
        <v>0</v>
      </c>
      <c r="X165" s="792">
        <v>0.46915337119335465</v>
      </c>
      <c r="Y165" s="792">
        <v>66.92822157033099</v>
      </c>
      <c r="Z165" s="792">
        <v>3.6738233226231021</v>
      </c>
      <c r="AA165" s="792">
        <v>1.0377907784965557</v>
      </c>
      <c r="AB165" s="792">
        <v>0.22399082593582587</v>
      </c>
      <c r="AC165" s="792">
        <v>1.942220333219067E-2</v>
      </c>
      <c r="AD165" s="792">
        <v>1.5724345508780019E-2</v>
      </c>
      <c r="AE165" s="792">
        <v>8.5233169540772187E-4</v>
      </c>
      <c r="AF165" s="792">
        <v>2.1846850804969667E-3</v>
      </c>
      <c r="AG165" s="792">
        <v>5.9562785528983308E-5</v>
      </c>
      <c r="AH165" s="792">
        <v>4.9738480554578883</v>
      </c>
      <c r="AI165" s="792">
        <v>41.790523620721039</v>
      </c>
      <c r="AJ165" s="792">
        <v>2.149801407423265</v>
      </c>
      <c r="AK165" s="792">
        <v>6.0023389685508459E-2</v>
      </c>
      <c r="AL165" s="792">
        <v>4.2114268630782936E-3</v>
      </c>
      <c r="AM165" s="792">
        <v>1.0231952843681552E-2</v>
      </c>
      <c r="AN165" s="792">
        <v>5.8692145318939614E-3</v>
      </c>
      <c r="AO165" s="792">
        <v>2.0565129839903505E-4</v>
      </c>
      <c r="AP165" s="792">
        <v>1.3992435667356156E-3</v>
      </c>
      <c r="AQ165" s="792">
        <v>4.3412093335847203E-6</v>
      </c>
      <c r="AR165" s="793">
        <v>2.231746627421896</v>
      </c>
    </row>
    <row r="166" spans="1:44">
      <c r="A166" s="434" t="s">
        <v>972</v>
      </c>
      <c r="B166" s="435">
        <v>164</v>
      </c>
      <c r="C166" s="772" t="s">
        <v>973</v>
      </c>
      <c r="D166" s="786">
        <v>834236</v>
      </c>
      <c r="E166" s="787">
        <v>2942186.4773570788</v>
      </c>
      <c r="F166" s="787">
        <v>171426.782291957</v>
      </c>
      <c r="G166" s="787">
        <v>0</v>
      </c>
      <c r="H166" s="787">
        <v>114.94306447335059</v>
      </c>
      <c r="I166" s="787">
        <v>174.00043550581299</v>
      </c>
      <c r="J166" s="787">
        <v>0</v>
      </c>
      <c r="K166" s="787">
        <v>0</v>
      </c>
      <c r="L166" s="787">
        <v>0</v>
      </c>
      <c r="M166" s="787">
        <v>0</v>
      </c>
      <c r="N166" s="788">
        <v>171715.72579193616</v>
      </c>
      <c r="O166" s="792">
        <v>3.5268035392347956</v>
      </c>
      <c r="P166" s="792">
        <v>0.20548955246711603</v>
      </c>
      <c r="Q166" s="792">
        <v>0</v>
      </c>
      <c r="R166" s="792">
        <v>1.3778243143828677E-4</v>
      </c>
      <c r="S166" s="792">
        <v>2.0857459460609827E-4</v>
      </c>
      <c r="T166" s="792">
        <v>0</v>
      </c>
      <c r="U166" s="792">
        <v>0</v>
      </c>
      <c r="V166" s="792">
        <v>0</v>
      </c>
      <c r="W166" s="792">
        <v>0</v>
      </c>
      <c r="X166" s="792">
        <v>0.20583590949316041</v>
      </c>
      <c r="Y166" s="792">
        <v>48.485462774197302</v>
      </c>
      <c r="Z166" s="792">
        <v>2.5900458412764618</v>
      </c>
      <c r="AA166" s="792">
        <v>0.12228165041719635</v>
      </c>
      <c r="AB166" s="792">
        <v>0.15594828173792796</v>
      </c>
      <c r="AC166" s="792">
        <v>1.5075833532410002E-2</v>
      </c>
      <c r="AD166" s="792">
        <v>1.2690289626013209E-2</v>
      </c>
      <c r="AE166" s="792">
        <v>8.3822448832518806E-4</v>
      </c>
      <c r="AF166" s="792">
        <v>1.8017261916776551E-3</v>
      </c>
      <c r="AG166" s="792">
        <v>5.1985019086844184E-5</v>
      </c>
      <c r="AH166" s="792">
        <v>2.898733832289099</v>
      </c>
      <c r="AI166" s="792">
        <v>33.260382246426275</v>
      </c>
      <c r="AJ166" s="792">
        <v>1.7965690234642095</v>
      </c>
      <c r="AK166" s="792">
        <v>1.794570576656716E-2</v>
      </c>
      <c r="AL166" s="792">
        <v>3.7618815530834899E-3</v>
      </c>
      <c r="AM166" s="792">
        <v>9.8531961229411692E-3</v>
      </c>
      <c r="AN166" s="792">
        <v>8.7717007122443853E-3</v>
      </c>
      <c r="AO166" s="792">
        <v>2.947500463328065E-4</v>
      </c>
      <c r="AP166" s="792">
        <v>1.2416761815902072E-3</v>
      </c>
      <c r="AQ166" s="792">
        <v>7.3474898147184932E-6</v>
      </c>
      <c r="AR166" s="793">
        <v>1.8384452813367833</v>
      </c>
    </row>
    <row r="167" spans="1:44">
      <c r="A167" s="434" t="s">
        <v>974</v>
      </c>
      <c r="B167" s="435">
        <v>165</v>
      </c>
      <c r="C167" s="772" t="s">
        <v>975</v>
      </c>
      <c r="D167" s="786">
        <v>983545</v>
      </c>
      <c r="E167" s="787">
        <v>9761370.3022802975</v>
      </c>
      <c r="F167" s="787">
        <v>584621.27908940648</v>
      </c>
      <c r="G167" s="787">
        <v>3715.293910777054</v>
      </c>
      <c r="H167" s="787">
        <v>381.34966108984753</v>
      </c>
      <c r="I167" s="787">
        <v>577.28587117156576</v>
      </c>
      <c r="J167" s="787">
        <v>1170</v>
      </c>
      <c r="K167" s="787">
        <v>0</v>
      </c>
      <c r="L167" s="787">
        <v>305500</v>
      </c>
      <c r="M167" s="787">
        <v>0</v>
      </c>
      <c r="N167" s="788">
        <v>895965.2085324449</v>
      </c>
      <c r="O167" s="792">
        <v>9.9246809269329805</v>
      </c>
      <c r="P167" s="792">
        <v>0.59440216674316526</v>
      </c>
      <c r="Q167" s="792">
        <v>3.777451881486921E-3</v>
      </c>
      <c r="R167" s="792">
        <v>3.8772975419512835E-4</v>
      </c>
      <c r="S167" s="792">
        <v>5.8694403527196595E-4</v>
      </c>
      <c r="T167" s="792">
        <v>1.1895744475341747E-3</v>
      </c>
      <c r="U167" s="792">
        <v>0</v>
      </c>
      <c r="V167" s="792">
        <v>0.31061110574503453</v>
      </c>
      <c r="W167" s="792">
        <v>0</v>
      </c>
      <c r="X167" s="792">
        <v>0.9109549726066879</v>
      </c>
      <c r="Y167" s="792">
        <v>72.39586797799933</v>
      </c>
      <c r="Z167" s="792">
        <v>3.8666407224766459</v>
      </c>
      <c r="AA167" s="792">
        <v>0.30795933335172349</v>
      </c>
      <c r="AB167" s="792">
        <v>0.234217701453102</v>
      </c>
      <c r="AC167" s="792">
        <v>2.0414766167279073E-2</v>
      </c>
      <c r="AD167" s="792">
        <v>1.7580519817113817E-2</v>
      </c>
      <c r="AE167" s="792">
        <v>1.1000285435813877E-3</v>
      </c>
      <c r="AF167" s="792">
        <v>0.31533856437427488</v>
      </c>
      <c r="AG167" s="792">
        <v>7.1240568668104389E-5</v>
      </c>
      <c r="AH167" s="792">
        <v>4.7633228767523885</v>
      </c>
      <c r="AI167" s="792">
        <v>45.664131581731894</v>
      </c>
      <c r="AJ167" s="792">
        <v>2.4519905905977519</v>
      </c>
      <c r="AK167" s="792">
        <v>4.9882581899217557E-2</v>
      </c>
      <c r="AL167" s="792">
        <v>4.9220853303209317E-3</v>
      </c>
      <c r="AM167" s="792">
        <v>1.1089281588252398E-2</v>
      </c>
      <c r="AN167" s="792">
        <v>1.0801535619438469E-2</v>
      </c>
      <c r="AO167" s="792">
        <v>3.3043601089771619E-4</v>
      </c>
      <c r="AP167" s="792">
        <v>0.31440569372773214</v>
      </c>
      <c r="AQ167" s="792">
        <v>9.0419323773520902E-6</v>
      </c>
      <c r="AR167" s="793">
        <v>2.8434312467059883</v>
      </c>
    </row>
    <row r="168" spans="1:44">
      <c r="A168" s="434" t="s">
        <v>976</v>
      </c>
      <c r="B168" s="435">
        <v>166</v>
      </c>
      <c r="C168" s="772" t="s">
        <v>977</v>
      </c>
      <c r="D168" s="786">
        <v>193382</v>
      </c>
      <c r="E168" s="787">
        <v>86323.664679666195</v>
      </c>
      <c r="F168" s="787">
        <v>5790.9816941719355</v>
      </c>
      <c r="G168" s="787">
        <v>397.69400992797085</v>
      </c>
      <c r="H168" s="787">
        <v>3.3724261297549796</v>
      </c>
      <c r="I168" s="787">
        <v>5.1051676582417853</v>
      </c>
      <c r="J168" s="787">
        <v>0</v>
      </c>
      <c r="K168" s="787">
        <v>0</v>
      </c>
      <c r="L168" s="787">
        <v>0</v>
      </c>
      <c r="M168" s="787">
        <v>0</v>
      </c>
      <c r="N168" s="788">
        <v>6197.1532978879031</v>
      </c>
      <c r="O168" s="792">
        <v>0.4463893468868157</v>
      </c>
      <c r="P168" s="792">
        <v>2.9945815505951618E-2</v>
      </c>
      <c r="Q168" s="792">
        <v>2.0565203065847433E-3</v>
      </c>
      <c r="R168" s="792">
        <v>1.7439193563801076E-5</v>
      </c>
      <c r="S168" s="792">
        <v>2.6399394246836755E-5</v>
      </c>
      <c r="T168" s="792">
        <v>0</v>
      </c>
      <c r="U168" s="792">
        <v>0</v>
      </c>
      <c r="V168" s="792">
        <v>0</v>
      </c>
      <c r="W168" s="792">
        <v>0</v>
      </c>
      <c r="X168" s="792">
        <v>3.2046174400347002E-2</v>
      </c>
      <c r="Y168" s="792">
        <v>18.86938065612744</v>
      </c>
      <c r="Z168" s="792">
        <v>1.0279222685690306</v>
      </c>
      <c r="AA168" s="792">
        <v>6.972726683761063E-2</v>
      </c>
      <c r="AB168" s="792">
        <v>5.802975517634329E-2</v>
      </c>
      <c r="AC168" s="792">
        <v>1.1136792934175752E-2</v>
      </c>
      <c r="AD168" s="792">
        <v>4.7294069055582796E-3</v>
      </c>
      <c r="AE168" s="792">
        <v>4.094349845037483E-4</v>
      </c>
      <c r="AF168" s="792">
        <v>1.0074449014842407E-3</v>
      </c>
      <c r="AG168" s="792">
        <v>2.7156082252954806E-5</v>
      </c>
      <c r="AH168" s="792">
        <v>1.1729895263909595</v>
      </c>
      <c r="AI168" s="792">
        <v>16.561984800773679</v>
      </c>
      <c r="AJ168" s="792">
        <v>0.89457809375790887</v>
      </c>
      <c r="AK168" s="792">
        <v>2.5413760974112451E-2</v>
      </c>
      <c r="AL168" s="792">
        <v>1.8690142333082189E-3</v>
      </c>
      <c r="AM168" s="792">
        <v>7.579906355811912E-3</v>
      </c>
      <c r="AN168" s="792">
        <v>3.6808631772266899E-3</v>
      </c>
      <c r="AO168" s="792">
        <v>1.5931391874870874E-4</v>
      </c>
      <c r="AP168" s="792">
        <v>8.7814858193849352E-4</v>
      </c>
      <c r="AQ168" s="792">
        <v>4.583497022359279E-6</v>
      </c>
      <c r="AR168" s="793">
        <v>0.93416368449607767</v>
      </c>
    </row>
    <row r="169" spans="1:44">
      <c r="A169" s="434" t="s">
        <v>978</v>
      </c>
      <c r="B169" s="435">
        <v>167</v>
      </c>
      <c r="C169" s="772" t="s">
        <v>499</v>
      </c>
      <c r="D169" s="786">
        <v>883450</v>
      </c>
      <c r="E169" s="787">
        <v>1793414.4555060118</v>
      </c>
      <c r="F169" s="787">
        <v>104424.90264593356</v>
      </c>
      <c r="G169" s="787">
        <v>7614.0801741203832</v>
      </c>
      <c r="H169" s="787">
        <v>70.063728105989881</v>
      </c>
      <c r="I169" s="787">
        <v>106.06224272391486</v>
      </c>
      <c r="J169" s="787">
        <v>0</v>
      </c>
      <c r="K169" s="787">
        <v>0</v>
      </c>
      <c r="L169" s="787">
        <v>0</v>
      </c>
      <c r="M169" s="787">
        <v>0</v>
      </c>
      <c r="N169" s="788">
        <v>112215.10879088384</v>
      </c>
      <c r="O169" s="792">
        <v>2.0300124008217915</v>
      </c>
      <c r="P169" s="792">
        <v>0.11820125943282989</v>
      </c>
      <c r="Q169" s="792">
        <v>8.618575102292584E-3</v>
      </c>
      <c r="R169" s="792">
        <v>7.9306953541218955E-5</v>
      </c>
      <c r="S169" s="792">
        <v>1.2005460719216126E-4</v>
      </c>
      <c r="T169" s="792">
        <v>0</v>
      </c>
      <c r="U169" s="792">
        <v>0</v>
      </c>
      <c r="V169" s="792">
        <v>0</v>
      </c>
      <c r="W169" s="792">
        <v>0</v>
      </c>
      <c r="X169" s="792">
        <v>0.12701919609585585</v>
      </c>
      <c r="Y169" s="792">
        <v>44.532732981659919</v>
      </c>
      <c r="Z169" s="792">
        <v>2.506012069026204</v>
      </c>
      <c r="AA169" s="792">
        <v>0.82710186099732175</v>
      </c>
      <c r="AB169" s="792">
        <v>0.1608258248277829</v>
      </c>
      <c r="AC169" s="792">
        <v>1.4975261010493856E-2</v>
      </c>
      <c r="AD169" s="792">
        <v>1.2639619800864099E-2</v>
      </c>
      <c r="AE169" s="792">
        <v>7.1036444459434181E-4</v>
      </c>
      <c r="AF169" s="792">
        <v>1.6979157394479613E-3</v>
      </c>
      <c r="AG169" s="792">
        <v>5.0232944253875099E-5</v>
      </c>
      <c r="AH169" s="792">
        <v>3.5240131487909627</v>
      </c>
      <c r="AI169" s="792">
        <v>20.016366024731397</v>
      </c>
      <c r="AJ169" s="792">
        <v>1.057371372524579</v>
      </c>
      <c r="AK169" s="792">
        <v>3.3967223769752794E-2</v>
      </c>
      <c r="AL169" s="792">
        <v>2.8491820418115165E-3</v>
      </c>
      <c r="AM169" s="792">
        <v>5.9325963123751015E-3</v>
      </c>
      <c r="AN169" s="792">
        <v>3.5488408965700905E-3</v>
      </c>
      <c r="AO169" s="792">
        <v>1.3041037492735795E-4</v>
      </c>
      <c r="AP169" s="792">
        <v>8.8791317880780498E-4</v>
      </c>
      <c r="AQ169" s="792">
        <v>3.1627553126057845E-6</v>
      </c>
      <c r="AR169" s="793">
        <v>1.1046907018541361</v>
      </c>
    </row>
    <row r="170" spans="1:44">
      <c r="A170" s="434" t="s">
        <v>979</v>
      </c>
      <c r="B170" s="435">
        <v>168</v>
      </c>
      <c r="C170" s="772" t="s">
        <v>501</v>
      </c>
      <c r="D170" s="786">
        <v>2650782</v>
      </c>
      <c r="E170" s="787">
        <v>5423734.5357118724</v>
      </c>
      <c r="F170" s="787">
        <v>301817.02035192563</v>
      </c>
      <c r="G170" s="787">
        <v>41502.046526076345</v>
      </c>
      <c r="H170" s="787">
        <v>211.89026366020059</v>
      </c>
      <c r="I170" s="787">
        <v>320.75878892949186</v>
      </c>
      <c r="J170" s="787">
        <v>0</v>
      </c>
      <c r="K170" s="787">
        <v>0</v>
      </c>
      <c r="L170" s="787">
        <v>0</v>
      </c>
      <c r="M170" s="787">
        <v>0</v>
      </c>
      <c r="N170" s="788">
        <v>343851.71593059169</v>
      </c>
      <c r="O170" s="792">
        <v>2.0460884884957995</v>
      </c>
      <c r="P170" s="792">
        <v>0.11385961589897835</v>
      </c>
      <c r="Q170" s="792">
        <v>1.5656529479254177E-2</v>
      </c>
      <c r="R170" s="792">
        <v>7.9935001693915447E-5</v>
      </c>
      <c r="S170" s="792">
        <v>1.2100534443401677E-4</v>
      </c>
      <c r="T170" s="792">
        <v>0</v>
      </c>
      <c r="U170" s="792">
        <v>0</v>
      </c>
      <c r="V170" s="792">
        <v>0</v>
      </c>
      <c r="W170" s="792">
        <v>0</v>
      </c>
      <c r="X170" s="792">
        <v>0.12971708572436047</v>
      </c>
      <c r="Y170" s="792">
        <v>86.474018388606368</v>
      </c>
      <c r="Z170" s="792">
        <v>6.2111893699274008</v>
      </c>
      <c r="AA170" s="792">
        <v>0.4348420163269946</v>
      </c>
      <c r="AB170" s="792">
        <v>0.2490249556930999</v>
      </c>
      <c r="AC170" s="792">
        <v>2.2552094002314747E-2</v>
      </c>
      <c r="AD170" s="792">
        <v>1.2284466015130729E-2</v>
      </c>
      <c r="AE170" s="792">
        <v>8.1343932017076176E-4</v>
      </c>
      <c r="AF170" s="792">
        <v>2.215534175567913E-3</v>
      </c>
      <c r="AG170" s="792">
        <v>5.3367084768394472E-5</v>
      </c>
      <c r="AH170" s="792">
        <v>6.9329752425454476</v>
      </c>
      <c r="AI170" s="792">
        <v>70.907756050141757</v>
      </c>
      <c r="AJ170" s="792">
        <v>5.1847222787676115</v>
      </c>
      <c r="AK170" s="792">
        <v>0.19849838089690328</v>
      </c>
      <c r="AL170" s="792">
        <v>1.0330828967442272E-2</v>
      </c>
      <c r="AM170" s="792">
        <v>1.7390863046655235E-2</v>
      </c>
      <c r="AN170" s="792">
        <v>8.625423508684768E-3</v>
      </c>
      <c r="AO170" s="792">
        <v>2.8140135947080363E-4</v>
      </c>
      <c r="AP170" s="792">
        <v>1.6734921581684019E-3</v>
      </c>
      <c r="AQ170" s="792">
        <v>7.5076004147245621E-6</v>
      </c>
      <c r="AR170" s="793">
        <v>5.4215301763053514</v>
      </c>
    </row>
    <row r="171" spans="1:44">
      <c r="A171" s="434" t="s">
        <v>980</v>
      </c>
      <c r="B171" s="435">
        <v>169</v>
      </c>
      <c r="C171" s="772" t="s">
        <v>503</v>
      </c>
      <c r="D171" s="786">
        <v>2042541</v>
      </c>
      <c r="E171" s="787">
        <v>7986617.6682254681</v>
      </c>
      <c r="F171" s="787">
        <v>513588.53181203682</v>
      </c>
      <c r="G171" s="787">
        <v>22571.252428426127</v>
      </c>
      <c r="H171" s="787">
        <v>312.01499858277924</v>
      </c>
      <c r="I171" s="787">
        <v>472.32728556959995</v>
      </c>
      <c r="J171" s="787">
        <v>0</v>
      </c>
      <c r="K171" s="787">
        <v>0</v>
      </c>
      <c r="L171" s="787">
        <v>0</v>
      </c>
      <c r="M171" s="787">
        <v>0</v>
      </c>
      <c r="N171" s="788">
        <v>536944.12652461533</v>
      </c>
      <c r="O171" s="792">
        <v>3.910138238706331</v>
      </c>
      <c r="P171" s="792">
        <v>0.25144588618394287</v>
      </c>
      <c r="Q171" s="792">
        <v>1.1050574959536248E-2</v>
      </c>
      <c r="R171" s="792">
        <v>1.5275825483198585E-4</v>
      </c>
      <c r="S171" s="792">
        <v>2.312449471367282E-4</v>
      </c>
      <c r="T171" s="792">
        <v>0</v>
      </c>
      <c r="U171" s="792">
        <v>0</v>
      </c>
      <c r="V171" s="792">
        <v>0</v>
      </c>
      <c r="W171" s="792">
        <v>0</v>
      </c>
      <c r="X171" s="792">
        <v>0.26288046434544782</v>
      </c>
      <c r="Y171" s="792">
        <v>57.793175323298684</v>
      </c>
      <c r="Z171" s="792">
        <v>3.742800282376507</v>
      </c>
      <c r="AA171" s="792">
        <v>0.22838317761176574</v>
      </c>
      <c r="AB171" s="792">
        <v>0.17923168375667384</v>
      </c>
      <c r="AC171" s="792">
        <v>1.6541872431426491E-2</v>
      </c>
      <c r="AD171" s="792">
        <v>1.1194293610566685E-2</v>
      </c>
      <c r="AE171" s="792">
        <v>6.9654313964401444E-4</v>
      </c>
      <c r="AF171" s="792">
        <v>2.6317557463478867E-3</v>
      </c>
      <c r="AG171" s="792">
        <v>4.8652408888223323E-5</v>
      </c>
      <c r="AH171" s="792">
        <v>4.1815282610818203</v>
      </c>
      <c r="AI171" s="792">
        <v>47.665560985579759</v>
      </c>
      <c r="AJ171" s="792">
        <v>3.1095161460951091</v>
      </c>
      <c r="AK171" s="792">
        <v>8.8101191304217077E-2</v>
      </c>
      <c r="AL171" s="792">
        <v>6.6200966422284438E-3</v>
      </c>
      <c r="AM171" s="792">
        <v>1.2775224076090327E-2</v>
      </c>
      <c r="AN171" s="792">
        <v>8.2322461080753043E-3</v>
      </c>
      <c r="AO171" s="792">
        <v>2.293780369497052E-4</v>
      </c>
      <c r="AP171" s="792">
        <v>2.2475406502319873E-3</v>
      </c>
      <c r="AQ171" s="792">
        <v>6.6363046805372141E-6</v>
      </c>
      <c r="AR171" s="793">
        <v>3.2277284592175817</v>
      </c>
    </row>
    <row r="172" spans="1:44">
      <c r="A172" s="434" t="s">
        <v>981</v>
      </c>
      <c r="B172" s="435">
        <v>170</v>
      </c>
      <c r="C172" s="772" t="s">
        <v>505</v>
      </c>
      <c r="D172" s="786">
        <v>741857</v>
      </c>
      <c r="E172" s="787">
        <v>1015537.0048252743</v>
      </c>
      <c r="F172" s="787">
        <v>55970.883355482845</v>
      </c>
      <c r="G172" s="787">
        <v>6390.2937956877977</v>
      </c>
      <c r="H172" s="787">
        <v>39.674213826705063</v>
      </c>
      <c r="I172" s="787">
        <v>60.058695283854696</v>
      </c>
      <c r="J172" s="787">
        <v>0</v>
      </c>
      <c r="K172" s="787">
        <v>0</v>
      </c>
      <c r="L172" s="787">
        <v>0</v>
      </c>
      <c r="M172" s="787">
        <v>0</v>
      </c>
      <c r="N172" s="788">
        <v>62460.91006028121</v>
      </c>
      <c r="O172" s="792">
        <v>1.3689120744635075</v>
      </c>
      <c r="P172" s="792">
        <v>7.5446997676752864E-2</v>
      </c>
      <c r="Q172" s="792">
        <v>8.6139158836376784E-3</v>
      </c>
      <c r="R172" s="792">
        <v>5.347959758646891E-5</v>
      </c>
      <c r="S172" s="792">
        <v>8.0957240120204703E-5</v>
      </c>
      <c r="T172" s="792">
        <v>0</v>
      </c>
      <c r="U172" s="792">
        <v>0</v>
      </c>
      <c r="V172" s="792">
        <v>0</v>
      </c>
      <c r="W172" s="792">
        <v>0</v>
      </c>
      <c r="X172" s="792">
        <v>8.4195350398097224E-2</v>
      </c>
      <c r="Y172" s="792">
        <v>67.807606108321224</v>
      </c>
      <c r="Z172" s="792">
        <v>4.4730874634026572</v>
      </c>
      <c r="AA172" s="792">
        <v>0.35998227322563159</v>
      </c>
      <c r="AB172" s="792">
        <v>0.2118311770962428</v>
      </c>
      <c r="AC172" s="792">
        <v>2.1775118635115671E-2</v>
      </c>
      <c r="AD172" s="792">
        <v>2.2536982337229623E-2</v>
      </c>
      <c r="AE172" s="792">
        <v>9.7585571204600405E-3</v>
      </c>
      <c r="AF172" s="792">
        <v>3.4306202465594834E-2</v>
      </c>
      <c r="AG172" s="792">
        <v>1.1134726062638069E-3</v>
      </c>
      <c r="AH172" s="792">
        <v>5.1343912468891952</v>
      </c>
      <c r="AI172" s="792">
        <v>52.287849394492419</v>
      </c>
      <c r="AJ172" s="792">
        <v>3.5208582084070508</v>
      </c>
      <c r="AK172" s="792">
        <v>0.13012094331442198</v>
      </c>
      <c r="AL172" s="792">
        <v>7.9070146581354805E-3</v>
      </c>
      <c r="AM172" s="792">
        <v>1.4601845459428655E-2</v>
      </c>
      <c r="AN172" s="792">
        <v>1.615803653642546E-2</v>
      </c>
      <c r="AO172" s="792">
        <v>2.1086689244510957E-3</v>
      </c>
      <c r="AP172" s="792">
        <v>3.2171454128089826E-2</v>
      </c>
      <c r="AQ172" s="792">
        <v>1.1913848519345744E-4</v>
      </c>
      <c r="AR172" s="793">
        <v>3.7240453099131963</v>
      </c>
    </row>
    <row r="173" spans="1:44">
      <c r="A173" s="434" t="s">
        <v>982</v>
      </c>
      <c r="B173" s="435">
        <v>171</v>
      </c>
      <c r="C173" s="772" t="s">
        <v>983</v>
      </c>
      <c r="D173" s="786">
        <v>1291064</v>
      </c>
      <c r="E173" s="787">
        <v>3830796.500508022</v>
      </c>
      <c r="F173" s="787">
        <v>212302.88105544122</v>
      </c>
      <c r="G173" s="787">
        <v>3458.0577632163472</v>
      </c>
      <c r="H173" s="787">
        <v>149.65859320300981</v>
      </c>
      <c r="I173" s="787">
        <v>226.55268948870338</v>
      </c>
      <c r="J173" s="787">
        <v>0</v>
      </c>
      <c r="K173" s="787">
        <v>0</v>
      </c>
      <c r="L173" s="787">
        <v>0</v>
      </c>
      <c r="M173" s="787">
        <v>0</v>
      </c>
      <c r="N173" s="788">
        <v>216137.15010134928</v>
      </c>
      <c r="O173" s="792">
        <v>2.9671623564037275</v>
      </c>
      <c r="P173" s="792">
        <v>0.16444024545292968</v>
      </c>
      <c r="Q173" s="792">
        <v>2.6784557258326055E-3</v>
      </c>
      <c r="R173" s="792">
        <v>1.1591880278825048E-4</v>
      </c>
      <c r="S173" s="792">
        <v>1.7547750497938397E-4</v>
      </c>
      <c r="T173" s="792">
        <v>0</v>
      </c>
      <c r="U173" s="792">
        <v>0</v>
      </c>
      <c r="V173" s="792">
        <v>0</v>
      </c>
      <c r="W173" s="792">
        <v>0</v>
      </c>
      <c r="X173" s="792">
        <v>0.16741009748652991</v>
      </c>
      <c r="Y173" s="792">
        <v>80.797766504315774</v>
      </c>
      <c r="Z173" s="792">
        <v>5.8342673245341761</v>
      </c>
      <c r="AA173" s="792">
        <v>0.428205498070792</v>
      </c>
      <c r="AB173" s="792">
        <v>0.24150716127654787</v>
      </c>
      <c r="AC173" s="792">
        <v>2.1053493449955496E-2</v>
      </c>
      <c r="AD173" s="792">
        <v>1.1102706681661906E-2</v>
      </c>
      <c r="AE173" s="792">
        <v>6.8712798590025818E-4</v>
      </c>
      <c r="AF173" s="792">
        <v>2.1176958764694293E-3</v>
      </c>
      <c r="AG173" s="792">
        <v>4.7277324908996478E-5</v>
      </c>
      <c r="AH173" s="792">
        <v>6.5389882852004124</v>
      </c>
      <c r="AI173" s="792">
        <v>66.559584456667693</v>
      </c>
      <c r="AJ173" s="792">
        <v>4.8842475991396181</v>
      </c>
      <c r="AK173" s="792">
        <v>0.17198604405181736</v>
      </c>
      <c r="AL173" s="792">
        <v>1.0148485756959223E-2</v>
      </c>
      <c r="AM173" s="792">
        <v>1.6443683997201253E-2</v>
      </c>
      <c r="AN173" s="792">
        <v>7.5381154207076933E-3</v>
      </c>
      <c r="AO173" s="792">
        <v>2.2386610501669369E-4</v>
      </c>
      <c r="AP173" s="792">
        <v>1.6385286187256963E-3</v>
      </c>
      <c r="AQ173" s="792">
        <v>6.1610351877646037E-6</v>
      </c>
      <c r="AR173" s="793">
        <v>5.0922324841252342</v>
      </c>
    </row>
    <row r="174" spans="1:44">
      <c r="A174" s="434" t="s">
        <v>984</v>
      </c>
      <c r="B174" s="435">
        <v>172</v>
      </c>
      <c r="C174" s="772" t="s">
        <v>985</v>
      </c>
      <c r="D174" s="786">
        <v>1099907</v>
      </c>
      <c r="E174" s="787">
        <v>3351155.2806866909</v>
      </c>
      <c r="F174" s="787">
        <v>190058.52336952387</v>
      </c>
      <c r="G174" s="787">
        <v>19393.866640522599</v>
      </c>
      <c r="H174" s="787">
        <v>130.92034119951219</v>
      </c>
      <c r="I174" s="787">
        <v>198.18678481959483</v>
      </c>
      <c r="J174" s="787">
        <v>0</v>
      </c>
      <c r="K174" s="787">
        <v>0</v>
      </c>
      <c r="L174" s="787">
        <v>0</v>
      </c>
      <c r="M174" s="787">
        <v>0</v>
      </c>
      <c r="N174" s="788">
        <v>209781.49713606559</v>
      </c>
      <c r="O174" s="792">
        <v>3.0467623905354642</v>
      </c>
      <c r="P174" s="792">
        <v>0.17279508482946637</v>
      </c>
      <c r="Q174" s="792">
        <v>1.7632278584028105E-2</v>
      </c>
      <c r="R174" s="792">
        <v>1.1902855532287021E-4</v>
      </c>
      <c r="S174" s="792">
        <v>1.801850382074074E-4</v>
      </c>
      <c r="T174" s="792">
        <v>0</v>
      </c>
      <c r="U174" s="792">
        <v>0</v>
      </c>
      <c r="V174" s="792">
        <v>0</v>
      </c>
      <c r="W174" s="792">
        <v>0</v>
      </c>
      <c r="X174" s="792">
        <v>0.19072657700702475</v>
      </c>
      <c r="Y174" s="792">
        <v>63.422367692128432</v>
      </c>
      <c r="Z174" s="792">
        <v>4.1331680665587811</v>
      </c>
      <c r="AA174" s="792">
        <v>0.2841966262358665</v>
      </c>
      <c r="AB174" s="792">
        <v>0.19325829328764343</v>
      </c>
      <c r="AC174" s="792">
        <v>1.9237439215933717E-2</v>
      </c>
      <c r="AD174" s="792">
        <v>1.0300501825212138E-2</v>
      </c>
      <c r="AE174" s="792">
        <v>6.3504479130541797E-4</v>
      </c>
      <c r="AF174" s="792">
        <v>2.0332363160094616E-3</v>
      </c>
      <c r="AG174" s="792">
        <v>4.3031640563506929E-5</v>
      </c>
      <c r="AH174" s="792">
        <v>4.6428722398713154</v>
      </c>
      <c r="AI174" s="792">
        <v>52.690398449535877</v>
      </c>
      <c r="AJ174" s="792">
        <v>3.435900547964958</v>
      </c>
      <c r="AK174" s="792">
        <v>0.12734825045009893</v>
      </c>
      <c r="AL174" s="792">
        <v>7.6800528496252015E-3</v>
      </c>
      <c r="AM174" s="792">
        <v>1.499515599775816E-2</v>
      </c>
      <c r="AN174" s="792">
        <v>7.5469580023997717E-3</v>
      </c>
      <c r="AO174" s="792">
        <v>2.2269105188671369E-4</v>
      </c>
      <c r="AP174" s="792">
        <v>1.6601934008324288E-3</v>
      </c>
      <c r="AQ174" s="792">
        <v>6.2515932517878166E-6</v>
      </c>
      <c r="AR174" s="793">
        <v>3.5953601013108112</v>
      </c>
    </row>
    <row r="175" spans="1:44">
      <c r="A175" s="434" t="s">
        <v>986</v>
      </c>
      <c r="B175" s="435">
        <v>173</v>
      </c>
      <c r="C175" s="772" t="s">
        <v>987</v>
      </c>
      <c r="D175" s="786">
        <v>885425</v>
      </c>
      <c r="E175" s="787">
        <v>2463423.0974544031</v>
      </c>
      <c r="F175" s="787">
        <v>135734.20962003261</v>
      </c>
      <c r="G175" s="787">
        <v>722.26164419397651</v>
      </c>
      <c r="H175" s="787">
        <v>96.239107240474752</v>
      </c>
      <c r="I175" s="787">
        <v>145.68644614843814</v>
      </c>
      <c r="J175" s="787">
        <v>0</v>
      </c>
      <c r="K175" s="787">
        <v>0</v>
      </c>
      <c r="L175" s="787">
        <v>0</v>
      </c>
      <c r="M175" s="787">
        <v>0</v>
      </c>
      <c r="N175" s="788">
        <v>136698.39681761552</v>
      </c>
      <c r="O175" s="792">
        <v>2.7821928423688096</v>
      </c>
      <c r="P175" s="792">
        <v>0.15329837040972707</v>
      </c>
      <c r="Q175" s="792">
        <v>8.1572312075441338E-4</v>
      </c>
      <c r="R175" s="792">
        <v>1.0869255695341192E-4</v>
      </c>
      <c r="S175" s="792">
        <v>1.6453843764117586E-4</v>
      </c>
      <c r="T175" s="792">
        <v>0</v>
      </c>
      <c r="U175" s="792">
        <v>0</v>
      </c>
      <c r="V175" s="792">
        <v>0</v>
      </c>
      <c r="W175" s="792">
        <v>0</v>
      </c>
      <c r="X175" s="792">
        <v>0.15438732452507609</v>
      </c>
      <c r="Y175" s="792">
        <v>52.437133417243942</v>
      </c>
      <c r="Z175" s="792">
        <v>3.3111583332689594</v>
      </c>
      <c r="AA175" s="792">
        <v>0.32525514851325044</v>
      </c>
      <c r="AB175" s="792">
        <v>0.16555934473971265</v>
      </c>
      <c r="AC175" s="792">
        <v>1.4756471775762701E-2</v>
      </c>
      <c r="AD175" s="792">
        <v>1.0397709811162618E-2</v>
      </c>
      <c r="AE175" s="792">
        <v>6.452450631073836E-4</v>
      </c>
      <c r="AF175" s="792">
        <v>3.8299951435012249E-3</v>
      </c>
      <c r="AG175" s="792">
        <v>4.5201293635534395E-5</v>
      </c>
      <c r="AH175" s="792">
        <v>3.831647449609092</v>
      </c>
      <c r="AI175" s="792">
        <v>39.312569820711886</v>
      </c>
      <c r="AJ175" s="792">
        <v>2.4999595082496118</v>
      </c>
      <c r="AK175" s="792">
        <v>7.1096497589142077E-2</v>
      </c>
      <c r="AL175" s="792">
        <v>5.2827293434935503E-3</v>
      </c>
      <c r="AM175" s="792">
        <v>1.0243028479407626E-2</v>
      </c>
      <c r="AN175" s="792">
        <v>6.6879860982238587E-3</v>
      </c>
      <c r="AO175" s="792">
        <v>2.0192462291698489E-4</v>
      </c>
      <c r="AP175" s="792">
        <v>3.3225445749281296E-3</v>
      </c>
      <c r="AQ175" s="792">
        <v>5.3917129473349897E-6</v>
      </c>
      <c r="AR175" s="793">
        <v>2.5967996106706712</v>
      </c>
    </row>
    <row r="176" spans="1:44">
      <c r="A176" s="434" t="s">
        <v>988</v>
      </c>
      <c r="B176" s="435">
        <v>174</v>
      </c>
      <c r="C176" s="772" t="s">
        <v>218</v>
      </c>
      <c r="D176" s="786">
        <v>3334861</v>
      </c>
      <c r="E176" s="787">
        <v>10685732.197087245</v>
      </c>
      <c r="F176" s="787">
        <v>615615.35036930081</v>
      </c>
      <c r="G176" s="787">
        <v>31566.485382389401</v>
      </c>
      <c r="H176" s="787">
        <v>417.46191627461923</v>
      </c>
      <c r="I176" s="787">
        <v>631.95248509940438</v>
      </c>
      <c r="J176" s="787">
        <v>0</v>
      </c>
      <c r="K176" s="787">
        <v>0</v>
      </c>
      <c r="L176" s="787">
        <v>0</v>
      </c>
      <c r="M176" s="787">
        <v>0</v>
      </c>
      <c r="N176" s="788">
        <v>648231.25015306426</v>
      </c>
      <c r="O176" s="792">
        <v>3.204251150823751</v>
      </c>
      <c r="P176" s="792">
        <v>0.18460000292944767</v>
      </c>
      <c r="Q176" s="792">
        <v>9.4656075267872935E-3</v>
      </c>
      <c r="R176" s="792">
        <v>1.2518120433643837E-4</v>
      </c>
      <c r="S176" s="792">
        <v>1.8949889818478322E-4</v>
      </c>
      <c r="T176" s="792">
        <v>0</v>
      </c>
      <c r="U176" s="792">
        <v>0</v>
      </c>
      <c r="V176" s="792">
        <v>0</v>
      </c>
      <c r="W176" s="792">
        <v>0</v>
      </c>
      <c r="X176" s="792">
        <v>0.19438029055875619</v>
      </c>
      <c r="Y176" s="792">
        <v>68.039652388247447</v>
      </c>
      <c r="Z176" s="792">
        <v>4.2211372755903369</v>
      </c>
      <c r="AA176" s="792">
        <v>0.26000798690809529</v>
      </c>
      <c r="AB176" s="792">
        <v>0.20285155588147713</v>
      </c>
      <c r="AC176" s="792">
        <v>1.8810024153181261E-2</v>
      </c>
      <c r="AD176" s="792">
        <v>9.7547359892842366E-3</v>
      </c>
      <c r="AE176" s="792">
        <v>1.0460220595523207E-3</v>
      </c>
      <c r="AF176" s="792">
        <v>2.6644253230495522E-3</v>
      </c>
      <c r="AG176" s="792">
        <v>1.0672968975523051E-4</v>
      </c>
      <c r="AH176" s="792">
        <v>4.7163787555947323</v>
      </c>
      <c r="AI176" s="792">
        <v>54.85162694445598</v>
      </c>
      <c r="AJ176" s="792">
        <v>3.4012099914968719</v>
      </c>
      <c r="AK176" s="792">
        <v>9.8968201085975926E-2</v>
      </c>
      <c r="AL176" s="792">
        <v>6.9273312765593797E-3</v>
      </c>
      <c r="AM176" s="792">
        <v>1.4327130642870192E-2</v>
      </c>
      <c r="AN176" s="792">
        <v>6.8471846520942008E-3</v>
      </c>
      <c r="AO176" s="792">
        <v>2.4083179106345777E-4</v>
      </c>
      <c r="AP176" s="792">
        <v>2.0964517470431314E-3</v>
      </c>
      <c r="AQ176" s="792">
        <v>1.0630848882660997E-5</v>
      </c>
      <c r="AR176" s="793">
        <v>3.5306277535413604</v>
      </c>
    </row>
    <row r="177" spans="1:44">
      <c r="A177" s="434" t="s">
        <v>989</v>
      </c>
      <c r="B177" s="435">
        <v>175</v>
      </c>
      <c r="C177" s="772" t="s">
        <v>990</v>
      </c>
      <c r="D177" s="786">
        <v>529574</v>
      </c>
      <c r="E177" s="787">
        <v>333123.019595552</v>
      </c>
      <c r="F177" s="787">
        <v>21116.564238666884</v>
      </c>
      <c r="G177" s="787">
        <v>357.88356312137745</v>
      </c>
      <c r="H177" s="787">
        <v>13.014192340834988</v>
      </c>
      <c r="I177" s="787">
        <v>19.700841851025466</v>
      </c>
      <c r="J177" s="787">
        <v>0</v>
      </c>
      <c r="K177" s="787">
        <v>0</v>
      </c>
      <c r="L177" s="787">
        <v>5163.3685501467708</v>
      </c>
      <c r="M177" s="787">
        <v>0</v>
      </c>
      <c r="N177" s="788">
        <v>26670.531386126891</v>
      </c>
      <c r="O177" s="792">
        <v>0.62903960465497177</v>
      </c>
      <c r="P177" s="792">
        <v>3.9874624204864449E-2</v>
      </c>
      <c r="Q177" s="792">
        <v>6.7579519221369904E-4</v>
      </c>
      <c r="R177" s="792">
        <v>2.4574832489576507E-5</v>
      </c>
      <c r="S177" s="792">
        <v>3.7201301142098114E-5</v>
      </c>
      <c r="T177" s="792">
        <v>0</v>
      </c>
      <c r="U177" s="792">
        <v>0</v>
      </c>
      <c r="V177" s="792">
        <v>9.7500416375176473E-3</v>
      </c>
      <c r="W177" s="792">
        <v>0</v>
      </c>
      <c r="X177" s="792">
        <v>5.0362237168227464E-2</v>
      </c>
      <c r="Y177" s="792">
        <v>28.835420266360209</v>
      </c>
      <c r="Z177" s="792">
        <v>1.9413807353562129</v>
      </c>
      <c r="AA177" s="792">
        <v>0.15045347475783699</v>
      </c>
      <c r="AB177" s="792">
        <v>9.3072433173205182E-2</v>
      </c>
      <c r="AC177" s="792">
        <v>8.778225219959291E-3</v>
      </c>
      <c r="AD177" s="792">
        <v>9.5598668525651333E-3</v>
      </c>
      <c r="AE177" s="792">
        <v>8.9902164794060206E-4</v>
      </c>
      <c r="AF177" s="792">
        <v>1.5253866195855099E-2</v>
      </c>
      <c r="AG177" s="792">
        <v>8.2478124221049034E-5</v>
      </c>
      <c r="AH177" s="792">
        <v>2.2194801013277963</v>
      </c>
      <c r="AI177" s="792">
        <v>21.529518919530037</v>
      </c>
      <c r="AJ177" s="792">
        <v>1.4647258171569026</v>
      </c>
      <c r="AK177" s="792">
        <v>5.2689443178298954E-2</v>
      </c>
      <c r="AL177" s="792">
        <v>3.3805584126013859E-3</v>
      </c>
      <c r="AM177" s="792">
        <v>6.1612095587689954E-3</v>
      </c>
      <c r="AN177" s="792">
        <v>6.0003570643461408E-3</v>
      </c>
      <c r="AO177" s="792">
        <v>1.7824267262545835E-4</v>
      </c>
      <c r="AP177" s="792">
        <v>1.3920848933152485E-2</v>
      </c>
      <c r="AQ177" s="792">
        <v>4.9206998330558998E-6</v>
      </c>
      <c r="AR177" s="793">
        <v>1.5470613976765295</v>
      </c>
    </row>
    <row r="178" spans="1:44">
      <c r="A178" s="434" t="s">
        <v>991</v>
      </c>
      <c r="B178" s="435">
        <v>176</v>
      </c>
      <c r="C178" s="772" t="s">
        <v>992</v>
      </c>
      <c r="D178" s="786">
        <v>568930</v>
      </c>
      <c r="E178" s="787">
        <v>348425.44632739946</v>
      </c>
      <c r="F178" s="787">
        <v>20698.797360165063</v>
      </c>
      <c r="G178" s="787">
        <v>64.300396045737926</v>
      </c>
      <c r="H178" s="787">
        <v>13.612015706544108</v>
      </c>
      <c r="I178" s="787">
        <v>20.605824909077263</v>
      </c>
      <c r="J178" s="787">
        <v>0</v>
      </c>
      <c r="K178" s="787">
        <v>0</v>
      </c>
      <c r="L178" s="787">
        <v>5545.551418662164</v>
      </c>
      <c r="M178" s="787">
        <v>0</v>
      </c>
      <c r="N178" s="788">
        <v>26342.867015488591</v>
      </c>
      <c r="O178" s="792">
        <v>0.61242234778865501</v>
      </c>
      <c r="P178" s="792">
        <v>3.6381975568461962E-2</v>
      </c>
      <c r="Q178" s="792">
        <v>1.1301987247242706E-4</v>
      </c>
      <c r="R178" s="792">
        <v>2.3925642357661063E-5</v>
      </c>
      <c r="S178" s="792">
        <v>3.6218559241167214E-5</v>
      </c>
      <c r="T178" s="792">
        <v>0</v>
      </c>
      <c r="U178" s="792">
        <v>0</v>
      </c>
      <c r="V178" s="792">
        <v>9.7473352058463497E-3</v>
      </c>
      <c r="W178" s="792">
        <v>0</v>
      </c>
      <c r="X178" s="792">
        <v>4.6302474848379564E-2</v>
      </c>
      <c r="Y178" s="792">
        <v>47.905783780738744</v>
      </c>
      <c r="Z178" s="792">
        <v>3.3500535407462628</v>
      </c>
      <c r="AA178" s="792">
        <v>0.25487602537580889</v>
      </c>
      <c r="AB178" s="792">
        <v>0.14600737611528125</v>
      </c>
      <c r="AC178" s="792">
        <v>1.3134478773605282E-2</v>
      </c>
      <c r="AD178" s="792">
        <v>8.1281169499731361E-3</v>
      </c>
      <c r="AE178" s="792">
        <v>1.5664138908058813E-3</v>
      </c>
      <c r="AF178" s="792">
        <v>1.5553414807114727E-2</v>
      </c>
      <c r="AG178" s="792">
        <v>1.8664178164851843E-4</v>
      </c>
      <c r="AH178" s="792">
        <v>3.7895060084405001</v>
      </c>
      <c r="AI178" s="792">
        <v>38.752335635554765</v>
      </c>
      <c r="AJ178" s="792">
        <v>2.7593951115032822</v>
      </c>
      <c r="AK178" s="792">
        <v>9.5442854494783069E-2</v>
      </c>
      <c r="AL178" s="792">
        <v>5.7619239518534524E-3</v>
      </c>
      <c r="AM178" s="792">
        <v>9.8665520620507038E-3</v>
      </c>
      <c r="AN178" s="792">
        <v>5.0881400488684003E-3</v>
      </c>
      <c r="AO178" s="792">
        <v>1.698393032560031E-4</v>
      </c>
      <c r="AP178" s="792">
        <v>1.4604100651919846E-2</v>
      </c>
      <c r="AQ178" s="792">
        <v>4.4809819950736359E-6</v>
      </c>
      <c r="AR178" s="793">
        <v>2.890333002998009</v>
      </c>
    </row>
    <row r="179" spans="1:44">
      <c r="A179" s="434" t="s">
        <v>993</v>
      </c>
      <c r="B179" s="435">
        <v>177</v>
      </c>
      <c r="C179" s="772" t="s">
        <v>994</v>
      </c>
      <c r="D179" s="786">
        <v>1077703</v>
      </c>
      <c r="E179" s="787">
        <v>1016474.0617554176</v>
      </c>
      <c r="F179" s="787">
        <v>57270.919970534429</v>
      </c>
      <c r="G179" s="787">
        <v>795.12677266836772</v>
      </c>
      <c r="H179" s="787">
        <v>39.710822041706244</v>
      </c>
      <c r="I179" s="787">
        <v>60.114112680132422</v>
      </c>
      <c r="J179" s="787">
        <v>0</v>
      </c>
      <c r="K179" s="787">
        <v>0</v>
      </c>
      <c r="L179" s="787">
        <v>10506.129058984441</v>
      </c>
      <c r="M179" s="787">
        <v>0</v>
      </c>
      <c r="N179" s="788">
        <v>68672.000736909074</v>
      </c>
      <c r="O179" s="792">
        <v>0.943185703069786</v>
      </c>
      <c r="P179" s="792">
        <v>5.3141654027625822E-2</v>
      </c>
      <c r="Q179" s="792">
        <v>7.3779767957254244E-4</v>
      </c>
      <c r="R179" s="792">
        <v>3.6847649159096935E-5</v>
      </c>
      <c r="S179" s="792">
        <v>5.5779850923800364E-5</v>
      </c>
      <c r="T179" s="792">
        <v>0</v>
      </c>
      <c r="U179" s="792">
        <v>0</v>
      </c>
      <c r="V179" s="792">
        <v>9.7486311710967138E-3</v>
      </c>
      <c r="W179" s="792">
        <v>0</v>
      </c>
      <c r="X179" s="792">
        <v>6.3720710378377982E-2</v>
      </c>
      <c r="Y179" s="792">
        <v>50.250986949396193</v>
      </c>
      <c r="Z179" s="792">
        <v>3.3448258398859352</v>
      </c>
      <c r="AA179" s="792">
        <v>0.24942450311180769</v>
      </c>
      <c r="AB179" s="792">
        <v>0.15952854312175893</v>
      </c>
      <c r="AC179" s="792">
        <v>1.464300143019558E-2</v>
      </c>
      <c r="AD179" s="792">
        <v>1.1013404098983314E-2</v>
      </c>
      <c r="AE179" s="792">
        <v>3.5478474469013326E-3</v>
      </c>
      <c r="AF179" s="792">
        <v>2.4917075446118781E-2</v>
      </c>
      <c r="AG179" s="792">
        <v>3.9947628395302251E-4</v>
      </c>
      <c r="AH179" s="792">
        <v>3.8082996908256539</v>
      </c>
      <c r="AI179" s="792">
        <v>38.719464973011569</v>
      </c>
      <c r="AJ179" s="792">
        <v>2.6150936997089147</v>
      </c>
      <c r="AK179" s="792">
        <v>9.1093227837293872E-2</v>
      </c>
      <c r="AL179" s="792">
        <v>5.6572240847956035E-3</v>
      </c>
      <c r="AM179" s="792">
        <v>1.0247065507984401E-2</v>
      </c>
      <c r="AN179" s="792">
        <v>7.1213116671405251E-3</v>
      </c>
      <c r="AO179" s="792">
        <v>5.1404364631745187E-4</v>
      </c>
      <c r="AP179" s="792">
        <v>2.2901197370596878E-2</v>
      </c>
      <c r="AQ179" s="792">
        <v>2.8667564046377678E-5</v>
      </c>
      <c r="AR179" s="793">
        <v>2.7526564373870896</v>
      </c>
    </row>
    <row r="180" spans="1:44">
      <c r="A180" s="434" t="s">
        <v>995</v>
      </c>
      <c r="B180" s="435">
        <v>178</v>
      </c>
      <c r="C180" s="772" t="s">
        <v>510</v>
      </c>
      <c r="D180" s="786">
        <v>2122287</v>
      </c>
      <c r="E180" s="787">
        <v>1550342.8716971492</v>
      </c>
      <c r="F180" s="787">
        <v>85437.12122446284</v>
      </c>
      <c r="G180" s="787">
        <v>4299.9809026065777</v>
      </c>
      <c r="H180" s="787">
        <v>60.567595571766866</v>
      </c>
      <c r="I180" s="787">
        <v>91.687028315403836</v>
      </c>
      <c r="J180" s="787">
        <v>0</v>
      </c>
      <c r="K180" s="787">
        <v>0</v>
      </c>
      <c r="L180" s="787">
        <v>20690.522539881935</v>
      </c>
      <c r="M180" s="787">
        <v>0</v>
      </c>
      <c r="N180" s="788">
        <v>110579.87929083851</v>
      </c>
      <c r="O180" s="792">
        <v>0.73050575708994558</v>
      </c>
      <c r="P180" s="792">
        <v>4.025710058275004E-2</v>
      </c>
      <c r="Q180" s="792">
        <v>2.0261071676953108E-3</v>
      </c>
      <c r="R180" s="792">
        <v>2.8538833612874632E-5</v>
      </c>
      <c r="S180" s="792">
        <v>4.3201993093018914E-5</v>
      </c>
      <c r="T180" s="792">
        <v>0</v>
      </c>
      <c r="U180" s="792">
        <v>0</v>
      </c>
      <c r="V180" s="792">
        <v>9.7491633034937943E-3</v>
      </c>
      <c r="W180" s="792">
        <v>0</v>
      </c>
      <c r="X180" s="792">
        <v>5.2104111880645038E-2</v>
      </c>
      <c r="Y180" s="792">
        <v>41.200984671551467</v>
      </c>
      <c r="Z180" s="792">
        <v>2.7745452904997165</v>
      </c>
      <c r="AA180" s="792">
        <v>0.20036961194882555</v>
      </c>
      <c r="AB180" s="792">
        <v>0.13082546736924355</v>
      </c>
      <c r="AC180" s="792">
        <v>1.1936740480538492E-2</v>
      </c>
      <c r="AD180" s="792">
        <v>1.0850264524057426E-2</v>
      </c>
      <c r="AE180" s="792">
        <v>2.3121080114076476E-3</v>
      </c>
      <c r="AF180" s="792">
        <v>2.0612512545841184E-2</v>
      </c>
      <c r="AG180" s="792">
        <v>1.737741118373616E-4</v>
      </c>
      <c r="AH180" s="792">
        <v>3.151625769491468</v>
      </c>
      <c r="AI180" s="792">
        <v>31.921117161569082</v>
      </c>
      <c r="AJ180" s="792">
        <v>2.18503670790402</v>
      </c>
      <c r="AK180" s="792">
        <v>7.598201010444515E-2</v>
      </c>
      <c r="AL180" s="792">
        <v>4.840227177573886E-3</v>
      </c>
      <c r="AM180" s="792">
        <v>8.4612337931285996E-3</v>
      </c>
      <c r="AN180" s="792">
        <v>7.5646881650345702E-3</v>
      </c>
      <c r="AO180" s="792">
        <v>6.2369448924440654E-4</v>
      </c>
      <c r="AP180" s="792">
        <v>1.9162074276118136E-2</v>
      </c>
      <c r="AQ180" s="792">
        <v>2.1750374029482787E-5</v>
      </c>
      <c r="AR180" s="793">
        <v>2.3016923862835941</v>
      </c>
    </row>
    <row r="181" spans="1:44">
      <c r="A181" s="434" t="s">
        <v>996</v>
      </c>
      <c r="B181" s="435">
        <v>179</v>
      </c>
      <c r="C181" s="772" t="s">
        <v>512</v>
      </c>
      <c r="D181" s="786">
        <v>1450604</v>
      </c>
      <c r="E181" s="787">
        <v>650649.85996774468</v>
      </c>
      <c r="F181" s="787">
        <v>36140.958217620588</v>
      </c>
      <c r="G181" s="787">
        <v>941.00780030727492</v>
      </c>
      <c r="H181" s="787">
        <v>25.41908522094414</v>
      </c>
      <c r="I181" s="787">
        <v>38.479328168852724</v>
      </c>
      <c r="J181" s="787">
        <v>0</v>
      </c>
      <c r="K181" s="787">
        <v>0</v>
      </c>
      <c r="L181" s="787">
        <v>14141.741091366861</v>
      </c>
      <c r="M181" s="787">
        <v>0</v>
      </c>
      <c r="N181" s="788">
        <v>51287.60552268452</v>
      </c>
      <c r="O181" s="792">
        <v>0.44853720241206052</v>
      </c>
      <c r="P181" s="792">
        <v>2.4914420625905202E-2</v>
      </c>
      <c r="Q181" s="792">
        <v>6.4870067937719382E-4</v>
      </c>
      <c r="R181" s="792">
        <v>1.752310432133383E-5</v>
      </c>
      <c r="S181" s="792">
        <v>2.6526418077471676E-5</v>
      </c>
      <c r="T181" s="792">
        <v>0</v>
      </c>
      <c r="U181" s="792">
        <v>0</v>
      </c>
      <c r="V181" s="792">
        <v>9.7488639844967064E-3</v>
      </c>
      <c r="W181" s="792">
        <v>0</v>
      </c>
      <c r="X181" s="792">
        <v>3.535603481217791E-2</v>
      </c>
      <c r="Y181" s="792">
        <v>43.258514520299329</v>
      </c>
      <c r="Z181" s="792">
        <v>2.8592444655567766</v>
      </c>
      <c r="AA181" s="792">
        <v>0.21219392887533636</v>
      </c>
      <c r="AB181" s="792">
        <v>0.13634172265258399</v>
      </c>
      <c r="AC181" s="792">
        <v>1.3921426839738356E-2</v>
      </c>
      <c r="AD181" s="792">
        <v>1.9136811524279911E-2</v>
      </c>
      <c r="AE181" s="792">
        <v>8.2731900750061191E-3</v>
      </c>
      <c r="AF181" s="792">
        <v>1.7101722663227074E-2</v>
      </c>
      <c r="AG181" s="792">
        <v>7.0220456717610285E-4</v>
      </c>
      <c r="AH181" s="792">
        <v>3.2669154727541243</v>
      </c>
      <c r="AI181" s="792">
        <v>32.46789518988426</v>
      </c>
      <c r="AJ181" s="792">
        <v>2.1829381503497727</v>
      </c>
      <c r="AK181" s="792">
        <v>7.1521248710760918E-2</v>
      </c>
      <c r="AL181" s="792">
        <v>4.8910105909534783E-3</v>
      </c>
      <c r="AM181" s="792">
        <v>9.0899453006506956E-3</v>
      </c>
      <c r="AN181" s="792">
        <v>1.3890197164519299E-2</v>
      </c>
      <c r="AO181" s="792">
        <v>2.3255015536720264E-3</v>
      </c>
      <c r="AP181" s="792">
        <v>1.5056998054948261E-2</v>
      </c>
      <c r="AQ181" s="792">
        <v>7.6931631737788694E-5</v>
      </c>
      <c r="AR181" s="793">
        <v>2.2997899833570155</v>
      </c>
    </row>
    <row r="182" spans="1:44">
      <c r="A182" s="434" t="s">
        <v>997</v>
      </c>
      <c r="B182" s="435">
        <v>180</v>
      </c>
      <c r="C182" s="772" t="s">
        <v>514</v>
      </c>
      <c r="D182" s="786">
        <v>1525986</v>
      </c>
      <c r="E182" s="787">
        <v>1067960.9244915303</v>
      </c>
      <c r="F182" s="787">
        <v>57495.136899977006</v>
      </c>
      <c r="G182" s="787">
        <v>12824.578700814003</v>
      </c>
      <c r="H182" s="787">
        <v>41.722270951743937</v>
      </c>
      <c r="I182" s="787">
        <v>63.159037469182195</v>
      </c>
      <c r="J182" s="787">
        <v>30781919.593702432</v>
      </c>
      <c r="K182" s="787">
        <v>0</v>
      </c>
      <c r="L182" s="787">
        <v>14878.808052075121</v>
      </c>
      <c r="M182" s="787">
        <v>0</v>
      </c>
      <c r="N182" s="788">
        <v>30867222.998663716</v>
      </c>
      <c r="O182" s="792">
        <v>0.69984975254788073</v>
      </c>
      <c r="P182" s="792">
        <v>3.7677368534165458E-2</v>
      </c>
      <c r="Q182" s="792">
        <v>8.4041260541145215E-3</v>
      </c>
      <c r="R182" s="792">
        <v>2.7341188550710121E-5</v>
      </c>
      <c r="S182" s="792">
        <v>4.1389001910359728E-5</v>
      </c>
      <c r="T182" s="792">
        <v>20.171823066333786</v>
      </c>
      <c r="U182" s="792">
        <v>0</v>
      </c>
      <c r="V182" s="792">
        <v>9.7502913212015839E-3</v>
      </c>
      <c r="W182" s="792">
        <v>0</v>
      </c>
      <c r="X182" s="792">
        <v>20.227723582433729</v>
      </c>
      <c r="Y182" s="792">
        <v>33.304859545145845</v>
      </c>
      <c r="Z182" s="792">
        <v>2.0732178207367813</v>
      </c>
      <c r="AA182" s="792">
        <v>0.19016402219767617</v>
      </c>
      <c r="AB182" s="792">
        <v>0.1145229544505104</v>
      </c>
      <c r="AC182" s="792">
        <v>1.22908409065547E-2</v>
      </c>
      <c r="AD182" s="792">
        <v>22.737965165656814</v>
      </c>
      <c r="AE182" s="792">
        <v>5.5541405879451465E-3</v>
      </c>
      <c r="AF182" s="792">
        <v>1.7343298844054011E-2</v>
      </c>
      <c r="AG182" s="792">
        <v>4.2394085781430145E-4</v>
      </c>
      <c r="AH182" s="792">
        <v>25.151482184238152</v>
      </c>
      <c r="AI182" s="792">
        <v>24.282523171130492</v>
      </c>
      <c r="AJ182" s="792">
        <v>1.5311601998403788</v>
      </c>
      <c r="AK182" s="792">
        <v>7.0893385114072727E-2</v>
      </c>
      <c r="AL182" s="792">
        <v>4.2674495813863301E-3</v>
      </c>
      <c r="AM182" s="792">
        <v>7.7543766497948849E-3</v>
      </c>
      <c r="AN182" s="792">
        <v>22.456968625924862</v>
      </c>
      <c r="AO182" s="792">
        <v>1.7296261113460736E-3</v>
      </c>
      <c r="AP182" s="792">
        <v>1.5614295858053488E-2</v>
      </c>
      <c r="AQ182" s="792">
        <v>5.3267640301806493E-5</v>
      </c>
      <c r="AR182" s="793">
        <v>24.088441226720196</v>
      </c>
    </row>
    <row r="183" spans="1:44">
      <c r="A183" s="434" t="s">
        <v>998</v>
      </c>
      <c r="B183" s="435">
        <v>181</v>
      </c>
      <c r="C183" s="772" t="s">
        <v>999</v>
      </c>
      <c r="D183" s="786">
        <v>1020607</v>
      </c>
      <c r="E183" s="787">
        <v>915446.87405013072</v>
      </c>
      <c r="F183" s="787">
        <v>56762.40328745592</v>
      </c>
      <c r="G183" s="787">
        <v>1562.014884697657</v>
      </c>
      <c r="H183" s="787">
        <v>35.763970052772727</v>
      </c>
      <c r="I183" s="787">
        <v>54.139381032790283</v>
      </c>
      <c r="J183" s="787">
        <v>0</v>
      </c>
      <c r="K183" s="787">
        <v>0</v>
      </c>
      <c r="L183" s="787">
        <v>9950.4039695615411</v>
      </c>
      <c r="M183" s="787">
        <v>0</v>
      </c>
      <c r="N183" s="788">
        <v>68364.725492800688</v>
      </c>
      <c r="O183" s="792">
        <v>0.89696315432887563</v>
      </c>
      <c r="P183" s="792">
        <v>5.5616317826015227E-2</v>
      </c>
      <c r="Q183" s="792">
        <v>1.5304763583805097E-3</v>
      </c>
      <c r="R183" s="792">
        <v>3.5041862394411097E-5</v>
      </c>
      <c r="S183" s="792">
        <v>5.3046256818530817E-5</v>
      </c>
      <c r="T183" s="792">
        <v>0</v>
      </c>
      <c r="U183" s="792">
        <v>0</v>
      </c>
      <c r="V183" s="792">
        <v>9.7494961033596089E-3</v>
      </c>
      <c r="W183" s="792">
        <v>0</v>
      </c>
      <c r="X183" s="792">
        <v>6.698437840696829E-2</v>
      </c>
      <c r="Y183" s="792">
        <v>61.73399370786403</v>
      </c>
      <c r="Z183" s="792">
        <v>4.3892738824332316</v>
      </c>
      <c r="AA183" s="792">
        <v>0.30769211362000864</v>
      </c>
      <c r="AB183" s="792">
        <v>0.18157597435610773</v>
      </c>
      <c r="AC183" s="792">
        <v>1.6379426429171274E-2</v>
      </c>
      <c r="AD183" s="792">
        <v>9.5426909546749879E-3</v>
      </c>
      <c r="AE183" s="792">
        <v>6.3470164704421302E-4</v>
      </c>
      <c r="AF183" s="792">
        <v>1.2552956677379131E-2</v>
      </c>
      <c r="AG183" s="792">
        <v>4.3429601148569028E-5</v>
      </c>
      <c r="AH183" s="792">
        <v>4.9176951757187668</v>
      </c>
      <c r="AI183" s="792">
        <v>51.277918334979624</v>
      </c>
      <c r="AJ183" s="792">
        <v>3.6942860580358996</v>
      </c>
      <c r="AK183" s="792">
        <v>0.13067627617678415</v>
      </c>
      <c r="AL183" s="792">
        <v>7.46520512987125E-3</v>
      </c>
      <c r="AM183" s="792">
        <v>1.2711219111177046E-2</v>
      </c>
      <c r="AN183" s="792">
        <v>6.5840508957024377E-3</v>
      </c>
      <c r="AO183" s="792">
        <v>2.1157366544275889E-4</v>
      </c>
      <c r="AP183" s="792">
        <v>1.2013990040961315E-2</v>
      </c>
      <c r="AQ183" s="792">
        <v>5.9939293584260621E-6</v>
      </c>
      <c r="AR183" s="793">
        <v>3.8639543669851975</v>
      </c>
    </row>
    <row r="184" spans="1:44">
      <c r="A184" s="434" t="s">
        <v>1000</v>
      </c>
      <c r="B184" s="435">
        <v>182</v>
      </c>
      <c r="C184" s="772" t="s">
        <v>516</v>
      </c>
      <c r="D184" s="786">
        <v>2097904</v>
      </c>
      <c r="E184" s="787">
        <v>1822194.5216954327</v>
      </c>
      <c r="F184" s="787">
        <v>101869.20893885032</v>
      </c>
      <c r="G184" s="787">
        <v>3862.0494704597395</v>
      </c>
      <c r="H184" s="787">
        <v>71.188085460296477</v>
      </c>
      <c r="I184" s="787">
        <v>107.76429121383373</v>
      </c>
      <c r="J184" s="787">
        <v>9415.7108620372946</v>
      </c>
      <c r="K184" s="787">
        <v>0</v>
      </c>
      <c r="L184" s="787">
        <v>20455.55807224875</v>
      </c>
      <c r="M184" s="787">
        <v>0</v>
      </c>
      <c r="N184" s="788">
        <v>135781.47972027023</v>
      </c>
      <c r="O184" s="792">
        <v>0.8685786011635579</v>
      </c>
      <c r="P184" s="792">
        <v>4.8557612235283563E-2</v>
      </c>
      <c r="Q184" s="792">
        <v>1.8409085784953647E-3</v>
      </c>
      <c r="R184" s="792">
        <v>3.3932956636860635E-5</v>
      </c>
      <c r="S184" s="792">
        <v>5.1367598905304403E-5</v>
      </c>
      <c r="T184" s="792">
        <v>4.4881514416471365E-3</v>
      </c>
      <c r="U184" s="792">
        <v>0</v>
      </c>
      <c r="V184" s="792">
        <v>9.750473840675622E-3</v>
      </c>
      <c r="W184" s="792">
        <v>0</v>
      </c>
      <c r="X184" s="792">
        <v>6.4722446651643853E-2</v>
      </c>
      <c r="Y184" s="792">
        <v>44.856670124746138</v>
      </c>
      <c r="Z184" s="792">
        <v>3.0236722901783564</v>
      </c>
      <c r="AA184" s="792">
        <v>0.27195590842137435</v>
      </c>
      <c r="AB184" s="792">
        <v>0.14433262016704901</v>
      </c>
      <c r="AC184" s="792">
        <v>1.4029452078139916E-2</v>
      </c>
      <c r="AD184" s="792">
        <v>3.878275831501457E-2</v>
      </c>
      <c r="AE184" s="792">
        <v>2.3465287554886418E-3</v>
      </c>
      <c r="AF184" s="792">
        <v>1.7936559444298405E-2</v>
      </c>
      <c r="AG184" s="792">
        <v>1.9946862600315858E-4</v>
      </c>
      <c r="AH184" s="792">
        <v>3.5132555859857248</v>
      </c>
      <c r="AI184" s="792">
        <v>34.641922159928313</v>
      </c>
      <c r="AJ184" s="792">
        <v>2.3743072739038169</v>
      </c>
      <c r="AK184" s="792">
        <v>0.11027830786445933</v>
      </c>
      <c r="AL184" s="792">
        <v>5.3050827503317707E-3</v>
      </c>
      <c r="AM184" s="792">
        <v>9.9031174048647523E-3</v>
      </c>
      <c r="AN184" s="792">
        <v>3.2011979367531404E-2</v>
      </c>
      <c r="AO184" s="792">
        <v>6.1481192867284375E-4</v>
      </c>
      <c r="AP184" s="792">
        <v>1.6602724541418191E-2</v>
      </c>
      <c r="AQ184" s="792">
        <v>1.8842754308996711E-5</v>
      </c>
      <c r="AR184" s="793">
        <v>2.5490421405154042</v>
      </c>
    </row>
    <row r="185" spans="1:44">
      <c r="A185" s="434" t="s">
        <v>1001</v>
      </c>
      <c r="B185" s="435">
        <v>183</v>
      </c>
      <c r="C185" s="772" t="s">
        <v>518</v>
      </c>
      <c r="D185" s="786">
        <v>853765</v>
      </c>
      <c r="E185" s="787">
        <v>1195677.3646242372</v>
      </c>
      <c r="F185" s="787">
        <v>68596.804014874186</v>
      </c>
      <c r="G185" s="787">
        <v>885.67420904411256</v>
      </c>
      <c r="H185" s="787">
        <v>46.711798000915714</v>
      </c>
      <c r="I185" s="787">
        <v>70.712167216520797</v>
      </c>
      <c r="J185" s="787">
        <v>0</v>
      </c>
      <c r="K185" s="787">
        <v>0</v>
      </c>
      <c r="L185" s="787">
        <v>7790.6843234065727</v>
      </c>
      <c r="M185" s="787">
        <v>0</v>
      </c>
      <c r="N185" s="788">
        <v>77390.586512542315</v>
      </c>
      <c r="O185" s="792">
        <v>1.4004759677712686</v>
      </c>
      <c r="P185" s="792">
        <v>8.0346235808301095E-2</v>
      </c>
      <c r="Q185" s="792">
        <v>1.0373746980071948E-3</v>
      </c>
      <c r="R185" s="792">
        <v>5.4712711344357889E-5</v>
      </c>
      <c r="S185" s="792">
        <v>8.2823923698583093E-5</v>
      </c>
      <c r="T185" s="792">
        <v>0</v>
      </c>
      <c r="U185" s="792">
        <v>0</v>
      </c>
      <c r="V185" s="792">
        <v>9.1250921780660632E-3</v>
      </c>
      <c r="W185" s="792">
        <v>0</v>
      </c>
      <c r="X185" s="792">
        <v>9.0646239319417302E-2</v>
      </c>
      <c r="Y185" s="792">
        <v>40.083609192977633</v>
      </c>
      <c r="Z185" s="792">
        <v>2.7111561363799317</v>
      </c>
      <c r="AA185" s="792">
        <v>0.19015676890607813</v>
      </c>
      <c r="AB185" s="792">
        <v>0.1303896663978307</v>
      </c>
      <c r="AC185" s="792">
        <v>1.2587019622166974E-2</v>
      </c>
      <c r="AD185" s="792">
        <v>1.0420552819545983E-2</v>
      </c>
      <c r="AE185" s="792">
        <v>1.8377199825943657E-3</v>
      </c>
      <c r="AF185" s="792">
        <v>1.5945209994057345E-2</v>
      </c>
      <c r="AG185" s="792">
        <v>1.7870162061270171E-4</v>
      </c>
      <c r="AH185" s="792">
        <v>3.0726717757228177</v>
      </c>
      <c r="AI185" s="792">
        <v>31.573840482979232</v>
      </c>
      <c r="AJ185" s="792">
        <v>2.1681508656056248</v>
      </c>
      <c r="AK185" s="792">
        <v>7.4346343581258509E-2</v>
      </c>
      <c r="AL185" s="792">
        <v>4.7104820656433712E-3</v>
      </c>
      <c r="AM185" s="792">
        <v>8.4797450986930957E-3</v>
      </c>
      <c r="AN185" s="792">
        <v>7.3412392109184202E-3</v>
      </c>
      <c r="AO185" s="792">
        <v>3.9884668310312122E-4</v>
      </c>
      <c r="AP185" s="792">
        <v>1.4828778281214787E-2</v>
      </c>
      <c r="AQ185" s="792">
        <v>1.3442758979128861E-5</v>
      </c>
      <c r="AR185" s="793">
        <v>2.2782697432854353</v>
      </c>
    </row>
    <row r="186" spans="1:44">
      <c r="A186" s="434" t="s">
        <v>1002</v>
      </c>
      <c r="B186" s="435">
        <v>184</v>
      </c>
      <c r="C186" s="772" t="s">
        <v>520</v>
      </c>
      <c r="D186" s="786">
        <v>2565261</v>
      </c>
      <c r="E186" s="787">
        <v>1232729.6560601231</v>
      </c>
      <c r="F186" s="787">
        <v>72521.589372492686</v>
      </c>
      <c r="G186" s="787">
        <v>1549.0005625411916</v>
      </c>
      <c r="H186" s="787">
        <v>48.159328249653079</v>
      </c>
      <c r="I186" s="787">
        <v>72.903433778293518</v>
      </c>
      <c r="J186" s="787">
        <v>0</v>
      </c>
      <c r="K186" s="787">
        <v>0</v>
      </c>
      <c r="L186" s="787">
        <v>23409.46431447595</v>
      </c>
      <c r="M186" s="787">
        <v>0</v>
      </c>
      <c r="N186" s="788">
        <v>97601.117011537761</v>
      </c>
      <c r="O186" s="792">
        <v>0.48054745932679876</v>
      </c>
      <c r="P186" s="792">
        <v>2.8270647459456441E-2</v>
      </c>
      <c r="Q186" s="792">
        <v>6.0383741168683867E-4</v>
      </c>
      <c r="R186" s="792">
        <v>1.8773656267199744E-5</v>
      </c>
      <c r="S186" s="792">
        <v>2.8419499527842789E-5</v>
      </c>
      <c r="T186" s="792">
        <v>0</v>
      </c>
      <c r="U186" s="792">
        <v>0</v>
      </c>
      <c r="V186" s="792">
        <v>9.1255682421694916E-3</v>
      </c>
      <c r="W186" s="792">
        <v>0</v>
      </c>
      <c r="X186" s="792">
        <v>3.8047246269107819E-2</v>
      </c>
      <c r="Y186" s="792">
        <v>44.37547627624329</v>
      </c>
      <c r="Z186" s="792">
        <v>2.9263330092210569</v>
      </c>
      <c r="AA186" s="792">
        <v>0.21206812125222047</v>
      </c>
      <c r="AB186" s="792">
        <v>0.14155531071367472</v>
      </c>
      <c r="AC186" s="792">
        <v>1.5467953985143622E-2</v>
      </c>
      <c r="AD186" s="792">
        <v>1.1649785712312342E-2</v>
      </c>
      <c r="AE186" s="792">
        <v>2.4819707267537774E-3</v>
      </c>
      <c r="AF186" s="792">
        <v>1.7967116206983734E-2</v>
      </c>
      <c r="AG186" s="792">
        <v>2.5902431415443733E-4</v>
      </c>
      <c r="AH186" s="792">
        <v>3.3277822921322997</v>
      </c>
      <c r="AI186" s="792">
        <v>33.907222687858706</v>
      </c>
      <c r="AJ186" s="792">
        <v>2.2630637692088946</v>
      </c>
      <c r="AK186" s="792">
        <v>8.2066177970978024E-2</v>
      </c>
      <c r="AL186" s="792">
        <v>4.9065650248318023E-3</v>
      </c>
      <c r="AM186" s="792">
        <v>9.5332473051500145E-3</v>
      </c>
      <c r="AN186" s="792">
        <v>7.9522776344388337E-3</v>
      </c>
      <c r="AO186" s="792">
        <v>4.5687452240184088E-4</v>
      </c>
      <c r="AP186" s="792">
        <v>1.6228178809568609E-2</v>
      </c>
      <c r="AQ186" s="792">
        <v>1.2280908674892481E-5</v>
      </c>
      <c r="AR186" s="793">
        <v>2.3842193713849387</v>
      </c>
    </row>
    <row r="187" spans="1:44">
      <c r="A187" s="434" t="s">
        <v>1003</v>
      </c>
      <c r="B187" s="435">
        <v>185</v>
      </c>
      <c r="C187" s="772" t="s">
        <v>522</v>
      </c>
      <c r="D187" s="786">
        <v>293807</v>
      </c>
      <c r="E187" s="787">
        <v>317768.57653316535</v>
      </c>
      <c r="F187" s="787">
        <v>19954.152975539095</v>
      </c>
      <c r="G187" s="787">
        <v>409.23378574200473</v>
      </c>
      <c r="H187" s="787">
        <v>12.414336841377432</v>
      </c>
      <c r="I187" s="787">
        <v>18.79278255554382</v>
      </c>
      <c r="J187" s="787">
        <v>0</v>
      </c>
      <c r="K187" s="787">
        <v>0</v>
      </c>
      <c r="L187" s="787">
        <v>2679.92970928146</v>
      </c>
      <c r="M187" s="787">
        <v>0</v>
      </c>
      <c r="N187" s="788">
        <v>23074.523589959485</v>
      </c>
      <c r="O187" s="792">
        <v>1.0815554991309444</v>
      </c>
      <c r="P187" s="792">
        <v>6.7915852840603169E-2</v>
      </c>
      <c r="Q187" s="792">
        <v>1.3928660166095592E-3</v>
      </c>
      <c r="R187" s="792">
        <v>4.2253373273534779E-5</v>
      </c>
      <c r="S187" s="792">
        <v>6.3963018428913612E-5</v>
      </c>
      <c r="T187" s="792">
        <v>0</v>
      </c>
      <c r="U187" s="792">
        <v>0</v>
      </c>
      <c r="V187" s="792">
        <v>9.1213950289865797E-3</v>
      </c>
      <c r="W187" s="792">
        <v>0</v>
      </c>
      <c r="X187" s="792">
        <v>7.8536330277901745E-2</v>
      </c>
      <c r="Y187" s="792">
        <v>42.314813702716393</v>
      </c>
      <c r="Z187" s="792">
        <v>2.7339655367390279</v>
      </c>
      <c r="AA187" s="792">
        <v>0.20049131941765738</v>
      </c>
      <c r="AB187" s="792">
        <v>0.13602107696259544</v>
      </c>
      <c r="AC187" s="792">
        <v>1.3566907608635534E-2</v>
      </c>
      <c r="AD187" s="792">
        <v>1.3575644817143523E-2</v>
      </c>
      <c r="AE187" s="792">
        <v>6.6570313663253285E-3</v>
      </c>
      <c r="AF187" s="792">
        <v>1.6416889746403859E-2</v>
      </c>
      <c r="AG187" s="792">
        <v>4.5530157959674546E-4</v>
      </c>
      <c r="AH187" s="792">
        <v>3.1211497082373851</v>
      </c>
      <c r="AI187" s="792">
        <v>32.318481205833912</v>
      </c>
      <c r="AJ187" s="792">
        <v>2.1094160313488941</v>
      </c>
      <c r="AK187" s="792">
        <v>7.5017899832880361E-2</v>
      </c>
      <c r="AL187" s="792">
        <v>4.6339361799234754E-3</v>
      </c>
      <c r="AM187" s="792">
        <v>9.0984096592278095E-3</v>
      </c>
      <c r="AN187" s="792">
        <v>9.4829509276133112E-3</v>
      </c>
      <c r="AO187" s="792">
        <v>2.0526090118698306E-3</v>
      </c>
      <c r="AP187" s="792">
        <v>1.4383359798345215E-2</v>
      </c>
      <c r="AQ187" s="792">
        <v>6.2672677151375824E-5</v>
      </c>
      <c r="AR187" s="793">
        <v>2.2241478694359058</v>
      </c>
    </row>
    <row r="188" spans="1:44">
      <c r="A188" s="434" t="s">
        <v>1004</v>
      </c>
      <c r="B188" s="435">
        <v>186</v>
      </c>
      <c r="C188" s="772" t="s">
        <v>524</v>
      </c>
      <c r="D188" s="786">
        <v>1127270</v>
      </c>
      <c r="E188" s="787">
        <v>543996.4193993035</v>
      </c>
      <c r="F188" s="787">
        <v>33520.539577375879</v>
      </c>
      <c r="G188" s="787">
        <v>1607.6776994504403</v>
      </c>
      <c r="H188" s="787">
        <v>21.252431139053606</v>
      </c>
      <c r="I188" s="787">
        <v>32.171860831237787</v>
      </c>
      <c r="J188" s="787">
        <v>0</v>
      </c>
      <c r="K188" s="787">
        <v>0</v>
      </c>
      <c r="L188" s="787">
        <v>10286.294726840279</v>
      </c>
      <c r="M188" s="787">
        <v>0</v>
      </c>
      <c r="N188" s="788">
        <v>45467.936295636886</v>
      </c>
      <c r="O188" s="792">
        <v>0.48257863635092169</v>
      </c>
      <c r="P188" s="792">
        <v>2.9736034470336192E-2</v>
      </c>
      <c r="Q188" s="792">
        <v>1.4261691515346281E-3</v>
      </c>
      <c r="R188" s="792">
        <v>1.8853008719342841E-5</v>
      </c>
      <c r="S188" s="792">
        <v>2.8539623010669837E-5</v>
      </c>
      <c r="T188" s="792">
        <v>0</v>
      </c>
      <c r="U188" s="792">
        <v>0</v>
      </c>
      <c r="V188" s="792">
        <v>9.1249609471025384E-3</v>
      </c>
      <c r="W188" s="792">
        <v>0</v>
      </c>
      <c r="X188" s="792">
        <v>4.0334557200703371E-2</v>
      </c>
      <c r="Y188" s="792">
        <v>39.175550855087316</v>
      </c>
      <c r="Z188" s="792">
        <v>2.6591766391023839</v>
      </c>
      <c r="AA188" s="792">
        <v>0.21479031886281763</v>
      </c>
      <c r="AB188" s="792">
        <v>0.12460697526483525</v>
      </c>
      <c r="AC188" s="792">
        <v>1.2638078519317315E-2</v>
      </c>
      <c r="AD188" s="792">
        <v>3.1196392435187573E-2</v>
      </c>
      <c r="AE188" s="792">
        <v>3.7381191096133946E-3</v>
      </c>
      <c r="AF188" s="792">
        <v>1.5610368740536873E-2</v>
      </c>
      <c r="AG188" s="792">
        <v>3.0635021560932103E-4</v>
      </c>
      <c r="AH188" s="792">
        <v>3.0620632422503014</v>
      </c>
      <c r="AI188" s="792">
        <v>30.196448523928098</v>
      </c>
      <c r="AJ188" s="792">
        <v>2.0807938911900052</v>
      </c>
      <c r="AK188" s="792">
        <v>8.9370780143169792E-2</v>
      </c>
      <c r="AL188" s="792">
        <v>5.0125128392678152E-3</v>
      </c>
      <c r="AM188" s="792">
        <v>8.935651303929152E-3</v>
      </c>
      <c r="AN188" s="792">
        <v>2.495661561941017E-2</v>
      </c>
      <c r="AO188" s="792">
        <v>9.5483207260718044E-4</v>
      </c>
      <c r="AP188" s="792">
        <v>1.3977313665303085E-2</v>
      </c>
      <c r="AQ188" s="792">
        <v>3.3598210012518361E-5</v>
      </c>
      <c r="AR188" s="793">
        <v>2.2240351950437049</v>
      </c>
    </row>
    <row r="189" spans="1:44">
      <c r="A189" s="434" t="s">
        <v>1005</v>
      </c>
      <c r="B189" s="435">
        <v>187</v>
      </c>
      <c r="C189" s="772" t="s">
        <v>1006</v>
      </c>
      <c r="D189" s="786">
        <v>812984</v>
      </c>
      <c r="E189" s="787">
        <v>215850.73721478294</v>
      </c>
      <c r="F189" s="787">
        <v>13698.58956995796</v>
      </c>
      <c r="G189" s="787">
        <v>1553.3679274011097</v>
      </c>
      <c r="H189" s="787">
        <v>8.4326895644581938</v>
      </c>
      <c r="I189" s="787">
        <v>12.76537791491752</v>
      </c>
      <c r="J189" s="787">
        <v>0</v>
      </c>
      <c r="K189" s="787">
        <v>0</v>
      </c>
      <c r="L189" s="787">
        <v>7417.4833526554276</v>
      </c>
      <c r="M189" s="787">
        <v>0</v>
      </c>
      <c r="N189" s="788">
        <v>22690.638917493874</v>
      </c>
      <c r="O189" s="792">
        <v>0.26550428694141942</v>
      </c>
      <c r="P189" s="792">
        <v>1.6849765272081565E-2</v>
      </c>
      <c r="Q189" s="792">
        <v>1.9106992602574095E-3</v>
      </c>
      <c r="R189" s="792">
        <v>1.0372516020559068E-5</v>
      </c>
      <c r="S189" s="792">
        <v>1.5701880867172689E-5</v>
      </c>
      <c r="T189" s="792">
        <v>0</v>
      </c>
      <c r="U189" s="792">
        <v>0</v>
      </c>
      <c r="V189" s="792">
        <v>9.1237753174175963E-3</v>
      </c>
      <c r="W189" s="792">
        <v>0</v>
      </c>
      <c r="X189" s="792">
        <v>2.7910314246644304E-2</v>
      </c>
      <c r="Y189" s="792">
        <v>31.864473351548519</v>
      </c>
      <c r="Z189" s="792">
        <v>2.1028409452000867</v>
      </c>
      <c r="AA189" s="792">
        <v>0.14903718677970551</v>
      </c>
      <c r="AB189" s="792">
        <v>0.10402482585615758</v>
      </c>
      <c r="AC189" s="792">
        <v>1.0517899979265562E-2</v>
      </c>
      <c r="AD189" s="792">
        <v>1.4075681302997184E-2</v>
      </c>
      <c r="AE189" s="792">
        <v>2.4821526245638274E-3</v>
      </c>
      <c r="AF189" s="792">
        <v>1.2767724073373969E-2</v>
      </c>
      <c r="AG189" s="792">
        <v>1.903372736039385E-4</v>
      </c>
      <c r="AH189" s="792">
        <v>2.395936753089754</v>
      </c>
      <c r="AI189" s="792">
        <v>24.881618680061308</v>
      </c>
      <c r="AJ189" s="792">
        <v>1.6646485637585686</v>
      </c>
      <c r="AK189" s="792">
        <v>5.4954112635261509E-2</v>
      </c>
      <c r="AL189" s="792">
        <v>3.7440670512071204E-3</v>
      </c>
      <c r="AM189" s="792">
        <v>7.3084563692225124E-3</v>
      </c>
      <c r="AN189" s="792">
        <v>1.063024171929663E-2</v>
      </c>
      <c r="AO189" s="792">
        <v>6.4230886143292669E-4</v>
      </c>
      <c r="AP189" s="792">
        <v>1.169949733564382E-2</v>
      </c>
      <c r="AQ189" s="792">
        <v>2.3648422417040963E-5</v>
      </c>
      <c r="AR189" s="793">
        <v>1.7536508961530504</v>
      </c>
    </row>
    <row r="190" spans="1:44">
      <c r="A190" s="434" t="s">
        <v>1007</v>
      </c>
      <c r="B190" s="435">
        <v>188</v>
      </c>
      <c r="C190" s="772" t="s">
        <v>1008</v>
      </c>
      <c r="D190" s="786">
        <v>559392</v>
      </c>
      <c r="E190" s="787">
        <v>213441.39628446728</v>
      </c>
      <c r="F190" s="787">
        <v>12956.557327590188</v>
      </c>
      <c r="G190" s="787">
        <v>557.71708456159729</v>
      </c>
      <c r="H190" s="787">
        <v>8.3385632974717723</v>
      </c>
      <c r="I190" s="787">
        <v>12.622889879443477</v>
      </c>
      <c r="J190" s="787">
        <v>0</v>
      </c>
      <c r="K190" s="787">
        <v>0</v>
      </c>
      <c r="L190" s="787">
        <v>5104.3673114472213</v>
      </c>
      <c r="M190" s="787">
        <v>0</v>
      </c>
      <c r="N190" s="788">
        <v>18639.60317677592</v>
      </c>
      <c r="O190" s="792">
        <v>0.38155961523308751</v>
      </c>
      <c r="P190" s="792">
        <v>2.3161856672226609E-2</v>
      </c>
      <c r="Q190" s="792">
        <v>9.9700582875979151E-4</v>
      </c>
      <c r="R190" s="792">
        <v>1.4906475776328178E-5</v>
      </c>
      <c r="S190" s="792">
        <v>2.2565374333997405E-5</v>
      </c>
      <c r="T190" s="792">
        <v>0</v>
      </c>
      <c r="U190" s="792">
        <v>0</v>
      </c>
      <c r="V190" s="792">
        <v>9.1248486060709153E-3</v>
      </c>
      <c r="W190" s="792">
        <v>0</v>
      </c>
      <c r="X190" s="792">
        <v>3.3321182957167642E-2</v>
      </c>
      <c r="Y190" s="792">
        <v>35.835849251097841</v>
      </c>
      <c r="Z190" s="792">
        <v>2.383055375988564</v>
      </c>
      <c r="AA190" s="792">
        <v>0.19473996039572056</v>
      </c>
      <c r="AB190" s="792">
        <v>0.11687529153463705</v>
      </c>
      <c r="AC190" s="792">
        <v>1.1496511934657866E-2</v>
      </c>
      <c r="AD190" s="792">
        <v>4.2713387500864668E-2</v>
      </c>
      <c r="AE190" s="792">
        <v>4.3985543292776996E-3</v>
      </c>
      <c r="AF190" s="792">
        <v>1.6088243816129492E-2</v>
      </c>
      <c r="AG190" s="792">
        <v>3.3951935633349308E-4</v>
      </c>
      <c r="AH190" s="792">
        <v>2.7697068448561848</v>
      </c>
      <c r="AI190" s="792">
        <v>27.25891111558602</v>
      </c>
      <c r="AJ190" s="792">
        <v>1.8426297095468149</v>
      </c>
      <c r="AK190" s="792">
        <v>7.3253374137650887E-2</v>
      </c>
      <c r="AL190" s="792">
        <v>4.3221377044341423E-3</v>
      </c>
      <c r="AM190" s="792">
        <v>7.8418848512739753E-3</v>
      </c>
      <c r="AN190" s="792">
        <v>3.5059342695789968E-2</v>
      </c>
      <c r="AO190" s="792">
        <v>1.1090813100313646E-3</v>
      </c>
      <c r="AP190" s="792">
        <v>1.4420893474819528E-2</v>
      </c>
      <c r="AQ190" s="792">
        <v>3.85310970638941E-5</v>
      </c>
      <c r="AR190" s="793">
        <v>1.9786749548178788</v>
      </c>
    </row>
    <row r="191" spans="1:44">
      <c r="A191" s="434" t="s">
        <v>1009</v>
      </c>
      <c r="B191" s="435">
        <v>189</v>
      </c>
      <c r="C191" s="772" t="s">
        <v>1010</v>
      </c>
      <c r="D191" s="786">
        <v>1595431</v>
      </c>
      <c r="E191" s="787">
        <v>1095885.4599905249</v>
      </c>
      <c r="F191" s="787">
        <v>68523.266124115253</v>
      </c>
      <c r="G191" s="787">
        <v>765.26693691633</v>
      </c>
      <c r="H191" s="787">
        <v>42.813205095093195</v>
      </c>
      <c r="I191" s="787">
        <v>64.810490011540182</v>
      </c>
      <c r="J191" s="787">
        <v>0</v>
      </c>
      <c r="K191" s="787">
        <v>0</v>
      </c>
      <c r="L191" s="787">
        <v>14557.575274728093</v>
      </c>
      <c r="M191" s="787">
        <v>0</v>
      </c>
      <c r="N191" s="788">
        <v>83953.732030866318</v>
      </c>
      <c r="O191" s="792">
        <v>0.68688991250046216</v>
      </c>
      <c r="P191" s="792">
        <v>4.2949689534749702E-2</v>
      </c>
      <c r="Q191" s="792">
        <v>4.7966156914108478E-4</v>
      </c>
      <c r="R191" s="792">
        <v>2.6834883548767195E-5</v>
      </c>
      <c r="S191" s="792">
        <v>4.0622559052406641E-5</v>
      </c>
      <c r="T191" s="792">
        <v>0</v>
      </c>
      <c r="U191" s="792">
        <v>0</v>
      </c>
      <c r="V191" s="792">
        <v>9.1245408135657968E-3</v>
      </c>
      <c r="W191" s="792">
        <v>0</v>
      </c>
      <c r="X191" s="792">
        <v>5.2621349360057759E-2</v>
      </c>
      <c r="Y191" s="792">
        <v>39.790199315786303</v>
      </c>
      <c r="Z191" s="792">
        <v>2.5878987098350192</v>
      </c>
      <c r="AA191" s="792">
        <v>0.17454399410076632</v>
      </c>
      <c r="AB191" s="792">
        <v>0.12744128032934232</v>
      </c>
      <c r="AC191" s="792">
        <v>1.2183176519807788E-2</v>
      </c>
      <c r="AD191" s="792">
        <v>1.0403388959373037E-2</v>
      </c>
      <c r="AE191" s="792">
        <v>8.1667262309117437E-3</v>
      </c>
      <c r="AF191" s="792">
        <v>1.8810778102464253E-2</v>
      </c>
      <c r="AG191" s="792">
        <v>5.2790197600258236E-4</v>
      </c>
      <c r="AH191" s="792">
        <v>2.9399759560536878</v>
      </c>
      <c r="AI191" s="792">
        <v>31.678266910407078</v>
      </c>
      <c r="AJ191" s="792">
        <v>2.0819204184497284</v>
      </c>
      <c r="AK191" s="792">
        <v>6.5027856003254586E-2</v>
      </c>
      <c r="AL191" s="792">
        <v>4.5186893674937483E-3</v>
      </c>
      <c r="AM191" s="792">
        <v>8.6768523804213182E-3</v>
      </c>
      <c r="AN191" s="792">
        <v>7.1620342483383198E-3</v>
      </c>
      <c r="AO191" s="792">
        <v>2.2490969004280424E-3</v>
      </c>
      <c r="AP191" s="792">
        <v>1.6665146784114165E-2</v>
      </c>
      <c r="AQ191" s="792">
        <v>6.9390189525953509E-5</v>
      </c>
      <c r="AR191" s="793">
        <v>2.1862894843233049</v>
      </c>
    </row>
    <row r="192" spans="1:44">
      <c r="A192" s="434" t="s">
        <v>1011</v>
      </c>
      <c r="B192" s="435">
        <v>190</v>
      </c>
      <c r="C192" s="772" t="s">
        <v>528</v>
      </c>
      <c r="D192" s="786">
        <v>786613</v>
      </c>
      <c r="E192" s="787">
        <v>585431.19831430062</v>
      </c>
      <c r="F192" s="787">
        <v>33856.088334710053</v>
      </c>
      <c r="G192" s="787">
        <v>776.65466355132776</v>
      </c>
      <c r="H192" s="787">
        <v>22.871173017217554</v>
      </c>
      <c r="I192" s="787">
        <v>34.622306998325385</v>
      </c>
      <c r="J192" s="787">
        <v>0</v>
      </c>
      <c r="K192" s="787">
        <v>0</v>
      </c>
      <c r="L192" s="787">
        <v>7178.4157381400237</v>
      </c>
      <c r="M192" s="787">
        <v>0</v>
      </c>
      <c r="N192" s="788">
        <v>41868.652216416944</v>
      </c>
      <c r="O192" s="792">
        <v>0.74424297375494763</v>
      </c>
      <c r="P192" s="792">
        <v>4.3040336651835216E-2</v>
      </c>
      <c r="Q192" s="792">
        <v>9.8734023408121618E-4</v>
      </c>
      <c r="R192" s="792">
        <v>2.907550856293699E-5</v>
      </c>
      <c r="S192" s="792">
        <v>4.4014409879223182E-5</v>
      </c>
      <c r="T192" s="792">
        <v>0</v>
      </c>
      <c r="U192" s="792">
        <v>0</v>
      </c>
      <c r="V192" s="792">
        <v>9.1257273120836091E-3</v>
      </c>
      <c r="W192" s="792">
        <v>0</v>
      </c>
      <c r="X192" s="792">
        <v>5.3226494116442202E-2</v>
      </c>
      <c r="Y192" s="792">
        <v>38.829072764481644</v>
      </c>
      <c r="Z192" s="792">
        <v>2.5858195402235662</v>
      </c>
      <c r="AA192" s="792">
        <v>0.17916675717581265</v>
      </c>
      <c r="AB192" s="792">
        <v>0.12206805052241258</v>
      </c>
      <c r="AC192" s="792">
        <v>1.1241536465962982E-2</v>
      </c>
      <c r="AD192" s="792">
        <v>7.8881019374188229E-3</v>
      </c>
      <c r="AE192" s="792">
        <v>1.6902716007605361E-3</v>
      </c>
      <c r="AF192" s="792">
        <v>1.5028325681506681E-2</v>
      </c>
      <c r="AG192" s="792">
        <v>1.1480368657032982E-4</v>
      </c>
      <c r="AH192" s="792">
        <v>2.9230173872940104</v>
      </c>
      <c r="AI192" s="792">
        <v>31.797274011046476</v>
      </c>
      <c r="AJ192" s="792">
        <v>2.1326071853013322</v>
      </c>
      <c r="AK192" s="792">
        <v>7.0958005493192741E-2</v>
      </c>
      <c r="AL192" s="792">
        <v>4.6603993461886966E-3</v>
      </c>
      <c r="AM192" s="792">
        <v>8.5363088546011601E-3</v>
      </c>
      <c r="AN192" s="792">
        <v>5.541745315177083E-3</v>
      </c>
      <c r="AO192" s="792">
        <v>5.9848178089065649E-4</v>
      </c>
      <c r="AP192" s="792">
        <v>1.4129071090727011E-2</v>
      </c>
      <c r="AQ192" s="792">
        <v>2.0067216782557586E-5</v>
      </c>
      <c r="AR192" s="793">
        <v>2.2370512643988927</v>
      </c>
    </row>
    <row r="193" spans="1:44">
      <c r="A193" s="434" t="s">
        <v>1012</v>
      </c>
      <c r="B193" s="435">
        <v>191</v>
      </c>
      <c r="C193" s="772" t="s">
        <v>1013</v>
      </c>
      <c r="D193" s="786">
        <v>722557</v>
      </c>
      <c r="E193" s="787">
        <v>399960.18675308471</v>
      </c>
      <c r="F193" s="787">
        <v>23845.170629450175</v>
      </c>
      <c r="G193" s="787">
        <v>411.79875418509266</v>
      </c>
      <c r="H193" s="787">
        <v>15.625335065107667</v>
      </c>
      <c r="I193" s="787">
        <v>23.653581176995139</v>
      </c>
      <c r="J193" s="787">
        <v>0</v>
      </c>
      <c r="K193" s="787">
        <v>0</v>
      </c>
      <c r="L193" s="787">
        <v>6593.5213072072956</v>
      </c>
      <c r="M193" s="787">
        <v>0</v>
      </c>
      <c r="N193" s="788">
        <v>30889.769607084661</v>
      </c>
      <c r="O193" s="792">
        <v>0.55353444330770407</v>
      </c>
      <c r="P193" s="792">
        <v>3.3001092826517732E-2</v>
      </c>
      <c r="Q193" s="792">
        <v>5.699187111675517E-4</v>
      </c>
      <c r="R193" s="792">
        <v>2.1625055276064955E-5</v>
      </c>
      <c r="S193" s="792">
        <v>3.2735938032563711E-5</v>
      </c>
      <c r="T193" s="792">
        <v>0</v>
      </c>
      <c r="U193" s="792">
        <v>0</v>
      </c>
      <c r="V193" s="792">
        <v>9.1252611312426495E-3</v>
      </c>
      <c r="W193" s="792">
        <v>0</v>
      </c>
      <c r="X193" s="792">
        <v>4.275063366223656E-2</v>
      </c>
      <c r="Y193" s="792">
        <v>42.390618797601057</v>
      </c>
      <c r="Z193" s="792">
        <v>2.8183007696861484</v>
      </c>
      <c r="AA193" s="792">
        <v>0.20399462665792018</v>
      </c>
      <c r="AB193" s="792">
        <v>0.13308814656026996</v>
      </c>
      <c r="AC193" s="792">
        <v>1.3495221238053546E-2</v>
      </c>
      <c r="AD193" s="792">
        <v>1.2155923087196631E-2</v>
      </c>
      <c r="AE193" s="792">
        <v>1.0817961552230643E-3</v>
      </c>
      <c r="AF193" s="792">
        <v>1.6166327344969842E-2</v>
      </c>
      <c r="AG193" s="792">
        <v>8.6582088747637445E-5</v>
      </c>
      <c r="AH193" s="792">
        <v>3.1983693928185293</v>
      </c>
      <c r="AI193" s="792">
        <v>34.010678125634797</v>
      </c>
      <c r="AJ193" s="792">
        <v>2.2910880204458102</v>
      </c>
      <c r="AK193" s="792">
        <v>7.9989297886505703E-2</v>
      </c>
      <c r="AL193" s="792">
        <v>5.1411641018919872E-3</v>
      </c>
      <c r="AM193" s="792">
        <v>9.6275477326779983E-3</v>
      </c>
      <c r="AN193" s="792">
        <v>8.9277121472303347E-3</v>
      </c>
      <c r="AO193" s="792">
        <v>3.4301831825213754E-4</v>
      </c>
      <c r="AP193" s="792">
        <v>1.5648691747624517E-2</v>
      </c>
      <c r="AQ193" s="792">
        <v>1.2085504423241355E-5</v>
      </c>
      <c r="AR193" s="793">
        <v>2.4107775378844165</v>
      </c>
    </row>
    <row r="194" spans="1:44">
      <c r="A194" s="434" t="s">
        <v>1014</v>
      </c>
      <c r="B194" s="435">
        <v>192</v>
      </c>
      <c r="C194" s="772" t="s">
        <v>530</v>
      </c>
      <c r="D194" s="786">
        <v>3380678</v>
      </c>
      <c r="E194" s="787">
        <v>1003657.1700241703</v>
      </c>
      <c r="F194" s="787">
        <v>61120.590732232908</v>
      </c>
      <c r="G194" s="787">
        <v>2399.2102640533799</v>
      </c>
      <c r="H194" s="787">
        <v>39.210101633958303</v>
      </c>
      <c r="I194" s="787">
        <v>59.356123762628059</v>
      </c>
      <c r="J194" s="787">
        <v>0</v>
      </c>
      <c r="K194" s="787">
        <v>0</v>
      </c>
      <c r="L194" s="787">
        <v>30847.022046976181</v>
      </c>
      <c r="M194" s="787">
        <v>0</v>
      </c>
      <c r="N194" s="788">
        <v>94465.389268659055</v>
      </c>
      <c r="O194" s="792">
        <v>0.29688043937463737</v>
      </c>
      <c r="P194" s="792">
        <v>1.8079388433986588E-2</v>
      </c>
      <c r="Q194" s="792">
        <v>7.0968316534534789E-4</v>
      </c>
      <c r="R194" s="792">
        <v>1.1598295263245509E-5</v>
      </c>
      <c r="S194" s="792">
        <v>1.7557461480397737E-5</v>
      </c>
      <c r="T194" s="792">
        <v>0</v>
      </c>
      <c r="U194" s="792">
        <v>0</v>
      </c>
      <c r="V194" s="792">
        <v>9.1245075830872335E-3</v>
      </c>
      <c r="W194" s="792">
        <v>0</v>
      </c>
      <c r="X194" s="792">
        <v>2.7942734939162814E-2</v>
      </c>
      <c r="Y194" s="792">
        <v>27.374602327497545</v>
      </c>
      <c r="Z194" s="792">
        <v>1.7324310443194293</v>
      </c>
      <c r="AA194" s="792">
        <v>0.13619485623860692</v>
      </c>
      <c r="AB194" s="792">
        <v>9.2229258271073589E-2</v>
      </c>
      <c r="AC194" s="792">
        <v>9.7386136838397003E-3</v>
      </c>
      <c r="AD194" s="792">
        <v>0.17247292435502598</v>
      </c>
      <c r="AE194" s="792">
        <v>4.2745144045768461E-3</v>
      </c>
      <c r="AF194" s="792">
        <v>1.4941659042440688E-2</v>
      </c>
      <c r="AG194" s="792">
        <v>3.7519102085066709E-4</v>
      </c>
      <c r="AH194" s="792">
        <v>2.1626580613358435</v>
      </c>
      <c r="AI194" s="792">
        <v>20.163936944908635</v>
      </c>
      <c r="AJ194" s="792">
        <v>1.2887509853682189</v>
      </c>
      <c r="AK194" s="792">
        <v>4.9146894474276691E-2</v>
      </c>
      <c r="AL194" s="792">
        <v>2.9988859191058788E-3</v>
      </c>
      <c r="AM194" s="792">
        <v>6.1239754139095232E-3</v>
      </c>
      <c r="AN194" s="792">
        <v>0.14567965761101181</v>
      </c>
      <c r="AO194" s="792">
        <v>1.0631580308158523E-3</v>
      </c>
      <c r="AP194" s="792">
        <v>1.3330702055810517E-2</v>
      </c>
      <c r="AQ194" s="792">
        <v>2.7813084125990431E-5</v>
      </c>
      <c r="AR194" s="793">
        <v>1.5071220719572751</v>
      </c>
    </row>
    <row r="195" spans="1:44">
      <c r="A195" s="434" t="s">
        <v>1015</v>
      </c>
      <c r="B195" s="435">
        <v>193</v>
      </c>
      <c r="C195" s="772" t="s">
        <v>1016</v>
      </c>
      <c r="D195" s="786">
        <v>1231108</v>
      </c>
      <c r="E195" s="787">
        <v>956986.65671876911</v>
      </c>
      <c r="F195" s="787">
        <v>59795.997225253173</v>
      </c>
      <c r="G195" s="787">
        <v>444.65285992356911</v>
      </c>
      <c r="H195" s="787">
        <v>37.386814136326294</v>
      </c>
      <c r="I195" s="787">
        <v>56.596037104995681</v>
      </c>
      <c r="J195" s="787">
        <v>0</v>
      </c>
      <c r="K195" s="787">
        <v>0</v>
      </c>
      <c r="L195" s="787">
        <v>11233.440466790618</v>
      </c>
      <c r="M195" s="787">
        <v>0</v>
      </c>
      <c r="N195" s="788">
        <v>71568.073403208677</v>
      </c>
      <c r="O195" s="792">
        <v>0.77733769638307049</v>
      </c>
      <c r="P195" s="792">
        <v>4.8570878611180479E-2</v>
      </c>
      <c r="Q195" s="792">
        <v>3.6118103360839918E-4</v>
      </c>
      <c r="R195" s="792">
        <v>3.0368427576074798E-5</v>
      </c>
      <c r="S195" s="792">
        <v>4.5971626457626528E-5</v>
      </c>
      <c r="T195" s="792">
        <v>0</v>
      </c>
      <c r="U195" s="792">
        <v>0</v>
      </c>
      <c r="V195" s="792">
        <v>9.1246588169280173E-3</v>
      </c>
      <c r="W195" s="792">
        <v>0</v>
      </c>
      <c r="X195" s="792">
        <v>5.8133058515750596E-2</v>
      </c>
      <c r="Y195" s="792">
        <v>44.941212276073387</v>
      </c>
      <c r="Z195" s="792">
        <v>3.1311891484836285</v>
      </c>
      <c r="AA195" s="792">
        <v>0.22490243470688415</v>
      </c>
      <c r="AB195" s="792">
        <v>0.1384220850553611</v>
      </c>
      <c r="AC195" s="792">
        <v>1.2674034855072335E-2</v>
      </c>
      <c r="AD195" s="792">
        <v>8.2421335228167036E-3</v>
      </c>
      <c r="AE195" s="792">
        <v>5.4243592796746672E-4</v>
      </c>
      <c r="AF195" s="792">
        <v>1.353201989340754E-2</v>
      </c>
      <c r="AG195" s="792">
        <v>3.6711308157747361E-5</v>
      </c>
      <c r="AH195" s="792">
        <v>3.5295410037532955</v>
      </c>
      <c r="AI195" s="792">
        <v>36.826721351810697</v>
      </c>
      <c r="AJ195" s="792">
        <v>2.6105898907783835</v>
      </c>
      <c r="AK195" s="792">
        <v>9.6663929644938501E-2</v>
      </c>
      <c r="AL195" s="792">
        <v>5.4167691571396226E-3</v>
      </c>
      <c r="AM195" s="792">
        <v>9.5409210181704E-3</v>
      </c>
      <c r="AN195" s="792">
        <v>5.9072181918448661E-3</v>
      </c>
      <c r="AO195" s="792">
        <v>1.8786710025204593E-4</v>
      </c>
      <c r="AP195" s="792">
        <v>1.3083555834358421E-2</v>
      </c>
      <c r="AQ195" s="792">
        <v>5.0236648064531172E-6</v>
      </c>
      <c r="AR195" s="793">
        <v>2.7413951753898935</v>
      </c>
    </row>
    <row r="196" spans="1:44">
      <c r="A196" s="434" t="s">
        <v>1017</v>
      </c>
      <c r="B196" s="435">
        <v>194</v>
      </c>
      <c r="C196" s="772" t="s">
        <v>1018</v>
      </c>
      <c r="D196" s="786">
        <v>279230</v>
      </c>
      <c r="E196" s="787">
        <v>172461.02731319721</v>
      </c>
      <c r="F196" s="787">
        <v>10495.419717293757</v>
      </c>
      <c r="G196" s="787">
        <v>715.07657751183001</v>
      </c>
      <c r="H196" s="787">
        <v>6.7375739553422127</v>
      </c>
      <c r="I196" s="787">
        <v>10.19931744341107</v>
      </c>
      <c r="J196" s="787">
        <v>0</v>
      </c>
      <c r="K196" s="787">
        <v>0</v>
      </c>
      <c r="L196" s="787">
        <v>2547.6212966679732</v>
      </c>
      <c r="M196" s="787">
        <v>0</v>
      </c>
      <c r="N196" s="788">
        <v>13775.054482872314</v>
      </c>
      <c r="O196" s="792">
        <v>0.61763072489774451</v>
      </c>
      <c r="P196" s="792">
        <v>3.7587006114292006E-2</v>
      </c>
      <c r="Q196" s="792">
        <v>2.5608873599249006E-3</v>
      </c>
      <c r="R196" s="792">
        <v>2.412911920403328E-5</v>
      </c>
      <c r="S196" s="792">
        <v>3.652658182649096E-5</v>
      </c>
      <c r="T196" s="792">
        <v>0</v>
      </c>
      <c r="U196" s="792">
        <v>0</v>
      </c>
      <c r="V196" s="792">
        <v>9.1237377669590412E-3</v>
      </c>
      <c r="W196" s="792">
        <v>0</v>
      </c>
      <c r="X196" s="792">
        <v>4.9332286942206469E-2</v>
      </c>
      <c r="Y196" s="792">
        <v>66.173182502666464</v>
      </c>
      <c r="Z196" s="792">
        <v>4.6692006135232083</v>
      </c>
      <c r="AA196" s="792">
        <v>0.34970416918679115</v>
      </c>
      <c r="AB196" s="792">
        <v>0.19607923534761831</v>
      </c>
      <c r="AC196" s="792">
        <v>1.7910812753755685E-2</v>
      </c>
      <c r="AD196" s="792">
        <v>1.7134473867735586E-2</v>
      </c>
      <c r="AE196" s="792">
        <v>2.2346443199684953E-3</v>
      </c>
      <c r="AF196" s="792">
        <v>2.1118791698048679E-2</v>
      </c>
      <c r="AG196" s="792">
        <v>1.7774957871504143E-4</v>
      </c>
      <c r="AH196" s="792">
        <v>5.2735604902758411</v>
      </c>
      <c r="AI196" s="792">
        <v>53.326370181181161</v>
      </c>
      <c r="AJ196" s="792">
        <v>3.8423618397140338</v>
      </c>
      <c r="AK196" s="792">
        <v>0.14729854737518577</v>
      </c>
      <c r="AL196" s="792">
        <v>7.8452487991365876E-3</v>
      </c>
      <c r="AM196" s="792">
        <v>1.3279122512037219E-2</v>
      </c>
      <c r="AN196" s="792">
        <v>1.2524552991942522E-2</v>
      </c>
      <c r="AO196" s="792">
        <v>5.9609808886631956E-4</v>
      </c>
      <c r="AP196" s="792">
        <v>1.9994460984163399E-2</v>
      </c>
      <c r="AQ196" s="792">
        <v>2.1224793711358457E-5</v>
      </c>
      <c r="AR196" s="793">
        <v>4.0439210952590772</v>
      </c>
    </row>
    <row r="197" spans="1:44">
      <c r="A197" s="434" t="s">
        <v>1019</v>
      </c>
      <c r="B197" s="435">
        <v>195</v>
      </c>
      <c r="C197" s="772" t="s">
        <v>1020</v>
      </c>
      <c r="D197" s="786">
        <v>841430</v>
      </c>
      <c r="E197" s="787">
        <v>286446.06765848352</v>
      </c>
      <c r="F197" s="787">
        <v>16189.562275646473</v>
      </c>
      <c r="G197" s="787">
        <v>2572.7594424259955</v>
      </c>
      <c r="H197" s="787">
        <v>11.190653303723572</v>
      </c>
      <c r="I197" s="787">
        <v>16.940374413750881</v>
      </c>
      <c r="J197" s="787">
        <v>0</v>
      </c>
      <c r="K197" s="787">
        <v>0</v>
      </c>
      <c r="L197" s="787">
        <v>7677.5378188267614</v>
      </c>
      <c r="M197" s="787">
        <v>0</v>
      </c>
      <c r="N197" s="788">
        <v>26467.990564616703</v>
      </c>
      <c r="O197" s="792">
        <v>0.34042768579499605</v>
      </c>
      <c r="P197" s="792">
        <v>1.9240533705295122E-2</v>
      </c>
      <c r="Q197" s="792">
        <v>3.0576036538107693E-3</v>
      </c>
      <c r="R197" s="792">
        <v>1.3299565387166576E-5</v>
      </c>
      <c r="S197" s="792">
        <v>2.0132838636310664E-5</v>
      </c>
      <c r="T197" s="792">
        <v>0</v>
      </c>
      <c r="U197" s="792">
        <v>0</v>
      </c>
      <c r="V197" s="792">
        <v>9.1243927823191021E-3</v>
      </c>
      <c r="W197" s="792">
        <v>0</v>
      </c>
      <c r="X197" s="792">
        <v>3.1455962545448468E-2</v>
      </c>
      <c r="Y197" s="792">
        <v>38.005303505266454</v>
      </c>
      <c r="Z197" s="792">
        <v>2.3803393110356579</v>
      </c>
      <c r="AA197" s="792">
        <v>0.19335186977723445</v>
      </c>
      <c r="AB197" s="792">
        <v>0.13265099906431094</v>
      </c>
      <c r="AC197" s="792">
        <v>1.390654684750315E-2</v>
      </c>
      <c r="AD197" s="792">
        <v>1.9060365442529783E-2</v>
      </c>
      <c r="AE197" s="792">
        <v>3.0050166360961708E-2</v>
      </c>
      <c r="AF197" s="792">
        <v>1.8819125036150297E-2</v>
      </c>
      <c r="AG197" s="792">
        <v>1.6188663690454388E-3</v>
      </c>
      <c r="AH197" s="792">
        <v>2.7897972499333936</v>
      </c>
      <c r="AI197" s="792">
        <v>25.830356650670588</v>
      </c>
      <c r="AJ197" s="792">
        <v>1.6548338038643264</v>
      </c>
      <c r="AK197" s="792">
        <v>5.5785413009748687E-2</v>
      </c>
      <c r="AL197" s="792">
        <v>3.8871550267542319E-3</v>
      </c>
      <c r="AM197" s="792">
        <v>7.8222409866306828E-3</v>
      </c>
      <c r="AN197" s="792">
        <v>1.3140915151757878E-2</v>
      </c>
      <c r="AO197" s="792">
        <v>1.0311293402526189E-2</v>
      </c>
      <c r="AP197" s="792">
        <v>1.5269313655158115E-2</v>
      </c>
      <c r="AQ197" s="792">
        <v>3.3897300596811327E-4</v>
      </c>
      <c r="AR197" s="793">
        <v>1.7613891081028703</v>
      </c>
    </row>
    <row r="198" spans="1:44">
      <c r="A198" s="434" t="s">
        <v>1021</v>
      </c>
      <c r="B198" s="435">
        <v>196</v>
      </c>
      <c r="C198" s="772" t="s">
        <v>532</v>
      </c>
      <c r="D198" s="786">
        <v>1484564</v>
      </c>
      <c r="E198" s="787">
        <v>859725.93656258879</v>
      </c>
      <c r="F198" s="787">
        <v>49061.274205687965</v>
      </c>
      <c r="G198" s="787">
        <v>1499.9433483834537</v>
      </c>
      <c r="H198" s="787">
        <v>33.587107586903684</v>
      </c>
      <c r="I198" s="787">
        <v>50.844053743293053</v>
      </c>
      <c r="J198" s="787">
        <v>0</v>
      </c>
      <c r="K198" s="787">
        <v>0</v>
      </c>
      <c r="L198" s="787">
        <v>13544.731564376572</v>
      </c>
      <c r="M198" s="787">
        <v>0</v>
      </c>
      <c r="N198" s="788">
        <v>64190.380279778183</v>
      </c>
      <c r="O198" s="792">
        <v>0.57911005289269357</v>
      </c>
      <c r="P198" s="792">
        <v>3.3047597951781103E-2</v>
      </c>
      <c r="Q198" s="792">
        <v>1.0103595051364938E-3</v>
      </c>
      <c r="R198" s="792">
        <v>2.2624223399532579E-5</v>
      </c>
      <c r="S198" s="792">
        <v>3.4248475473804468E-5</v>
      </c>
      <c r="T198" s="792">
        <v>0</v>
      </c>
      <c r="U198" s="792">
        <v>0</v>
      </c>
      <c r="V198" s="792">
        <v>9.1237101023442391E-3</v>
      </c>
      <c r="W198" s="792">
        <v>0</v>
      </c>
      <c r="X198" s="792">
        <v>4.3238540258135172E-2</v>
      </c>
      <c r="Y198" s="792">
        <v>43.969812349973459</v>
      </c>
      <c r="Z198" s="792">
        <v>2.9227668394870534</v>
      </c>
      <c r="AA198" s="792">
        <v>0.23340308221003386</v>
      </c>
      <c r="AB198" s="792">
        <v>0.14127710331372878</v>
      </c>
      <c r="AC198" s="792">
        <v>1.375649511996555E-2</v>
      </c>
      <c r="AD198" s="792">
        <v>0.19411431821776201</v>
      </c>
      <c r="AE198" s="792">
        <v>6.476763710340493E-3</v>
      </c>
      <c r="AF198" s="792">
        <v>1.8237791184808338E-2</v>
      </c>
      <c r="AG198" s="792">
        <v>4.8511976100931823E-4</v>
      </c>
      <c r="AH198" s="792">
        <v>3.5305175130047015</v>
      </c>
      <c r="AI198" s="792">
        <v>32.977076745929473</v>
      </c>
      <c r="AJ198" s="792">
        <v>2.2242813829948718</v>
      </c>
      <c r="AK198" s="792">
        <v>8.5955121184095887E-2</v>
      </c>
      <c r="AL198" s="792">
        <v>5.1674515683008968E-3</v>
      </c>
      <c r="AM198" s="792">
        <v>9.1838247572567921E-3</v>
      </c>
      <c r="AN198" s="792">
        <v>0.16310831981952936</v>
      </c>
      <c r="AO198" s="792">
        <v>2.2919745030784019E-3</v>
      </c>
      <c r="AP198" s="792">
        <v>1.586508286714524E-2</v>
      </c>
      <c r="AQ198" s="792">
        <v>7.9751204599466359E-5</v>
      </c>
      <c r="AR198" s="793">
        <v>2.505932908898878</v>
      </c>
    </row>
    <row r="199" spans="1:44">
      <c r="A199" s="434" t="s">
        <v>1022</v>
      </c>
      <c r="B199" s="435">
        <v>197</v>
      </c>
      <c r="C199" s="772" t="s">
        <v>1023</v>
      </c>
      <c r="D199" s="786">
        <v>418675</v>
      </c>
      <c r="E199" s="787">
        <v>194319.07911397266</v>
      </c>
      <c r="F199" s="787">
        <v>11614.346183870985</v>
      </c>
      <c r="G199" s="787">
        <v>16748.130861999678</v>
      </c>
      <c r="H199" s="787">
        <v>7.5915074081447171</v>
      </c>
      <c r="I199" s="787">
        <v>11.491999114648985</v>
      </c>
      <c r="J199" s="787">
        <v>0</v>
      </c>
      <c r="K199" s="787">
        <v>0</v>
      </c>
      <c r="L199" s="787">
        <v>2435.8423079764325</v>
      </c>
      <c r="M199" s="787">
        <v>0</v>
      </c>
      <c r="N199" s="788">
        <v>30817.40286036989</v>
      </c>
      <c r="O199" s="792">
        <v>0.46412868958971198</v>
      </c>
      <c r="P199" s="792">
        <v>2.7740720568151869E-2</v>
      </c>
      <c r="Q199" s="792">
        <v>4.0002701049739485E-2</v>
      </c>
      <c r="R199" s="792">
        <v>1.8132220476848911E-5</v>
      </c>
      <c r="S199" s="792">
        <v>2.7448496123840654E-5</v>
      </c>
      <c r="T199" s="792">
        <v>0</v>
      </c>
      <c r="U199" s="792">
        <v>0</v>
      </c>
      <c r="V199" s="792">
        <v>5.8179788809373202E-3</v>
      </c>
      <c r="W199" s="792">
        <v>0</v>
      </c>
      <c r="X199" s="792">
        <v>7.3606981215429357E-2</v>
      </c>
      <c r="Y199" s="792">
        <v>41.694927619642215</v>
      </c>
      <c r="Z199" s="792">
        <v>2.3349726324567244</v>
      </c>
      <c r="AA199" s="792">
        <v>0.22168115479885986</v>
      </c>
      <c r="AB199" s="792">
        <v>0.15504028038473788</v>
      </c>
      <c r="AC199" s="792">
        <v>2.4019956000734199E-2</v>
      </c>
      <c r="AD199" s="792">
        <v>2.9309378257976807E-2</v>
      </c>
      <c r="AE199" s="792">
        <v>7.3631977512235949E-2</v>
      </c>
      <c r="AF199" s="792">
        <v>1.8602180397495505E-2</v>
      </c>
      <c r="AG199" s="792">
        <v>5.2464144540674117E-3</v>
      </c>
      <c r="AH199" s="792">
        <v>2.862503974262832</v>
      </c>
      <c r="AI199" s="792">
        <v>26.097814150449757</v>
      </c>
      <c r="AJ199" s="792">
        <v>1.4690411414004687</v>
      </c>
      <c r="AK199" s="792">
        <v>8.3805193529477268E-2</v>
      </c>
      <c r="AL199" s="792">
        <v>3.8286664918154006E-3</v>
      </c>
      <c r="AM199" s="792">
        <v>1.0002461739909348E-2</v>
      </c>
      <c r="AN199" s="792">
        <v>1.8921792421508585E-2</v>
      </c>
      <c r="AO199" s="792">
        <v>2.0281024434263526E-2</v>
      </c>
      <c r="AP199" s="792">
        <v>1.0819802852037855E-2</v>
      </c>
      <c r="AQ199" s="792">
        <v>8.5368439992695891E-4</v>
      </c>
      <c r="AR199" s="793">
        <v>1.6175537672694076</v>
      </c>
    </row>
    <row r="200" spans="1:44">
      <c r="A200" s="434" t="s">
        <v>1024</v>
      </c>
      <c r="B200" s="435">
        <v>198</v>
      </c>
      <c r="C200" s="772" t="s">
        <v>1025</v>
      </c>
      <c r="D200" s="786">
        <v>457813</v>
      </c>
      <c r="E200" s="787">
        <v>254615.1548139544</v>
      </c>
      <c r="F200" s="787">
        <v>14843.647297009651</v>
      </c>
      <c r="G200" s="787">
        <v>7737.4205837358404</v>
      </c>
      <c r="H200" s="787">
        <v>9.9471078332063865</v>
      </c>
      <c r="I200" s="787">
        <v>15.057899342874045</v>
      </c>
      <c r="J200" s="787">
        <v>0</v>
      </c>
      <c r="K200" s="787">
        <v>0</v>
      </c>
      <c r="L200" s="787">
        <v>2663.8934626759219</v>
      </c>
      <c r="M200" s="787">
        <v>0</v>
      </c>
      <c r="N200" s="788">
        <v>25269.966350597493</v>
      </c>
      <c r="O200" s="792">
        <v>0.55615536215431716</v>
      </c>
      <c r="P200" s="792">
        <v>3.2422948446220727E-2</v>
      </c>
      <c r="Q200" s="792">
        <v>1.6900831963565562E-2</v>
      </c>
      <c r="R200" s="792">
        <v>2.1727447305354778E-5</v>
      </c>
      <c r="S200" s="792">
        <v>3.28909387520102E-5</v>
      </c>
      <c r="T200" s="792">
        <v>0</v>
      </c>
      <c r="U200" s="792">
        <v>0</v>
      </c>
      <c r="V200" s="792">
        <v>5.8187370447670157E-3</v>
      </c>
      <c r="W200" s="792">
        <v>0</v>
      </c>
      <c r="X200" s="792">
        <v>5.5197135840610659E-2</v>
      </c>
      <c r="Y200" s="792">
        <v>37.248061203738864</v>
      </c>
      <c r="Z200" s="792">
        <v>2.0801959591563168</v>
      </c>
      <c r="AA200" s="792">
        <v>0.16942527558140819</v>
      </c>
      <c r="AB200" s="792">
        <v>0.14066854780312654</v>
      </c>
      <c r="AC200" s="792">
        <v>2.0001404588018287E-2</v>
      </c>
      <c r="AD200" s="792">
        <v>3.0838457033449614E-2</v>
      </c>
      <c r="AE200" s="792">
        <v>5.281416327541797E-2</v>
      </c>
      <c r="AF200" s="792">
        <v>1.776124723503774E-2</v>
      </c>
      <c r="AG200" s="792">
        <v>3.8508392911004797E-3</v>
      </c>
      <c r="AH200" s="792">
        <v>2.5155558939638758</v>
      </c>
      <c r="AI200" s="792">
        <v>24.773939688520809</v>
      </c>
      <c r="AJ200" s="792">
        <v>1.3809982387461033</v>
      </c>
      <c r="AK200" s="792">
        <v>5.4975828793641476E-2</v>
      </c>
      <c r="AL200" s="792">
        <v>3.7742452330770302E-3</v>
      </c>
      <c r="AM200" s="792">
        <v>9.3681671475271504E-3</v>
      </c>
      <c r="AN200" s="792">
        <v>2.1318648534616839E-2</v>
      </c>
      <c r="AO200" s="792">
        <v>1.7622368090959302E-2</v>
      </c>
      <c r="AP200" s="792">
        <v>1.1586641588710502E-2</v>
      </c>
      <c r="AQ200" s="792">
        <v>7.0733626158728594E-4</v>
      </c>
      <c r="AR200" s="793">
        <v>1.500351474396223</v>
      </c>
    </row>
    <row r="201" spans="1:44">
      <c r="A201" s="434" t="s">
        <v>1026</v>
      </c>
      <c r="B201" s="435">
        <v>199</v>
      </c>
      <c r="C201" s="772" t="s">
        <v>536</v>
      </c>
      <c r="D201" s="786">
        <v>1053254</v>
      </c>
      <c r="E201" s="787">
        <v>511954.17075368512</v>
      </c>
      <c r="F201" s="787">
        <v>28326.46256077804</v>
      </c>
      <c r="G201" s="787">
        <v>206.71525703314211</v>
      </c>
      <c r="H201" s="787">
        <v>20.000629365002609</v>
      </c>
      <c r="I201" s="787">
        <v>30.276887395043019</v>
      </c>
      <c r="J201" s="787">
        <v>900.82637018616526</v>
      </c>
      <c r="K201" s="787">
        <v>0</v>
      </c>
      <c r="L201" s="787">
        <v>6127.1294930995418</v>
      </c>
      <c r="M201" s="787">
        <v>0</v>
      </c>
      <c r="N201" s="788">
        <v>35611.411197856934</v>
      </c>
      <c r="O201" s="792">
        <v>0.48606904958698011</v>
      </c>
      <c r="P201" s="792">
        <v>2.6894236870477626E-2</v>
      </c>
      <c r="Q201" s="792">
        <v>1.9626344360728002E-4</v>
      </c>
      <c r="R201" s="792">
        <v>1.8989369482577432E-5</v>
      </c>
      <c r="S201" s="792">
        <v>2.8746045488593461E-5</v>
      </c>
      <c r="T201" s="792">
        <v>8.5527932501197742E-4</v>
      </c>
      <c r="U201" s="792">
        <v>0</v>
      </c>
      <c r="V201" s="792">
        <v>5.8173332293060759E-3</v>
      </c>
      <c r="W201" s="792">
        <v>0</v>
      </c>
      <c r="X201" s="792">
        <v>3.3810848283374134E-2</v>
      </c>
      <c r="Y201" s="792">
        <v>38.427114212601758</v>
      </c>
      <c r="Z201" s="792">
        <v>2.3228759175631271</v>
      </c>
      <c r="AA201" s="792">
        <v>0.18554623143110155</v>
      </c>
      <c r="AB201" s="792">
        <v>0.13716171957833104</v>
      </c>
      <c r="AC201" s="792">
        <v>2.0873601161120445E-2</v>
      </c>
      <c r="AD201" s="792">
        <v>0.79647028369178796</v>
      </c>
      <c r="AE201" s="792">
        <v>9.6850784790697309E-2</v>
      </c>
      <c r="AF201" s="792">
        <v>2.8721360758416324E-2</v>
      </c>
      <c r="AG201" s="792">
        <v>6.6484949316982104E-3</v>
      </c>
      <c r="AH201" s="792">
        <v>3.5951483939062796</v>
      </c>
      <c r="AI201" s="792">
        <v>24.05778700882167</v>
      </c>
      <c r="AJ201" s="792">
        <v>1.4871114135413968</v>
      </c>
      <c r="AK201" s="792">
        <v>5.2415307318574619E-2</v>
      </c>
      <c r="AL201" s="792">
        <v>3.7703906527068393E-3</v>
      </c>
      <c r="AM201" s="792">
        <v>9.0059010638597753E-3</v>
      </c>
      <c r="AN201" s="792">
        <v>0.67220123355700456</v>
      </c>
      <c r="AO201" s="792">
        <v>4.6871627536638427E-2</v>
      </c>
      <c r="AP201" s="792">
        <v>1.889688454062392E-2</v>
      </c>
      <c r="AQ201" s="792">
        <v>1.79787693286809E-3</v>
      </c>
      <c r="AR201" s="793">
        <v>2.292070635143673</v>
      </c>
    </row>
    <row r="202" spans="1:44">
      <c r="A202" s="434" t="s">
        <v>1027</v>
      </c>
      <c r="B202" s="435">
        <v>200</v>
      </c>
      <c r="C202" s="772" t="s">
        <v>538</v>
      </c>
      <c r="D202" s="786">
        <v>1607458</v>
      </c>
      <c r="E202" s="787">
        <v>1702388.1588846787</v>
      </c>
      <c r="F202" s="787">
        <v>94381.909666001695</v>
      </c>
      <c r="G202" s="787">
        <v>4737.1948120043407</v>
      </c>
      <c r="H202" s="787">
        <v>66.507583190690411</v>
      </c>
      <c r="I202" s="787">
        <v>100.67896216828508</v>
      </c>
      <c r="J202" s="787">
        <v>0</v>
      </c>
      <c r="K202" s="787">
        <v>0</v>
      </c>
      <c r="L202" s="787">
        <v>9352.4243952780344</v>
      </c>
      <c r="M202" s="787">
        <v>0</v>
      </c>
      <c r="N202" s="788">
        <v>108638.71541864304</v>
      </c>
      <c r="O202" s="792">
        <v>1.059056074177166</v>
      </c>
      <c r="P202" s="792">
        <v>5.871500820923576E-2</v>
      </c>
      <c r="Q202" s="792">
        <v>2.9470100071070852E-3</v>
      </c>
      <c r="R202" s="792">
        <v>4.1374383150720211E-5</v>
      </c>
      <c r="S202" s="792">
        <v>6.2632406052466125E-5</v>
      </c>
      <c r="T202" s="792">
        <v>0</v>
      </c>
      <c r="U202" s="792">
        <v>0</v>
      </c>
      <c r="V202" s="792">
        <v>5.8181454167250618E-3</v>
      </c>
      <c r="W202" s="792">
        <v>0</v>
      </c>
      <c r="X202" s="792">
        <v>6.7584170422271106E-2</v>
      </c>
      <c r="Y202" s="792">
        <v>28.317418209245808</v>
      </c>
      <c r="Z202" s="792">
        <v>1.68466406009277</v>
      </c>
      <c r="AA202" s="792">
        <v>0.14149791337723236</v>
      </c>
      <c r="AB202" s="792">
        <v>0.1022283133919147</v>
      </c>
      <c r="AC202" s="792">
        <v>1.2805663209069135E-2</v>
      </c>
      <c r="AD202" s="792">
        <v>1.4633505969489391E-2</v>
      </c>
      <c r="AE202" s="792">
        <v>3.6404852579281277E-2</v>
      </c>
      <c r="AF202" s="792">
        <v>1.7986863490836891E-2</v>
      </c>
      <c r="AG202" s="792">
        <v>2.598127295545428E-3</v>
      </c>
      <c r="AH202" s="792">
        <v>2.0128192994061394</v>
      </c>
      <c r="AI202" s="792">
        <v>19.478701541725965</v>
      </c>
      <c r="AJ202" s="792">
        <v>1.1757248460179612</v>
      </c>
      <c r="AK202" s="792">
        <v>4.0709003930453812E-2</v>
      </c>
      <c r="AL202" s="792">
        <v>3.0786252507415939E-3</v>
      </c>
      <c r="AM202" s="792">
        <v>6.5835889941211079E-3</v>
      </c>
      <c r="AN202" s="792">
        <v>9.4725399531239967E-3</v>
      </c>
      <c r="AO202" s="792">
        <v>1.3697575910295259E-2</v>
      </c>
      <c r="AP202" s="792">
        <v>1.3912492908139385E-2</v>
      </c>
      <c r="AQ202" s="792">
        <v>5.0620606607669266E-4</v>
      </c>
      <c r="AR202" s="793">
        <v>1.263684879030913</v>
      </c>
    </row>
    <row r="203" spans="1:44">
      <c r="A203" s="434" t="s">
        <v>1028</v>
      </c>
      <c r="B203" s="435">
        <v>201</v>
      </c>
      <c r="C203" s="772" t="s">
        <v>540</v>
      </c>
      <c r="D203" s="786">
        <v>1467311</v>
      </c>
      <c r="E203" s="787">
        <v>2209800.3306798465</v>
      </c>
      <c r="F203" s="787">
        <v>140625.40057973951</v>
      </c>
      <c r="G203" s="787">
        <v>3565.7869725727496</v>
      </c>
      <c r="H203" s="787">
        <v>86.330769255227665</v>
      </c>
      <c r="I203" s="787">
        <v>130.68723647475224</v>
      </c>
      <c r="J203" s="787">
        <v>0</v>
      </c>
      <c r="K203" s="787">
        <v>0</v>
      </c>
      <c r="L203" s="787">
        <v>8536.2106961877689</v>
      </c>
      <c r="M203" s="787">
        <v>0</v>
      </c>
      <c r="N203" s="788">
        <v>152944.41625422999</v>
      </c>
      <c r="O203" s="792">
        <v>1.506020421491999</v>
      </c>
      <c r="P203" s="792">
        <v>9.583885119087876E-2</v>
      </c>
      <c r="Q203" s="792">
        <v>2.4301507809678722E-3</v>
      </c>
      <c r="R203" s="792">
        <v>5.883604038627644E-5</v>
      </c>
      <c r="S203" s="792">
        <v>8.9065805732221898E-5</v>
      </c>
      <c r="T203" s="792">
        <v>0</v>
      </c>
      <c r="U203" s="792">
        <v>0</v>
      </c>
      <c r="V203" s="792">
        <v>5.8175878843597364E-3</v>
      </c>
      <c r="W203" s="792">
        <v>0</v>
      </c>
      <c r="X203" s="792">
        <v>0.10423449170232485</v>
      </c>
      <c r="Y203" s="792">
        <v>38.026563397115787</v>
      </c>
      <c r="Z203" s="792">
        <v>2.1957642293479691</v>
      </c>
      <c r="AA203" s="792">
        <v>0.2504052813188658</v>
      </c>
      <c r="AB203" s="792">
        <v>0.1469695220031394</v>
      </c>
      <c r="AC203" s="792">
        <v>1.7692037117894625E-2</v>
      </c>
      <c r="AD203" s="792">
        <v>5.2921068624454212E-2</v>
      </c>
      <c r="AE203" s="792">
        <v>2.5104629274560142E-2</v>
      </c>
      <c r="AF203" s="792">
        <v>1.4820487710914787E-2</v>
      </c>
      <c r="AG203" s="792">
        <v>1.5823131488826299E-3</v>
      </c>
      <c r="AH203" s="792">
        <v>2.7052595685466807</v>
      </c>
      <c r="AI203" s="792">
        <v>23.565998139101858</v>
      </c>
      <c r="AJ203" s="792">
        <v>1.364060861564548</v>
      </c>
      <c r="AK203" s="792">
        <v>3.9426424323257707E-2</v>
      </c>
      <c r="AL203" s="792">
        <v>3.5296979181875235E-3</v>
      </c>
      <c r="AM203" s="792">
        <v>8.2935044580456085E-3</v>
      </c>
      <c r="AN203" s="792">
        <v>4.023984658392956E-2</v>
      </c>
      <c r="AO203" s="792">
        <v>8.4083719864669962E-3</v>
      </c>
      <c r="AP203" s="792">
        <v>1.1590396542952717E-2</v>
      </c>
      <c r="AQ203" s="792">
        <v>2.7322333340192245E-4</v>
      </c>
      <c r="AR203" s="793">
        <v>1.4758223267107899</v>
      </c>
    </row>
    <row r="204" spans="1:44">
      <c r="A204" s="434" t="s">
        <v>1029</v>
      </c>
      <c r="B204" s="435">
        <v>202</v>
      </c>
      <c r="C204" s="772" t="s">
        <v>542</v>
      </c>
      <c r="D204" s="786">
        <v>354192</v>
      </c>
      <c r="E204" s="787">
        <v>275157.97131860361</v>
      </c>
      <c r="F204" s="787">
        <v>15962.334923258637</v>
      </c>
      <c r="G204" s="787">
        <v>25441.974559171016</v>
      </c>
      <c r="H204" s="787">
        <v>10.749658691260491</v>
      </c>
      <c r="I204" s="787">
        <v>16.272798210037571</v>
      </c>
      <c r="J204" s="787">
        <v>0</v>
      </c>
      <c r="K204" s="787">
        <v>0</v>
      </c>
      <c r="L204" s="787">
        <v>2060.6050763918133</v>
      </c>
      <c r="M204" s="787">
        <v>0</v>
      </c>
      <c r="N204" s="788">
        <v>43491.937015722768</v>
      </c>
      <c r="O204" s="792">
        <v>0.77686105648519332</v>
      </c>
      <c r="P204" s="792">
        <v>4.5066898527517947E-2</v>
      </c>
      <c r="Q204" s="792">
        <v>7.1831025430193277E-2</v>
      </c>
      <c r="R204" s="792">
        <v>3.0349806577394437E-5</v>
      </c>
      <c r="S204" s="792">
        <v>4.594343805065493E-5</v>
      </c>
      <c r="T204" s="792">
        <v>0</v>
      </c>
      <c r="U204" s="792">
        <v>0</v>
      </c>
      <c r="V204" s="792">
        <v>5.8177628980660579E-3</v>
      </c>
      <c r="W204" s="792">
        <v>0</v>
      </c>
      <c r="X204" s="792">
        <v>0.12279198010040535</v>
      </c>
      <c r="Y204" s="792">
        <v>42.340821058218843</v>
      </c>
      <c r="Z204" s="792">
        <v>2.3227442575608062</v>
      </c>
      <c r="AA204" s="792">
        <v>0.27161062081078985</v>
      </c>
      <c r="AB204" s="792">
        <v>0.16741199981685148</v>
      </c>
      <c r="AC204" s="792">
        <v>1.9222251705802298E-2</v>
      </c>
      <c r="AD204" s="792">
        <v>2.686245359420826E-2</v>
      </c>
      <c r="AE204" s="792">
        <v>2.7641893731081203E-2</v>
      </c>
      <c r="AF204" s="792">
        <v>1.3230734894279925E-2</v>
      </c>
      <c r="AG204" s="792">
        <v>2.147856964902516E-3</v>
      </c>
      <c r="AH204" s="792">
        <v>2.8508720690787217</v>
      </c>
      <c r="AI204" s="792">
        <v>28.294071759819367</v>
      </c>
      <c r="AJ204" s="792">
        <v>1.5374100739063288</v>
      </c>
      <c r="AK204" s="792">
        <v>0.10705246636236394</v>
      </c>
      <c r="AL204" s="792">
        <v>3.965949045722705E-3</v>
      </c>
      <c r="AM204" s="792">
        <v>9.7347541802944478E-3</v>
      </c>
      <c r="AN204" s="792">
        <v>1.8091347416501813E-2</v>
      </c>
      <c r="AO204" s="792">
        <v>9.7493365790003988E-3</v>
      </c>
      <c r="AP204" s="792">
        <v>9.3687630358693635E-3</v>
      </c>
      <c r="AQ204" s="792">
        <v>3.9140254606216045E-4</v>
      </c>
      <c r="AR204" s="793">
        <v>1.6957640930721436</v>
      </c>
    </row>
    <row r="205" spans="1:44">
      <c r="A205" s="434" t="s">
        <v>1030</v>
      </c>
      <c r="B205" s="435">
        <v>203</v>
      </c>
      <c r="C205" s="772" t="s">
        <v>544</v>
      </c>
      <c r="D205" s="786">
        <v>348711</v>
      </c>
      <c r="E205" s="787">
        <v>94031.749039497445</v>
      </c>
      <c r="F205" s="787">
        <v>5226.0060238603191</v>
      </c>
      <c r="G205" s="787">
        <v>6.0871532131832273</v>
      </c>
      <c r="H205" s="787">
        <v>3.6735596045896477</v>
      </c>
      <c r="I205" s="787">
        <v>5.5610225287090609</v>
      </c>
      <c r="J205" s="787">
        <v>0</v>
      </c>
      <c r="K205" s="787">
        <v>0</v>
      </c>
      <c r="L205" s="787">
        <v>2028.6081031559163</v>
      </c>
      <c r="M205" s="787">
        <v>0</v>
      </c>
      <c r="N205" s="788">
        <v>7269.9358623627177</v>
      </c>
      <c r="O205" s="792">
        <v>0.26965524184639272</v>
      </c>
      <c r="P205" s="792">
        <v>1.4986639434547E-2</v>
      </c>
      <c r="Q205" s="792">
        <v>1.7456154847949239E-5</v>
      </c>
      <c r="R205" s="792">
        <v>1.0534682314551728E-5</v>
      </c>
      <c r="S205" s="792">
        <v>1.5947367673256825E-5</v>
      </c>
      <c r="T205" s="792">
        <v>0</v>
      </c>
      <c r="U205" s="792">
        <v>0</v>
      </c>
      <c r="V205" s="792">
        <v>5.8174479817267484E-3</v>
      </c>
      <c r="W205" s="792">
        <v>0</v>
      </c>
      <c r="X205" s="792">
        <v>2.0848025621109507E-2</v>
      </c>
      <c r="Y205" s="792">
        <v>32.515164052405652</v>
      </c>
      <c r="Z205" s="792">
        <v>1.9742100204583928</v>
      </c>
      <c r="AA205" s="792">
        <v>0.23248543150171735</v>
      </c>
      <c r="AB205" s="792">
        <v>0.13944921829612089</v>
      </c>
      <c r="AC205" s="792">
        <v>2.3916038258269212E-2</v>
      </c>
      <c r="AD205" s="792">
        <v>1.606745001821655E-2</v>
      </c>
      <c r="AE205" s="792">
        <v>1.7810176363199176E-2</v>
      </c>
      <c r="AF205" s="792">
        <v>1.4136323275867745E-2</v>
      </c>
      <c r="AG205" s="792">
        <v>1.6637820628529938E-3</v>
      </c>
      <c r="AH205" s="792">
        <v>2.419738440234636</v>
      </c>
      <c r="AI205" s="792">
        <v>21.025440849777851</v>
      </c>
      <c r="AJ205" s="792">
        <v>1.3181161984915404</v>
      </c>
      <c r="AK205" s="792">
        <v>7.984808773269203E-2</v>
      </c>
      <c r="AL205" s="792">
        <v>6.8521537406226731E-3</v>
      </c>
      <c r="AM205" s="792">
        <v>1.2653514248313241E-2</v>
      </c>
      <c r="AN205" s="792">
        <v>1.0853652386260841E-2</v>
      </c>
      <c r="AO205" s="792">
        <v>5.266112818669887E-3</v>
      </c>
      <c r="AP205" s="792">
        <v>1.1563031219376005E-2</v>
      </c>
      <c r="AQ205" s="792">
        <v>2.502695253549444E-4</v>
      </c>
      <c r="AR205" s="793">
        <v>1.4454030201628301</v>
      </c>
    </row>
    <row r="206" spans="1:44">
      <c r="A206" s="434" t="s">
        <v>1031</v>
      </c>
      <c r="B206" s="435">
        <v>204</v>
      </c>
      <c r="C206" s="772" t="s">
        <v>1032</v>
      </c>
      <c r="D206" s="786">
        <v>742223</v>
      </c>
      <c r="E206" s="787">
        <v>1306241.592175538</v>
      </c>
      <c r="F206" s="787">
        <v>71623.701617835497</v>
      </c>
      <c r="G206" s="787">
        <v>3201.9052143214044</v>
      </c>
      <c r="H206" s="787">
        <v>51.031235682272786</v>
      </c>
      <c r="I206" s="787">
        <v>295598.62591786787</v>
      </c>
      <c r="J206" s="787">
        <v>149935.53550904154</v>
      </c>
      <c r="K206" s="787">
        <v>1748272.5218405579</v>
      </c>
      <c r="L206" s="787">
        <v>356322.75566722092</v>
      </c>
      <c r="M206" s="787">
        <v>271634.74023085041</v>
      </c>
      <c r="N206" s="788">
        <v>2896640.8172333776</v>
      </c>
      <c r="O206" s="792">
        <v>1.7599044925521548</v>
      </c>
      <c r="P206" s="792">
        <v>9.6498898064106733E-2</v>
      </c>
      <c r="Q206" s="792">
        <v>4.3139396304364116E-3</v>
      </c>
      <c r="R206" s="792">
        <v>6.8754586805141831E-5</v>
      </c>
      <c r="S206" s="792">
        <v>0.3982612044060449</v>
      </c>
      <c r="T206" s="792">
        <v>0.20200874334134289</v>
      </c>
      <c r="U206" s="792">
        <v>2.3554545222130785</v>
      </c>
      <c r="V206" s="792">
        <v>0.4800750659400489</v>
      </c>
      <c r="W206" s="792">
        <v>0.36597456590654076</v>
      </c>
      <c r="X206" s="792">
        <v>3.9026556940884043</v>
      </c>
      <c r="Y206" s="792">
        <v>45.796212332929258</v>
      </c>
      <c r="Z206" s="792">
        <v>2.4749737063857329</v>
      </c>
      <c r="AA206" s="792">
        <v>0.23138337065438991</v>
      </c>
      <c r="AB206" s="792">
        <v>0.16374019333836826</v>
      </c>
      <c r="AC206" s="792">
        <v>0.42096493690525488</v>
      </c>
      <c r="AD206" s="792">
        <v>0.22341880991962879</v>
      </c>
      <c r="AE206" s="792">
        <v>2.3968047454986978</v>
      </c>
      <c r="AF206" s="792">
        <v>0.49012852556651143</v>
      </c>
      <c r="AG206" s="792">
        <v>0.36996279937423771</v>
      </c>
      <c r="AH206" s="792">
        <v>6.7713770876428221</v>
      </c>
      <c r="AI206" s="792">
        <v>32.241389447681058</v>
      </c>
      <c r="AJ206" s="792">
        <v>1.7074492270058337</v>
      </c>
      <c r="AK206" s="792">
        <v>5.3340448934403845E-2</v>
      </c>
      <c r="AL206" s="792">
        <v>4.8683069732970378E-3</v>
      </c>
      <c r="AM206" s="792">
        <v>0.40977913682678052</v>
      </c>
      <c r="AN206" s="792">
        <v>0.21484376405421723</v>
      </c>
      <c r="AO206" s="792">
        <v>2.3656018264763916</v>
      </c>
      <c r="AP206" s="792">
        <v>0.48369613688660129</v>
      </c>
      <c r="AQ206" s="792">
        <v>0.36609933819679086</v>
      </c>
      <c r="AR206" s="793">
        <v>5.6056781853543169</v>
      </c>
    </row>
    <row r="207" spans="1:44">
      <c r="A207" s="434" t="s">
        <v>1033</v>
      </c>
      <c r="B207" s="435">
        <v>205</v>
      </c>
      <c r="C207" s="772" t="s">
        <v>1034</v>
      </c>
      <c r="D207" s="786">
        <v>3517298</v>
      </c>
      <c r="E207" s="787">
        <v>5704310.5567156812</v>
      </c>
      <c r="F207" s="787">
        <v>317205.8165612928</v>
      </c>
      <c r="G207" s="787">
        <v>21368.752256217915</v>
      </c>
      <c r="H207" s="787">
        <v>222.85159052378089</v>
      </c>
      <c r="I207" s="787">
        <v>337.35200972731343</v>
      </c>
      <c r="J207" s="787">
        <v>0</v>
      </c>
      <c r="K207" s="787">
        <v>548854.04940915643</v>
      </c>
      <c r="L207" s="787">
        <v>16530.768284713464</v>
      </c>
      <c r="M207" s="787">
        <v>0</v>
      </c>
      <c r="N207" s="788">
        <v>904519.59011163178</v>
      </c>
      <c r="O207" s="792">
        <v>1.6217876781312477</v>
      </c>
      <c r="P207" s="792">
        <v>9.0184515659831155E-2</v>
      </c>
      <c r="Q207" s="792">
        <v>6.0753317621133939E-3</v>
      </c>
      <c r="R207" s="792">
        <v>6.335874598165435E-5</v>
      </c>
      <c r="S207" s="792">
        <v>9.5912262687811335E-5</v>
      </c>
      <c r="T207" s="792">
        <v>0</v>
      </c>
      <c r="U207" s="792">
        <v>0.15604422753180322</v>
      </c>
      <c r="V207" s="792">
        <v>4.6998486578940608E-3</v>
      </c>
      <c r="W207" s="792">
        <v>0</v>
      </c>
      <c r="X207" s="792">
        <v>0.25716319462031129</v>
      </c>
      <c r="Y207" s="792">
        <v>51.807878228607478</v>
      </c>
      <c r="Z207" s="792">
        <v>2.7466035658769403</v>
      </c>
      <c r="AA207" s="792">
        <v>0.24162413096220736</v>
      </c>
      <c r="AB207" s="792">
        <v>0.1790499502448345</v>
      </c>
      <c r="AC207" s="792">
        <v>2.1180933018149377E-2</v>
      </c>
      <c r="AD207" s="792">
        <v>2.0750935725511784E-2</v>
      </c>
      <c r="AE207" s="792">
        <v>0.19154900560285817</v>
      </c>
      <c r="AF207" s="792">
        <v>1.0181473526080499E-2</v>
      </c>
      <c r="AG207" s="792">
        <v>1.0147644170805314E-3</v>
      </c>
      <c r="AH207" s="792">
        <v>3.4119547593736619</v>
      </c>
      <c r="AI207" s="792">
        <v>37.29986918590366</v>
      </c>
      <c r="AJ207" s="792">
        <v>1.9394588409857882</v>
      </c>
      <c r="AK207" s="792">
        <v>5.1510249471912573E-2</v>
      </c>
      <c r="AL207" s="792">
        <v>4.7768211458715133E-3</v>
      </c>
      <c r="AM207" s="792">
        <v>1.2751184049769271E-2</v>
      </c>
      <c r="AN207" s="792">
        <v>1.3505223816442915E-2</v>
      </c>
      <c r="AO207" s="792">
        <v>0.16506622295674267</v>
      </c>
      <c r="AP207" s="792">
        <v>7.4422157567267206E-3</v>
      </c>
      <c r="AQ207" s="792">
        <v>4.2629689784896439E-5</v>
      </c>
      <c r="AR207" s="793">
        <v>2.194553387873039</v>
      </c>
    </row>
    <row r="208" spans="1:44">
      <c r="A208" s="434" t="s">
        <v>1035</v>
      </c>
      <c r="B208" s="435">
        <v>206</v>
      </c>
      <c r="C208" s="772" t="s">
        <v>1036</v>
      </c>
      <c r="D208" s="786">
        <v>1024030</v>
      </c>
      <c r="E208" s="787">
        <v>1102841.2637526859</v>
      </c>
      <c r="F208" s="787">
        <v>63544.240522519322</v>
      </c>
      <c r="G208" s="787">
        <v>7001.8242950342146</v>
      </c>
      <c r="H208" s="787">
        <v>43.084949053693748</v>
      </c>
      <c r="I208" s="787">
        <v>65.221855128341389</v>
      </c>
      <c r="J208" s="787">
        <v>1025.7646515918327</v>
      </c>
      <c r="K208" s="787">
        <v>683204.33540817618</v>
      </c>
      <c r="L208" s="787">
        <v>144296.49182391341</v>
      </c>
      <c r="M208" s="787">
        <v>21156.024254947468</v>
      </c>
      <c r="N208" s="788">
        <v>920336.98776036443</v>
      </c>
      <c r="O208" s="792">
        <v>1.0769618700161967</v>
      </c>
      <c r="P208" s="792">
        <v>6.2053104423229123E-2</v>
      </c>
      <c r="Q208" s="792">
        <v>6.8375187201880948E-3</v>
      </c>
      <c r="R208" s="792">
        <v>4.2073912926080044E-5</v>
      </c>
      <c r="S208" s="792">
        <v>6.3691351941194487E-5</v>
      </c>
      <c r="T208" s="792">
        <v>1.0016939460678229E-3</v>
      </c>
      <c r="U208" s="792">
        <v>0.66717218773685949</v>
      </c>
      <c r="V208" s="792">
        <v>0.14091041456198883</v>
      </c>
      <c r="W208" s="792">
        <v>2.0659574675495316E-2</v>
      </c>
      <c r="X208" s="792">
        <v>0.89874025932869595</v>
      </c>
      <c r="Y208" s="792">
        <v>68.517925581583171</v>
      </c>
      <c r="Z208" s="792">
        <v>3.6196506743797903</v>
      </c>
      <c r="AA208" s="792">
        <v>0.28033813771158733</v>
      </c>
      <c r="AB208" s="792">
        <v>0.23108281991812013</v>
      </c>
      <c r="AC208" s="792">
        <v>7.2521983296251882E-2</v>
      </c>
      <c r="AD208" s="792">
        <v>4.1839082809651117E-2</v>
      </c>
      <c r="AE208" s="792">
        <v>0.96511038059762833</v>
      </c>
      <c r="AF208" s="792">
        <v>0.19835842337084514</v>
      </c>
      <c r="AG208" s="792">
        <v>6.0118647455434437E-2</v>
      </c>
      <c r="AH208" s="792">
        <v>5.4690201495393076</v>
      </c>
      <c r="AI208" s="792">
        <v>46.373186542525382</v>
      </c>
      <c r="AJ208" s="792">
        <v>2.4062999504614648</v>
      </c>
      <c r="AK208" s="792">
        <v>6.664640585932266E-2</v>
      </c>
      <c r="AL208" s="792">
        <v>5.8931244774880539E-3</v>
      </c>
      <c r="AM208" s="792">
        <v>2.2751983422528734E-2</v>
      </c>
      <c r="AN208" s="792">
        <v>1.416618473347845E-2</v>
      </c>
      <c r="AO208" s="792">
        <v>0.71296293261307719</v>
      </c>
      <c r="AP208" s="792">
        <v>0.1511524911924183</v>
      </c>
      <c r="AQ208" s="792">
        <v>2.5983700772997678E-2</v>
      </c>
      <c r="AR208" s="793">
        <v>3.405856773532776</v>
      </c>
    </row>
    <row r="209" spans="1:44">
      <c r="A209" s="434" t="s">
        <v>1037</v>
      </c>
      <c r="B209" s="435">
        <v>207</v>
      </c>
      <c r="C209" s="772" t="s">
        <v>1038</v>
      </c>
      <c r="D209" s="786">
        <v>86084</v>
      </c>
      <c r="E209" s="787">
        <v>514830.09230406792</v>
      </c>
      <c r="F209" s="787">
        <v>28260.00493425371</v>
      </c>
      <c r="G209" s="787">
        <v>1088.2118549586439</v>
      </c>
      <c r="H209" s="787">
        <v>20.112983642588333</v>
      </c>
      <c r="I209" s="787">
        <v>30.446968933415345</v>
      </c>
      <c r="J209" s="787">
        <v>0</v>
      </c>
      <c r="K209" s="787">
        <v>0</v>
      </c>
      <c r="L209" s="787">
        <v>105.58928606632537</v>
      </c>
      <c r="M209" s="787">
        <v>0</v>
      </c>
      <c r="N209" s="788">
        <v>29504.366027854685</v>
      </c>
      <c r="O209" s="792">
        <v>5.9805549498637136</v>
      </c>
      <c r="P209" s="792">
        <v>0.32828405899184182</v>
      </c>
      <c r="Q209" s="792">
        <v>1.2641278924755401E-2</v>
      </c>
      <c r="R209" s="792">
        <v>2.3364369270234111E-4</v>
      </c>
      <c r="S209" s="792">
        <v>3.5368905874977167E-4</v>
      </c>
      <c r="T209" s="792">
        <v>0</v>
      </c>
      <c r="U209" s="792">
        <v>0</v>
      </c>
      <c r="V209" s="792">
        <v>1.2265843370002018E-3</v>
      </c>
      <c r="W209" s="792">
        <v>0</v>
      </c>
      <c r="X209" s="792">
        <v>0.34273925500504954</v>
      </c>
      <c r="Y209" s="792">
        <v>55.997501928587198</v>
      </c>
      <c r="Z209" s="792">
        <v>3.0530171382777711</v>
      </c>
      <c r="AA209" s="792">
        <v>0.31000339071036681</v>
      </c>
      <c r="AB209" s="792">
        <v>0.21382759946730917</v>
      </c>
      <c r="AC209" s="792">
        <v>2.1476516447143226E-2</v>
      </c>
      <c r="AD209" s="792">
        <v>1.3098496066855078E-2</v>
      </c>
      <c r="AE209" s="792">
        <v>1.4907297820814788E-2</v>
      </c>
      <c r="AF209" s="792">
        <v>6.2661370236454968E-3</v>
      </c>
      <c r="AG209" s="792">
        <v>1.5204314135389E-3</v>
      </c>
      <c r="AH209" s="792">
        <v>3.6341170072274442</v>
      </c>
      <c r="AI209" s="792">
        <v>43.292217685301999</v>
      </c>
      <c r="AJ209" s="792">
        <v>2.3299951961963838</v>
      </c>
      <c r="AK209" s="792">
        <v>0.11108117603550412</v>
      </c>
      <c r="AL209" s="792">
        <v>5.7614320876390249E-3</v>
      </c>
      <c r="AM209" s="792">
        <v>1.3082454227225586E-2</v>
      </c>
      <c r="AN209" s="792">
        <v>7.8514571347268504E-3</v>
      </c>
      <c r="AO209" s="792">
        <v>3.5709774596226775E-3</v>
      </c>
      <c r="AP209" s="792">
        <v>3.8670078835346799E-3</v>
      </c>
      <c r="AQ209" s="792">
        <v>1.7501142346868851E-4</v>
      </c>
      <c r="AR209" s="793">
        <v>2.4753847124481059</v>
      </c>
    </row>
    <row r="210" spans="1:44">
      <c r="A210" s="434" t="s">
        <v>1039</v>
      </c>
      <c r="B210" s="435">
        <v>208</v>
      </c>
      <c r="C210" s="772" t="s">
        <v>1040</v>
      </c>
      <c r="D210" s="786">
        <v>91684</v>
      </c>
      <c r="E210" s="787">
        <v>161219.94783838777</v>
      </c>
      <c r="F210" s="787">
        <v>8601.0302986441748</v>
      </c>
      <c r="G210" s="787">
        <v>83.457400779737895</v>
      </c>
      <c r="H210" s="787">
        <v>6.2984161613794942</v>
      </c>
      <c r="I210" s="787">
        <v>9.5345218095431257</v>
      </c>
      <c r="J210" s="787">
        <v>0</v>
      </c>
      <c r="K210" s="787">
        <v>0</v>
      </c>
      <c r="L210" s="787">
        <v>262.05902330255759</v>
      </c>
      <c r="M210" s="787">
        <v>0</v>
      </c>
      <c r="N210" s="788">
        <v>8962.3796606973938</v>
      </c>
      <c r="O210" s="792">
        <v>1.7584305640939288</v>
      </c>
      <c r="P210" s="792">
        <v>9.381168250342671E-2</v>
      </c>
      <c r="Q210" s="792">
        <v>9.1027224793571282E-4</v>
      </c>
      <c r="R210" s="792">
        <v>6.8697004508741914E-5</v>
      </c>
      <c r="S210" s="792">
        <v>1.039933010071891E-4</v>
      </c>
      <c r="T210" s="792">
        <v>0</v>
      </c>
      <c r="U210" s="792">
        <v>0</v>
      </c>
      <c r="V210" s="792">
        <v>2.8582852330020243E-3</v>
      </c>
      <c r="W210" s="792">
        <v>0</v>
      </c>
      <c r="X210" s="792">
        <v>9.7752930289880385E-2</v>
      </c>
      <c r="Y210" s="792">
        <v>50.44582806330294</v>
      </c>
      <c r="Z210" s="792">
        <v>2.7813580117303354</v>
      </c>
      <c r="AA210" s="792">
        <v>0.30938858154357707</v>
      </c>
      <c r="AB210" s="792">
        <v>0.22608370635212927</v>
      </c>
      <c r="AC210" s="792">
        <v>3.4347823515777712E-2</v>
      </c>
      <c r="AD210" s="792">
        <v>5.3537792527071665E-2</v>
      </c>
      <c r="AE210" s="792">
        <v>3.1533681596575608E-3</v>
      </c>
      <c r="AF210" s="792">
        <v>5.0121074372287662E-3</v>
      </c>
      <c r="AG210" s="792">
        <v>3.4251354132588724E-4</v>
      </c>
      <c r="AH210" s="792">
        <v>3.4132239048071029</v>
      </c>
      <c r="AI210" s="792">
        <v>34.804404111985185</v>
      </c>
      <c r="AJ210" s="792">
        <v>1.8997117495941098</v>
      </c>
      <c r="AK210" s="792">
        <v>0.14313048413475007</v>
      </c>
      <c r="AL210" s="792">
        <v>7.5625619253755156E-3</v>
      </c>
      <c r="AM210" s="792">
        <v>2.0671822470225778E-2</v>
      </c>
      <c r="AN210" s="792">
        <v>4.2502928656151351E-2</v>
      </c>
      <c r="AO210" s="792">
        <v>5.9782869104954149E-4</v>
      </c>
      <c r="AP210" s="792">
        <v>4.0937803698891297E-3</v>
      </c>
      <c r="AQ210" s="792">
        <v>4.4279239975364681E-5</v>
      </c>
      <c r="AR210" s="793">
        <v>2.1183154350815272</v>
      </c>
    </row>
    <row r="211" spans="1:44">
      <c r="A211" s="434" t="s">
        <v>1041</v>
      </c>
      <c r="B211" s="435">
        <v>209</v>
      </c>
      <c r="C211" s="772" t="s">
        <v>1042</v>
      </c>
      <c r="D211" s="786">
        <v>1671487</v>
      </c>
      <c r="E211" s="787">
        <v>1387261.5174619909</v>
      </c>
      <c r="F211" s="787">
        <v>79957.627960606158</v>
      </c>
      <c r="G211" s="787">
        <v>4294.9618616205053</v>
      </c>
      <c r="H211" s="787">
        <v>54.196459425735917</v>
      </c>
      <c r="I211" s="787">
        <v>82.042423230655686</v>
      </c>
      <c r="J211" s="787">
        <v>5314.3696800000007</v>
      </c>
      <c r="K211" s="787">
        <v>51775.779736674289</v>
      </c>
      <c r="L211" s="787">
        <v>4777.0759362328836</v>
      </c>
      <c r="M211" s="787">
        <v>0</v>
      </c>
      <c r="N211" s="788">
        <v>146256.05405779023</v>
      </c>
      <c r="O211" s="792">
        <v>0.8299565102582257</v>
      </c>
      <c r="P211" s="792">
        <v>4.7836224846861598E-2</v>
      </c>
      <c r="Q211" s="792">
        <v>2.5695454775421559E-3</v>
      </c>
      <c r="R211" s="792">
        <v>3.2424098677247214E-5</v>
      </c>
      <c r="S211" s="792">
        <v>4.9083494655151784E-5</v>
      </c>
      <c r="T211" s="792">
        <v>3.1794262713380366E-3</v>
      </c>
      <c r="U211" s="792">
        <v>3.09758794035935E-2</v>
      </c>
      <c r="V211" s="792">
        <v>2.8579797128143285E-3</v>
      </c>
      <c r="W211" s="792">
        <v>0</v>
      </c>
      <c r="X211" s="792">
        <v>8.7500563305482018E-2</v>
      </c>
      <c r="Y211" s="792">
        <v>45.319946937871528</v>
      </c>
      <c r="Z211" s="792">
        <v>2.4601528599347477</v>
      </c>
      <c r="AA211" s="792">
        <v>0.27611044871138329</v>
      </c>
      <c r="AB211" s="792">
        <v>0.15997546524156958</v>
      </c>
      <c r="AC211" s="792">
        <v>2.4549945993174151E-2</v>
      </c>
      <c r="AD211" s="792">
        <v>2.2456963430095067E-2</v>
      </c>
      <c r="AE211" s="792">
        <v>6.774438962136782E-2</v>
      </c>
      <c r="AF211" s="792">
        <v>1.2146134377847142E-2</v>
      </c>
      <c r="AG211" s="792">
        <v>3.225975478559046E-3</v>
      </c>
      <c r="AH211" s="792">
        <v>3.0263621827887435</v>
      </c>
      <c r="AI211" s="792">
        <v>31.239956793434335</v>
      </c>
      <c r="AJ211" s="792">
        <v>1.6655280695469554</v>
      </c>
      <c r="AK211" s="792">
        <v>8.7843677909842405E-2</v>
      </c>
      <c r="AL211" s="792">
        <v>5.7228578933710451E-3</v>
      </c>
      <c r="AM211" s="792">
        <v>1.4096464025846626E-2</v>
      </c>
      <c r="AN211" s="792">
        <v>1.4962916168681655E-2</v>
      </c>
      <c r="AO211" s="792">
        <v>4.0884921767575119E-2</v>
      </c>
      <c r="AP211" s="792">
        <v>7.2487816329757059E-3</v>
      </c>
      <c r="AQ211" s="792">
        <v>3.3276072588604971E-4</v>
      </c>
      <c r="AR211" s="793">
        <v>1.8366204496711338</v>
      </c>
    </row>
    <row r="212" spans="1:44">
      <c r="A212" s="434" t="s">
        <v>1043</v>
      </c>
      <c r="B212" s="435">
        <v>210</v>
      </c>
      <c r="C212" s="772" t="s">
        <v>225</v>
      </c>
      <c r="D212" s="786">
        <v>5852579</v>
      </c>
      <c r="E212" s="787">
        <v>4744165.5342763048</v>
      </c>
      <c r="F212" s="787">
        <v>262343.41431402997</v>
      </c>
      <c r="G212" s="787">
        <v>19394.69561110004</v>
      </c>
      <c r="H212" s="787">
        <v>185.34138779959719</v>
      </c>
      <c r="I212" s="787">
        <v>280.56918738110278</v>
      </c>
      <c r="J212" s="787">
        <v>0</v>
      </c>
      <c r="K212" s="787">
        <v>91588.263994169014</v>
      </c>
      <c r="L212" s="787">
        <v>16725.481349842408</v>
      </c>
      <c r="M212" s="787">
        <v>0</v>
      </c>
      <c r="N212" s="788">
        <v>390517.76584432216</v>
      </c>
      <c r="O212" s="792">
        <v>0.81061110568115435</v>
      </c>
      <c r="P212" s="792">
        <v>4.4825266658344971E-2</v>
      </c>
      <c r="Q212" s="792">
        <v>3.3138716472003267E-3</v>
      </c>
      <c r="R212" s="792">
        <v>3.1668327381757204E-5</v>
      </c>
      <c r="S212" s="792">
        <v>4.793941053697913E-5</v>
      </c>
      <c r="T212" s="792">
        <v>0</v>
      </c>
      <c r="U212" s="792">
        <v>1.5649214473511423E-2</v>
      </c>
      <c r="V212" s="792">
        <v>2.857796767859504E-3</v>
      </c>
      <c r="W212" s="792">
        <v>0</v>
      </c>
      <c r="X212" s="792">
        <v>6.6725757284834958E-2</v>
      </c>
      <c r="Y212" s="792">
        <v>41.761218694590781</v>
      </c>
      <c r="Z212" s="792">
        <v>2.3168953394229748</v>
      </c>
      <c r="AA212" s="792">
        <v>0.27439126328618768</v>
      </c>
      <c r="AB212" s="792">
        <v>0.14719762044570436</v>
      </c>
      <c r="AC212" s="792">
        <v>2.1125509433986979E-2</v>
      </c>
      <c r="AD212" s="792">
        <v>1.96145569998992E-2</v>
      </c>
      <c r="AE212" s="792">
        <v>5.6269322418863427E-2</v>
      </c>
      <c r="AF212" s="792">
        <v>1.210976176988466E-2</v>
      </c>
      <c r="AG212" s="792">
        <v>3.0021161700484172E-3</v>
      </c>
      <c r="AH212" s="792">
        <v>2.8506054899475495</v>
      </c>
      <c r="AI212" s="792">
        <v>26.805995787788085</v>
      </c>
      <c r="AJ212" s="792">
        <v>1.4712028865837286</v>
      </c>
      <c r="AK212" s="792">
        <v>7.374811847726763E-2</v>
      </c>
      <c r="AL212" s="792">
        <v>4.4602000952779974E-3</v>
      </c>
      <c r="AM212" s="792">
        <v>1.1008428226647314E-2</v>
      </c>
      <c r="AN212" s="792">
        <v>1.1594238894206396E-2</v>
      </c>
      <c r="AO212" s="792">
        <v>2.7176240279167312E-2</v>
      </c>
      <c r="AP212" s="792">
        <v>7.3017337007936891E-3</v>
      </c>
      <c r="AQ212" s="792">
        <v>3.4116786145580618E-4</v>
      </c>
      <c r="AR212" s="793">
        <v>1.6068330141185447</v>
      </c>
    </row>
    <row r="213" spans="1:44">
      <c r="A213" s="434" t="s">
        <v>1044</v>
      </c>
      <c r="B213" s="435">
        <v>211</v>
      </c>
      <c r="C213" s="772" t="s">
        <v>1045</v>
      </c>
      <c r="D213" s="786">
        <v>1183641</v>
      </c>
      <c r="E213" s="787">
        <v>913537.21205127158</v>
      </c>
      <c r="F213" s="787">
        <v>52537.8335149458</v>
      </c>
      <c r="G213" s="787">
        <v>1489.4885206760416</v>
      </c>
      <c r="H213" s="787">
        <v>35.689364855601696</v>
      </c>
      <c r="I213" s="787">
        <v>54.026443929031693</v>
      </c>
      <c r="J213" s="787">
        <v>0</v>
      </c>
      <c r="K213" s="787">
        <v>0</v>
      </c>
      <c r="L213" s="787">
        <v>3545.179065992776</v>
      </c>
      <c r="M213" s="787">
        <v>0</v>
      </c>
      <c r="N213" s="788">
        <v>57662.216910399256</v>
      </c>
      <c r="O213" s="792">
        <v>0.77180260911143794</v>
      </c>
      <c r="P213" s="792">
        <v>4.4386628644112365E-2</v>
      </c>
      <c r="Q213" s="792">
        <v>1.2583955106962683E-3</v>
      </c>
      <c r="R213" s="792">
        <v>3.015218706989847E-5</v>
      </c>
      <c r="S213" s="792">
        <v>4.5644282285787409E-5</v>
      </c>
      <c r="T213" s="792">
        <v>0</v>
      </c>
      <c r="U213" s="792">
        <v>0</v>
      </c>
      <c r="V213" s="792">
        <v>2.9951472329809259E-3</v>
      </c>
      <c r="W213" s="792">
        <v>0</v>
      </c>
      <c r="X213" s="792">
        <v>4.8715967857145243E-2</v>
      </c>
      <c r="Y213" s="792">
        <v>56.276358321383668</v>
      </c>
      <c r="Z213" s="792">
        <v>3.4761799841912588</v>
      </c>
      <c r="AA213" s="792">
        <v>0.27515365585144325</v>
      </c>
      <c r="AB213" s="792">
        <v>0.17820838512036274</v>
      </c>
      <c r="AC213" s="792">
        <v>2.0577383189821375E-2</v>
      </c>
      <c r="AD213" s="792">
        <v>1.932748217085753E-2</v>
      </c>
      <c r="AE213" s="792">
        <v>4.3664349214363275E-2</v>
      </c>
      <c r="AF213" s="792">
        <v>2.6560782901141829E-2</v>
      </c>
      <c r="AG213" s="792">
        <v>3.1020305115463621E-3</v>
      </c>
      <c r="AH213" s="792">
        <v>4.0427740531507954</v>
      </c>
      <c r="AI213" s="792">
        <v>41.050109601661532</v>
      </c>
      <c r="AJ213" s="792">
        <v>2.5770584124075104</v>
      </c>
      <c r="AK213" s="792">
        <v>7.1447688004428897E-2</v>
      </c>
      <c r="AL213" s="792">
        <v>5.6531009574659159E-3</v>
      </c>
      <c r="AM213" s="792">
        <v>1.1902028687315422E-2</v>
      </c>
      <c r="AN213" s="792">
        <v>1.1876667645762267E-2</v>
      </c>
      <c r="AO213" s="792">
        <v>1.9583399815799065E-2</v>
      </c>
      <c r="AP213" s="792">
        <v>2.1670224742873376E-2</v>
      </c>
      <c r="AQ213" s="792">
        <v>7.3619101195811893E-4</v>
      </c>
      <c r="AR213" s="793">
        <v>2.7199277132731137</v>
      </c>
    </row>
    <row r="214" spans="1:44">
      <c r="A214" s="434" t="s">
        <v>1046</v>
      </c>
      <c r="B214" s="435">
        <v>212</v>
      </c>
      <c r="C214" s="772" t="s">
        <v>1047</v>
      </c>
      <c r="D214" s="786">
        <v>362328</v>
      </c>
      <c r="E214" s="787">
        <v>114971.15867840366</v>
      </c>
      <c r="F214" s="787">
        <v>7092.2553051824871</v>
      </c>
      <c r="G214" s="787">
        <v>3039.4566081404773</v>
      </c>
      <c r="H214" s="787">
        <v>4.4916042563075518</v>
      </c>
      <c r="I214" s="787">
        <v>6.7993758501060011</v>
      </c>
      <c r="J214" s="787">
        <v>0</v>
      </c>
      <c r="K214" s="787">
        <v>0</v>
      </c>
      <c r="L214" s="787">
        <v>2515.274524851131</v>
      </c>
      <c r="M214" s="787">
        <v>0</v>
      </c>
      <c r="N214" s="788">
        <v>12658.277418280508</v>
      </c>
      <c r="O214" s="792">
        <v>0.31731237629552134</v>
      </c>
      <c r="P214" s="792">
        <v>1.9574129808302112E-2</v>
      </c>
      <c r="Q214" s="792">
        <v>8.3886881724307191E-3</v>
      </c>
      <c r="R214" s="792">
        <v>1.2396514363525733E-5</v>
      </c>
      <c r="S214" s="792">
        <v>1.8765802946794067E-5</v>
      </c>
      <c r="T214" s="792">
        <v>0</v>
      </c>
      <c r="U214" s="792">
        <v>0</v>
      </c>
      <c r="V214" s="792">
        <v>6.9419821952792253E-3</v>
      </c>
      <c r="W214" s="792">
        <v>0</v>
      </c>
      <c r="X214" s="792">
        <v>3.493596249332237E-2</v>
      </c>
      <c r="Y214" s="792">
        <v>48.489378928348579</v>
      </c>
      <c r="Z214" s="792">
        <v>3.0161063814979867</v>
      </c>
      <c r="AA214" s="792">
        <v>0.34915230340351283</v>
      </c>
      <c r="AB214" s="792">
        <v>0.15907559421819537</v>
      </c>
      <c r="AC214" s="792">
        <v>1.8263916943633666E-2</v>
      </c>
      <c r="AD214" s="792">
        <v>2.0289719115670592E-2</v>
      </c>
      <c r="AE214" s="792">
        <v>7.809642204181115E-3</v>
      </c>
      <c r="AF214" s="792">
        <v>1.8376397944117755E-2</v>
      </c>
      <c r="AG214" s="792">
        <v>6.0262922161750661E-4</v>
      </c>
      <c r="AH214" s="792">
        <v>3.5896765845489149</v>
      </c>
      <c r="AI214" s="792">
        <v>32.64203028144793</v>
      </c>
      <c r="AJ214" s="792">
        <v>2.07677066829558</v>
      </c>
      <c r="AK214" s="792">
        <v>0.10525079958620395</v>
      </c>
      <c r="AL214" s="792">
        <v>5.0222541939357029E-3</v>
      </c>
      <c r="AM214" s="792">
        <v>1.0569410962488073E-2</v>
      </c>
      <c r="AN214" s="792">
        <v>1.3143480010952826E-2</v>
      </c>
      <c r="AO214" s="792">
        <v>2.3231583741136082E-3</v>
      </c>
      <c r="AP214" s="792">
        <v>1.5238262992996028E-2</v>
      </c>
      <c r="AQ214" s="792">
        <v>9.0843031380656792E-5</v>
      </c>
      <c r="AR214" s="793">
        <v>2.22840887744765</v>
      </c>
    </row>
    <row r="215" spans="1:44">
      <c r="A215" s="434" t="s">
        <v>1048</v>
      </c>
      <c r="B215" s="435">
        <v>213</v>
      </c>
      <c r="C215" s="772" t="s">
        <v>1049</v>
      </c>
      <c r="D215" s="786">
        <v>2193478</v>
      </c>
      <c r="E215" s="787">
        <v>1494072.4109983603</v>
      </c>
      <c r="F215" s="787">
        <v>85207.402815429319</v>
      </c>
      <c r="G215" s="787">
        <v>6608.9575550878644</v>
      </c>
      <c r="H215" s="787">
        <v>58.369264758331802</v>
      </c>
      <c r="I215" s="787">
        <v>88.359202311493576</v>
      </c>
      <c r="J215" s="787">
        <v>0</v>
      </c>
      <c r="K215" s="787">
        <v>0</v>
      </c>
      <c r="L215" s="787">
        <v>136804.67435947291</v>
      </c>
      <c r="M215" s="787">
        <v>0</v>
      </c>
      <c r="N215" s="788">
        <v>228767.76319705992</v>
      </c>
      <c r="O215" s="792">
        <v>0.68114310287058277</v>
      </c>
      <c r="P215" s="792">
        <v>3.8845797776603783E-2</v>
      </c>
      <c r="Q215" s="792">
        <v>3.0130038026767829E-3</v>
      </c>
      <c r="R215" s="792">
        <v>2.6610371637341155E-5</v>
      </c>
      <c r="S215" s="792">
        <v>4.0282693654321392E-5</v>
      </c>
      <c r="T215" s="792">
        <v>0</v>
      </c>
      <c r="U215" s="792">
        <v>0</v>
      </c>
      <c r="V215" s="792">
        <v>6.2368838146301404E-2</v>
      </c>
      <c r="W215" s="792">
        <v>0</v>
      </c>
      <c r="X215" s="792">
        <v>0.10429453279087364</v>
      </c>
      <c r="Y215" s="792">
        <v>39.708284760524435</v>
      </c>
      <c r="Z215" s="792">
        <v>2.4254574220015979</v>
      </c>
      <c r="AA215" s="792">
        <v>0.23087108590529443</v>
      </c>
      <c r="AB215" s="792">
        <v>0.13651519855421768</v>
      </c>
      <c r="AC215" s="792">
        <v>1.9147183762749952E-2</v>
      </c>
      <c r="AD215" s="792">
        <v>2.2361416470998981E-2</v>
      </c>
      <c r="AE215" s="792">
        <v>6.0530710914806593E-2</v>
      </c>
      <c r="AF215" s="792">
        <v>7.8798619528349781E-2</v>
      </c>
      <c r="AG215" s="792">
        <v>4.3425838583862064E-3</v>
      </c>
      <c r="AH215" s="792">
        <v>2.9780242209964021</v>
      </c>
      <c r="AI215" s="792">
        <v>25.885616879486623</v>
      </c>
      <c r="AJ215" s="792">
        <v>1.6218236042892484</v>
      </c>
      <c r="AK215" s="792">
        <v>6.8301303399657454E-2</v>
      </c>
      <c r="AL215" s="792">
        <v>4.1484888371553317E-3</v>
      </c>
      <c r="AM215" s="792">
        <v>8.9045753786306699E-3</v>
      </c>
      <c r="AN215" s="792">
        <v>1.3813542018957011E-2</v>
      </c>
      <c r="AO215" s="792">
        <v>2.4882395277331989E-2</v>
      </c>
      <c r="AP215" s="792">
        <v>7.189863770294895E-2</v>
      </c>
      <c r="AQ215" s="792">
        <v>8.9728223172022862E-4</v>
      </c>
      <c r="AR215" s="793">
        <v>1.8146698291356498</v>
      </c>
    </row>
    <row r="216" spans="1:44">
      <c r="A216" s="434" t="s">
        <v>1050</v>
      </c>
      <c r="B216" s="435">
        <v>214</v>
      </c>
      <c r="C216" s="772" t="s">
        <v>1051</v>
      </c>
      <c r="D216" s="786">
        <v>450522</v>
      </c>
      <c r="E216" s="787">
        <v>210660.92195650286</v>
      </c>
      <c r="F216" s="787">
        <v>11807.0089226374</v>
      </c>
      <c r="G216" s="787">
        <v>46.281703749491186</v>
      </c>
      <c r="H216" s="787">
        <v>8.2299378781092312</v>
      </c>
      <c r="I216" s="787">
        <v>12.458453074468038</v>
      </c>
      <c r="J216" s="787">
        <v>0</v>
      </c>
      <c r="K216" s="787">
        <v>0</v>
      </c>
      <c r="L216" s="787">
        <v>1349.546073444576</v>
      </c>
      <c r="M216" s="787">
        <v>0</v>
      </c>
      <c r="N216" s="788">
        <v>13223.525090784045</v>
      </c>
      <c r="O216" s="792">
        <v>0.46759297427540247</v>
      </c>
      <c r="P216" s="792">
        <v>2.6207397025311528E-2</v>
      </c>
      <c r="Q216" s="792">
        <v>1.0272906483921138E-4</v>
      </c>
      <c r="R216" s="792">
        <v>1.8267560470097423E-5</v>
      </c>
      <c r="S216" s="792">
        <v>2.7653373363493986E-5</v>
      </c>
      <c r="T216" s="792">
        <v>0</v>
      </c>
      <c r="U216" s="792">
        <v>0</v>
      </c>
      <c r="V216" s="792">
        <v>2.9955164752100364E-3</v>
      </c>
      <c r="W216" s="792">
        <v>0</v>
      </c>
      <c r="X216" s="792">
        <v>2.9351563499194364E-2</v>
      </c>
      <c r="Y216" s="792">
        <v>33.466845680836215</v>
      </c>
      <c r="Z216" s="792">
        <v>1.9906097394103559</v>
      </c>
      <c r="AA216" s="792">
        <v>0.2720537047436119</v>
      </c>
      <c r="AB216" s="792">
        <v>0.12313084654209705</v>
      </c>
      <c r="AC216" s="792">
        <v>1.3702598275214448E-2</v>
      </c>
      <c r="AD216" s="792">
        <v>2.6573254599902382E-2</v>
      </c>
      <c r="AE216" s="792">
        <v>3.018176017937546E-3</v>
      </c>
      <c r="AF216" s="792">
        <v>6.3265007015618248E-3</v>
      </c>
      <c r="AG216" s="792">
        <v>3.8725996173834981E-4</v>
      </c>
      <c r="AH216" s="792">
        <v>2.4358020802524196</v>
      </c>
      <c r="AI216" s="792">
        <v>20.934460353189539</v>
      </c>
      <c r="AJ216" s="792">
        <v>1.2529757930425052</v>
      </c>
      <c r="AK216" s="792">
        <v>4.8539597940427587E-2</v>
      </c>
      <c r="AL216" s="792">
        <v>3.2119644512302306E-3</v>
      </c>
      <c r="AM216" s="792">
        <v>7.244030998123133E-3</v>
      </c>
      <c r="AN216" s="792">
        <v>1.8770370990469777E-2</v>
      </c>
      <c r="AO216" s="792">
        <v>2.9112837349085785E-4</v>
      </c>
      <c r="AP216" s="792">
        <v>5.1236455371827605E-3</v>
      </c>
      <c r="AQ216" s="792">
        <v>7.5410756355665044E-6</v>
      </c>
      <c r="AR216" s="793">
        <v>1.3361640724090651</v>
      </c>
    </row>
    <row r="217" spans="1:44">
      <c r="A217" s="434" t="s">
        <v>1052</v>
      </c>
      <c r="B217" s="435">
        <v>215</v>
      </c>
      <c r="C217" s="772" t="s">
        <v>1053</v>
      </c>
      <c r="D217" s="786">
        <v>3100522</v>
      </c>
      <c r="E217" s="787">
        <v>1814595.0712415604</v>
      </c>
      <c r="F217" s="787">
        <v>101170.6491410053</v>
      </c>
      <c r="G217" s="787">
        <v>3797.4373535912659</v>
      </c>
      <c r="H217" s="787">
        <v>70.891196010832999</v>
      </c>
      <c r="I217" s="787">
        <v>107.31486093510905</v>
      </c>
      <c r="J217" s="787">
        <v>0</v>
      </c>
      <c r="K217" s="787">
        <v>0</v>
      </c>
      <c r="L217" s="787">
        <v>9285.9911245337516</v>
      </c>
      <c r="M217" s="787">
        <v>0</v>
      </c>
      <c r="N217" s="788">
        <v>114432.28367607626</v>
      </c>
      <c r="O217" s="792">
        <v>0.58525469944788666</v>
      </c>
      <c r="P217" s="792">
        <v>3.2630198766854517E-2</v>
      </c>
      <c r="Q217" s="792">
        <v>1.224773555417851E-3</v>
      </c>
      <c r="R217" s="792">
        <v>2.2864277696088916E-5</v>
      </c>
      <c r="S217" s="792">
        <v>3.4611868883726373E-5</v>
      </c>
      <c r="T217" s="792">
        <v>0</v>
      </c>
      <c r="U217" s="792">
        <v>0</v>
      </c>
      <c r="V217" s="792">
        <v>2.9949766924839598E-3</v>
      </c>
      <c r="W217" s="792">
        <v>0</v>
      </c>
      <c r="X217" s="792">
        <v>3.690742516133614E-2</v>
      </c>
      <c r="Y217" s="792">
        <v>40.323704330139812</v>
      </c>
      <c r="Z217" s="792">
        <v>2.5482572818929103</v>
      </c>
      <c r="AA217" s="792">
        <v>0.22932329866313367</v>
      </c>
      <c r="AB217" s="792">
        <v>0.1400470237047666</v>
      </c>
      <c r="AC217" s="792">
        <v>1.5349807959866211E-2</v>
      </c>
      <c r="AD217" s="792">
        <v>1.7936272235058594E-2</v>
      </c>
      <c r="AE217" s="792">
        <v>1.221977771037944E-2</v>
      </c>
      <c r="AF217" s="792">
        <v>1.7015878527133654E-2</v>
      </c>
      <c r="AG217" s="792">
        <v>1.1697843601659256E-3</v>
      </c>
      <c r="AH217" s="792">
        <v>2.9813191250534148</v>
      </c>
      <c r="AI217" s="792">
        <v>29.159143362719128</v>
      </c>
      <c r="AJ217" s="792">
        <v>1.8792639211239495</v>
      </c>
      <c r="AK217" s="792">
        <v>6.9455665519818979E-2</v>
      </c>
      <c r="AL217" s="792">
        <v>4.5606831398515395E-3</v>
      </c>
      <c r="AM217" s="792">
        <v>9.0939744109541018E-3</v>
      </c>
      <c r="AN217" s="792">
        <v>1.2553236875388537E-2</v>
      </c>
      <c r="AO217" s="792">
        <v>2.1914591863918271E-3</v>
      </c>
      <c r="AP217" s="792">
        <v>1.4987227125078868E-2</v>
      </c>
      <c r="AQ217" s="792">
        <v>1.5602367432701698E-4</v>
      </c>
      <c r="AR217" s="793">
        <v>1.9922621910557603</v>
      </c>
    </row>
    <row r="218" spans="1:44">
      <c r="A218" s="434" t="s">
        <v>1054</v>
      </c>
      <c r="B218" s="435">
        <v>216</v>
      </c>
      <c r="C218" s="772" t="s">
        <v>1055</v>
      </c>
      <c r="D218" s="786">
        <v>855504</v>
      </c>
      <c r="E218" s="787">
        <v>364262.51878815488</v>
      </c>
      <c r="F218" s="787">
        <v>20292.228521045792</v>
      </c>
      <c r="G218" s="787">
        <v>385.34355252682741</v>
      </c>
      <c r="H218" s="787">
        <v>14.23072619785224</v>
      </c>
      <c r="I218" s="787">
        <v>21.542426829627153</v>
      </c>
      <c r="J218" s="787">
        <v>0</v>
      </c>
      <c r="K218" s="787">
        <v>0</v>
      </c>
      <c r="L218" s="787">
        <v>2562.5202406550802</v>
      </c>
      <c r="M218" s="787">
        <v>0</v>
      </c>
      <c r="N218" s="788">
        <v>23275.865467255182</v>
      </c>
      <c r="O218" s="792">
        <v>0.42578704341318668</v>
      </c>
      <c r="P218" s="792">
        <v>2.3719618518494117E-2</v>
      </c>
      <c r="Q218" s="792">
        <v>4.5042869761781058E-4</v>
      </c>
      <c r="R218" s="792">
        <v>1.6634318714877126E-5</v>
      </c>
      <c r="S218" s="792">
        <v>2.5180977329886423E-5</v>
      </c>
      <c r="T218" s="792">
        <v>0</v>
      </c>
      <c r="U218" s="792">
        <v>0</v>
      </c>
      <c r="V218" s="792">
        <v>2.9953340260888087E-3</v>
      </c>
      <c r="W218" s="792">
        <v>0</v>
      </c>
      <c r="X218" s="792">
        <v>2.72071965382455E-2</v>
      </c>
      <c r="Y218" s="792">
        <v>41.211002530848099</v>
      </c>
      <c r="Z218" s="792">
        <v>2.4373305028054344</v>
      </c>
      <c r="AA218" s="792">
        <v>0.22039730805501975</v>
      </c>
      <c r="AB218" s="792">
        <v>0.14614698104793689</v>
      </c>
      <c r="AC218" s="792">
        <v>2.2982484276515433E-2</v>
      </c>
      <c r="AD218" s="792">
        <v>1.9974308945573102E-2</v>
      </c>
      <c r="AE218" s="792">
        <v>6.1123792306697053E-2</v>
      </c>
      <c r="AF218" s="792">
        <v>2.5805408902911397E-2</v>
      </c>
      <c r="AG218" s="792">
        <v>6.5936889248971288E-3</v>
      </c>
      <c r="AH218" s="792">
        <v>2.9403544752649857</v>
      </c>
      <c r="AI218" s="792">
        <v>26.382837676554942</v>
      </c>
      <c r="AJ218" s="792">
        <v>1.5772500992939265</v>
      </c>
      <c r="AK218" s="792">
        <v>5.3861685350679728E-2</v>
      </c>
      <c r="AL218" s="792">
        <v>4.056161121663444E-3</v>
      </c>
      <c r="AM218" s="792">
        <v>1.0135711978872319E-2</v>
      </c>
      <c r="AN218" s="792">
        <v>1.1107145662904175E-2</v>
      </c>
      <c r="AO218" s="792">
        <v>1.8880681322348609E-2</v>
      </c>
      <c r="AP218" s="792">
        <v>1.6742280600464281E-2</v>
      </c>
      <c r="AQ218" s="792">
        <v>1.1288360469541838E-3</v>
      </c>
      <c r="AR218" s="793">
        <v>1.6931626013778129</v>
      </c>
    </row>
    <row r="219" spans="1:44">
      <c r="A219" s="434" t="s">
        <v>1056</v>
      </c>
      <c r="B219" s="435">
        <v>217</v>
      </c>
      <c r="C219" s="772" t="s">
        <v>1057</v>
      </c>
      <c r="D219" s="786">
        <v>1190378</v>
      </c>
      <c r="E219" s="787">
        <v>564818.60742193344</v>
      </c>
      <c r="F219" s="787">
        <v>32552.072706148545</v>
      </c>
      <c r="G219" s="787">
        <v>24599.30386198741</v>
      </c>
      <c r="H219" s="787">
        <v>22.065896267379287</v>
      </c>
      <c r="I219" s="787">
        <v>33.40328168508389</v>
      </c>
      <c r="J219" s="787">
        <v>32428.160655232929</v>
      </c>
      <c r="K219" s="787">
        <v>0</v>
      </c>
      <c r="L219" s="787">
        <v>16827.220732324931</v>
      </c>
      <c r="M219" s="787">
        <v>0</v>
      </c>
      <c r="N219" s="788">
        <v>106462.22713364627</v>
      </c>
      <c r="O219" s="792">
        <v>0.47448676590287575</v>
      </c>
      <c r="P219" s="792">
        <v>2.7345996570961952E-2</v>
      </c>
      <c r="Q219" s="792">
        <v>2.066511970314254E-2</v>
      </c>
      <c r="R219" s="792">
        <v>1.8536881786608361E-5</v>
      </c>
      <c r="S219" s="792">
        <v>2.8061071092614185E-5</v>
      </c>
      <c r="T219" s="792">
        <v>2.7241901862461275E-2</v>
      </c>
      <c r="U219" s="792">
        <v>0</v>
      </c>
      <c r="V219" s="792">
        <v>1.4136031355019105E-2</v>
      </c>
      <c r="W219" s="792">
        <v>0</v>
      </c>
      <c r="X219" s="792">
        <v>8.9435647444464098E-2</v>
      </c>
      <c r="Y219" s="792">
        <v>39.211105351548731</v>
      </c>
      <c r="Z219" s="792">
        <v>2.3010618589371736</v>
      </c>
      <c r="AA219" s="792">
        <v>0.21590410701960722</v>
      </c>
      <c r="AB219" s="792">
        <v>0.13621565378727696</v>
      </c>
      <c r="AC219" s="792">
        <v>1.9455358547308656E-2</v>
      </c>
      <c r="AD219" s="792">
        <v>0.49506754525331259</v>
      </c>
      <c r="AE219" s="792">
        <v>7.1313150098901129E-2</v>
      </c>
      <c r="AF219" s="792">
        <v>2.9829961298479105E-2</v>
      </c>
      <c r="AG219" s="792">
        <v>4.8729611057369664E-3</v>
      </c>
      <c r="AH219" s="792">
        <v>3.273720596047796</v>
      </c>
      <c r="AI219" s="792">
        <v>25.638982771920997</v>
      </c>
      <c r="AJ219" s="792">
        <v>1.5225686609047355</v>
      </c>
      <c r="AK219" s="792">
        <v>7.0952263132899748E-2</v>
      </c>
      <c r="AL219" s="792">
        <v>3.751411969221278E-3</v>
      </c>
      <c r="AM219" s="792">
        <v>9.0287071222797215E-3</v>
      </c>
      <c r="AN219" s="792">
        <v>0.43465047429189002</v>
      </c>
      <c r="AO219" s="792">
        <v>3.0051240483664851E-2</v>
      </c>
      <c r="AP219" s="792">
        <v>2.2601077674266553E-2</v>
      </c>
      <c r="AQ219" s="792">
        <v>1.1390187069336454E-3</v>
      </c>
      <c r="AR219" s="793">
        <v>2.094742854285891</v>
      </c>
    </row>
    <row r="220" spans="1:44">
      <c r="A220" s="434" t="s">
        <v>1058</v>
      </c>
      <c r="B220" s="435">
        <v>218</v>
      </c>
      <c r="C220" s="772" t="s">
        <v>1059</v>
      </c>
      <c r="D220" s="786">
        <v>1534586</v>
      </c>
      <c r="E220" s="787">
        <v>238238.08600472077</v>
      </c>
      <c r="F220" s="787">
        <v>14825.4611930592</v>
      </c>
      <c r="G220" s="787">
        <v>3246.0623366816867</v>
      </c>
      <c r="H220" s="787">
        <v>9.3073011824344771</v>
      </c>
      <c r="I220" s="787">
        <v>14.089362125044444</v>
      </c>
      <c r="J220" s="787">
        <v>0</v>
      </c>
      <c r="K220" s="787">
        <v>0</v>
      </c>
      <c r="L220" s="787">
        <v>21692.752802273058</v>
      </c>
      <c r="M220" s="787">
        <v>0</v>
      </c>
      <c r="N220" s="788">
        <v>39787.672995321424</v>
      </c>
      <c r="O220" s="792">
        <v>0.15524583568774952</v>
      </c>
      <c r="P220" s="792">
        <v>9.6608865147076797E-3</v>
      </c>
      <c r="Q220" s="792">
        <v>2.1152690932158165E-3</v>
      </c>
      <c r="R220" s="792">
        <v>6.0650241709715042E-6</v>
      </c>
      <c r="S220" s="792">
        <v>9.1812137769042876E-6</v>
      </c>
      <c r="T220" s="792">
        <v>0</v>
      </c>
      <c r="U220" s="792">
        <v>0</v>
      </c>
      <c r="V220" s="792">
        <v>1.4135899064811655E-2</v>
      </c>
      <c r="W220" s="792">
        <v>0</v>
      </c>
      <c r="X220" s="792">
        <v>2.5927300910683029E-2</v>
      </c>
      <c r="Y220" s="792">
        <v>42.615930279778283</v>
      </c>
      <c r="Z220" s="792">
        <v>2.5307484290003908</v>
      </c>
      <c r="AA220" s="792">
        <v>0.2000104156713941</v>
      </c>
      <c r="AB220" s="792">
        <v>0.14720912776428954</v>
      </c>
      <c r="AC220" s="792">
        <v>2.3569403020704378E-2</v>
      </c>
      <c r="AD220" s="792">
        <v>0.31368497929575023</v>
      </c>
      <c r="AE220" s="792">
        <v>9.942655377446992E-2</v>
      </c>
      <c r="AF220" s="792">
        <v>3.6203253271919478E-2</v>
      </c>
      <c r="AG220" s="792">
        <v>7.1480525170247123E-3</v>
      </c>
      <c r="AH220" s="792">
        <v>3.3580002143159433</v>
      </c>
      <c r="AI220" s="792">
        <v>27.355037254855198</v>
      </c>
      <c r="AJ220" s="792">
        <v>1.6520908936131122</v>
      </c>
      <c r="AK220" s="792">
        <v>5.3719332028774991E-2</v>
      </c>
      <c r="AL220" s="792">
        <v>4.083449105233488E-3</v>
      </c>
      <c r="AM220" s="792">
        <v>1.0059923248381512E-2</v>
      </c>
      <c r="AN220" s="792">
        <v>0.26462286269281438</v>
      </c>
      <c r="AO220" s="792">
        <v>4.5387297104468156E-2</v>
      </c>
      <c r="AP220" s="792">
        <v>2.5983520183175436E-2</v>
      </c>
      <c r="AQ220" s="792">
        <v>1.8069058716257236E-3</v>
      </c>
      <c r="AR220" s="793">
        <v>2.0577541838475861</v>
      </c>
    </row>
    <row r="221" spans="1:44">
      <c r="A221" s="434" t="s">
        <v>1060</v>
      </c>
      <c r="B221" s="435">
        <v>219</v>
      </c>
      <c r="C221" s="772" t="s">
        <v>550</v>
      </c>
      <c r="D221" s="786">
        <v>969721</v>
      </c>
      <c r="E221" s="787">
        <v>229431.98152757634</v>
      </c>
      <c r="F221" s="787">
        <v>13374.645441393608</v>
      </c>
      <c r="G221" s="787">
        <v>2745.4659549053822</v>
      </c>
      <c r="H221" s="787">
        <v>8.9632711073643474</v>
      </c>
      <c r="I221" s="787">
        <v>13.568570521274568</v>
      </c>
      <c r="J221" s="787">
        <v>0</v>
      </c>
      <c r="K221" s="787">
        <v>0</v>
      </c>
      <c r="L221" s="787">
        <v>13789.251961927155</v>
      </c>
      <c r="M221" s="787">
        <v>0</v>
      </c>
      <c r="N221" s="788">
        <v>29931.895199854785</v>
      </c>
      <c r="O221" s="792">
        <v>0.23659586780896397</v>
      </c>
      <c r="P221" s="792">
        <v>1.3792261321961274E-2</v>
      </c>
      <c r="Q221" s="792">
        <v>2.8311916055292008E-3</v>
      </c>
      <c r="R221" s="792">
        <v>9.2431442728004725E-6</v>
      </c>
      <c r="S221" s="792">
        <v>1.3992241604827129E-5</v>
      </c>
      <c r="T221" s="792">
        <v>0</v>
      </c>
      <c r="U221" s="792">
        <v>0</v>
      </c>
      <c r="V221" s="792">
        <v>1.4219813700979101E-2</v>
      </c>
      <c r="W221" s="792">
        <v>0</v>
      </c>
      <c r="X221" s="792">
        <v>3.0866502014347201E-2</v>
      </c>
      <c r="Y221" s="792">
        <v>38.904031840255897</v>
      </c>
      <c r="Z221" s="792">
        <v>2.1162507275902347</v>
      </c>
      <c r="AA221" s="792">
        <v>0.1897062941352145</v>
      </c>
      <c r="AB221" s="792">
        <v>0.13378329040876791</v>
      </c>
      <c r="AC221" s="792">
        <v>2.1697921419658508E-2</v>
      </c>
      <c r="AD221" s="792">
        <v>1.6313046877385044E-2</v>
      </c>
      <c r="AE221" s="792">
        <v>0.1341890418651239</v>
      </c>
      <c r="AF221" s="792">
        <v>3.9661783098342181E-2</v>
      </c>
      <c r="AG221" s="792">
        <v>7.670205075720706E-3</v>
      </c>
      <c r="AH221" s="792">
        <v>2.6592723104704477</v>
      </c>
      <c r="AI221" s="792">
        <v>21.940170495956124</v>
      </c>
      <c r="AJ221" s="792">
        <v>1.1829592209522839</v>
      </c>
      <c r="AK221" s="792">
        <v>3.9815904589204643E-2</v>
      </c>
      <c r="AL221" s="792">
        <v>3.1644507420320609E-3</v>
      </c>
      <c r="AM221" s="792">
        <v>8.4809081085608258E-3</v>
      </c>
      <c r="AN221" s="792">
        <v>6.777563530753641E-3</v>
      </c>
      <c r="AO221" s="792">
        <v>6.2137681980139067E-2</v>
      </c>
      <c r="AP221" s="792">
        <v>2.7873300835460826E-2</v>
      </c>
      <c r="AQ221" s="792">
        <v>2.059791485383205E-3</v>
      </c>
      <c r="AR221" s="793">
        <v>1.3332688222238183</v>
      </c>
    </row>
    <row r="222" spans="1:44">
      <c r="A222" s="434" t="s">
        <v>1061</v>
      </c>
      <c r="B222" s="435">
        <v>220</v>
      </c>
      <c r="C222" s="772" t="s">
        <v>552</v>
      </c>
      <c r="D222" s="786">
        <v>1250691</v>
      </c>
      <c r="E222" s="787">
        <v>337411.10828831955</v>
      </c>
      <c r="F222" s="787">
        <v>20113.913423299447</v>
      </c>
      <c r="G222" s="787">
        <v>703.33348551515064</v>
      </c>
      <c r="H222" s="787">
        <v>13.181716071527605</v>
      </c>
      <c r="I222" s="787">
        <v>19.954438727284423</v>
      </c>
      <c r="J222" s="787">
        <v>0</v>
      </c>
      <c r="K222" s="787">
        <v>0</v>
      </c>
      <c r="L222" s="787">
        <v>17781.850385219743</v>
      </c>
      <c r="M222" s="787">
        <v>0</v>
      </c>
      <c r="N222" s="788">
        <v>38632.233448833154</v>
      </c>
      <c r="O222" s="792">
        <v>0.26977975238353802</v>
      </c>
      <c r="P222" s="792">
        <v>1.6082240476104369E-2</v>
      </c>
      <c r="Q222" s="792">
        <v>5.6235591806061663E-4</v>
      </c>
      <c r="R222" s="792">
        <v>1.0539546595863891E-5</v>
      </c>
      <c r="S222" s="792">
        <v>1.595473120641663E-5</v>
      </c>
      <c r="T222" s="792">
        <v>0</v>
      </c>
      <c r="U222" s="792">
        <v>0</v>
      </c>
      <c r="V222" s="792">
        <v>1.4217620807393467E-2</v>
      </c>
      <c r="W222" s="792">
        <v>0</v>
      </c>
      <c r="X222" s="792">
        <v>3.0888711479360731E-2</v>
      </c>
      <c r="Y222" s="792">
        <v>29.972222862087293</v>
      </c>
      <c r="Z222" s="792">
        <v>1.6910471078217244</v>
      </c>
      <c r="AA222" s="792">
        <v>0.16982082955978525</v>
      </c>
      <c r="AB222" s="792">
        <v>0.10749103237539176</v>
      </c>
      <c r="AC222" s="792">
        <v>1.6329953443653684E-2</v>
      </c>
      <c r="AD222" s="792">
        <v>1.8035013617956092E-2</v>
      </c>
      <c r="AE222" s="792">
        <v>8.7952977453942302E-2</v>
      </c>
      <c r="AF222" s="792">
        <v>3.1457577664956521E-2</v>
      </c>
      <c r="AG222" s="792">
        <v>4.5684615136307276E-3</v>
      </c>
      <c r="AH222" s="792">
        <v>2.1267029534510402</v>
      </c>
      <c r="AI222" s="792">
        <v>16.219385643847094</v>
      </c>
      <c r="AJ222" s="792">
        <v>0.92738862696343904</v>
      </c>
      <c r="AK222" s="792">
        <v>4.3930297761938276E-2</v>
      </c>
      <c r="AL222" s="792">
        <v>2.6359100547492147E-3</v>
      </c>
      <c r="AM222" s="792">
        <v>6.5559558018183179E-3</v>
      </c>
      <c r="AN222" s="792">
        <v>1.0042907011034585E-2</v>
      </c>
      <c r="AO222" s="792">
        <v>3.8793652143866077E-2</v>
      </c>
      <c r="AP222" s="792">
        <v>2.411776226202941E-2</v>
      </c>
      <c r="AQ222" s="792">
        <v>1.2175420352080692E-3</v>
      </c>
      <c r="AR222" s="793">
        <v>1.054682654034083</v>
      </c>
    </row>
    <row r="223" spans="1:44">
      <c r="A223" s="434" t="s">
        <v>1062</v>
      </c>
      <c r="B223" s="435">
        <v>221</v>
      </c>
      <c r="C223" s="772" t="s">
        <v>1063</v>
      </c>
      <c r="D223" s="786">
        <v>177156</v>
      </c>
      <c r="E223" s="787">
        <v>245327.9968851209</v>
      </c>
      <c r="F223" s="787">
        <v>13785.19975345346</v>
      </c>
      <c r="G223" s="787">
        <v>8668.9803613445838</v>
      </c>
      <c r="H223" s="787">
        <v>9.5842843341510129</v>
      </c>
      <c r="I223" s="787">
        <v>14.508658315269331</v>
      </c>
      <c r="J223" s="787">
        <v>0</v>
      </c>
      <c r="K223" s="787">
        <v>0</v>
      </c>
      <c r="L223" s="787">
        <v>592.08399378757815</v>
      </c>
      <c r="M223" s="787">
        <v>0</v>
      </c>
      <c r="N223" s="788">
        <v>23070.357051235045</v>
      </c>
      <c r="O223" s="792">
        <v>1.3848133672306944</v>
      </c>
      <c r="P223" s="792">
        <v>7.7813902738001872E-2</v>
      </c>
      <c r="Q223" s="792">
        <v>4.8934161763330535E-2</v>
      </c>
      <c r="R223" s="792">
        <v>5.4100816987011517E-5</v>
      </c>
      <c r="S223" s="792">
        <v>8.1897640019357694E-5</v>
      </c>
      <c r="T223" s="792">
        <v>0</v>
      </c>
      <c r="U223" s="792">
        <v>0</v>
      </c>
      <c r="V223" s="792">
        <v>3.3421616755152416E-3</v>
      </c>
      <c r="W223" s="792">
        <v>0</v>
      </c>
      <c r="X223" s="792">
        <v>0.13022622463385403</v>
      </c>
      <c r="Y223" s="792">
        <v>33.495308552698752</v>
      </c>
      <c r="Z223" s="792">
        <v>1.8043409610241106</v>
      </c>
      <c r="AA223" s="792">
        <v>0.20486217122558872</v>
      </c>
      <c r="AB223" s="792">
        <v>0.1210211827635246</v>
      </c>
      <c r="AC223" s="792">
        <v>2.5576879633591461E-2</v>
      </c>
      <c r="AD223" s="792">
        <v>1.8415065360856721E-2</v>
      </c>
      <c r="AE223" s="792">
        <v>7.323752781754965E-2</v>
      </c>
      <c r="AF223" s="792">
        <v>2.0325434130224054E-2</v>
      </c>
      <c r="AG223" s="792">
        <v>1.1118698955469944E-2</v>
      </c>
      <c r="AH223" s="792">
        <v>2.2788979209109157</v>
      </c>
      <c r="AI223" s="792">
        <v>22.738887566586307</v>
      </c>
      <c r="AJ223" s="792">
        <v>1.193768194722534</v>
      </c>
      <c r="AK223" s="792">
        <v>9.2845218843207483E-2</v>
      </c>
      <c r="AL223" s="792">
        <v>3.1066836038597047E-3</v>
      </c>
      <c r="AM223" s="792">
        <v>7.9787328876099878E-3</v>
      </c>
      <c r="AN223" s="792">
        <v>7.3447495003891262E-3</v>
      </c>
      <c r="AO223" s="792">
        <v>8.9827608746420075E-4</v>
      </c>
      <c r="AP223" s="792">
        <v>4.5031245492649146E-3</v>
      </c>
      <c r="AQ223" s="792">
        <v>3.7196113923415265E-5</v>
      </c>
      <c r="AR223" s="793">
        <v>1.3104821763082528</v>
      </c>
    </row>
    <row r="224" spans="1:44">
      <c r="A224" s="434" t="s">
        <v>1064</v>
      </c>
      <c r="B224" s="435">
        <v>222</v>
      </c>
      <c r="C224" s="772" t="s">
        <v>1065</v>
      </c>
      <c r="D224" s="786">
        <v>1048555</v>
      </c>
      <c r="E224" s="787">
        <v>637367.22740842879</v>
      </c>
      <c r="F224" s="787">
        <v>35481.424795033716</v>
      </c>
      <c r="G224" s="787">
        <v>2617.1785912249716</v>
      </c>
      <c r="H224" s="787">
        <v>24.900169610940818</v>
      </c>
      <c r="I224" s="787">
        <v>37.69379541361392</v>
      </c>
      <c r="J224" s="787">
        <v>0</v>
      </c>
      <c r="K224" s="787">
        <v>0</v>
      </c>
      <c r="L224" s="787">
        <v>3505.3645820794773</v>
      </c>
      <c r="M224" s="787">
        <v>0</v>
      </c>
      <c r="N224" s="788">
        <v>41666.561933362718</v>
      </c>
      <c r="O224" s="792">
        <v>0.60785292846672689</v>
      </c>
      <c r="P224" s="792">
        <v>3.3838401223620806E-2</v>
      </c>
      <c r="Q224" s="792">
        <v>2.4959859914119639E-3</v>
      </c>
      <c r="R224" s="792">
        <v>2.3747127819657356E-5</v>
      </c>
      <c r="S224" s="792">
        <v>3.5948324516705292E-5</v>
      </c>
      <c r="T224" s="792">
        <v>0</v>
      </c>
      <c r="U224" s="792">
        <v>0</v>
      </c>
      <c r="V224" s="792">
        <v>3.3430431232309961E-3</v>
      </c>
      <c r="W224" s="792">
        <v>0</v>
      </c>
      <c r="X224" s="792">
        <v>3.9737125790600132E-2</v>
      </c>
      <c r="Y224" s="792">
        <v>39.073731550004375</v>
      </c>
      <c r="Z224" s="792">
        <v>2.2465119606205133</v>
      </c>
      <c r="AA224" s="792">
        <v>0.18184334539195979</v>
      </c>
      <c r="AB224" s="792">
        <v>0.14531141598860806</v>
      </c>
      <c r="AC224" s="792">
        <v>2.0431813235522213E-2</v>
      </c>
      <c r="AD224" s="792">
        <v>5.4822250821083274E-2</v>
      </c>
      <c r="AE224" s="792">
        <v>3.3264962581887832E-2</v>
      </c>
      <c r="AF224" s="792">
        <v>1.1186030170582588E-2</v>
      </c>
      <c r="AG224" s="792">
        <v>2.9181475462998594E-3</v>
      </c>
      <c r="AH224" s="792">
        <v>2.6962899263564566</v>
      </c>
      <c r="AI224" s="792">
        <v>25.862336822002632</v>
      </c>
      <c r="AJ224" s="792">
        <v>1.4900343350978558</v>
      </c>
      <c r="AK224" s="792">
        <v>4.9944447578229925E-2</v>
      </c>
      <c r="AL224" s="792">
        <v>4.2820279115495467E-3</v>
      </c>
      <c r="AM224" s="792">
        <v>1.0039010953286343E-2</v>
      </c>
      <c r="AN224" s="792">
        <v>4.1755301905971723E-2</v>
      </c>
      <c r="AO224" s="792">
        <v>6.2625914143469253E-3</v>
      </c>
      <c r="AP224" s="792">
        <v>6.6584689805091885E-3</v>
      </c>
      <c r="AQ224" s="792">
        <v>2.9677296353726175E-4</v>
      </c>
      <c r="AR224" s="793">
        <v>1.6092729568052868</v>
      </c>
    </row>
    <row r="225" spans="1:44">
      <c r="A225" s="434" t="s">
        <v>1066</v>
      </c>
      <c r="B225" s="435">
        <v>223</v>
      </c>
      <c r="C225" s="772" t="s">
        <v>1067</v>
      </c>
      <c r="D225" s="786">
        <v>903324</v>
      </c>
      <c r="E225" s="787">
        <v>1465678.16235304</v>
      </c>
      <c r="F225" s="787">
        <v>81866.737403610285</v>
      </c>
      <c r="G225" s="787">
        <v>6374.9733429236285</v>
      </c>
      <c r="H225" s="787">
        <v>57.259980225271491</v>
      </c>
      <c r="I225" s="787">
        <v>86.679971009137731</v>
      </c>
      <c r="J225" s="787">
        <v>0</v>
      </c>
      <c r="K225" s="787">
        <v>0</v>
      </c>
      <c r="L225" s="787">
        <v>3019.9292579803455</v>
      </c>
      <c r="M225" s="787">
        <v>0</v>
      </c>
      <c r="N225" s="788">
        <v>91405.579955748661</v>
      </c>
      <c r="O225" s="792">
        <v>1.6225387151819723</v>
      </c>
      <c r="P225" s="792">
        <v>9.0628320960818354E-2</v>
      </c>
      <c r="Q225" s="792">
        <v>7.0572389783993654E-3</v>
      </c>
      <c r="R225" s="792">
        <v>6.3388086915958721E-5</v>
      </c>
      <c r="S225" s="792">
        <v>9.5956678898310833E-5</v>
      </c>
      <c r="T225" s="792">
        <v>0</v>
      </c>
      <c r="U225" s="792">
        <v>0</v>
      </c>
      <c r="V225" s="792">
        <v>3.343129661096512E-3</v>
      </c>
      <c r="W225" s="792">
        <v>0</v>
      </c>
      <c r="X225" s="792">
        <v>0.1011880343661285</v>
      </c>
      <c r="Y225" s="792">
        <v>48.423385668276687</v>
      </c>
      <c r="Z225" s="792">
        <v>2.7718379327782783</v>
      </c>
      <c r="AA225" s="792">
        <v>0.40135606419699082</v>
      </c>
      <c r="AB225" s="792">
        <v>0.1815891950418575</v>
      </c>
      <c r="AC225" s="792">
        <v>2.293788909960507E-2</v>
      </c>
      <c r="AD225" s="792">
        <v>3.3697970516103036E-2</v>
      </c>
      <c r="AE225" s="792">
        <v>4.5599117449519984E-3</v>
      </c>
      <c r="AF225" s="792">
        <v>7.6022549545461861E-3</v>
      </c>
      <c r="AG225" s="792">
        <v>6.1179427434216794E-4</v>
      </c>
      <c r="AH225" s="792">
        <v>3.4241930126066751</v>
      </c>
      <c r="AI225" s="792">
        <v>33.049307787922672</v>
      </c>
      <c r="AJ225" s="792">
        <v>1.8806538698932893</v>
      </c>
      <c r="AK225" s="792">
        <v>8.2219985360398068E-2</v>
      </c>
      <c r="AL225" s="792">
        <v>5.2607148813208285E-3</v>
      </c>
      <c r="AM225" s="792">
        <v>1.3032887347869521E-2</v>
      </c>
      <c r="AN225" s="792">
        <v>2.4730178206261874E-2</v>
      </c>
      <c r="AO225" s="792">
        <v>3.3384361424928052E-4</v>
      </c>
      <c r="AP225" s="792">
        <v>6.176784580706164E-3</v>
      </c>
      <c r="AQ225" s="792">
        <v>7.1983362123295812E-6</v>
      </c>
      <c r="AR225" s="793">
        <v>2.0124154622203076</v>
      </c>
    </row>
    <row r="226" spans="1:44">
      <c r="A226" s="434" t="s">
        <v>1068</v>
      </c>
      <c r="B226" s="435">
        <v>224</v>
      </c>
      <c r="C226" s="772" t="s">
        <v>1069</v>
      </c>
      <c r="D226" s="786">
        <v>385008</v>
      </c>
      <c r="E226" s="787">
        <v>445121.23591350415</v>
      </c>
      <c r="F226" s="787">
        <v>24975.819504476065</v>
      </c>
      <c r="G226" s="787">
        <v>337.51988119090993</v>
      </c>
      <c r="H226" s="787">
        <v>17.389651985629033</v>
      </c>
      <c r="I226" s="787">
        <v>26.324398367641457</v>
      </c>
      <c r="J226" s="787">
        <v>0</v>
      </c>
      <c r="K226" s="787">
        <v>0</v>
      </c>
      <c r="L226" s="787">
        <v>1286.8047950809646</v>
      </c>
      <c r="M226" s="787">
        <v>0</v>
      </c>
      <c r="N226" s="788">
        <v>26643.858231101207</v>
      </c>
      <c r="O226" s="792">
        <v>1.1561350307357356</v>
      </c>
      <c r="P226" s="792">
        <v>6.4870910486213448E-2</v>
      </c>
      <c r="Q226" s="792">
        <v>8.7665679983509417E-4</v>
      </c>
      <c r="R226" s="792">
        <v>4.5166988700569943E-5</v>
      </c>
      <c r="S226" s="792">
        <v>6.8373639944212738E-5</v>
      </c>
      <c r="T226" s="792">
        <v>0</v>
      </c>
      <c r="U226" s="792">
        <v>0</v>
      </c>
      <c r="V226" s="792">
        <v>3.3422806671055266E-3</v>
      </c>
      <c r="W226" s="792">
        <v>0</v>
      </c>
      <c r="X226" s="792">
        <v>6.920338858179885E-2</v>
      </c>
      <c r="Y226" s="792">
        <v>44.472655669647366</v>
      </c>
      <c r="Z226" s="792">
        <v>2.5534404914635225</v>
      </c>
      <c r="AA226" s="792">
        <v>0.30165495716566781</v>
      </c>
      <c r="AB226" s="792">
        <v>0.16142726976955721</v>
      </c>
      <c r="AC226" s="792">
        <v>0.12185540588122448</v>
      </c>
      <c r="AD226" s="792">
        <v>7.5868844099532928E-2</v>
      </c>
      <c r="AE226" s="792">
        <v>0.61975324196299653</v>
      </c>
      <c r="AF226" s="792">
        <v>0.13447612847775162</v>
      </c>
      <c r="AG226" s="792">
        <v>9.5571674555072275E-2</v>
      </c>
      <c r="AH226" s="792">
        <v>4.0640480133753254</v>
      </c>
      <c r="AI226" s="792">
        <v>24.209850689095564</v>
      </c>
      <c r="AJ226" s="792">
        <v>1.4129934619860676</v>
      </c>
      <c r="AK226" s="792">
        <v>6.1628014770295121E-2</v>
      </c>
      <c r="AL226" s="792">
        <v>4.1729420637787486E-3</v>
      </c>
      <c r="AM226" s="792">
        <v>2.3003194721272931E-2</v>
      </c>
      <c r="AN226" s="792">
        <v>2.0786750564010241E-2</v>
      </c>
      <c r="AO226" s="792">
        <v>8.3997878547116683E-2</v>
      </c>
      <c r="AP226" s="792">
        <v>2.4520532506282597E-2</v>
      </c>
      <c r="AQ226" s="792">
        <v>1.2948491606607325E-2</v>
      </c>
      <c r="AR226" s="793">
        <v>1.6440512667654315</v>
      </c>
    </row>
    <row r="227" spans="1:44">
      <c r="A227" s="434" t="s">
        <v>1070</v>
      </c>
      <c r="B227" s="435">
        <v>225</v>
      </c>
      <c r="C227" s="772" t="s">
        <v>1071</v>
      </c>
      <c r="D227" s="786">
        <v>585847</v>
      </c>
      <c r="E227" s="787">
        <v>155252.60080723299</v>
      </c>
      <c r="F227" s="787">
        <v>10695.923366907478</v>
      </c>
      <c r="G227" s="787">
        <v>1962.7574844372548</v>
      </c>
      <c r="H227" s="787">
        <v>6.0652884654242678</v>
      </c>
      <c r="I227" s="787">
        <v>9.1816138649834862</v>
      </c>
      <c r="J227" s="787">
        <v>0</v>
      </c>
      <c r="K227" s="787">
        <v>0</v>
      </c>
      <c r="L227" s="787">
        <v>5655.5594532377227</v>
      </c>
      <c r="M227" s="787">
        <v>0</v>
      </c>
      <c r="N227" s="788">
        <v>18329.487206912861</v>
      </c>
      <c r="O227" s="792">
        <v>0.2650053696737083</v>
      </c>
      <c r="P227" s="792">
        <v>1.8257195764265207E-2</v>
      </c>
      <c r="Q227" s="792">
        <v>3.35029023693431E-3</v>
      </c>
      <c r="R227" s="792">
        <v>1.035302470683347E-5</v>
      </c>
      <c r="S227" s="792">
        <v>1.5672374980128747E-5</v>
      </c>
      <c r="T227" s="792">
        <v>0</v>
      </c>
      <c r="U227" s="792">
        <v>0</v>
      </c>
      <c r="V227" s="792">
        <v>9.6536458379708739E-3</v>
      </c>
      <c r="W227" s="792">
        <v>0</v>
      </c>
      <c r="X227" s="792">
        <v>3.1287157238857354E-2</v>
      </c>
      <c r="Y227" s="792">
        <v>43.600000004860554</v>
      </c>
      <c r="Z227" s="792">
        <v>2.4152225101075842</v>
      </c>
      <c r="AA227" s="792">
        <v>0.24564793487697539</v>
      </c>
      <c r="AB227" s="792">
        <v>0.15454299222625159</v>
      </c>
      <c r="AC227" s="792">
        <v>2.2627615970723939E-2</v>
      </c>
      <c r="AD227" s="792">
        <v>2.8065424269240077E-2</v>
      </c>
      <c r="AE227" s="792">
        <v>8.4282394083726328E-2</v>
      </c>
      <c r="AF227" s="792">
        <v>2.5159833184345684E-2</v>
      </c>
      <c r="AG227" s="792">
        <v>5.0576988350789897E-3</v>
      </c>
      <c r="AH227" s="792">
        <v>2.9806064035539266</v>
      </c>
      <c r="AI227" s="792">
        <v>26.272174765246824</v>
      </c>
      <c r="AJ227" s="792">
        <v>1.4467251153650142</v>
      </c>
      <c r="AK227" s="792">
        <v>5.5344890591896859E-2</v>
      </c>
      <c r="AL227" s="792">
        <v>3.8573904377407755E-3</v>
      </c>
      <c r="AM227" s="792">
        <v>1.0049539209425695E-2</v>
      </c>
      <c r="AN227" s="792">
        <v>1.7374813903344947E-2</v>
      </c>
      <c r="AO227" s="792">
        <v>3.6013111410902611E-2</v>
      </c>
      <c r="AP227" s="792">
        <v>1.765311534948337E-2</v>
      </c>
      <c r="AQ227" s="792">
        <v>1.1990364332521409E-3</v>
      </c>
      <c r="AR227" s="793">
        <v>1.5882170127010609</v>
      </c>
    </row>
    <row r="228" spans="1:44">
      <c r="A228" s="434" t="s">
        <v>1072</v>
      </c>
      <c r="B228" s="435">
        <v>226</v>
      </c>
      <c r="C228" s="772" t="s">
        <v>1073</v>
      </c>
      <c r="D228" s="786">
        <v>103201</v>
      </c>
      <c r="E228" s="787">
        <v>7743.5816477380868</v>
      </c>
      <c r="F228" s="787">
        <v>443.90675171857379</v>
      </c>
      <c r="G228" s="787">
        <v>88.190136058524004</v>
      </c>
      <c r="H228" s="787">
        <v>0.302520255408879</v>
      </c>
      <c r="I228" s="787">
        <v>0.45795417437020675</v>
      </c>
      <c r="J228" s="787">
        <v>0</v>
      </c>
      <c r="K228" s="787">
        <v>0</v>
      </c>
      <c r="L228" s="787">
        <v>995.20085275441056</v>
      </c>
      <c r="M228" s="787">
        <v>0</v>
      </c>
      <c r="N228" s="788">
        <v>1528.0582149612874</v>
      </c>
      <c r="O228" s="792">
        <v>7.503397881549681E-2</v>
      </c>
      <c r="P228" s="792">
        <v>4.3013803327348939E-3</v>
      </c>
      <c r="Q228" s="792">
        <v>8.5454730146533467E-4</v>
      </c>
      <c r="R228" s="792">
        <v>2.9313694189870155E-6</v>
      </c>
      <c r="S228" s="792">
        <v>4.4374974503174071E-6</v>
      </c>
      <c r="T228" s="792">
        <v>0</v>
      </c>
      <c r="U228" s="792">
        <v>0</v>
      </c>
      <c r="V228" s="792">
        <v>9.6433256727590875E-3</v>
      </c>
      <c r="W228" s="792">
        <v>0</v>
      </c>
      <c r="X228" s="792">
        <v>1.480662217382862E-2</v>
      </c>
      <c r="Y228" s="792">
        <v>45.936616644786383</v>
      </c>
      <c r="Z228" s="792">
        <v>2.5218733278788048</v>
      </c>
      <c r="AA228" s="792">
        <v>0.23903443408479991</v>
      </c>
      <c r="AB228" s="792">
        <v>0.16543827338076014</v>
      </c>
      <c r="AC228" s="792">
        <v>3.1349259990820742E-2</v>
      </c>
      <c r="AD228" s="792">
        <v>4.2149714749275508E-2</v>
      </c>
      <c r="AE228" s="792">
        <v>0.19474231464823774</v>
      </c>
      <c r="AF228" s="792">
        <v>4.832320846805941E-2</v>
      </c>
      <c r="AG228" s="792">
        <v>1.3341577634372602E-2</v>
      </c>
      <c r="AH228" s="792">
        <v>3.2562521108351312</v>
      </c>
      <c r="AI228" s="792">
        <v>26.462418646905967</v>
      </c>
      <c r="AJ228" s="792">
        <v>1.4447889141483867</v>
      </c>
      <c r="AK228" s="792">
        <v>4.9734661017033319E-2</v>
      </c>
      <c r="AL228" s="792">
        <v>3.9899099052485322E-3</v>
      </c>
      <c r="AM228" s="792">
        <v>1.1345760483546652E-2</v>
      </c>
      <c r="AN228" s="792">
        <v>2.6002470993144858E-2</v>
      </c>
      <c r="AO228" s="792">
        <v>9.6525369431913893E-2</v>
      </c>
      <c r="AP228" s="792">
        <v>3.0977068706856105E-2</v>
      </c>
      <c r="AQ228" s="792">
        <v>3.6650179144231301E-3</v>
      </c>
      <c r="AR228" s="793">
        <v>1.6670291726005531</v>
      </c>
    </row>
    <row r="229" spans="1:44">
      <c r="A229" s="434" t="s">
        <v>1074</v>
      </c>
      <c r="B229" s="435">
        <v>227</v>
      </c>
      <c r="C229" s="772" t="s">
        <v>1075</v>
      </c>
      <c r="D229" s="786">
        <v>1424720</v>
      </c>
      <c r="E229" s="787">
        <v>940230.15215630736</v>
      </c>
      <c r="F229" s="787">
        <v>50467.406634194325</v>
      </c>
      <c r="G229" s="787">
        <v>2373.3307061101282</v>
      </c>
      <c r="H229" s="787">
        <v>36.732183983175318</v>
      </c>
      <c r="I229" s="787">
        <v>55.605060117689781</v>
      </c>
      <c r="J229" s="787">
        <v>0</v>
      </c>
      <c r="K229" s="787">
        <v>0</v>
      </c>
      <c r="L229" s="787">
        <v>13751.339814102163</v>
      </c>
      <c r="M229" s="787">
        <v>0</v>
      </c>
      <c r="N229" s="788">
        <v>66684.414398507492</v>
      </c>
      <c r="O229" s="792">
        <v>0.65994030557324057</v>
      </c>
      <c r="P229" s="792">
        <v>3.5422684200540684E-2</v>
      </c>
      <c r="Q229" s="792">
        <v>1.6658225518769499E-3</v>
      </c>
      <c r="R229" s="792">
        <v>2.5782037160407179E-5</v>
      </c>
      <c r="S229" s="792">
        <v>3.9028763629126973E-5</v>
      </c>
      <c r="T229" s="792">
        <v>0</v>
      </c>
      <c r="U229" s="792">
        <v>0</v>
      </c>
      <c r="V229" s="792">
        <v>9.6519595528259325E-3</v>
      </c>
      <c r="W229" s="792">
        <v>0</v>
      </c>
      <c r="X229" s="792">
        <v>4.6805277106033105E-2</v>
      </c>
      <c r="Y229" s="792">
        <v>40.457174222491474</v>
      </c>
      <c r="Z229" s="792">
        <v>2.2248469255655041</v>
      </c>
      <c r="AA229" s="792">
        <v>0.22391848920275281</v>
      </c>
      <c r="AB229" s="792">
        <v>0.14365178374561355</v>
      </c>
      <c r="AC229" s="792">
        <v>2.3175852630228796E-2</v>
      </c>
      <c r="AD229" s="792">
        <v>3.1752798279702982E-2</v>
      </c>
      <c r="AE229" s="792">
        <v>9.6559936798737978E-2</v>
      </c>
      <c r="AF229" s="792">
        <v>2.9168228020767017E-2</v>
      </c>
      <c r="AG229" s="792">
        <v>7.067349057591067E-3</v>
      </c>
      <c r="AH229" s="792">
        <v>2.7801413633008982</v>
      </c>
      <c r="AI229" s="792">
        <v>24.849923100782362</v>
      </c>
      <c r="AJ229" s="792">
        <v>1.3549293679468453</v>
      </c>
      <c r="AK229" s="792">
        <v>4.6203555407505134E-2</v>
      </c>
      <c r="AL229" s="792">
        <v>3.7790133470143325E-3</v>
      </c>
      <c r="AM229" s="792">
        <v>9.7009776219117647E-3</v>
      </c>
      <c r="AN229" s="792">
        <v>2.0183961874313504E-2</v>
      </c>
      <c r="AO229" s="792">
        <v>4.1879346793355164E-2</v>
      </c>
      <c r="AP229" s="792">
        <v>1.9597885160517824E-2</v>
      </c>
      <c r="AQ229" s="792">
        <v>1.6546232037452275E-3</v>
      </c>
      <c r="AR229" s="793">
        <v>1.4979287313552083</v>
      </c>
    </row>
    <row r="230" spans="1:44">
      <c r="A230" s="434" t="s">
        <v>1076</v>
      </c>
      <c r="B230" s="435">
        <v>228</v>
      </c>
      <c r="C230" s="772" t="s">
        <v>1077</v>
      </c>
      <c r="D230" s="786">
        <v>40625</v>
      </c>
      <c r="E230" s="787">
        <v>11583.078161172331</v>
      </c>
      <c r="F230" s="787">
        <v>679.12902353286449</v>
      </c>
      <c r="G230" s="787">
        <v>0</v>
      </c>
      <c r="H230" s="787">
        <v>0.45251873398434689</v>
      </c>
      <c r="I230" s="787">
        <v>0.68502138122540579</v>
      </c>
      <c r="J230" s="787">
        <v>0</v>
      </c>
      <c r="K230" s="787">
        <v>0</v>
      </c>
      <c r="L230" s="787">
        <v>393.83312116760379</v>
      </c>
      <c r="M230" s="787">
        <v>0</v>
      </c>
      <c r="N230" s="788">
        <v>1074.0996848156781</v>
      </c>
      <c r="O230" s="792">
        <v>0.28512192396731889</v>
      </c>
      <c r="P230" s="792">
        <v>1.6717022117732048E-2</v>
      </c>
      <c r="Q230" s="792">
        <v>0</v>
      </c>
      <c r="R230" s="792">
        <v>1.1138922682691616E-5</v>
      </c>
      <c r="S230" s="792">
        <v>1.6862064768625375E-5</v>
      </c>
      <c r="T230" s="792">
        <v>0</v>
      </c>
      <c r="U230" s="792">
        <v>0</v>
      </c>
      <c r="V230" s="792">
        <v>9.6943537518179388E-3</v>
      </c>
      <c r="W230" s="792">
        <v>0</v>
      </c>
      <c r="X230" s="792">
        <v>2.6439376857001304E-2</v>
      </c>
      <c r="Y230" s="792">
        <v>47.197299193259312</v>
      </c>
      <c r="Z230" s="792">
        <v>2.5528511267556513</v>
      </c>
      <c r="AA230" s="792">
        <v>0.19573016218897438</v>
      </c>
      <c r="AB230" s="792">
        <v>0.16566292835668261</v>
      </c>
      <c r="AC230" s="792">
        <v>3.1601351578043446E-2</v>
      </c>
      <c r="AD230" s="792">
        <v>3.2211407420132718E-2</v>
      </c>
      <c r="AE230" s="792">
        <v>0.2217857264872482</v>
      </c>
      <c r="AF230" s="792">
        <v>5.5196466897242523E-2</v>
      </c>
      <c r="AG230" s="792">
        <v>1.5407043418993877E-2</v>
      </c>
      <c r="AH230" s="792">
        <v>3.2704462131029692</v>
      </c>
      <c r="AI230" s="792">
        <v>30.796036428415448</v>
      </c>
      <c r="AJ230" s="792">
        <v>1.645404524205484</v>
      </c>
      <c r="AK230" s="792">
        <v>4.2686650865605226E-2</v>
      </c>
      <c r="AL230" s="792">
        <v>4.1126658304173908E-3</v>
      </c>
      <c r="AM230" s="792">
        <v>1.2001729592494539E-2</v>
      </c>
      <c r="AN230" s="792">
        <v>1.804009980603602E-2</v>
      </c>
      <c r="AO230" s="792">
        <v>0.11869406306849418</v>
      </c>
      <c r="AP230" s="792">
        <v>3.582775338490924E-2</v>
      </c>
      <c r="AQ230" s="792">
        <v>4.5443353027446532E-3</v>
      </c>
      <c r="AR230" s="793">
        <v>1.8813118220561851</v>
      </c>
    </row>
    <row r="231" spans="1:44">
      <c r="A231" s="434" t="s">
        <v>1078</v>
      </c>
      <c r="B231" s="435">
        <v>229</v>
      </c>
      <c r="C231" s="772" t="s">
        <v>1079</v>
      </c>
      <c r="D231" s="786">
        <v>466753</v>
      </c>
      <c r="E231" s="787">
        <v>141136.00786550462</v>
      </c>
      <c r="F231" s="787">
        <v>8346.392250098419</v>
      </c>
      <c r="G231" s="787">
        <v>54.457463385236089</v>
      </c>
      <c r="H231" s="787">
        <v>5.513792336564789</v>
      </c>
      <c r="I231" s="787">
        <v>8.3467608267336892</v>
      </c>
      <c r="J231" s="787">
        <v>0</v>
      </c>
      <c r="K231" s="787">
        <v>0</v>
      </c>
      <c r="L231" s="787">
        <v>4504.9489619833494</v>
      </c>
      <c r="M231" s="787">
        <v>0</v>
      </c>
      <c r="N231" s="788">
        <v>12919.659228630302</v>
      </c>
      <c r="O231" s="792">
        <v>0.30237836257186268</v>
      </c>
      <c r="P231" s="792">
        <v>1.7881818113859835E-2</v>
      </c>
      <c r="Q231" s="792">
        <v>1.1667297989565378E-4</v>
      </c>
      <c r="R231" s="792">
        <v>1.1813083872122491E-5</v>
      </c>
      <c r="S231" s="792">
        <v>1.7882607774848132E-5</v>
      </c>
      <c r="T231" s="792">
        <v>0</v>
      </c>
      <c r="U231" s="792">
        <v>0</v>
      </c>
      <c r="V231" s="792">
        <v>9.6516765012401619E-3</v>
      </c>
      <c r="W231" s="792">
        <v>0</v>
      </c>
      <c r="X231" s="792">
        <v>2.7679863286642622E-2</v>
      </c>
      <c r="Y231" s="792">
        <v>33.885235470422074</v>
      </c>
      <c r="Z231" s="792">
        <v>1.8724786930300521</v>
      </c>
      <c r="AA231" s="792">
        <v>0.14249342062410858</v>
      </c>
      <c r="AB231" s="792">
        <v>0.1133853917044233</v>
      </c>
      <c r="AC231" s="792">
        <v>1.795434840633876E-2</v>
      </c>
      <c r="AD231" s="792">
        <v>1.7569725387063313E-2</v>
      </c>
      <c r="AE231" s="792">
        <v>5.2421914818933477E-2</v>
      </c>
      <c r="AF231" s="792">
        <v>2.0858088173182507E-2</v>
      </c>
      <c r="AG231" s="792">
        <v>4.9311892206015595E-3</v>
      </c>
      <c r="AH231" s="792">
        <v>2.2420927713647032</v>
      </c>
      <c r="AI231" s="792">
        <v>23.647142542711972</v>
      </c>
      <c r="AJ231" s="792">
        <v>1.2945543154796404</v>
      </c>
      <c r="AK231" s="792">
        <v>3.5376601895906759E-2</v>
      </c>
      <c r="AL231" s="792">
        <v>3.4894235845662532E-3</v>
      </c>
      <c r="AM231" s="792">
        <v>8.6047257141853607E-3</v>
      </c>
      <c r="AN231" s="792">
        <v>1.0219811104264452E-2</v>
      </c>
      <c r="AO231" s="792">
        <v>1.2877917406373961E-2</v>
      </c>
      <c r="AP231" s="792">
        <v>1.4015167279001827E-2</v>
      </c>
      <c r="AQ231" s="792">
        <v>6.626156725116569E-4</v>
      </c>
      <c r="AR231" s="793">
        <v>1.3798005781364506</v>
      </c>
    </row>
    <row r="232" spans="1:44">
      <c r="A232" s="434" t="s">
        <v>1080</v>
      </c>
      <c r="B232" s="435">
        <v>230</v>
      </c>
      <c r="C232" s="772" t="s">
        <v>1081</v>
      </c>
      <c r="D232" s="786">
        <v>252126</v>
      </c>
      <c r="E232" s="787">
        <v>60337.954786989751</v>
      </c>
      <c r="F232" s="787">
        <v>3793.3110721287012</v>
      </c>
      <c r="G232" s="787">
        <v>2058.7980215924649</v>
      </c>
      <c r="H232" s="787">
        <v>2.3572365248245806</v>
      </c>
      <c r="I232" s="787">
        <v>3.5683769507013734</v>
      </c>
      <c r="J232" s="787">
        <v>0</v>
      </c>
      <c r="K232" s="787">
        <v>0</v>
      </c>
      <c r="L232" s="787">
        <v>2433.463966822374</v>
      </c>
      <c r="M232" s="787">
        <v>0</v>
      </c>
      <c r="N232" s="788">
        <v>8291.498674019067</v>
      </c>
      <c r="O232" s="792">
        <v>0.23931667018470823</v>
      </c>
      <c r="P232" s="792">
        <v>1.5045299065263801E-2</v>
      </c>
      <c r="Q232" s="792">
        <v>8.1657505437458446E-3</v>
      </c>
      <c r="R232" s="792">
        <v>9.3494384745110804E-6</v>
      </c>
      <c r="S232" s="792">
        <v>1.4153149420136652E-5</v>
      </c>
      <c r="T232" s="792">
        <v>0</v>
      </c>
      <c r="U232" s="792">
        <v>0</v>
      </c>
      <c r="V232" s="792">
        <v>9.6517771543687438E-3</v>
      </c>
      <c r="W232" s="792">
        <v>0</v>
      </c>
      <c r="X232" s="792">
        <v>3.2886329351273037E-2</v>
      </c>
      <c r="Y232" s="792">
        <v>43.606051586370725</v>
      </c>
      <c r="Z232" s="792">
        <v>2.416447378124797</v>
      </c>
      <c r="AA232" s="792">
        <v>0.21929629984995991</v>
      </c>
      <c r="AB232" s="792">
        <v>0.14832520020204509</v>
      </c>
      <c r="AC232" s="792">
        <v>2.1648167971798412E-2</v>
      </c>
      <c r="AD232" s="792">
        <v>2.0600674013899999E-2</v>
      </c>
      <c r="AE232" s="792">
        <v>9.5441676993341329E-2</v>
      </c>
      <c r="AF232" s="792">
        <v>3.1504163309615023E-2</v>
      </c>
      <c r="AG232" s="792">
        <v>5.9186869243213081E-3</v>
      </c>
      <c r="AH232" s="792">
        <v>2.9591822473897786</v>
      </c>
      <c r="AI232" s="792">
        <v>28.285894817519797</v>
      </c>
      <c r="AJ232" s="792">
        <v>1.5572279870253114</v>
      </c>
      <c r="AK232" s="792">
        <v>5.7952912727025796E-2</v>
      </c>
      <c r="AL232" s="792">
        <v>3.8549090253626787E-3</v>
      </c>
      <c r="AM232" s="792">
        <v>9.958453173646211E-3</v>
      </c>
      <c r="AN232" s="792">
        <v>1.140723849184767E-2</v>
      </c>
      <c r="AO232" s="792">
        <v>4.4154984595424621E-2</v>
      </c>
      <c r="AP232" s="792">
        <v>2.2634098169874606E-2</v>
      </c>
      <c r="AQ232" s="792">
        <v>1.5337855044038253E-3</v>
      </c>
      <c r="AR232" s="793">
        <v>1.708724368712897</v>
      </c>
    </row>
    <row r="233" spans="1:44">
      <c r="A233" s="434" t="s">
        <v>1082</v>
      </c>
      <c r="B233" s="435">
        <v>231</v>
      </c>
      <c r="C233" s="772" t="s">
        <v>1083</v>
      </c>
      <c r="D233" s="786">
        <v>189203</v>
      </c>
      <c r="E233" s="787">
        <v>56239.945414392103</v>
      </c>
      <c r="F233" s="787">
        <v>3366.2587783156632</v>
      </c>
      <c r="G233" s="787">
        <v>206.47746116031732</v>
      </c>
      <c r="H233" s="787">
        <v>2.1971386659186387</v>
      </c>
      <c r="I233" s="787">
        <v>3.3260213348943775</v>
      </c>
      <c r="J233" s="787">
        <v>0</v>
      </c>
      <c r="K233" s="787">
        <v>0</v>
      </c>
      <c r="L233" s="787">
        <v>1827.2698489467498</v>
      </c>
      <c r="M233" s="787">
        <v>0</v>
      </c>
      <c r="N233" s="788">
        <v>5405.5292484235433</v>
      </c>
      <c r="O233" s="792">
        <v>0.29724658390401898</v>
      </c>
      <c r="P233" s="792">
        <v>1.7791783313772316E-2</v>
      </c>
      <c r="Q233" s="792">
        <v>1.0913012011454222E-3</v>
      </c>
      <c r="R233" s="792">
        <v>1.1612599514376827E-5</v>
      </c>
      <c r="S233" s="792">
        <v>1.7579115209031452E-5</v>
      </c>
      <c r="T233" s="792">
        <v>0</v>
      </c>
      <c r="U233" s="792">
        <v>0</v>
      </c>
      <c r="V233" s="792">
        <v>9.6577213307756735E-3</v>
      </c>
      <c r="W233" s="792">
        <v>0</v>
      </c>
      <c r="X233" s="792">
        <v>2.8569997560416817E-2</v>
      </c>
      <c r="Y233" s="792">
        <v>43.726174913544668</v>
      </c>
      <c r="Z233" s="792">
        <v>2.4462390997209562</v>
      </c>
      <c r="AA233" s="792">
        <v>0.20982773886062572</v>
      </c>
      <c r="AB233" s="792">
        <v>0.15265696710852344</v>
      </c>
      <c r="AC233" s="792">
        <v>2.5630349272075886E-2</v>
      </c>
      <c r="AD233" s="792">
        <v>3.0393901070228723E-2</v>
      </c>
      <c r="AE233" s="792">
        <v>0.11730382653961285</v>
      </c>
      <c r="AF233" s="792">
        <v>3.3816073793844117E-2</v>
      </c>
      <c r="AG233" s="792">
        <v>8.5659935216090763E-3</v>
      </c>
      <c r="AH233" s="792">
        <v>3.0244339498874759</v>
      </c>
      <c r="AI233" s="792">
        <v>27.553449714316265</v>
      </c>
      <c r="AJ233" s="792">
        <v>1.538399008546933</v>
      </c>
      <c r="AK233" s="792">
        <v>5.7195854293461648E-2</v>
      </c>
      <c r="AL233" s="792">
        <v>4.5772741152916852E-3</v>
      </c>
      <c r="AM233" s="792">
        <v>1.0767183148513441E-2</v>
      </c>
      <c r="AN233" s="792">
        <v>1.8372740303528919E-2</v>
      </c>
      <c r="AO233" s="792">
        <v>5.0348394066941735E-2</v>
      </c>
      <c r="AP233" s="792">
        <v>2.1834543579561029E-2</v>
      </c>
      <c r="AQ233" s="792">
        <v>1.9471499202122025E-3</v>
      </c>
      <c r="AR233" s="793">
        <v>1.7034421479744437</v>
      </c>
    </row>
    <row r="234" spans="1:44">
      <c r="A234" s="434" t="s">
        <v>1084</v>
      </c>
      <c r="B234" s="435">
        <v>232</v>
      </c>
      <c r="C234" s="772" t="s">
        <v>1085</v>
      </c>
      <c r="D234" s="786">
        <v>680047</v>
      </c>
      <c r="E234" s="787">
        <v>85995.629359446408</v>
      </c>
      <c r="F234" s="787">
        <v>4947.6398444871193</v>
      </c>
      <c r="G234" s="787">
        <v>4437.984668361054</v>
      </c>
      <c r="H234" s="787">
        <v>3.3596106997162174</v>
      </c>
      <c r="I234" s="787">
        <v>5.0857677021143255</v>
      </c>
      <c r="J234" s="787">
        <v>0</v>
      </c>
      <c r="K234" s="787">
        <v>0</v>
      </c>
      <c r="L234" s="787">
        <v>4580.9245548052286</v>
      </c>
      <c r="M234" s="787">
        <v>0</v>
      </c>
      <c r="N234" s="788">
        <v>13974.994446055232</v>
      </c>
      <c r="O234" s="792">
        <v>0.12645542052159101</v>
      </c>
      <c r="P234" s="792">
        <v>7.2754380866133063E-3</v>
      </c>
      <c r="Q234" s="792">
        <v>6.5259969801514514E-3</v>
      </c>
      <c r="R234" s="792">
        <v>4.9402625108503047E-6</v>
      </c>
      <c r="S234" s="792">
        <v>7.4785532501640706E-6</v>
      </c>
      <c r="T234" s="792">
        <v>0</v>
      </c>
      <c r="U234" s="792">
        <v>0</v>
      </c>
      <c r="V234" s="792">
        <v>6.7361881675902235E-3</v>
      </c>
      <c r="W234" s="792">
        <v>0</v>
      </c>
      <c r="X234" s="792">
        <v>2.0550042050115996E-2</v>
      </c>
      <c r="Y234" s="792">
        <v>35.989516986307279</v>
      </c>
      <c r="Z234" s="792">
        <v>1.9797697510173509</v>
      </c>
      <c r="AA234" s="792">
        <v>0.18870895547445535</v>
      </c>
      <c r="AB234" s="792">
        <v>0.128234982554637</v>
      </c>
      <c r="AC234" s="792">
        <v>1.9915366448840524E-2</v>
      </c>
      <c r="AD234" s="792">
        <v>1.9936795531066837E-2</v>
      </c>
      <c r="AE234" s="792">
        <v>0.13597719033552214</v>
      </c>
      <c r="AF234" s="792">
        <v>3.129285791833105E-2</v>
      </c>
      <c r="AG234" s="792">
        <v>6.5069518701338664E-3</v>
      </c>
      <c r="AH234" s="792">
        <v>2.5103428511503378</v>
      </c>
      <c r="AI234" s="792">
        <v>18.748688285409898</v>
      </c>
      <c r="AJ234" s="792">
        <v>1.0345664943635957</v>
      </c>
      <c r="AK234" s="792">
        <v>4.1537760333503176E-2</v>
      </c>
      <c r="AL234" s="792">
        <v>2.7534386466101946E-3</v>
      </c>
      <c r="AM234" s="792">
        <v>7.436368347532623E-3</v>
      </c>
      <c r="AN234" s="792">
        <v>1.0022261577344028E-2</v>
      </c>
      <c r="AO234" s="792">
        <v>6.7311082318308277E-2</v>
      </c>
      <c r="AP234" s="792">
        <v>2.1270979924081827E-2</v>
      </c>
      <c r="AQ234" s="792">
        <v>2.0983467309875904E-3</v>
      </c>
      <c r="AR234" s="793">
        <v>1.1869967322419634</v>
      </c>
    </row>
    <row r="235" spans="1:44">
      <c r="A235" s="434" t="s">
        <v>1086</v>
      </c>
      <c r="B235" s="435">
        <v>233</v>
      </c>
      <c r="C235" s="772" t="s">
        <v>1087</v>
      </c>
      <c r="D235" s="786">
        <v>47157</v>
      </c>
      <c r="E235" s="787">
        <v>23880.604888859318</v>
      </c>
      <c r="F235" s="787">
        <v>1296.1049011634359</v>
      </c>
      <c r="G235" s="787">
        <v>81.246084331899795</v>
      </c>
      <c r="H235" s="787">
        <v>0.93294899168610101</v>
      </c>
      <c r="I235" s="787">
        <v>1.4122951358733564</v>
      </c>
      <c r="J235" s="787">
        <v>0</v>
      </c>
      <c r="K235" s="787">
        <v>0</v>
      </c>
      <c r="L235" s="787">
        <v>317.97005733353939</v>
      </c>
      <c r="M235" s="787">
        <v>0</v>
      </c>
      <c r="N235" s="788">
        <v>1697.6662869564345</v>
      </c>
      <c r="O235" s="792">
        <v>0.50640636361217461</v>
      </c>
      <c r="P235" s="792">
        <v>2.7484888800463046E-2</v>
      </c>
      <c r="Q235" s="792">
        <v>1.722884923381466E-3</v>
      </c>
      <c r="R235" s="792">
        <v>1.9783891928793203E-5</v>
      </c>
      <c r="S235" s="792">
        <v>2.9948790972143189E-5</v>
      </c>
      <c r="T235" s="792">
        <v>0</v>
      </c>
      <c r="U235" s="792">
        <v>0</v>
      </c>
      <c r="V235" s="792">
        <v>6.7427965590164639E-3</v>
      </c>
      <c r="W235" s="792">
        <v>0</v>
      </c>
      <c r="X235" s="792">
        <v>3.6000302965761913E-2</v>
      </c>
      <c r="Y235" s="792">
        <v>32.274556658175541</v>
      </c>
      <c r="Z235" s="792">
        <v>1.7742457010458619</v>
      </c>
      <c r="AA235" s="792">
        <v>0.14965613498063374</v>
      </c>
      <c r="AB235" s="792">
        <v>0.11792597652239477</v>
      </c>
      <c r="AC235" s="792">
        <v>1.8085461718330264E-2</v>
      </c>
      <c r="AD235" s="792">
        <v>1.7351199344432619E-2</v>
      </c>
      <c r="AE235" s="792">
        <v>9.2075838170262991E-2</v>
      </c>
      <c r="AF235" s="792">
        <v>2.3946213017257599E-2</v>
      </c>
      <c r="AG235" s="792">
        <v>5.5814464684836992E-3</v>
      </c>
      <c r="AH235" s="792">
        <v>2.1988679712676578</v>
      </c>
      <c r="AI235" s="792">
        <v>17.905077015372733</v>
      </c>
      <c r="AJ235" s="792">
        <v>0.98327363331071949</v>
      </c>
      <c r="AK235" s="792">
        <v>3.224427745244151E-2</v>
      </c>
      <c r="AL235" s="792">
        <v>2.8149695583672431E-3</v>
      </c>
      <c r="AM235" s="792">
        <v>7.0769438329557179E-3</v>
      </c>
      <c r="AN235" s="792">
        <v>8.52848895885433E-3</v>
      </c>
      <c r="AO235" s="792">
        <v>3.6420963021210145E-2</v>
      </c>
      <c r="AP235" s="792">
        <v>1.4598796044843845E-2</v>
      </c>
      <c r="AQ235" s="792">
        <v>1.2647431813356382E-3</v>
      </c>
      <c r="AR235" s="793">
        <v>1.0862228153607281</v>
      </c>
    </row>
    <row r="236" spans="1:44">
      <c r="A236" s="434" t="s">
        <v>1088</v>
      </c>
      <c r="B236" s="435">
        <v>234</v>
      </c>
      <c r="C236" s="772" t="s">
        <v>1089</v>
      </c>
      <c r="D236" s="786">
        <v>999780</v>
      </c>
      <c r="E236" s="787">
        <v>437358.73862500879</v>
      </c>
      <c r="F236" s="787">
        <v>25643.263668948544</v>
      </c>
      <c r="G236" s="787">
        <v>3457.9989073813881</v>
      </c>
      <c r="H236" s="787">
        <v>17.086392748605</v>
      </c>
      <c r="I236" s="787">
        <v>25.865325525316319</v>
      </c>
      <c r="J236" s="787">
        <v>0</v>
      </c>
      <c r="K236" s="787">
        <v>0</v>
      </c>
      <c r="L236" s="787">
        <v>6733.9590955636841</v>
      </c>
      <c r="M236" s="787">
        <v>0</v>
      </c>
      <c r="N236" s="788">
        <v>35878.17339016754</v>
      </c>
      <c r="O236" s="792">
        <v>0.43745497872032724</v>
      </c>
      <c r="P236" s="792">
        <v>2.5648906428362785E-2</v>
      </c>
      <c r="Q236" s="792">
        <v>3.4587598345449879E-3</v>
      </c>
      <c r="R236" s="792">
        <v>1.709015258217308E-5</v>
      </c>
      <c r="S236" s="792">
        <v>2.5871017149089118E-5</v>
      </c>
      <c r="T236" s="792">
        <v>0</v>
      </c>
      <c r="U236" s="792">
        <v>0</v>
      </c>
      <c r="V236" s="792">
        <v>6.7354408925600472E-3</v>
      </c>
      <c r="W236" s="792">
        <v>0</v>
      </c>
      <c r="X236" s="792">
        <v>3.5886068325199083E-2</v>
      </c>
      <c r="Y236" s="792">
        <v>45.15079772850207</v>
      </c>
      <c r="Z236" s="792">
        <v>2.4643700694632162</v>
      </c>
      <c r="AA236" s="792">
        <v>0.18817790639872525</v>
      </c>
      <c r="AB236" s="792">
        <v>0.15799454414951231</v>
      </c>
      <c r="AC236" s="792">
        <v>2.2873913159481285E-2</v>
      </c>
      <c r="AD236" s="792">
        <v>3.8733540668472441E-2</v>
      </c>
      <c r="AE236" s="792">
        <v>0.10582049615462689</v>
      </c>
      <c r="AF236" s="792">
        <v>2.6558220072017129E-2</v>
      </c>
      <c r="AG236" s="792">
        <v>5.7322637119900967E-3</v>
      </c>
      <c r="AH236" s="792">
        <v>3.0102609537780416</v>
      </c>
      <c r="AI236" s="792">
        <v>28.52619960008726</v>
      </c>
      <c r="AJ236" s="792">
        <v>1.5445085959335718</v>
      </c>
      <c r="AK236" s="792">
        <v>4.6489027606482818E-2</v>
      </c>
      <c r="AL236" s="792">
        <v>3.9710028949963049E-3</v>
      </c>
      <c r="AM236" s="792">
        <v>1.0406862561593655E-2</v>
      </c>
      <c r="AN236" s="792">
        <v>2.6584297508044891E-2</v>
      </c>
      <c r="AO236" s="792">
        <v>4.9057310384096747E-2</v>
      </c>
      <c r="AP236" s="792">
        <v>1.7636589269804683E-2</v>
      </c>
      <c r="AQ236" s="792">
        <v>1.5965332854202836E-3</v>
      </c>
      <c r="AR236" s="793">
        <v>1.7002502194440112</v>
      </c>
    </row>
    <row r="237" spans="1:44">
      <c r="A237" s="434" t="s">
        <v>1090</v>
      </c>
      <c r="B237" s="435">
        <v>235</v>
      </c>
      <c r="C237" s="772" t="s">
        <v>1091</v>
      </c>
      <c r="D237" s="786">
        <v>4155265</v>
      </c>
      <c r="E237" s="787">
        <v>1857920.3486184212</v>
      </c>
      <c r="F237" s="787">
        <v>100556.82339773074</v>
      </c>
      <c r="G237" s="787">
        <v>2998.7821397091493</v>
      </c>
      <c r="H237" s="787">
        <v>72.583794419934407</v>
      </c>
      <c r="I237" s="787">
        <v>109.87711087745657</v>
      </c>
      <c r="J237" s="787">
        <v>0</v>
      </c>
      <c r="K237" s="787">
        <v>0</v>
      </c>
      <c r="L237" s="787">
        <v>1918.6382413840188</v>
      </c>
      <c r="M237" s="787">
        <v>0</v>
      </c>
      <c r="N237" s="788">
        <v>105656.70468412129</v>
      </c>
      <c r="O237" s="792">
        <v>0.44712439486252292</v>
      </c>
      <c r="P237" s="792">
        <v>2.4199858107179863E-2</v>
      </c>
      <c r="Q237" s="792">
        <v>7.2168252559322917E-4</v>
      </c>
      <c r="R237" s="792">
        <v>1.7467909849295871E-5</v>
      </c>
      <c r="S237" s="792">
        <v>2.6442864866008923E-5</v>
      </c>
      <c r="T237" s="792">
        <v>0</v>
      </c>
      <c r="U237" s="792">
        <v>0</v>
      </c>
      <c r="V237" s="792">
        <v>4.6173667416735608E-4</v>
      </c>
      <c r="W237" s="792">
        <v>0</v>
      </c>
      <c r="X237" s="792">
        <v>2.5427188081655755E-2</v>
      </c>
      <c r="Y237" s="792">
        <v>43.874670212525061</v>
      </c>
      <c r="Z237" s="792">
        <v>2.7836200790567593</v>
      </c>
      <c r="AA237" s="792">
        <v>0.24490569122587399</v>
      </c>
      <c r="AB237" s="792">
        <v>0.16353507790248889</v>
      </c>
      <c r="AC237" s="792">
        <v>1.7818293623512754E-2</v>
      </c>
      <c r="AD237" s="792">
        <v>3.2398674754667983E-2</v>
      </c>
      <c r="AE237" s="792">
        <v>1.0318202532313362E-2</v>
      </c>
      <c r="AF237" s="792">
        <v>9.7168491196711372E-3</v>
      </c>
      <c r="AG237" s="792">
        <v>6.4306391442989718E-4</v>
      </c>
      <c r="AH237" s="792">
        <v>3.2629559321297172</v>
      </c>
      <c r="AI237" s="792">
        <v>30.666469172561001</v>
      </c>
      <c r="AJ237" s="792">
        <v>1.9903481612503691</v>
      </c>
      <c r="AK237" s="792">
        <v>8.4206456860154044E-2</v>
      </c>
      <c r="AL237" s="792">
        <v>4.8280066344851807E-3</v>
      </c>
      <c r="AM237" s="792">
        <v>9.8554615691328878E-3</v>
      </c>
      <c r="AN237" s="792">
        <v>2.3698547995839897E-2</v>
      </c>
      <c r="AO237" s="792">
        <v>3.2593923208997888E-3</v>
      </c>
      <c r="AP237" s="792">
        <v>7.526433493856774E-3</v>
      </c>
      <c r="AQ237" s="792">
        <v>7.2230114948029209E-5</v>
      </c>
      <c r="AR237" s="793">
        <v>2.1237946902396856</v>
      </c>
    </row>
    <row r="238" spans="1:44">
      <c r="A238" s="434" t="s">
        <v>1092</v>
      </c>
      <c r="B238" s="435">
        <v>236</v>
      </c>
      <c r="C238" s="772" t="s">
        <v>1093</v>
      </c>
      <c r="D238" s="786">
        <v>10293825</v>
      </c>
      <c r="E238" s="787">
        <v>5124088.4006891698</v>
      </c>
      <c r="F238" s="787">
        <v>276348.25558141683</v>
      </c>
      <c r="G238" s="787">
        <v>7852.4568288104365</v>
      </c>
      <c r="H238" s="787">
        <v>0</v>
      </c>
      <c r="I238" s="787">
        <v>0</v>
      </c>
      <c r="J238" s="787">
        <v>0</v>
      </c>
      <c r="K238" s="787">
        <v>0</v>
      </c>
      <c r="L238" s="787">
        <v>4753.1455027394468</v>
      </c>
      <c r="M238" s="787">
        <v>0</v>
      </c>
      <c r="N238" s="788">
        <v>288953.85791296675</v>
      </c>
      <c r="O238" s="792">
        <v>0.49778273874766377</v>
      </c>
      <c r="P238" s="792">
        <v>2.6846022307686096E-2</v>
      </c>
      <c r="Q238" s="792">
        <v>7.6283177815927861E-4</v>
      </c>
      <c r="R238" s="792">
        <v>0</v>
      </c>
      <c r="S238" s="792">
        <v>0</v>
      </c>
      <c r="T238" s="792">
        <v>0</v>
      </c>
      <c r="U238" s="792">
        <v>0</v>
      </c>
      <c r="V238" s="792">
        <v>4.617472613668337E-4</v>
      </c>
      <c r="W238" s="792">
        <v>0</v>
      </c>
      <c r="X238" s="792">
        <v>2.8070601347212207E-2</v>
      </c>
      <c r="Y238" s="792">
        <v>44.853796090881104</v>
      </c>
      <c r="Z238" s="792">
        <v>2.8437230070898791</v>
      </c>
      <c r="AA238" s="792">
        <v>0.249706469100649</v>
      </c>
      <c r="AB238" s="792">
        <v>0.16764011102838527</v>
      </c>
      <c r="AC238" s="792">
        <v>1.8193596235840489E-2</v>
      </c>
      <c r="AD238" s="792">
        <v>3.3830467416430789E-2</v>
      </c>
      <c r="AE238" s="792">
        <v>1.0392442740461029E-2</v>
      </c>
      <c r="AF238" s="792">
        <v>9.9509737804720274E-3</v>
      </c>
      <c r="AG238" s="792">
        <v>6.4900603889368703E-4</v>
      </c>
      <c r="AH238" s="792">
        <v>3.3340860734310116</v>
      </c>
      <c r="AI238" s="792">
        <v>31.367728995889024</v>
      </c>
      <c r="AJ238" s="792">
        <v>2.0340859206214277</v>
      </c>
      <c r="AK238" s="792">
        <v>8.5613349173156245E-2</v>
      </c>
      <c r="AL238" s="792">
        <v>4.9152593991483914E-3</v>
      </c>
      <c r="AM238" s="792">
        <v>1.0059503645799509E-2</v>
      </c>
      <c r="AN238" s="792">
        <v>2.4864163822307769E-2</v>
      </c>
      <c r="AO238" s="792">
        <v>3.276389176609845E-3</v>
      </c>
      <c r="AP238" s="792">
        <v>7.731338922137846E-3</v>
      </c>
      <c r="AQ238" s="792">
        <v>7.2843529589590247E-5</v>
      </c>
      <c r="AR238" s="793">
        <v>2.1706187682901765</v>
      </c>
    </row>
    <row r="239" spans="1:44">
      <c r="A239" s="434" t="s">
        <v>1094</v>
      </c>
      <c r="B239" s="435">
        <v>237</v>
      </c>
      <c r="C239" s="772" t="s">
        <v>561</v>
      </c>
      <c r="D239" s="786">
        <v>3363386</v>
      </c>
      <c r="E239" s="787">
        <v>4293379.3683460047</v>
      </c>
      <c r="F239" s="787">
        <v>222642.06246515203</v>
      </c>
      <c r="G239" s="787">
        <v>1000.2048256999145</v>
      </c>
      <c r="H239" s="787">
        <v>167.73042271190315</v>
      </c>
      <c r="I239" s="787">
        <v>253.90976596253699</v>
      </c>
      <c r="J239" s="787">
        <v>0</v>
      </c>
      <c r="K239" s="787">
        <v>0</v>
      </c>
      <c r="L239" s="787">
        <v>1178.8178156372014</v>
      </c>
      <c r="M239" s="787">
        <v>0</v>
      </c>
      <c r="N239" s="788">
        <v>225242.72529516357</v>
      </c>
      <c r="O239" s="792">
        <v>1.2765050958605419</v>
      </c>
      <c r="P239" s="792">
        <v>6.6195810550781872E-2</v>
      </c>
      <c r="Q239" s="792">
        <v>2.9738032616533294E-4</v>
      </c>
      <c r="R239" s="792">
        <v>4.9869513255957876E-5</v>
      </c>
      <c r="S239" s="792">
        <v>7.5492306254035967E-5</v>
      </c>
      <c r="T239" s="792">
        <v>0</v>
      </c>
      <c r="U239" s="792">
        <v>0</v>
      </c>
      <c r="V239" s="792">
        <v>3.5048543807853199E-4</v>
      </c>
      <c r="W239" s="792">
        <v>0</v>
      </c>
      <c r="X239" s="792">
        <v>6.6969038134535724E-2</v>
      </c>
      <c r="Y239" s="792">
        <v>45.4626827187424</v>
      </c>
      <c r="Z239" s="792">
        <v>2.9612392485647181</v>
      </c>
      <c r="AA239" s="792">
        <v>0.25384953507217967</v>
      </c>
      <c r="AB239" s="792">
        <v>0.16795487134210826</v>
      </c>
      <c r="AC239" s="792">
        <v>1.7757407260029254E-2</v>
      </c>
      <c r="AD239" s="792">
        <v>4.3637707181944672E-2</v>
      </c>
      <c r="AE239" s="792">
        <v>9.2074573221308954E-3</v>
      </c>
      <c r="AF239" s="792">
        <v>8.967580110917148E-3</v>
      </c>
      <c r="AG239" s="792">
        <v>5.3887887168367068E-4</v>
      </c>
      <c r="AH239" s="792">
        <v>3.4631526857257113</v>
      </c>
      <c r="AI239" s="792">
        <v>32.767953174235736</v>
      </c>
      <c r="AJ239" s="792">
        <v>2.1881209348180475</v>
      </c>
      <c r="AK239" s="792">
        <v>9.2904467656213893E-2</v>
      </c>
      <c r="AL239" s="792">
        <v>5.2778452266000926E-3</v>
      </c>
      <c r="AM239" s="792">
        <v>1.0066030318457316E-2</v>
      </c>
      <c r="AN239" s="792">
        <v>3.4361937510522605E-2</v>
      </c>
      <c r="AO239" s="792">
        <v>3.2987749304597119E-3</v>
      </c>
      <c r="AP239" s="792">
        <v>7.1204561088546378E-3</v>
      </c>
      <c r="AQ239" s="792">
        <v>6.5997468264649507E-5</v>
      </c>
      <c r="AR239" s="793">
        <v>2.3412164440374208</v>
      </c>
    </row>
    <row r="240" spans="1:44">
      <c r="A240" s="434" t="s">
        <v>1095</v>
      </c>
      <c r="B240" s="435">
        <v>238</v>
      </c>
      <c r="C240" s="772" t="s">
        <v>563</v>
      </c>
      <c r="D240" s="786">
        <v>273380</v>
      </c>
      <c r="E240" s="787">
        <v>80662.839187786405</v>
      </c>
      <c r="F240" s="787">
        <v>4424.6517304697954</v>
      </c>
      <c r="G240" s="787">
        <v>5.1107933957702736</v>
      </c>
      <c r="H240" s="787">
        <v>3.1512733800930977</v>
      </c>
      <c r="I240" s="787">
        <v>4.7703873482614716</v>
      </c>
      <c r="J240" s="787">
        <v>0</v>
      </c>
      <c r="K240" s="787">
        <v>0</v>
      </c>
      <c r="L240" s="787">
        <v>95.784423669881704</v>
      </c>
      <c r="M240" s="787">
        <v>0</v>
      </c>
      <c r="N240" s="788">
        <v>4533.4686082638018</v>
      </c>
      <c r="O240" s="792">
        <v>0.29505757256487819</v>
      </c>
      <c r="P240" s="792">
        <v>1.6184986942972403E-2</v>
      </c>
      <c r="Q240" s="792">
        <v>1.8694832817946717E-5</v>
      </c>
      <c r="R240" s="792">
        <v>1.1527080913355394E-5</v>
      </c>
      <c r="S240" s="792">
        <v>1.7449657430175842E-5</v>
      </c>
      <c r="T240" s="792">
        <v>0</v>
      </c>
      <c r="U240" s="792">
        <v>0</v>
      </c>
      <c r="V240" s="792">
        <v>3.5037099886561454E-4</v>
      </c>
      <c r="W240" s="792">
        <v>0</v>
      </c>
      <c r="X240" s="792">
        <v>1.6583029512999496E-2</v>
      </c>
      <c r="Y240" s="792">
        <v>42.286242665231001</v>
      </c>
      <c r="Z240" s="792">
        <v>2.6018727429662323</v>
      </c>
      <c r="AA240" s="792">
        <v>0.24108541205734529</v>
      </c>
      <c r="AB240" s="792">
        <v>0.16506192370876896</v>
      </c>
      <c r="AC240" s="792">
        <v>1.7767987167155108E-2</v>
      </c>
      <c r="AD240" s="792">
        <v>3.0204457622638625E-2</v>
      </c>
      <c r="AE240" s="792">
        <v>7.4432646366283887E-3</v>
      </c>
      <c r="AF240" s="792">
        <v>1.0367407278041117E-2</v>
      </c>
      <c r="AG240" s="792">
        <v>4.5765910162565935E-4</v>
      </c>
      <c r="AH240" s="792">
        <v>3.0742608545384358</v>
      </c>
      <c r="AI240" s="792">
        <v>29.703409537107234</v>
      </c>
      <c r="AJ240" s="792">
        <v>1.8536795471304874</v>
      </c>
      <c r="AK240" s="792">
        <v>8.133021871088579E-2</v>
      </c>
      <c r="AL240" s="792">
        <v>4.8892576102025839E-3</v>
      </c>
      <c r="AM240" s="792">
        <v>1.022204110777147E-2</v>
      </c>
      <c r="AN240" s="792">
        <v>2.2109013053547663E-2</v>
      </c>
      <c r="AO240" s="792">
        <v>2.8729618497519336E-3</v>
      </c>
      <c r="AP240" s="792">
        <v>8.700714233991904E-3</v>
      </c>
      <c r="AQ240" s="792">
        <v>6.4426784744136097E-5</v>
      </c>
      <c r="AR240" s="793">
        <v>1.9838681804813827</v>
      </c>
    </row>
    <row r="241" spans="1:44">
      <c r="A241" s="434" t="s">
        <v>1096</v>
      </c>
      <c r="B241" s="435">
        <v>239</v>
      </c>
      <c r="C241" s="772" t="s">
        <v>1097</v>
      </c>
      <c r="D241" s="786">
        <v>5590554</v>
      </c>
      <c r="E241" s="787">
        <v>8052479.7506442182</v>
      </c>
      <c r="F241" s="787">
        <v>432417.15286438284</v>
      </c>
      <c r="G241" s="787">
        <v>1825.4050411892827</v>
      </c>
      <c r="H241" s="787">
        <v>314.58804745105073</v>
      </c>
      <c r="I241" s="787">
        <v>476.22235854079941</v>
      </c>
      <c r="J241" s="787">
        <v>0</v>
      </c>
      <c r="K241" s="787">
        <v>0</v>
      </c>
      <c r="L241" s="787">
        <v>3044.9201686616557</v>
      </c>
      <c r="M241" s="787">
        <v>0</v>
      </c>
      <c r="N241" s="788">
        <v>438078.2884802256</v>
      </c>
      <c r="O241" s="792">
        <v>1.4403724122232284</v>
      </c>
      <c r="P241" s="792">
        <v>7.7347817920081413E-2</v>
      </c>
      <c r="Q241" s="792">
        <v>3.265159483638442E-4</v>
      </c>
      <c r="R241" s="792">
        <v>5.6271354762166811E-5</v>
      </c>
      <c r="S241" s="792">
        <v>8.5183393012713845E-5</v>
      </c>
      <c r="T241" s="792">
        <v>0</v>
      </c>
      <c r="U241" s="792">
        <v>0</v>
      </c>
      <c r="V241" s="792">
        <v>5.4465445976582209E-4</v>
      </c>
      <c r="W241" s="792">
        <v>0</v>
      </c>
      <c r="X241" s="792">
        <v>7.8360443075985955E-2</v>
      </c>
      <c r="Y241" s="792">
        <v>44.336565573444531</v>
      </c>
      <c r="Z241" s="792">
        <v>2.8238101289899662</v>
      </c>
      <c r="AA241" s="792">
        <v>0.25394148659843174</v>
      </c>
      <c r="AB241" s="792">
        <v>0.16896504913817822</v>
      </c>
      <c r="AC241" s="792">
        <v>1.4374194347692111E-2</v>
      </c>
      <c r="AD241" s="792">
        <v>2.1092385709303572E-2</v>
      </c>
      <c r="AE241" s="792">
        <v>3.20415483526253E-3</v>
      </c>
      <c r="AF241" s="792">
        <v>1.6320562447904571E-2</v>
      </c>
      <c r="AG241" s="792">
        <v>2.7872825110754486E-4</v>
      </c>
      <c r="AH241" s="792">
        <v>3.3019866903178468</v>
      </c>
      <c r="AI241" s="792">
        <v>32.718100978274315</v>
      </c>
      <c r="AJ241" s="792">
        <v>2.1291338009234906</v>
      </c>
      <c r="AK241" s="792">
        <v>7.1445569857595981E-2</v>
      </c>
      <c r="AL241" s="792">
        <v>5.0726608396513837E-3</v>
      </c>
      <c r="AM241" s="792">
        <v>9.067922941606802E-3</v>
      </c>
      <c r="AN241" s="792">
        <v>1.5219807520052819E-2</v>
      </c>
      <c r="AO241" s="792">
        <v>7.4779926119687527E-4</v>
      </c>
      <c r="AP241" s="792">
        <v>1.5199597566156058E-2</v>
      </c>
      <c r="AQ241" s="792">
        <v>3.5575771369878552E-5</v>
      </c>
      <c r="AR241" s="793">
        <v>2.2459227346811197</v>
      </c>
    </row>
    <row r="242" spans="1:44">
      <c r="A242" s="434" t="s">
        <v>1098</v>
      </c>
      <c r="B242" s="435">
        <v>240</v>
      </c>
      <c r="C242" s="772" t="s">
        <v>1099</v>
      </c>
      <c r="D242" s="786">
        <v>17139423</v>
      </c>
      <c r="E242" s="787">
        <v>16583014.830380756</v>
      </c>
      <c r="F242" s="787">
        <v>903568.072646391</v>
      </c>
      <c r="G242" s="787">
        <v>226659.21924113395</v>
      </c>
      <c r="H242" s="787">
        <v>647.85239055384659</v>
      </c>
      <c r="I242" s="787">
        <v>980.71683242782228</v>
      </c>
      <c r="J242" s="787">
        <v>5324.53783272685</v>
      </c>
      <c r="K242" s="787">
        <v>42452.013668104737</v>
      </c>
      <c r="L242" s="787">
        <v>9334.8649080109208</v>
      </c>
      <c r="M242" s="787">
        <v>0</v>
      </c>
      <c r="N242" s="788">
        <v>1188967.2775193492</v>
      </c>
      <c r="O242" s="792">
        <v>0.96753635349222411</v>
      </c>
      <c r="P242" s="792">
        <v>5.271869844430533E-2</v>
      </c>
      <c r="Q242" s="792">
        <v>1.3224436974403043E-2</v>
      </c>
      <c r="R242" s="792">
        <v>3.7798961525942071E-5</v>
      </c>
      <c r="S242" s="792">
        <v>5.721994447700032E-5</v>
      </c>
      <c r="T242" s="792">
        <v>3.1066027326164073E-4</v>
      </c>
      <c r="U242" s="792">
        <v>2.4768636416817964E-3</v>
      </c>
      <c r="V242" s="792">
        <v>5.4464289188795446E-4</v>
      </c>
      <c r="W242" s="792">
        <v>0</v>
      </c>
      <c r="X242" s="792">
        <v>6.9370321131542706E-2</v>
      </c>
      <c r="Y242" s="792">
        <v>43.645824239950926</v>
      </c>
      <c r="Z242" s="792">
        <v>2.7240332252165169</v>
      </c>
      <c r="AA242" s="792">
        <v>0.24299313614721241</v>
      </c>
      <c r="AB242" s="792">
        <v>0.16658008169127603</v>
      </c>
      <c r="AC242" s="792">
        <v>1.8308707847647258E-2</v>
      </c>
      <c r="AD242" s="792">
        <v>3.3946320176521341E-2</v>
      </c>
      <c r="AE242" s="792">
        <v>1.4868106907737062E-2</v>
      </c>
      <c r="AF242" s="792">
        <v>1.0613687642871478E-2</v>
      </c>
      <c r="AG242" s="792">
        <v>7.6323696734812655E-4</v>
      </c>
      <c r="AH242" s="792">
        <v>3.2121065025971309</v>
      </c>
      <c r="AI242" s="792">
        <v>30.829127563712145</v>
      </c>
      <c r="AJ242" s="792">
        <v>1.9639827409791457</v>
      </c>
      <c r="AK242" s="792">
        <v>8.9277059123141211E-2</v>
      </c>
      <c r="AL242" s="792">
        <v>4.7618829927498184E-3</v>
      </c>
      <c r="AM242" s="792">
        <v>9.8515017760104975E-3</v>
      </c>
      <c r="AN242" s="792">
        <v>2.540470699668845E-2</v>
      </c>
      <c r="AO242" s="792">
        <v>7.1769419864958616E-3</v>
      </c>
      <c r="AP242" s="792">
        <v>8.7979921842032786E-3</v>
      </c>
      <c r="AQ242" s="792">
        <v>1.2861479650203681E-4</v>
      </c>
      <c r="AR242" s="793">
        <v>2.1093814408349361</v>
      </c>
    </row>
    <row r="243" spans="1:44">
      <c r="A243" s="434" t="s">
        <v>1100</v>
      </c>
      <c r="B243" s="435">
        <v>241</v>
      </c>
      <c r="C243" s="772" t="s">
        <v>1101</v>
      </c>
      <c r="D243" s="786">
        <v>1337873</v>
      </c>
      <c r="E243" s="787">
        <v>1482307.2687521558</v>
      </c>
      <c r="F243" s="787">
        <v>93924.183728769334</v>
      </c>
      <c r="G243" s="787">
        <v>8335.6342067212317</v>
      </c>
      <c r="H243" s="787">
        <v>57.909633285564517</v>
      </c>
      <c r="I243" s="787">
        <v>87.663413689534323</v>
      </c>
      <c r="J243" s="787">
        <v>341.96577460685791</v>
      </c>
      <c r="K243" s="787">
        <v>0</v>
      </c>
      <c r="L243" s="787">
        <v>26087.463542346253</v>
      </c>
      <c r="M243" s="787">
        <v>0</v>
      </c>
      <c r="N243" s="788">
        <v>128834.82029941879</v>
      </c>
      <c r="O243" s="792">
        <v>1.1079581311171955</v>
      </c>
      <c r="P243" s="792">
        <v>7.0204110351856516E-2</v>
      </c>
      <c r="Q243" s="792">
        <v>6.2305123182254457E-3</v>
      </c>
      <c r="R243" s="792">
        <v>4.3284850868179951E-5</v>
      </c>
      <c r="S243" s="792">
        <v>6.5524465842074935E-5</v>
      </c>
      <c r="T243" s="792">
        <v>2.5560406302157075E-4</v>
      </c>
      <c r="U243" s="792">
        <v>0</v>
      </c>
      <c r="V243" s="792">
        <v>1.9499207729243549E-2</v>
      </c>
      <c r="W243" s="792">
        <v>0</v>
      </c>
      <c r="X243" s="792">
        <v>9.6298243779057324E-2</v>
      </c>
      <c r="Y243" s="792">
        <v>114.32154619118018</v>
      </c>
      <c r="Z243" s="792">
        <v>7.6086975489519748</v>
      </c>
      <c r="AA243" s="792">
        <v>0.51951375134605671</v>
      </c>
      <c r="AB243" s="792">
        <v>0.33035643926175862</v>
      </c>
      <c r="AC243" s="792">
        <v>3.2294118229948598E-2</v>
      </c>
      <c r="AD243" s="792">
        <v>0.10795302303424664</v>
      </c>
      <c r="AE243" s="792">
        <v>4.4285529579453529E-3</v>
      </c>
      <c r="AF243" s="792">
        <v>2.955908209429103E-2</v>
      </c>
      <c r="AG243" s="792">
        <v>3.2374680774947481E-4</v>
      </c>
      <c r="AH243" s="792">
        <v>8.6331262626839713</v>
      </c>
      <c r="AI243" s="792">
        <v>96.585462003891323</v>
      </c>
      <c r="AJ243" s="792">
        <v>6.469504850996624</v>
      </c>
      <c r="AK243" s="792">
        <v>0.2222346172491115</v>
      </c>
      <c r="AL243" s="792">
        <v>1.3237191276820066E-2</v>
      </c>
      <c r="AM243" s="792">
        <v>2.5155401429901962E-2</v>
      </c>
      <c r="AN243" s="792">
        <v>9.2280186960481195E-2</v>
      </c>
      <c r="AO243" s="792">
        <v>1.1090798146982577E-3</v>
      </c>
      <c r="AP243" s="792">
        <v>2.7990100764294094E-2</v>
      </c>
      <c r="AQ243" s="792">
        <v>3.613429658325408E-5</v>
      </c>
      <c r="AR243" s="793">
        <v>6.8515475627885145</v>
      </c>
    </row>
    <row r="244" spans="1:44">
      <c r="A244" s="434" t="s">
        <v>1102</v>
      </c>
      <c r="B244" s="435">
        <v>242</v>
      </c>
      <c r="C244" s="772" t="s">
        <v>1103</v>
      </c>
      <c r="D244" s="786">
        <v>29705</v>
      </c>
      <c r="E244" s="787">
        <v>30023.450015187253</v>
      </c>
      <c r="F244" s="787">
        <v>2043.9771678444645</v>
      </c>
      <c r="G244" s="787">
        <v>79.868204179381209</v>
      </c>
      <c r="H244" s="787">
        <v>1.1729329114135745</v>
      </c>
      <c r="I244" s="787">
        <v>1.7755820095816335</v>
      </c>
      <c r="J244" s="787">
        <v>6.9263590331421652</v>
      </c>
      <c r="K244" s="787">
        <v>0</v>
      </c>
      <c r="L244" s="787">
        <v>579.15807086835378</v>
      </c>
      <c r="M244" s="787">
        <v>0</v>
      </c>
      <c r="N244" s="788">
        <v>2712.8783168463369</v>
      </c>
      <c r="O244" s="792">
        <v>1.0107204179494109</v>
      </c>
      <c r="P244" s="792">
        <v>6.8809196022368777E-2</v>
      </c>
      <c r="Q244" s="792">
        <v>2.688712478686457E-3</v>
      </c>
      <c r="R244" s="792">
        <v>3.9486043137975913E-5</v>
      </c>
      <c r="S244" s="792">
        <v>5.9773843109969147E-5</v>
      </c>
      <c r="T244" s="792">
        <v>2.3317148739748073E-4</v>
      </c>
      <c r="U244" s="792">
        <v>0</v>
      </c>
      <c r="V244" s="792">
        <v>1.9496989424957204E-2</v>
      </c>
      <c r="W244" s="792">
        <v>0</v>
      </c>
      <c r="X244" s="792">
        <v>9.1327329299657853E-2</v>
      </c>
      <c r="Y244" s="792">
        <v>79.297770248492441</v>
      </c>
      <c r="Z244" s="792">
        <v>4.5821409065646579</v>
      </c>
      <c r="AA244" s="792">
        <v>0.27798480365971606</v>
      </c>
      <c r="AB244" s="792">
        <v>0.25057482931352282</v>
      </c>
      <c r="AC244" s="792">
        <v>2.6280505637098495E-2</v>
      </c>
      <c r="AD244" s="792">
        <v>3.3946338631785616E-2</v>
      </c>
      <c r="AE244" s="792">
        <v>3.9103848384508307E-3</v>
      </c>
      <c r="AF244" s="792">
        <v>3.3237753519961596E-2</v>
      </c>
      <c r="AG244" s="792">
        <v>2.6615941942315904E-4</v>
      </c>
      <c r="AH244" s="792">
        <v>5.2083416815846171</v>
      </c>
      <c r="AI244" s="792">
        <v>65.456083823647447</v>
      </c>
      <c r="AJ244" s="792">
        <v>3.7591478841089008</v>
      </c>
      <c r="AK244" s="792">
        <v>9.4145026393590417E-2</v>
      </c>
      <c r="AL244" s="792">
        <v>8.3555517623315999E-3</v>
      </c>
      <c r="AM244" s="792">
        <v>1.8993077262277648E-2</v>
      </c>
      <c r="AN244" s="792">
        <v>2.6749007450758762E-2</v>
      </c>
      <c r="AO244" s="792">
        <v>1.056328671273339E-3</v>
      </c>
      <c r="AP244" s="792">
        <v>3.1863123195801618E-2</v>
      </c>
      <c r="AQ244" s="792">
        <v>3.0247490277449515E-5</v>
      </c>
      <c r="AR244" s="793">
        <v>3.9403402463352117</v>
      </c>
    </row>
    <row r="245" spans="1:44">
      <c r="A245" s="434" t="s">
        <v>1104</v>
      </c>
      <c r="B245" s="435">
        <v>243</v>
      </c>
      <c r="C245" s="772" t="s">
        <v>1105</v>
      </c>
      <c r="D245" s="786">
        <v>725240</v>
      </c>
      <c r="E245" s="787">
        <v>6025324.7932542497</v>
      </c>
      <c r="F245" s="787">
        <v>349292.3089842294</v>
      </c>
      <c r="G245" s="787">
        <v>49.549024604760866</v>
      </c>
      <c r="H245" s="787">
        <v>235.39272629858104</v>
      </c>
      <c r="I245" s="787">
        <v>356.33674009404803</v>
      </c>
      <c r="J245" s="787">
        <v>0</v>
      </c>
      <c r="K245" s="787">
        <v>0</v>
      </c>
      <c r="L245" s="787">
        <v>14141.597070495965</v>
      </c>
      <c r="M245" s="787">
        <v>0</v>
      </c>
      <c r="N245" s="788">
        <v>364075.18454572279</v>
      </c>
      <c r="O245" s="792">
        <v>8.3080425697069238</v>
      </c>
      <c r="P245" s="792">
        <v>0.48162306130967597</v>
      </c>
      <c r="Q245" s="792">
        <v>6.8320865651040849E-5</v>
      </c>
      <c r="R245" s="792">
        <v>3.245721778977732E-4</v>
      </c>
      <c r="S245" s="792">
        <v>4.9133630259506921E-4</v>
      </c>
      <c r="T245" s="792">
        <v>0</v>
      </c>
      <c r="U245" s="792">
        <v>0</v>
      </c>
      <c r="V245" s="792">
        <v>1.9499196225381894E-2</v>
      </c>
      <c r="W245" s="792">
        <v>0</v>
      </c>
      <c r="X245" s="792">
        <v>0.50200648688120175</v>
      </c>
      <c r="Y245" s="792">
        <v>89.519793818867896</v>
      </c>
      <c r="Z245" s="792">
        <v>5.2691908038322612</v>
      </c>
      <c r="AA245" s="792">
        <v>0.2530627081779992</v>
      </c>
      <c r="AB245" s="792">
        <v>0.27716582813571472</v>
      </c>
      <c r="AC245" s="792">
        <v>2.2885286165792905E-2</v>
      </c>
      <c r="AD245" s="792">
        <v>1.4561888644286834E-2</v>
      </c>
      <c r="AE245" s="792">
        <v>1.866742428386337E-3</v>
      </c>
      <c r="AF245" s="792">
        <v>3.5047900207816084E-2</v>
      </c>
      <c r="AG245" s="792">
        <v>1.95528431669961E-4</v>
      </c>
      <c r="AH245" s="792">
        <v>5.8739766860239264</v>
      </c>
      <c r="AI245" s="792">
        <v>78.956388294159922</v>
      </c>
      <c r="AJ245" s="792">
        <v>4.6249191170704957</v>
      </c>
      <c r="AK245" s="792">
        <v>8.5362285419705336E-2</v>
      </c>
      <c r="AL245" s="792">
        <v>8.9488678682833195E-3</v>
      </c>
      <c r="AM245" s="792">
        <v>1.8851341641424255E-2</v>
      </c>
      <c r="AN245" s="792">
        <v>1.0674717790672385E-2</v>
      </c>
      <c r="AO245" s="792">
        <v>3.2440166659367038E-4</v>
      </c>
      <c r="AP245" s="792">
        <v>3.4115119960105945E-2</v>
      </c>
      <c r="AQ245" s="792">
        <v>1.19882609443723E-5</v>
      </c>
      <c r="AR245" s="793">
        <v>4.7832078396782238</v>
      </c>
    </row>
    <row r="246" spans="1:44">
      <c r="A246" s="434" t="s">
        <v>1106</v>
      </c>
      <c r="B246" s="435">
        <v>244</v>
      </c>
      <c r="C246" s="772" t="s">
        <v>1107</v>
      </c>
      <c r="D246" s="786">
        <v>226360</v>
      </c>
      <c r="E246" s="787">
        <v>90336.896803267999</v>
      </c>
      <c r="F246" s="787">
        <v>6240.4081907380669</v>
      </c>
      <c r="G246" s="787">
        <v>3647.9425342717677</v>
      </c>
      <c r="H246" s="787">
        <v>3.5292119767024017</v>
      </c>
      <c r="I246" s="787">
        <v>5.3425095611655955</v>
      </c>
      <c r="J246" s="787">
        <v>0</v>
      </c>
      <c r="K246" s="787">
        <v>0</v>
      </c>
      <c r="L246" s="787">
        <v>4414.8615233870487</v>
      </c>
      <c r="M246" s="787">
        <v>0</v>
      </c>
      <c r="N246" s="788">
        <v>14312.083969934749</v>
      </c>
      <c r="O246" s="792">
        <v>0.39908507158185191</v>
      </c>
      <c r="P246" s="792">
        <v>2.7568511180146964E-2</v>
      </c>
      <c r="Q246" s="792">
        <v>1.6115667672167201E-2</v>
      </c>
      <c r="R246" s="792">
        <v>1.559114674280969E-5</v>
      </c>
      <c r="S246" s="792">
        <v>2.3601827006386268E-5</v>
      </c>
      <c r="T246" s="792">
        <v>0</v>
      </c>
      <c r="U246" s="792">
        <v>0</v>
      </c>
      <c r="V246" s="792">
        <v>1.950371763291681E-2</v>
      </c>
      <c r="W246" s="792">
        <v>0</v>
      </c>
      <c r="X246" s="792">
        <v>6.3227089458980174E-2</v>
      </c>
      <c r="Y246" s="792">
        <v>66.619155985677821</v>
      </c>
      <c r="Z246" s="792">
        <v>4.3512982717711335</v>
      </c>
      <c r="AA246" s="792">
        <v>0.36366353511143057</v>
      </c>
      <c r="AB246" s="792">
        <v>0.21443510804281629</v>
      </c>
      <c r="AC246" s="792">
        <v>2.3676588581178621E-2</v>
      </c>
      <c r="AD246" s="792">
        <v>1.9105860102308064E-2</v>
      </c>
      <c r="AE246" s="792">
        <v>2.4547065656139919E-3</v>
      </c>
      <c r="AF246" s="792">
        <v>3.063598097363119E-2</v>
      </c>
      <c r="AG246" s="792">
        <v>1.9076803678580109E-4</v>
      </c>
      <c r="AH246" s="792">
        <v>5.0054608191848988</v>
      </c>
      <c r="AI246" s="792">
        <v>54.048740816749472</v>
      </c>
      <c r="AJ246" s="792">
        <v>3.5766041328595515</v>
      </c>
      <c r="AK246" s="792">
        <v>0.17071649081940515</v>
      </c>
      <c r="AL246" s="792">
        <v>8.433272729049212E-3</v>
      </c>
      <c r="AM246" s="792">
        <v>1.6560687985228272E-2</v>
      </c>
      <c r="AN246" s="792">
        <v>1.4083316187047513E-2</v>
      </c>
      <c r="AO246" s="792">
        <v>6.6438863573274089E-4</v>
      </c>
      <c r="AP246" s="792">
        <v>2.9502955646461704E-2</v>
      </c>
      <c r="AQ246" s="792">
        <v>2.2782717043297059E-5</v>
      </c>
      <c r="AR246" s="793">
        <v>3.8165880275795199</v>
      </c>
    </row>
    <row r="247" spans="1:44">
      <c r="A247" s="434" t="s">
        <v>1108</v>
      </c>
      <c r="B247" s="435">
        <v>245</v>
      </c>
      <c r="C247" s="772" t="s">
        <v>1109</v>
      </c>
      <c r="D247" s="786">
        <v>856939</v>
      </c>
      <c r="E247" s="787">
        <v>600255.72996425128</v>
      </c>
      <c r="F247" s="787">
        <v>39934.979607009715</v>
      </c>
      <c r="G247" s="787">
        <v>855.39559998777088</v>
      </c>
      <c r="H247" s="787">
        <v>23.45032634768835</v>
      </c>
      <c r="I247" s="787">
        <v>35.499027418024355</v>
      </c>
      <c r="J247" s="787">
        <v>0</v>
      </c>
      <c r="K247" s="787">
        <v>0</v>
      </c>
      <c r="L247" s="787">
        <v>1513.9874983775817</v>
      </c>
      <c r="M247" s="787">
        <v>0</v>
      </c>
      <c r="N247" s="788">
        <v>42363.312059140779</v>
      </c>
      <c r="O247" s="792">
        <v>0.70046494553784022</v>
      </c>
      <c r="P247" s="792">
        <v>4.6601893025069133E-2</v>
      </c>
      <c r="Q247" s="792">
        <v>9.9819893829989161E-4</v>
      </c>
      <c r="R247" s="792">
        <v>2.7365222434372048E-5</v>
      </c>
      <c r="S247" s="792">
        <v>4.1425384324933691E-5</v>
      </c>
      <c r="T247" s="792">
        <v>0</v>
      </c>
      <c r="U247" s="792">
        <v>0</v>
      </c>
      <c r="V247" s="792">
        <v>1.7667389375178183E-3</v>
      </c>
      <c r="W247" s="792">
        <v>0</v>
      </c>
      <c r="X247" s="792">
        <v>4.9435621507646146E-2</v>
      </c>
      <c r="Y247" s="792">
        <v>82.370648971909986</v>
      </c>
      <c r="Z247" s="792">
        <v>5.0967966422610251</v>
      </c>
      <c r="AA247" s="792">
        <v>0.42073541334870351</v>
      </c>
      <c r="AB247" s="792">
        <v>0.24929821117037473</v>
      </c>
      <c r="AC247" s="792">
        <v>3.107718461065067E-2</v>
      </c>
      <c r="AD247" s="792">
        <v>0.12212214632934429</v>
      </c>
      <c r="AE247" s="792">
        <v>8.1599172393498516E-3</v>
      </c>
      <c r="AF247" s="792">
        <v>8.8559164253541947E-3</v>
      </c>
      <c r="AG247" s="792">
        <v>9.7825793882871655E-4</v>
      </c>
      <c r="AH247" s="792">
        <v>5.9380236893236313</v>
      </c>
      <c r="AI247" s="792">
        <v>68.805491481308792</v>
      </c>
      <c r="AJ247" s="792">
        <v>4.2546419924630792</v>
      </c>
      <c r="AK247" s="792">
        <v>0.2132226772003121</v>
      </c>
      <c r="AL247" s="792">
        <v>1.281810973914143E-2</v>
      </c>
      <c r="AM247" s="792">
        <v>2.4846486434211119E-2</v>
      </c>
      <c r="AN247" s="792">
        <v>0.10333695450797221</v>
      </c>
      <c r="AO247" s="792">
        <v>1.5401275791653896E-3</v>
      </c>
      <c r="AP247" s="792">
        <v>6.7173777263950744E-3</v>
      </c>
      <c r="AQ247" s="792">
        <v>1.2888590425761762E-4</v>
      </c>
      <c r="AR247" s="793">
        <v>4.6172526115545338</v>
      </c>
    </row>
    <row r="248" spans="1:44">
      <c r="A248" s="434" t="s">
        <v>1110</v>
      </c>
      <c r="B248" s="435">
        <v>246</v>
      </c>
      <c r="C248" s="772" t="s">
        <v>1111</v>
      </c>
      <c r="D248" s="786">
        <v>375430</v>
      </c>
      <c r="E248" s="787">
        <v>1636191.1686851354</v>
      </c>
      <c r="F248" s="787">
        <v>170100.7264736426</v>
      </c>
      <c r="G248" s="787">
        <v>3830.8484221633116</v>
      </c>
      <c r="H248" s="787">
        <v>63.921450404408688</v>
      </c>
      <c r="I248" s="787">
        <v>96.764082804744106</v>
      </c>
      <c r="J248" s="787">
        <v>0</v>
      </c>
      <c r="K248" s="787">
        <v>0</v>
      </c>
      <c r="L248" s="787">
        <v>663.18658913762431</v>
      </c>
      <c r="M248" s="787">
        <v>0</v>
      </c>
      <c r="N248" s="788">
        <v>174755.44701815268</v>
      </c>
      <c r="O248" s="792">
        <v>4.3581790711587658</v>
      </c>
      <c r="P248" s="792">
        <v>0.45308240277453216</v>
      </c>
      <c r="Q248" s="792">
        <v>1.0203895325795253E-2</v>
      </c>
      <c r="R248" s="792">
        <v>1.7026196735585512E-4</v>
      </c>
      <c r="S248" s="792">
        <v>2.5774200997454678E-4</v>
      </c>
      <c r="T248" s="792">
        <v>0</v>
      </c>
      <c r="U248" s="792">
        <v>0</v>
      </c>
      <c r="V248" s="792">
        <v>1.7664720164547966E-3</v>
      </c>
      <c r="W248" s="792">
        <v>0</v>
      </c>
      <c r="X248" s="792">
        <v>0.46548077409411259</v>
      </c>
      <c r="Y248" s="792">
        <v>88.157034005017096</v>
      </c>
      <c r="Z248" s="792">
        <v>5.3390707269846995</v>
      </c>
      <c r="AA248" s="792">
        <v>0.40655908296140181</v>
      </c>
      <c r="AB248" s="792">
        <v>0.30543923558871072</v>
      </c>
      <c r="AC248" s="792">
        <v>3.6654713021441493E-2</v>
      </c>
      <c r="AD248" s="792">
        <v>4.8501196797580366E-2</v>
      </c>
      <c r="AE248" s="792">
        <v>3.4265474765522407E-3</v>
      </c>
      <c r="AF248" s="792">
        <v>8.0394755197305649E-3</v>
      </c>
      <c r="AG248" s="792">
        <v>3.7595360080272278E-4</v>
      </c>
      <c r="AH248" s="792">
        <v>6.14806693195092</v>
      </c>
      <c r="AI248" s="792">
        <v>76.692936022868039</v>
      </c>
      <c r="AJ248" s="792">
        <v>4.6439852485583142</v>
      </c>
      <c r="AK248" s="792">
        <v>0.21001873110086558</v>
      </c>
      <c r="AL248" s="792">
        <v>1.9170255460325865E-2</v>
      </c>
      <c r="AM248" s="792">
        <v>3.1307028411149504E-2</v>
      </c>
      <c r="AN248" s="792">
        <v>3.9186252594951114E-2</v>
      </c>
      <c r="AO248" s="792">
        <v>7.2300621193018477E-4</v>
      </c>
      <c r="AP248" s="792">
        <v>6.9602409759724334E-3</v>
      </c>
      <c r="AQ248" s="792">
        <v>4.8327556642061451E-5</v>
      </c>
      <c r="AR248" s="793">
        <v>4.9513990908701517</v>
      </c>
    </row>
    <row r="249" spans="1:44">
      <c r="A249" s="434" t="s">
        <v>1112</v>
      </c>
      <c r="B249" s="435">
        <v>247</v>
      </c>
      <c r="C249" s="772" t="s">
        <v>1113</v>
      </c>
      <c r="D249" s="786">
        <v>1425619</v>
      </c>
      <c r="E249" s="787">
        <v>8832075.0794395525</v>
      </c>
      <c r="F249" s="787">
        <v>536488.70508596231</v>
      </c>
      <c r="G249" s="787">
        <v>342.33087722672894</v>
      </c>
      <c r="H249" s="787">
        <v>345.04467446312896</v>
      </c>
      <c r="I249" s="787">
        <v>522.32750101651959</v>
      </c>
      <c r="J249" s="787">
        <v>0</v>
      </c>
      <c r="K249" s="787">
        <v>0</v>
      </c>
      <c r="L249" s="787">
        <v>2518.4837545940259</v>
      </c>
      <c r="M249" s="787">
        <v>0</v>
      </c>
      <c r="N249" s="788">
        <v>540216.89189326274</v>
      </c>
      <c r="O249" s="792">
        <v>6.1952562917859204</v>
      </c>
      <c r="P249" s="792">
        <v>0.37631983376060668</v>
      </c>
      <c r="Q249" s="792">
        <v>2.4012788636145347E-4</v>
      </c>
      <c r="R249" s="792">
        <v>2.4203147858097357E-4</v>
      </c>
      <c r="S249" s="792">
        <v>3.6638646161177676E-4</v>
      </c>
      <c r="T249" s="792">
        <v>0</v>
      </c>
      <c r="U249" s="792">
        <v>0</v>
      </c>
      <c r="V249" s="792">
        <v>1.7665896390227866E-3</v>
      </c>
      <c r="W249" s="792">
        <v>0</v>
      </c>
      <c r="X249" s="792">
        <v>0.37893496922618369</v>
      </c>
      <c r="Y249" s="792">
        <v>65.78815209276415</v>
      </c>
      <c r="Z249" s="792">
        <v>3.5338006303620864</v>
      </c>
      <c r="AA249" s="792">
        <v>0.15284106991825203</v>
      </c>
      <c r="AB249" s="792">
        <v>0.22466947691514882</v>
      </c>
      <c r="AC249" s="792">
        <v>1.7994492306624591E-2</v>
      </c>
      <c r="AD249" s="792">
        <v>2.1533288160335895E-2</v>
      </c>
      <c r="AE249" s="792">
        <v>4.8533114428587001E-3</v>
      </c>
      <c r="AF249" s="792">
        <v>7.8595368177062554E-3</v>
      </c>
      <c r="AG249" s="792">
        <v>2.4530617525465821E-4</v>
      </c>
      <c r="AH249" s="792">
        <v>3.9637971120982671</v>
      </c>
      <c r="AI249" s="792">
        <v>47.456242064208212</v>
      </c>
      <c r="AJ249" s="792">
        <v>2.5341039528569071</v>
      </c>
      <c r="AK249" s="792">
        <v>2.7482985638118278E-2</v>
      </c>
      <c r="AL249" s="792">
        <v>4.9892713285558214E-3</v>
      </c>
      <c r="AM249" s="792">
        <v>1.181374166970404E-2</v>
      </c>
      <c r="AN249" s="792">
        <v>1.3635330645106815E-2</v>
      </c>
      <c r="AO249" s="792">
        <v>1.661099686425631E-3</v>
      </c>
      <c r="AP249" s="792">
        <v>5.8031483153478496E-3</v>
      </c>
      <c r="AQ249" s="792">
        <v>5.1973247795883109E-5</v>
      </c>
      <c r="AR249" s="793">
        <v>2.599541503387961</v>
      </c>
    </row>
    <row r="250" spans="1:44">
      <c r="A250" s="434" t="s">
        <v>1114</v>
      </c>
      <c r="B250" s="435">
        <v>248</v>
      </c>
      <c r="C250" s="772" t="s">
        <v>1115</v>
      </c>
      <c r="D250" s="786">
        <v>332606</v>
      </c>
      <c r="E250" s="787">
        <v>262009.11349600664</v>
      </c>
      <c r="F250" s="787">
        <v>14383.768830820787</v>
      </c>
      <c r="G250" s="787">
        <v>0</v>
      </c>
      <c r="H250" s="787">
        <v>10.235969289149134</v>
      </c>
      <c r="I250" s="787">
        <v>15.495176871232744</v>
      </c>
      <c r="J250" s="787">
        <v>0</v>
      </c>
      <c r="K250" s="787">
        <v>0</v>
      </c>
      <c r="L250" s="787">
        <v>587.5755448779272</v>
      </c>
      <c r="M250" s="787">
        <v>0</v>
      </c>
      <c r="N250" s="788">
        <v>14997.075521859097</v>
      </c>
      <c r="O250" s="792">
        <v>0.78774620270231632</v>
      </c>
      <c r="P250" s="792">
        <v>4.32456685412193E-2</v>
      </c>
      <c r="Q250" s="792">
        <v>0</v>
      </c>
      <c r="R250" s="792">
        <v>3.0775059046286397E-5</v>
      </c>
      <c r="S250" s="792">
        <v>4.6587183848856433E-5</v>
      </c>
      <c r="T250" s="792">
        <v>0</v>
      </c>
      <c r="U250" s="792">
        <v>0</v>
      </c>
      <c r="V250" s="792">
        <v>1.7665813150632497E-3</v>
      </c>
      <c r="W250" s="792">
        <v>0</v>
      </c>
      <c r="X250" s="792">
        <v>4.5089612099177688E-2</v>
      </c>
      <c r="Y250" s="792">
        <v>50.195736396441383</v>
      </c>
      <c r="Z250" s="792">
        <v>2.6943424465665577</v>
      </c>
      <c r="AA250" s="792">
        <v>0.12272990840206427</v>
      </c>
      <c r="AB250" s="792">
        <v>0.17169975190919404</v>
      </c>
      <c r="AC250" s="792">
        <v>1.4481986419322926E-2</v>
      </c>
      <c r="AD250" s="792">
        <v>1.5540128605056248E-2</v>
      </c>
      <c r="AE250" s="792">
        <v>3.2829131538189196E-3</v>
      </c>
      <c r="AF250" s="792">
        <v>7.2284882436046607E-3</v>
      </c>
      <c r="AG250" s="792">
        <v>1.6762119208069056E-4</v>
      </c>
      <c r="AH250" s="792">
        <v>3.0294732444916992</v>
      </c>
      <c r="AI250" s="792">
        <v>21.164630195091103</v>
      </c>
      <c r="AJ250" s="792">
        <v>1.1274908306229743</v>
      </c>
      <c r="AK250" s="792">
        <v>1.7749163811876977E-2</v>
      </c>
      <c r="AL250" s="792">
        <v>2.4016391333836319E-3</v>
      </c>
      <c r="AM250" s="792">
        <v>5.643822651779519E-3</v>
      </c>
      <c r="AN250" s="792">
        <v>5.3672195333517528E-3</v>
      </c>
      <c r="AO250" s="792">
        <v>5.5945497450229052E-4</v>
      </c>
      <c r="AP250" s="792">
        <v>3.8583958203910482E-3</v>
      </c>
      <c r="AQ250" s="792">
        <v>1.7319076577799279E-5</v>
      </c>
      <c r="AR250" s="793">
        <v>1.1630878456248372</v>
      </c>
    </row>
    <row r="251" spans="1:44">
      <c r="A251" s="434" t="s">
        <v>1116</v>
      </c>
      <c r="B251" s="435">
        <v>249</v>
      </c>
      <c r="C251" s="772" t="s">
        <v>1117</v>
      </c>
      <c r="D251" s="786">
        <v>239391</v>
      </c>
      <c r="E251" s="787">
        <v>3981708.9843392884</v>
      </c>
      <c r="F251" s="787">
        <v>218836.50735777325</v>
      </c>
      <c r="G251" s="787">
        <v>226.83978214942613</v>
      </c>
      <c r="H251" s="787">
        <v>155.55432533703572</v>
      </c>
      <c r="I251" s="787">
        <v>235.47762953311963</v>
      </c>
      <c r="J251" s="787">
        <v>0</v>
      </c>
      <c r="K251" s="787">
        <v>0</v>
      </c>
      <c r="L251" s="787">
        <v>422.75053484452189</v>
      </c>
      <c r="M251" s="787">
        <v>0</v>
      </c>
      <c r="N251" s="788">
        <v>219877.12962963735</v>
      </c>
      <c r="O251" s="792">
        <v>16.632659474831087</v>
      </c>
      <c r="P251" s="792">
        <v>0.91413840686480796</v>
      </c>
      <c r="Q251" s="792">
        <v>9.4757021838509441E-4</v>
      </c>
      <c r="R251" s="792">
        <v>6.4979186910550408E-4</v>
      </c>
      <c r="S251" s="792">
        <v>9.8365280872346754E-4</v>
      </c>
      <c r="T251" s="792">
        <v>0</v>
      </c>
      <c r="U251" s="792">
        <v>0</v>
      </c>
      <c r="V251" s="792">
        <v>1.7659416387605293E-3</v>
      </c>
      <c r="W251" s="792">
        <v>0</v>
      </c>
      <c r="X251" s="792">
        <v>0.9184853633997826</v>
      </c>
      <c r="Y251" s="792">
        <v>106.97367734882943</v>
      </c>
      <c r="Z251" s="792">
        <v>5.7901109683253154</v>
      </c>
      <c r="AA251" s="792">
        <v>0.23985665254794741</v>
      </c>
      <c r="AB251" s="792">
        <v>0.3306912389028045</v>
      </c>
      <c r="AC251" s="792">
        <v>2.6863547245172408E-2</v>
      </c>
      <c r="AD251" s="792">
        <v>1.1844187817380251E-2</v>
      </c>
      <c r="AE251" s="792">
        <v>1.7782711466847118E-3</v>
      </c>
      <c r="AF251" s="792">
        <v>1.0334727918834788E-2</v>
      </c>
      <c r="AG251" s="792">
        <v>1.3733742288415143E-4</v>
      </c>
      <c r="AH251" s="792">
        <v>6.4116169313270239</v>
      </c>
      <c r="AI251" s="792">
        <v>77.759545562552915</v>
      </c>
      <c r="AJ251" s="792">
        <v>4.1773315813572403</v>
      </c>
      <c r="AK251" s="792">
        <v>4.8062648572115535E-2</v>
      </c>
      <c r="AL251" s="792">
        <v>8.0219758217900186E-3</v>
      </c>
      <c r="AM251" s="792">
        <v>1.7482768549946019E-2</v>
      </c>
      <c r="AN251" s="792">
        <v>6.4356148888785134E-3</v>
      </c>
      <c r="AO251" s="792">
        <v>4.2045773367883524E-4</v>
      </c>
      <c r="AP251" s="792">
        <v>7.672800777282265E-3</v>
      </c>
      <c r="AQ251" s="792">
        <v>1.3850187838284926E-5</v>
      </c>
      <c r="AR251" s="793">
        <v>4.265441697888769</v>
      </c>
    </row>
    <row r="252" spans="1:44">
      <c r="A252" s="434" t="s">
        <v>1118</v>
      </c>
      <c r="B252" s="435">
        <v>250</v>
      </c>
      <c r="C252" s="772" t="s">
        <v>571</v>
      </c>
      <c r="D252" s="786">
        <v>920353</v>
      </c>
      <c r="E252" s="787">
        <v>3439916.4498402444</v>
      </c>
      <c r="F252" s="787">
        <v>192769.32916579364</v>
      </c>
      <c r="G252" s="787">
        <v>810.47469103900278</v>
      </c>
      <c r="H252" s="787">
        <v>134.38799386777936</v>
      </c>
      <c r="I252" s="787">
        <v>203.43610610075203</v>
      </c>
      <c r="J252" s="787">
        <v>0</v>
      </c>
      <c r="K252" s="787">
        <v>0</v>
      </c>
      <c r="L252" s="787">
        <v>1625.990774220217</v>
      </c>
      <c r="M252" s="787">
        <v>0</v>
      </c>
      <c r="N252" s="788">
        <v>195543.61873102139</v>
      </c>
      <c r="O252" s="792">
        <v>3.7376055164053841</v>
      </c>
      <c r="P252" s="792">
        <v>0.20945151389281463</v>
      </c>
      <c r="Q252" s="792">
        <v>8.8061286380226151E-4</v>
      </c>
      <c r="R252" s="792">
        <v>1.4601787995234368E-4</v>
      </c>
      <c r="S252" s="792">
        <v>2.2104138966326184E-4</v>
      </c>
      <c r="T252" s="792">
        <v>0</v>
      </c>
      <c r="U252" s="792">
        <v>0</v>
      </c>
      <c r="V252" s="792">
        <v>1.7667033999130952E-3</v>
      </c>
      <c r="W252" s="792">
        <v>0</v>
      </c>
      <c r="X252" s="792">
        <v>0.21246588942614555</v>
      </c>
      <c r="Y252" s="792">
        <v>76.001284844377537</v>
      </c>
      <c r="Z252" s="792">
        <v>4.7431202913694621</v>
      </c>
      <c r="AA252" s="792">
        <v>0.27611821701177991</v>
      </c>
      <c r="AB252" s="792">
        <v>0.22821958428047895</v>
      </c>
      <c r="AC252" s="792">
        <v>2.1438032676074619E-2</v>
      </c>
      <c r="AD252" s="792">
        <v>1.6076383190444864E-2</v>
      </c>
      <c r="AE252" s="792">
        <v>3.189114709144983E-3</v>
      </c>
      <c r="AF252" s="792">
        <v>8.1088707929334574E-3</v>
      </c>
      <c r="AG252" s="792">
        <v>2.1579977304701873E-4</v>
      </c>
      <c r="AH252" s="792">
        <v>5.2964862938033663</v>
      </c>
      <c r="AI252" s="792">
        <v>62.923149413542959</v>
      </c>
      <c r="AJ252" s="792">
        <v>3.9276449342593942</v>
      </c>
      <c r="AK252" s="792">
        <v>9.9520348356970864E-2</v>
      </c>
      <c r="AL252" s="792">
        <v>7.7927968754668616E-3</v>
      </c>
      <c r="AM252" s="792">
        <v>1.5779967899646499E-2</v>
      </c>
      <c r="AN252" s="792">
        <v>1.1220469200080158E-2</v>
      </c>
      <c r="AO252" s="792">
        <v>1.181358157686213E-3</v>
      </c>
      <c r="AP252" s="792">
        <v>7.0277875222625359E-3</v>
      </c>
      <c r="AQ252" s="792">
        <v>3.1670104064368288E-5</v>
      </c>
      <c r="AR252" s="793">
        <v>4.070199332375573</v>
      </c>
    </row>
    <row r="253" spans="1:44">
      <c r="A253" s="434" t="s">
        <v>1119</v>
      </c>
      <c r="B253" s="435">
        <v>251</v>
      </c>
      <c r="C253" s="772" t="s">
        <v>1120</v>
      </c>
      <c r="D253" s="786">
        <v>146887</v>
      </c>
      <c r="E253" s="787">
        <v>14153.55577763606</v>
      </c>
      <c r="F253" s="787">
        <v>849.45697744703489</v>
      </c>
      <c r="G253" s="787">
        <v>25.941869058239917</v>
      </c>
      <c r="H253" s="787">
        <v>0.55294016432886428</v>
      </c>
      <c r="I253" s="787">
        <v>0.83703901442600537</v>
      </c>
      <c r="J253" s="787">
        <v>0</v>
      </c>
      <c r="K253" s="787">
        <v>0</v>
      </c>
      <c r="L253" s="787">
        <v>0</v>
      </c>
      <c r="M253" s="787">
        <v>0</v>
      </c>
      <c r="N253" s="788">
        <v>876.78882568402969</v>
      </c>
      <c r="O253" s="792">
        <v>9.6356762529264395E-2</v>
      </c>
      <c r="P253" s="792">
        <v>5.783064379060331E-3</v>
      </c>
      <c r="Q253" s="792">
        <v>1.7661106196082646E-4</v>
      </c>
      <c r="R253" s="792">
        <v>3.7643914323858766E-6</v>
      </c>
      <c r="S253" s="792">
        <v>5.6985234528992039E-6</v>
      </c>
      <c r="T253" s="792">
        <v>0</v>
      </c>
      <c r="U253" s="792">
        <v>0</v>
      </c>
      <c r="V253" s="792">
        <v>0</v>
      </c>
      <c r="W253" s="792">
        <v>0</v>
      </c>
      <c r="X253" s="792">
        <v>5.969138355906442E-3</v>
      </c>
      <c r="Y253" s="792">
        <v>33.287237877273306</v>
      </c>
      <c r="Z253" s="792">
        <v>1.9038092414866494</v>
      </c>
      <c r="AA253" s="792">
        <v>0.13656822877111319</v>
      </c>
      <c r="AB253" s="792">
        <v>0.14432337985692911</v>
      </c>
      <c r="AC253" s="792">
        <v>1.8313094691277419E-2</v>
      </c>
      <c r="AD253" s="792">
        <v>3.0641520846614617E-2</v>
      </c>
      <c r="AE253" s="792">
        <v>6.5673810782314615E-2</v>
      </c>
      <c r="AF253" s="792">
        <v>1.1315233371433753E-2</v>
      </c>
      <c r="AG253" s="792">
        <v>2.898540635408349E-3</v>
      </c>
      <c r="AH253" s="792">
        <v>2.3135430504417407</v>
      </c>
      <c r="AI253" s="792">
        <v>19.274237451859218</v>
      </c>
      <c r="AJ253" s="792">
        <v>1.119574891557281</v>
      </c>
      <c r="AK253" s="792">
        <v>2.4714884727494949E-2</v>
      </c>
      <c r="AL253" s="792">
        <v>3.3764973272176471E-3</v>
      </c>
      <c r="AM253" s="792">
        <v>8.5258537171044035E-3</v>
      </c>
      <c r="AN253" s="792">
        <v>2.1338319230997584E-2</v>
      </c>
      <c r="AO253" s="792">
        <v>2.9897150435574452E-2</v>
      </c>
      <c r="AP253" s="792">
        <v>6.4164670478841397E-3</v>
      </c>
      <c r="AQ253" s="792">
        <v>9.1607099227340131E-4</v>
      </c>
      <c r="AR253" s="793">
        <v>1.2147601350358275</v>
      </c>
    </row>
    <row r="254" spans="1:44">
      <c r="A254" s="434" t="s">
        <v>1121</v>
      </c>
      <c r="B254" s="435">
        <v>252</v>
      </c>
      <c r="C254" s="772" t="s">
        <v>1122</v>
      </c>
      <c r="D254" s="786">
        <v>328329</v>
      </c>
      <c r="E254" s="787">
        <v>152581.83672382848</v>
      </c>
      <c r="F254" s="787">
        <v>9170.1759686423593</v>
      </c>
      <c r="G254" s="787">
        <v>553.86139837190058</v>
      </c>
      <c r="H254" s="787">
        <v>5.9609491209964336</v>
      </c>
      <c r="I254" s="787">
        <v>9.0236653062425329</v>
      </c>
      <c r="J254" s="787">
        <v>0</v>
      </c>
      <c r="K254" s="787">
        <v>0</v>
      </c>
      <c r="L254" s="787">
        <v>0</v>
      </c>
      <c r="M254" s="787">
        <v>0</v>
      </c>
      <c r="N254" s="788">
        <v>9739.0219814414977</v>
      </c>
      <c r="O254" s="792">
        <v>0.46472238737311805</v>
      </c>
      <c r="P254" s="792">
        <v>2.7929838572414739E-2</v>
      </c>
      <c r="Q254" s="792">
        <v>1.6869097715154634E-3</v>
      </c>
      <c r="R254" s="792">
        <v>1.8155414602415362E-5</v>
      </c>
      <c r="S254" s="792">
        <v>2.7483607315352993E-5</v>
      </c>
      <c r="T254" s="792">
        <v>0</v>
      </c>
      <c r="U254" s="792">
        <v>0</v>
      </c>
      <c r="V254" s="792">
        <v>0</v>
      </c>
      <c r="W254" s="792">
        <v>0</v>
      </c>
      <c r="X254" s="792">
        <v>2.9662387365847968E-2</v>
      </c>
      <c r="Y254" s="792">
        <v>51.192437261080826</v>
      </c>
      <c r="Z254" s="792">
        <v>3.1827819239333701</v>
      </c>
      <c r="AA254" s="792">
        <v>0.21362718201915548</v>
      </c>
      <c r="AB254" s="792">
        <v>0.21057165585112561</v>
      </c>
      <c r="AC254" s="792">
        <v>2.9096296846517218E-2</v>
      </c>
      <c r="AD254" s="792">
        <v>3.2768571949217513E-2</v>
      </c>
      <c r="AE254" s="792">
        <v>4.4302162039451566E-3</v>
      </c>
      <c r="AF254" s="792">
        <v>4.1623287024649888E-3</v>
      </c>
      <c r="AG254" s="792">
        <v>5.8508712733655545E-4</v>
      </c>
      <c r="AH254" s="792">
        <v>3.6780232626331326</v>
      </c>
      <c r="AI254" s="792">
        <v>33.908927602300075</v>
      </c>
      <c r="AJ254" s="792">
        <v>2.1369060246970855</v>
      </c>
      <c r="AK254" s="792">
        <v>5.7650535885495825E-2</v>
      </c>
      <c r="AL254" s="792">
        <v>6.3374575586983579E-3</v>
      </c>
      <c r="AM254" s="792">
        <v>1.4796206498581242E-2</v>
      </c>
      <c r="AN254" s="792">
        <v>2.3171713761905344E-2</v>
      </c>
      <c r="AO254" s="792">
        <v>3.6532606100177548E-4</v>
      </c>
      <c r="AP254" s="792">
        <v>2.7775173929319424E-3</v>
      </c>
      <c r="AQ254" s="792">
        <v>9.8012918018969934E-6</v>
      </c>
      <c r="AR254" s="793">
        <v>2.2420145831475016</v>
      </c>
    </row>
    <row r="255" spans="1:44">
      <c r="A255" s="434" t="s">
        <v>1123</v>
      </c>
      <c r="B255" s="435">
        <v>253</v>
      </c>
      <c r="C255" s="772" t="s">
        <v>1124</v>
      </c>
      <c r="D255" s="786">
        <v>237795</v>
      </c>
      <c r="E255" s="787">
        <v>112816.76805190889</v>
      </c>
      <c r="F255" s="787">
        <v>6868.8560785264999</v>
      </c>
      <c r="G255" s="787">
        <v>515.18038449811763</v>
      </c>
      <c r="H255" s="787">
        <v>4.4074381904963813</v>
      </c>
      <c r="I255" s="787">
        <v>6.6719655346332489</v>
      </c>
      <c r="J255" s="787">
        <v>0</v>
      </c>
      <c r="K255" s="787">
        <v>0</v>
      </c>
      <c r="L255" s="787">
        <v>0</v>
      </c>
      <c r="M255" s="787">
        <v>0</v>
      </c>
      <c r="N255" s="788">
        <v>7395.1158667497475</v>
      </c>
      <c r="O255" s="792">
        <v>0.47442868038398156</v>
      </c>
      <c r="P255" s="792">
        <v>2.8885620297005823E-2</v>
      </c>
      <c r="Q255" s="792">
        <v>2.1664895582250159E-3</v>
      </c>
      <c r="R255" s="792">
        <v>1.8534612546505945E-5</v>
      </c>
      <c r="S255" s="792">
        <v>2.8057635924360265E-5</v>
      </c>
      <c r="T255" s="792">
        <v>0</v>
      </c>
      <c r="U255" s="792">
        <v>0</v>
      </c>
      <c r="V255" s="792">
        <v>0</v>
      </c>
      <c r="W255" s="792">
        <v>0</v>
      </c>
      <c r="X255" s="792">
        <v>3.1098702103701706E-2</v>
      </c>
      <c r="Y255" s="792">
        <v>33.582898425595488</v>
      </c>
      <c r="Z255" s="792">
        <v>2.0196946331926728</v>
      </c>
      <c r="AA255" s="792">
        <v>0.2272402774925234</v>
      </c>
      <c r="AB255" s="792">
        <v>0.14151735562407897</v>
      </c>
      <c r="AC255" s="792">
        <v>3.884816529115169E-2</v>
      </c>
      <c r="AD255" s="792">
        <v>2.1990346802843917E-2</v>
      </c>
      <c r="AE255" s="792">
        <v>5.1172654219153397E-4</v>
      </c>
      <c r="AF255" s="792">
        <v>1.1772085661912815E-3</v>
      </c>
      <c r="AG255" s="792">
        <v>3.3625780991182814E-5</v>
      </c>
      <c r="AH255" s="792">
        <v>2.4510133392926448</v>
      </c>
      <c r="AI255" s="792">
        <v>22.560538614869799</v>
      </c>
      <c r="AJ255" s="792">
        <v>1.3594134883830811</v>
      </c>
      <c r="AK255" s="792">
        <v>4.6327103118071963E-2</v>
      </c>
      <c r="AL255" s="792">
        <v>1.0779796100096183E-2</v>
      </c>
      <c r="AM255" s="792">
        <v>1.2976049958617722E-2</v>
      </c>
      <c r="AN255" s="792">
        <v>1.6190190039684905E-2</v>
      </c>
      <c r="AO255" s="792">
        <v>1.6106909357492256E-4</v>
      </c>
      <c r="AP255" s="792">
        <v>7.8472181104559976E-4</v>
      </c>
      <c r="AQ255" s="792">
        <v>3.1609847709428979E-6</v>
      </c>
      <c r="AR255" s="793">
        <v>1.4466355794889432</v>
      </c>
    </row>
    <row r="256" spans="1:44">
      <c r="A256" s="434" t="s">
        <v>1125</v>
      </c>
      <c r="B256" s="435">
        <v>254</v>
      </c>
      <c r="C256" s="772" t="s">
        <v>1126</v>
      </c>
      <c r="D256" s="786">
        <v>110478</v>
      </c>
      <c r="E256" s="787">
        <v>115498.18824570932</v>
      </c>
      <c r="F256" s="787">
        <v>7811.6329471050085</v>
      </c>
      <c r="G256" s="787">
        <v>0</v>
      </c>
      <c r="H256" s="787">
        <v>4.5121938395988828</v>
      </c>
      <c r="I256" s="787">
        <v>6.8305442940307364</v>
      </c>
      <c r="J256" s="787">
        <v>0</v>
      </c>
      <c r="K256" s="787">
        <v>0</v>
      </c>
      <c r="L256" s="787">
        <v>0</v>
      </c>
      <c r="M256" s="787">
        <v>0</v>
      </c>
      <c r="N256" s="788">
        <v>7822.9756852386381</v>
      </c>
      <c r="O256" s="792">
        <v>1.045440614834712</v>
      </c>
      <c r="P256" s="792">
        <v>7.0707588362434223E-2</v>
      </c>
      <c r="Q256" s="792">
        <v>0</v>
      </c>
      <c r="R256" s="792">
        <v>4.0842464921512726E-5</v>
      </c>
      <c r="S256" s="792">
        <v>6.1827189974752769E-5</v>
      </c>
      <c r="T256" s="792">
        <v>0</v>
      </c>
      <c r="U256" s="792">
        <v>0</v>
      </c>
      <c r="V256" s="792">
        <v>0</v>
      </c>
      <c r="W256" s="792">
        <v>0</v>
      </c>
      <c r="X256" s="792">
        <v>7.0810258017330499E-2</v>
      </c>
      <c r="Y256" s="792">
        <v>28.628923141788881</v>
      </c>
      <c r="Z256" s="792">
        <v>1.6843891289277619</v>
      </c>
      <c r="AA256" s="792">
        <v>0.13383206925797586</v>
      </c>
      <c r="AB256" s="792">
        <v>0.11663645739912776</v>
      </c>
      <c r="AC256" s="792">
        <v>1.7163353611766876E-2</v>
      </c>
      <c r="AD256" s="792">
        <v>1.9788555914490621E-2</v>
      </c>
      <c r="AE256" s="792">
        <v>4.9286556865960909E-2</v>
      </c>
      <c r="AF256" s="792">
        <v>1.1047960174672191E-2</v>
      </c>
      <c r="AG256" s="792">
        <v>3.7013773061138791E-3</v>
      </c>
      <c r="AH256" s="792">
        <v>2.0358454594578701</v>
      </c>
      <c r="AI256" s="792">
        <v>16.591614867715606</v>
      </c>
      <c r="AJ256" s="792">
        <v>0.98310153464920746</v>
      </c>
      <c r="AK256" s="792">
        <v>2.5229460905832647E-2</v>
      </c>
      <c r="AL256" s="792">
        <v>3.5704925941987867E-3</v>
      </c>
      <c r="AM256" s="792">
        <v>6.6743700148008305E-3</v>
      </c>
      <c r="AN256" s="792">
        <v>1.1160355407821339E-2</v>
      </c>
      <c r="AO256" s="792">
        <v>1.9642729929896817E-2</v>
      </c>
      <c r="AP256" s="792">
        <v>5.1815439821887889E-3</v>
      </c>
      <c r="AQ256" s="792">
        <v>7.4738350327554375E-4</v>
      </c>
      <c r="AR256" s="793">
        <v>1.0553078709872223</v>
      </c>
    </row>
    <row r="257" spans="1:44">
      <c r="A257" s="434" t="s">
        <v>1127</v>
      </c>
      <c r="B257" s="435">
        <v>255</v>
      </c>
      <c r="C257" s="772" t="s">
        <v>1128</v>
      </c>
      <c r="D257" s="786">
        <v>74277</v>
      </c>
      <c r="E257" s="787">
        <v>28379.327135967076</v>
      </c>
      <c r="F257" s="787">
        <v>1635.506394595136</v>
      </c>
      <c r="G257" s="787">
        <v>49.391603360908825</v>
      </c>
      <c r="H257" s="787">
        <v>1.1087015910799722</v>
      </c>
      <c r="I257" s="787">
        <v>1.6783488466903536</v>
      </c>
      <c r="J257" s="787">
        <v>0</v>
      </c>
      <c r="K257" s="787">
        <v>0</v>
      </c>
      <c r="L257" s="787">
        <v>0</v>
      </c>
      <c r="M257" s="787">
        <v>0</v>
      </c>
      <c r="N257" s="788">
        <v>1687.6850483938154</v>
      </c>
      <c r="O257" s="792">
        <v>0.3820742239989105</v>
      </c>
      <c r="P257" s="792">
        <v>2.2019015234798607E-2</v>
      </c>
      <c r="Q257" s="792">
        <v>6.6496497382647149E-4</v>
      </c>
      <c r="R257" s="792">
        <v>1.4926580113359077E-5</v>
      </c>
      <c r="S257" s="792">
        <v>2.2595808213718291E-5</v>
      </c>
      <c r="T257" s="792">
        <v>0</v>
      </c>
      <c r="U257" s="792">
        <v>0</v>
      </c>
      <c r="V257" s="792">
        <v>0</v>
      </c>
      <c r="W257" s="792">
        <v>0</v>
      </c>
      <c r="X257" s="792">
        <v>2.2721502596952155E-2</v>
      </c>
      <c r="Y257" s="792">
        <v>28.800630583831328</v>
      </c>
      <c r="Z257" s="792">
        <v>1.7718864788337372</v>
      </c>
      <c r="AA257" s="792">
        <v>0.12856794834266119</v>
      </c>
      <c r="AB257" s="792">
        <v>0.13492969488846884</v>
      </c>
      <c r="AC257" s="792">
        <v>1.4878529133505493E-2</v>
      </c>
      <c r="AD257" s="792">
        <v>2.2610681111860136E-2</v>
      </c>
      <c r="AE257" s="792">
        <v>3.0423084478530184E-2</v>
      </c>
      <c r="AF257" s="792">
        <v>4.8444712330535933E-3</v>
      </c>
      <c r="AG257" s="792">
        <v>1.2673446468766053E-3</v>
      </c>
      <c r="AH257" s="792">
        <v>2.1094082326686934</v>
      </c>
      <c r="AI257" s="792">
        <v>19.257380867552769</v>
      </c>
      <c r="AJ257" s="792">
        <v>1.2244293881533057</v>
      </c>
      <c r="AK257" s="792">
        <v>3.5904312353688572E-2</v>
      </c>
      <c r="AL257" s="792">
        <v>4.0101216904362726E-3</v>
      </c>
      <c r="AM257" s="792">
        <v>8.7294204993652348E-3</v>
      </c>
      <c r="AN257" s="792">
        <v>1.7304351988206006E-2</v>
      </c>
      <c r="AO257" s="792">
        <v>1.1225582092029941E-2</v>
      </c>
      <c r="AP257" s="792">
        <v>2.537362151141032E-3</v>
      </c>
      <c r="AQ257" s="792">
        <v>3.1517101825021747E-4</v>
      </c>
      <c r="AR257" s="793">
        <v>1.3044557099464231</v>
      </c>
    </row>
    <row r="258" spans="1:44">
      <c r="A258" s="434" t="s">
        <v>1129</v>
      </c>
      <c r="B258" s="435">
        <v>256</v>
      </c>
      <c r="C258" s="772" t="s">
        <v>1130</v>
      </c>
      <c r="D258" s="786">
        <v>240879</v>
      </c>
      <c r="E258" s="787">
        <v>193377.52242761967</v>
      </c>
      <c r="F258" s="787">
        <v>12261.959510221224</v>
      </c>
      <c r="G258" s="787">
        <v>363.2604674535217</v>
      </c>
      <c r="H258" s="787">
        <v>7.5547234001500918</v>
      </c>
      <c r="I258" s="787">
        <v>11.43631560351206</v>
      </c>
      <c r="J258" s="787">
        <v>0</v>
      </c>
      <c r="K258" s="787">
        <v>0</v>
      </c>
      <c r="L258" s="787">
        <v>0</v>
      </c>
      <c r="M258" s="787">
        <v>0</v>
      </c>
      <c r="N258" s="788">
        <v>12644.211016678408</v>
      </c>
      <c r="O258" s="792">
        <v>0.80279942389174508</v>
      </c>
      <c r="P258" s="792">
        <v>5.0905058183657453E-2</v>
      </c>
      <c r="Q258" s="792">
        <v>1.508062003966812E-3</v>
      </c>
      <c r="R258" s="792">
        <v>3.1363146642713114E-5</v>
      </c>
      <c r="S258" s="792">
        <v>4.7477428931173165E-5</v>
      </c>
      <c r="T258" s="792">
        <v>0</v>
      </c>
      <c r="U258" s="792">
        <v>0</v>
      </c>
      <c r="V258" s="792">
        <v>0</v>
      </c>
      <c r="W258" s="792">
        <v>0</v>
      </c>
      <c r="X258" s="792">
        <v>5.2491960763198148E-2</v>
      </c>
      <c r="Y258" s="792">
        <v>35.126694967945255</v>
      </c>
      <c r="Z258" s="792">
        <v>2.0352572069321608</v>
      </c>
      <c r="AA258" s="792">
        <v>0.19088451713818122</v>
      </c>
      <c r="AB258" s="792">
        <v>0.17547104163037919</v>
      </c>
      <c r="AC258" s="792">
        <v>2.8415970455285502E-2</v>
      </c>
      <c r="AD258" s="792">
        <v>3.3709438453172008E-2</v>
      </c>
      <c r="AE258" s="792">
        <v>6.0530582493211805E-4</v>
      </c>
      <c r="AF258" s="792">
        <v>1.134596871032153E-3</v>
      </c>
      <c r="AG258" s="792">
        <v>3.8174150315638304E-5</v>
      </c>
      <c r="AH258" s="792">
        <v>2.4655162514554583</v>
      </c>
      <c r="AI258" s="792">
        <v>25.566471836259847</v>
      </c>
      <c r="AJ258" s="792">
        <v>1.4844929673427874</v>
      </c>
      <c r="AK258" s="792">
        <v>7.5240222871767612E-2</v>
      </c>
      <c r="AL258" s="792">
        <v>1.2531886020196652E-2</v>
      </c>
      <c r="AM258" s="792">
        <v>1.4888858594864114E-2</v>
      </c>
      <c r="AN258" s="792">
        <v>2.7008038674361742E-2</v>
      </c>
      <c r="AO258" s="792">
        <v>2.1821828592366086E-4</v>
      </c>
      <c r="AP258" s="792">
        <v>7.8569470810783276E-4</v>
      </c>
      <c r="AQ258" s="792">
        <v>5.1678719529279576E-6</v>
      </c>
      <c r="AR258" s="793">
        <v>1.6151710543699618</v>
      </c>
    </row>
    <row r="259" spans="1:44">
      <c r="A259" s="434" t="s">
        <v>1131</v>
      </c>
      <c r="B259" s="435">
        <v>257</v>
      </c>
      <c r="C259" s="772" t="s">
        <v>1132</v>
      </c>
      <c r="D259" s="786">
        <v>68719</v>
      </c>
      <c r="E259" s="787">
        <v>18479.912774804656</v>
      </c>
      <c r="F259" s="787">
        <v>1195.7238869333876</v>
      </c>
      <c r="G259" s="787">
        <v>0.21107522803807191</v>
      </c>
      <c r="H259" s="787">
        <v>0.72195893152372448</v>
      </c>
      <c r="I259" s="787">
        <v>1.092899072058102</v>
      </c>
      <c r="J259" s="787">
        <v>0</v>
      </c>
      <c r="K259" s="787">
        <v>0</v>
      </c>
      <c r="L259" s="787">
        <v>0</v>
      </c>
      <c r="M259" s="787">
        <v>0</v>
      </c>
      <c r="N259" s="788">
        <v>1197.7498201650073</v>
      </c>
      <c r="O259" s="792">
        <v>0.26891998973798592</v>
      </c>
      <c r="P259" s="792">
        <v>1.7400193351669663E-2</v>
      </c>
      <c r="Q259" s="792">
        <v>3.0715701339960116E-6</v>
      </c>
      <c r="R259" s="792">
        <v>1.0505958054158595E-5</v>
      </c>
      <c r="S259" s="792">
        <v>1.5903884981709598E-5</v>
      </c>
      <c r="T259" s="792">
        <v>0</v>
      </c>
      <c r="U259" s="792">
        <v>0</v>
      </c>
      <c r="V259" s="792">
        <v>0</v>
      </c>
      <c r="W259" s="792">
        <v>0</v>
      </c>
      <c r="X259" s="792">
        <v>1.7429674764839528E-2</v>
      </c>
      <c r="Y259" s="792">
        <v>26.752296120707548</v>
      </c>
      <c r="Z259" s="792">
        <v>1.5863156391654556</v>
      </c>
      <c r="AA259" s="792">
        <v>0.1254577033023655</v>
      </c>
      <c r="AB259" s="792">
        <v>1.3287199935538836</v>
      </c>
      <c r="AC259" s="792">
        <v>0.13483595856247402</v>
      </c>
      <c r="AD259" s="792">
        <v>1.7738212219714843E-2</v>
      </c>
      <c r="AE259" s="792">
        <v>8.2770467199110888E-4</v>
      </c>
      <c r="AF259" s="792">
        <v>9.1492477674941664E-4</v>
      </c>
      <c r="AG259" s="792">
        <v>5.2054899354579917E-5</v>
      </c>
      <c r="AH259" s="792">
        <v>3.1948621911519886</v>
      </c>
      <c r="AI259" s="792">
        <v>20.038287757919804</v>
      </c>
      <c r="AJ259" s="792">
        <v>1.1957837969573601</v>
      </c>
      <c r="AK259" s="792">
        <v>5.3449269545634531E-2</v>
      </c>
      <c r="AL259" s="792">
        <v>1.1881215068760549</v>
      </c>
      <c r="AM259" s="792">
        <v>0.11108355466149138</v>
      </c>
      <c r="AN259" s="792">
        <v>1.3413246293803477E-2</v>
      </c>
      <c r="AO259" s="792">
        <v>3.1927424263964533E-4</v>
      </c>
      <c r="AP259" s="792">
        <v>6.3098950070066158E-4</v>
      </c>
      <c r="AQ259" s="792">
        <v>8.389754879200419E-6</v>
      </c>
      <c r="AR259" s="793">
        <v>2.5628100278325636</v>
      </c>
    </row>
    <row r="260" spans="1:44">
      <c r="A260" s="434" t="s">
        <v>1133</v>
      </c>
      <c r="B260" s="435">
        <v>258</v>
      </c>
      <c r="C260" s="772" t="s">
        <v>1134</v>
      </c>
      <c r="D260" s="786">
        <v>363722</v>
      </c>
      <c r="E260" s="787">
        <v>51443.533895683737</v>
      </c>
      <c r="F260" s="787">
        <v>3048.4120847011645</v>
      </c>
      <c r="G260" s="787">
        <v>484.83979880345112</v>
      </c>
      <c r="H260" s="787">
        <v>2.0097561724300355</v>
      </c>
      <c r="I260" s="787">
        <v>3.0423623283891055</v>
      </c>
      <c r="J260" s="787">
        <v>0</v>
      </c>
      <c r="K260" s="787">
        <v>0</v>
      </c>
      <c r="L260" s="787">
        <v>0</v>
      </c>
      <c r="M260" s="787">
        <v>0</v>
      </c>
      <c r="N260" s="788">
        <v>3538.304002005435</v>
      </c>
      <c r="O260" s="792">
        <v>0.14143640993858975</v>
      </c>
      <c r="P260" s="792">
        <v>8.3811594698730476E-3</v>
      </c>
      <c r="Q260" s="792">
        <v>1.3329955262630557E-3</v>
      </c>
      <c r="R260" s="792">
        <v>5.5255282122886037E-6</v>
      </c>
      <c r="S260" s="792">
        <v>8.3645265570658515E-6</v>
      </c>
      <c r="T260" s="792">
        <v>0</v>
      </c>
      <c r="U260" s="792">
        <v>0</v>
      </c>
      <c r="V260" s="792">
        <v>0</v>
      </c>
      <c r="W260" s="792">
        <v>0</v>
      </c>
      <c r="X260" s="792">
        <v>9.7280450509054581E-3</v>
      </c>
      <c r="Y260" s="792">
        <v>21.971536546635129</v>
      </c>
      <c r="Z260" s="792">
        <v>1.2451116719761137</v>
      </c>
      <c r="AA260" s="792">
        <v>0.10674940635830557</v>
      </c>
      <c r="AB260" s="792">
        <v>0.11037335983255028</v>
      </c>
      <c r="AC260" s="792">
        <v>1.6992134778577313E-2</v>
      </c>
      <c r="AD260" s="792">
        <v>5.2037496449361467E-2</v>
      </c>
      <c r="AE260" s="792">
        <v>6.4967557759031992E-4</v>
      </c>
      <c r="AF260" s="792">
        <v>8.1805117022780102E-4</v>
      </c>
      <c r="AG260" s="792">
        <v>4.23056730869705E-5</v>
      </c>
      <c r="AH260" s="792">
        <v>1.5327741018158134</v>
      </c>
      <c r="AI260" s="792">
        <v>13.090375782863273</v>
      </c>
      <c r="AJ260" s="792">
        <v>0.74681030303881535</v>
      </c>
      <c r="AK260" s="792">
        <v>2.7317422207720959E-2</v>
      </c>
      <c r="AL260" s="792">
        <v>2.987916661529227E-3</v>
      </c>
      <c r="AM260" s="792">
        <v>7.6970244983195716E-3</v>
      </c>
      <c r="AN260" s="792">
        <v>4.3142811381677811E-2</v>
      </c>
      <c r="AO260" s="792">
        <v>2.3601890173916294E-4</v>
      </c>
      <c r="AP260" s="792">
        <v>4.9508503029180501E-4</v>
      </c>
      <c r="AQ260" s="792">
        <v>6.1766418340284893E-6</v>
      </c>
      <c r="AR260" s="793">
        <v>0.82869275836192791</v>
      </c>
    </row>
    <row r="261" spans="1:44">
      <c r="A261" s="434" t="s">
        <v>1135</v>
      </c>
      <c r="B261" s="435">
        <v>259</v>
      </c>
      <c r="C261" s="772" t="s">
        <v>3</v>
      </c>
      <c r="D261" s="786">
        <v>1928240</v>
      </c>
      <c r="E261" s="787">
        <v>980073.37288261275</v>
      </c>
      <c r="F261" s="787">
        <v>57203.828858212779</v>
      </c>
      <c r="G261" s="787">
        <v>13519.245886648299</v>
      </c>
      <c r="H261" s="787">
        <v>38.288748097657788</v>
      </c>
      <c r="I261" s="787">
        <v>57.961381789237578</v>
      </c>
      <c r="J261" s="787">
        <v>0</v>
      </c>
      <c r="K261" s="787">
        <v>0</v>
      </c>
      <c r="L261" s="787">
        <v>0</v>
      </c>
      <c r="M261" s="787">
        <v>0</v>
      </c>
      <c r="N261" s="788">
        <v>70819.324874747981</v>
      </c>
      <c r="O261" s="792">
        <v>0.50827354109582457</v>
      </c>
      <c r="P261" s="792">
        <v>2.9666342809096781E-2</v>
      </c>
      <c r="Q261" s="792">
        <v>7.0111842336266746E-3</v>
      </c>
      <c r="R261" s="792">
        <v>1.9856837373800868E-5</v>
      </c>
      <c r="S261" s="792">
        <v>3.0059215548498929E-5</v>
      </c>
      <c r="T261" s="792">
        <v>0</v>
      </c>
      <c r="U261" s="792">
        <v>0</v>
      </c>
      <c r="V261" s="792">
        <v>0</v>
      </c>
      <c r="W261" s="792">
        <v>0</v>
      </c>
      <c r="X261" s="792">
        <v>3.6727443095645761E-2</v>
      </c>
      <c r="Y261" s="792">
        <v>39.052325022154889</v>
      </c>
      <c r="Z261" s="792">
        <v>2.2810097377565919</v>
      </c>
      <c r="AA261" s="792">
        <v>0.21672188053389188</v>
      </c>
      <c r="AB261" s="792">
        <v>0.17848585479297843</v>
      </c>
      <c r="AC261" s="792">
        <v>2.9030496557337276E-2</v>
      </c>
      <c r="AD261" s="792">
        <v>4.1178392474173799E-2</v>
      </c>
      <c r="AE261" s="792">
        <v>1.3060477054008205E-3</v>
      </c>
      <c r="AF261" s="792">
        <v>1.4628978079714969E-3</v>
      </c>
      <c r="AG261" s="792">
        <v>1.2150899303773653E-4</v>
      </c>
      <c r="AH261" s="792">
        <v>2.7493168166213833</v>
      </c>
      <c r="AI261" s="792">
        <v>27.198182938794567</v>
      </c>
      <c r="AJ261" s="792">
        <v>1.5935886893125419</v>
      </c>
      <c r="AK261" s="792">
        <v>7.4571532903685553E-2</v>
      </c>
      <c r="AL261" s="792">
        <v>1.1425839943822926E-2</v>
      </c>
      <c r="AM261" s="792">
        <v>1.5361602246602265E-2</v>
      </c>
      <c r="AN261" s="792">
        <v>3.317387597606198E-2</v>
      </c>
      <c r="AO261" s="792">
        <v>3.3979084716374022E-4</v>
      </c>
      <c r="AP261" s="792">
        <v>9.2764385149619053E-4</v>
      </c>
      <c r="AQ261" s="792">
        <v>1.0906424310085531E-5</v>
      </c>
      <c r="AR261" s="793">
        <v>1.729399881505685</v>
      </c>
    </row>
    <row r="262" spans="1:44">
      <c r="A262" s="434" t="s">
        <v>1136</v>
      </c>
      <c r="B262" s="435">
        <v>260</v>
      </c>
      <c r="C262" s="772" t="s">
        <v>250</v>
      </c>
      <c r="D262" s="786">
        <v>914413</v>
      </c>
      <c r="E262" s="787">
        <v>3468061.4032523655</v>
      </c>
      <c r="F262" s="787">
        <v>236305.57979374111</v>
      </c>
      <c r="G262" s="787">
        <v>45.170098800147386</v>
      </c>
      <c r="H262" s="787">
        <v>135.4875391275873</v>
      </c>
      <c r="I262" s="787">
        <v>205.1005941230745</v>
      </c>
      <c r="J262" s="787">
        <v>0</v>
      </c>
      <c r="K262" s="787">
        <v>0</v>
      </c>
      <c r="L262" s="787">
        <v>0</v>
      </c>
      <c r="M262" s="787">
        <v>0</v>
      </c>
      <c r="N262" s="788">
        <v>236691.33802579192</v>
      </c>
      <c r="O262" s="792">
        <v>3.7926641498451636</v>
      </c>
      <c r="P262" s="792">
        <v>0.2584232505374936</v>
      </c>
      <c r="Q262" s="792">
        <v>4.9397918446202523E-5</v>
      </c>
      <c r="R262" s="792">
        <v>1.4816886803620168E-4</v>
      </c>
      <c r="S262" s="792">
        <v>2.2429754839779672E-4</v>
      </c>
      <c r="T262" s="792">
        <v>0</v>
      </c>
      <c r="U262" s="792">
        <v>0</v>
      </c>
      <c r="V262" s="792">
        <v>0</v>
      </c>
      <c r="W262" s="792">
        <v>0</v>
      </c>
      <c r="X262" s="792">
        <v>0.25884511487237383</v>
      </c>
      <c r="Y262" s="792">
        <v>54.484171380765588</v>
      </c>
      <c r="Z262" s="792">
        <v>3.4905528108468546</v>
      </c>
      <c r="AA262" s="792">
        <v>0.12303795640200571</v>
      </c>
      <c r="AB262" s="792">
        <v>0.19268184430993762</v>
      </c>
      <c r="AC262" s="792">
        <v>2.7126542427665937E-2</v>
      </c>
      <c r="AD262" s="792">
        <v>2.1353385957751748E-2</v>
      </c>
      <c r="AE262" s="792">
        <v>1.0862902603248814E-3</v>
      </c>
      <c r="AF262" s="792">
        <v>1.3120692477048199E-3</v>
      </c>
      <c r="AG262" s="792">
        <v>4.8703649511111078E-5</v>
      </c>
      <c r="AH262" s="792">
        <v>3.857199603101757</v>
      </c>
      <c r="AI262" s="792">
        <v>50.140424539231802</v>
      </c>
      <c r="AJ262" s="792">
        <v>3.2382692824743051</v>
      </c>
      <c r="AK262" s="792">
        <v>4.2540792809439287E-2</v>
      </c>
      <c r="AL262" s="792">
        <v>6.3789241278076267E-3</v>
      </c>
      <c r="AM262" s="792">
        <v>2.5007026788543107E-2</v>
      </c>
      <c r="AN262" s="792">
        <v>1.9197579212370652E-2</v>
      </c>
      <c r="AO262" s="792">
        <v>6.0391148908365763E-4</v>
      </c>
      <c r="AP262" s="792">
        <v>1.0315331090489242E-3</v>
      </c>
      <c r="AQ262" s="792">
        <v>7.5431447447786328E-6</v>
      </c>
      <c r="AR262" s="793">
        <v>3.3330365931553434</v>
      </c>
    </row>
    <row r="263" spans="1:44">
      <c r="A263" s="434" t="s">
        <v>1137</v>
      </c>
      <c r="B263" s="435">
        <v>261</v>
      </c>
      <c r="C263" s="772" t="s">
        <v>1138</v>
      </c>
      <c r="D263" s="786">
        <v>9220703</v>
      </c>
      <c r="E263" s="787">
        <v>2264718.738635262</v>
      </c>
      <c r="F263" s="787">
        <v>147223.71742379968</v>
      </c>
      <c r="G263" s="787">
        <v>48442.907864433342</v>
      </c>
      <c r="H263" s="787">
        <v>88.476279118376638</v>
      </c>
      <c r="I263" s="787">
        <v>133.93510229667396</v>
      </c>
      <c r="J263" s="787">
        <v>0</v>
      </c>
      <c r="K263" s="787">
        <v>0</v>
      </c>
      <c r="L263" s="787">
        <v>0</v>
      </c>
      <c r="M263" s="787">
        <v>0</v>
      </c>
      <c r="N263" s="788">
        <v>195889.03666964808</v>
      </c>
      <c r="O263" s="792">
        <v>0.24561237235764583</v>
      </c>
      <c r="P263" s="792">
        <v>1.5966647816744523E-2</v>
      </c>
      <c r="Q263" s="792">
        <v>5.2537109008318934E-3</v>
      </c>
      <c r="R263" s="792">
        <v>9.5953940950464021E-6</v>
      </c>
      <c r="S263" s="792">
        <v>1.4525476235019602E-5</v>
      </c>
      <c r="T263" s="792">
        <v>0</v>
      </c>
      <c r="U263" s="792">
        <v>0</v>
      </c>
      <c r="V263" s="792">
        <v>0</v>
      </c>
      <c r="W263" s="792">
        <v>0</v>
      </c>
      <c r="X263" s="792">
        <v>2.1244479587906481E-2</v>
      </c>
      <c r="Y263" s="792">
        <v>25.526307441462123</v>
      </c>
      <c r="Z263" s="792">
        <v>1.5671014065705764</v>
      </c>
      <c r="AA263" s="792">
        <v>0.33519973006060655</v>
      </c>
      <c r="AB263" s="792">
        <v>0.10013570800960223</v>
      </c>
      <c r="AC263" s="792">
        <v>1.475962498259714E-2</v>
      </c>
      <c r="AD263" s="792">
        <v>2.6823876569671366E-2</v>
      </c>
      <c r="AE263" s="792">
        <v>1.2645686173219949E-3</v>
      </c>
      <c r="AF263" s="792">
        <v>1.2898643433914437E-3</v>
      </c>
      <c r="AG263" s="792">
        <v>1.059599974366932E-4</v>
      </c>
      <c r="AH263" s="792">
        <v>2.0466807391512036</v>
      </c>
      <c r="AI263" s="792">
        <v>19.101621193926221</v>
      </c>
      <c r="AJ263" s="792">
        <v>1.1922668280724733</v>
      </c>
      <c r="AK263" s="792">
        <v>0.26344792678694734</v>
      </c>
      <c r="AL263" s="792">
        <v>5.6210644335068999E-3</v>
      </c>
      <c r="AM263" s="792">
        <v>1.036580589837615E-2</v>
      </c>
      <c r="AN263" s="792">
        <v>2.1801988150852568E-2</v>
      </c>
      <c r="AO263" s="792">
        <v>3.4298713428298876E-4</v>
      </c>
      <c r="AP263" s="792">
        <v>8.8225861356525863E-4</v>
      </c>
      <c r="AQ263" s="792">
        <v>1.04226182741985E-5</v>
      </c>
      <c r="AR263" s="793">
        <v>1.494739281708279</v>
      </c>
    </row>
    <row r="264" spans="1:44">
      <c r="A264" s="434" t="s">
        <v>1139</v>
      </c>
      <c r="B264" s="435">
        <v>262</v>
      </c>
      <c r="C264" s="772" t="s">
        <v>1140</v>
      </c>
      <c r="D264" s="786">
        <v>6513147</v>
      </c>
      <c r="E264" s="787">
        <v>2695915.2826487445</v>
      </c>
      <c r="F264" s="787">
        <v>175078.50342109948</v>
      </c>
      <c r="G264" s="787">
        <v>42333.084884704498</v>
      </c>
      <c r="H264" s="787">
        <v>105.32193201654009</v>
      </c>
      <c r="I264" s="787">
        <v>159.43599662283651</v>
      </c>
      <c r="J264" s="787">
        <v>0</v>
      </c>
      <c r="K264" s="787">
        <v>0</v>
      </c>
      <c r="L264" s="787">
        <v>0</v>
      </c>
      <c r="M264" s="787">
        <v>0</v>
      </c>
      <c r="N264" s="788">
        <v>217676.34623444336</v>
      </c>
      <c r="O264" s="792">
        <v>0.41391899839643487</v>
      </c>
      <c r="P264" s="792">
        <v>2.6880784883421098E-2</v>
      </c>
      <c r="Q264" s="792">
        <v>6.4996360261336799E-3</v>
      </c>
      <c r="R264" s="792">
        <v>1.6170667116301856E-5</v>
      </c>
      <c r="S264" s="792">
        <v>2.4479103054611926E-5</v>
      </c>
      <c r="T264" s="792">
        <v>0</v>
      </c>
      <c r="U264" s="792">
        <v>0</v>
      </c>
      <c r="V264" s="792">
        <v>0</v>
      </c>
      <c r="W264" s="792">
        <v>0</v>
      </c>
      <c r="X264" s="792">
        <v>3.3421070679725697E-2</v>
      </c>
      <c r="Y264" s="792">
        <v>35.977513439694853</v>
      </c>
      <c r="Z264" s="792">
        <v>2.3951949404367245</v>
      </c>
      <c r="AA264" s="792">
        <v>0.50754853549334378</v>
      </c>
      <c r="AB264" s="792">
        <v>0.14255078434886961</v>
      </c>
      <c r="AC264" s="792">
        <v>1.7612195503318294E-2</v>
      </c>
      <c r="AD264" s="792">
        <v>4.1213905296563033E-2</v>
      </c>
      <c r="AE264" s="792">
        <v>1.8080641676721505E-3</v>
      </c>
      <c r="AF264" s="792">
        <v>1.6067387423043199E-3</v>
      </c>
      <c r="AG264" s="792">
        <v>1.72526749561785E-4</v>
      </c>
      <c r="AH264" s="792">
        <v>3.1077076907383576</v>
      </c>
      <c r="AI264" s="792">
        <v>28.635350986589572</v>
      </c>
      <c r="AJ264" s="792">
        <v>1.9462579965527558</v>
      </c>
      <c r="AK264" s="792">
        <v>0.3989798195261014</v>
      </c>
      <c r="AL264" s="792">
        <v>6.4631110442750746E-3</v>
      </c>
      <c r="AM264" s="792">
        <v>1.3558444563152465E-2</v>
      </c>
      <c r="AN264" s="792">
        <v>3.491677032212577E-2</v>
      </c>
      <c r="AO264" s="792">
        <v>4.00526563374952E-4</v>
      </c>
      <c r="AP264" s="792">
        <v>1.0636385654899947E-3</v>
      </c>
      <c r="AQ264" s="792">
        <v>1.21636545737587E-5</v>
      </c>
      <c r="AR264" s="793">
        <v>2.401652470791849</v>
      </c>
    </row>
    <row r="265" spans="1:44">
      <c r="A265" s="434" t="s">
        <v>1141</v>
      </c>
      <c r="B265" s="435">
        <v>263</v>
      </c>
      <c r="C265" s="772" t="s">
        <v>1142</v>
      </c>
      <c r="D265" s="786">
        <v>957053</v>
      </c>
      <c r="E265" s="787">
        <v>311984.64822083229</v>
      </c>
      <c r="F265" s="787">
        <v>20577.982741836677</v>
      </c>
      <c r="G265" s="787">
        <v>3456.8459532399743</v>
      </c>
      <c r="H265" s="787">
        <v>12.188374805989742</v>
      </c>
      <c r="I265" s="787">
        <v>18.450721964542669</v>
      </c>
      <c r="J265" s="787">
        <v>0</v>
      </c>
      <c r="K265" s="787">
        <v>0</v>
      </c>
      <c r="L265" s="787">
        <v>0</v>
      </c>
      <c r="M265" s="787">
        <v>0</v>
      </c>
      <c r="N265" s="788">
        <v>24065.467791847183</v>
      </c>
      <c r="O265" s="792">
        <v>0.32598471372100846</v>
      </c>
      <c r="P265" s="792">
        <v>2.150140351875672E-2</v>
      </c>
      <c r="Q265" s="792">
        <v>3.6119691942243263E-3</v>
      </c>
      <c r="R265" s="792">
        <v>1.2735318530937933E-5</v>
      </c>
      <c r="S265" s="792">
        <v>1.9278683588623272E-5</v>
      </c>
      <c r="T265" s="792">
        <v>0</v>
      </c>
      <c r="U265" s="792">
        <v>0</v>
      </c>
      <c r="V265" s="792">
        <v>0</v>
      </c>
      <c r="W265" s="792">
        <v>0</v>
      </c>
      <c r="X265" s="792">
        <v>2.5145386715100609E-2</v>
      </c>
      <c r="Y265" s="792">
        <v>25.655395410129465</v>
      </c>
      <c r="Z265" s="792">
        <v>1.632816391188417</v>
      </c>
      <c r="AA265" s="792">
        <v>0.48068892522803996</v>
      </c>
      <c r="AB265" s="792">
        <v>9.8907864405908069E-2</v>
      </c>
      <c r="AC265" s="792">
        <v>1.5260958885636057E-2</v>
      </c>
      <c r="AD265" s="792">
        <v>0.17886854481368045</v>
      </c>
      <c r="AE265" s="792">
        <v>2.0342874146826459E-3</v>
      </c>
      <c r="AF265" s="792">
        <v>1.7193544144833823E-3</v>
      </c>
      <c r="AG265" s="792">
        <v>1.811692740341895E-4</v>
      </c>
      <c r="AH265" s="792">
        <v>2.4104774956248827</v>
      </c>
      <c r="AI265" s="792">
        <v>19.522054217264461</v>
      </c>
      <c r="AJ265" s="792">
        <v>1.2673506566583503</v>
      </c>
      <c r="AK265" s="792">
        <v>0.39984248504769798</v>
      </c>
      <c r="AL265" s="792">
        <v>5.0766447982149628E-3</v>
      </c>
      <c r="AM265" s="792">
        <v>1.1403345749680879E-2</v>
      </c>
      <c r="AN265" s="792">
        <v>0.15731838636490977</v>
      </c>
      <c r="AO265" s="792">
        <v>5.060410702203245E-4</v>
      </c>
      <c r="AP265" s="792">
        <v>1.1353440498984254E-3</v>
      </c>
      <c r="AQ265" s="792">
        <v>1.663156358105886E-5</v>
      </c>
      <c r="AR265" s="793">
        <v>1.8426495353025536</v>
      </c>
    </row>
    <row r="266" spans="1:44">
      <c r="A266" s="434" t="s">
        <v>1143</v>
      </c>
      <c r="B266" s="435">
        <v>264</v>
      </c>
      <c r="C266" s="772" t="s">
        <v>1144</v>
      </c>
      <c r="D266" s="786">
        <v>14091533</v>
      </c>
      <c r="E266" s="787">
        <v>6884235.4135498898</v>
      </c>
      <c r="F266" s="787">
        <v>458081.33044719498</v>
      </c>
      <c r="G266" s="787">
        <v>68189.234234559277</v>
      </c>
      <c r="H266" s="787">
        <v>268.94798174050368</v>
      </c>
      <c r="I266" s="787">
        <v>407.13257616432281</v>
      </c>
      <c r="J266" s="787">
        <v>0</v>
      </c>
      <c r="K266" s="787">
        <v>0</v>
      </c>
      <c r="L266" s="787">
        <v>0</v>
      </c>
      <c r="M266" s="787">
        <v>0</v>
      </c>
      <c r="N266" s="788">
        <v>526946.645239659</v>
      </c>
      <c r="O266" s="792">
        <v>0.48853701109381709</v>
      </c>
      <c r="P266" s="792">
        <v>3.2507558293848868E-2</v>
      </c>
      <c r="Q266" s="792">
        <v>4.8390217185425655E-3</v>
      </c>
      <c r="R266" s="792">
        <v>1.9085785892883598E-5</v>
      </c>
      <c r="S266" s="792">
        <v>2.8892000335543537E-5</v>
      </c>
      <c r="T266" s="792">
        <v>0</v>
      </c>
      <c r="U266" s="792">
        <v>0</v>
      </c>
      <c r="V266" s="792">
        <v>0</v>
      </c>
      <c r="W266" s="792">
        <v>0</v>
      </c>
      <c r="X266" s="792">
        <v>3.739455779861986E-2</v>
      </c>
      <c r="Y266" s="792">
        <v>30.135252530792208</v>
      </c>
      <c r="Z266" s="792">
        <v>2.0236376790809318</v>
      </c>
      <c r="AA266" s="792">
        <v>0.46619987378853928</v>
      </c>
      <c r="AB266" s="792">
        <v>0.11562536505984364</v>
      </c>
      <c r="AC266" s="792">
        <v>1.4595389394023366E-2</v>
      </c>
      <c r="AD266" s="792">
        <v>0.18222173433436115</v>
      </c>
      <c r="AE266" s="792">
        <v>1.9120857621379244E-3</v>
      </c>
      <c r="AF266" s="792">
        <v>1.7852595059061169E-3</v>
      </c>
      <c r="AG266" s="792">
        <v>1.8529773888871609E-4</v>
      </c>
      <c r="AH266" s="792">
        <v>2.8061626846646317</v>
      </c>
      <c r="AI266" s="792">
        <v>23.470231717639884</v>
      </c>
      <c r="AJ266" s="792">
        <v>1.6087585352808971</v>
      </c>
      <c r="AK266" s="792">
        <v>0.36897287481365731</v>
      </c>
      <c r="AL266" s="792">
        <v>4.9134967153722665E-3</v>
      </c>
      <c r="AM266" s="792">
        <v>1.1165428836387038E-2</v>
      </c>
      <c r="AN266" s="792">
        <v>0.1608822594754013</v>
      </c>
      <c r="AO266" s="792">
        <v>4.1090794351527938E-4</v>
      </c>
      <c r="AP266" s="792">
        <v>1.1956775618529453E-3</v>
      </c>
      <c r="AQ266" s="792">
        <v>1.2879612254162394E-5</v>
      </c>
      <c r="AR266" s="793">
        <v>2.1563120602393369</v>
      </c>
    </row>
    <row r="267" spans="1:44">
      <c r="A267" s="434" t="s">
        <v>1145</v>
      </c>
      <c r="B267" s="435">
        <v>265</v>
      </c>
      <c r="C267" s="772" t="s">
        <v>254</v>
      </c>
      <c r="D267" s="786">
        <v>15521269</v>
      </c>
      <c r="E267" s="787">
        <v>13016107.36452497</v>
      </c>
      <c r="F267" s="787">
        <v>875306.18306508893</v>
      </c>
      <c r="G267" s="787">
        <v>103677.46617265385</v>
      </c>
      <c r="H267" s="787">
        <v>508.50320994493217</v>
      </c>
      <c r="I267" s="787">
        <v>769.77049804545607</v>
      </c>
      <c r="J267" s="787">
        <v>0</v>
      </c>
      <c r="K267" s="787">
        <v>0</v>
      </c>
      <c r="L267" s="787">
        <v>0</v>
      </c>
      <c r="M267" s="787">
        <v>0</v>
      </c>
      <c r="N267" s="788">
        <v>980261.92294573318</v>
      </c>
      <c r="O267" s="792">
        <v>0.83859814326553905</v>
      </c>
      <c r="P267" s="792">
        <v>5.6393983189460151E-2</v>
      </c>
      <c r="Q267" s="792">
        <v>6.6797029400530233E-3</v>
      </c>
      <c r="R267" s="792">
        <v>3.2761703308210959E-5</v>
      </c>
      <c r="S267" s="792">
        <v>4.9594559442623927E-5</v>
      </c>
      <c r="T267" s="792">
        <v>0</v>
      </c>
      <c r="U267" s="792">
        <v>0</v>
      </c>
      <c r="V267" s="792">
        <v>0</v>
      </c>
      <c r="W267" s="792">
        <v>0</v>
      </c>
      <c r="X267" s="792">
        <v>6.3156042392263995E-2</v>
      </c>
      <c r="Y267" s="792">
        <v>31.727136594218081</v>
      </c>
      <c r="Z267" s="792">
        <v>2.0664593616507032</v>
      </c>
      <c r="AA267" s="792">
        <v>0.42728524754976066</v>
      </c>
      <c r="AB267" s="792">
        <v>0.12669561496930171</v>
      </c>
      <c r="AC267" s="792">
        <v>1.6574267652126381E-2</v>
      </c>
      <c r="AD267" s="792">
        <v>1.6997552820630226E-2</v>
      </c>
      <c r="AE267" s="792">
        <v>1.5708217765876928E-3</v>
      </c>
      <c r="AF267" s="792">
        <v>1.8254152657885755E-3</v>
      </c>
      <c r="AG267" s="792">
        <v>1.6107307937118854E-4</v>
      </c>
      <c r="AH267" s="792">
        <v>2.65756935476427</v>
      </c>
      <c r="AI267" s="792">
        <v>24.333714599819974</v>
      </c>
      <c r="AJ267" s="792">
        <v>1.6132168193745142</v>
      </c>
      <c r="AK267" s="792">
        <v>0.32655312074701437</v>
      </c>
      <c r="AL267" s="792">
        <v>8.7913025651060218E-3</v>
      </c>
      <c r="AM267" s="792">
        <v>1.2541373685593663E-2</v>
      </c>
      <c r="AN267" s="792">
        <v>1.3399515491467829E-2</v>
      </c>
      <c r="AO267" s="792">
        <v>3.1368477668053098E-4</v>
      </c>
      <c r="AP267" s="792">
        <v>1.2945607720275564E-3</v>
      </c>
      <c r="AQ267" s="792">
        <v>9.5980748016672426E-6</v>
      </c>
      <c r="AR267" s="793">
        <v>1.9761199754872061</v>
      </c>
    </row>
    <row r="268" spans="1:44">
      <c r="A268" s="434" t="s">
        <v>1146</v>
      </c>
      <c r="B268" s="435">
        <v>266</v>
      </c>
      <c r="C268" s="772" t="s">
        <v>1147</v>
      </c>
      <c r="D268" s="786">
        <v>5915647</v>
      </c>
      <c r="E268" s="787">
        <v>16380598.316637654</v>
      </c>
      <c r="F268" s="787">
        <v>1121178.9540206823</v>
      </c>
      <c r="G268" s="787">
        <v>58592.971222058048</v>
      </c>
      <c r="H268" s="787">
        <v>639.94453883584674</v>
      </c>
      <c r="I268" s="787">
        <v>968.74595233034256</v>
      </c>
      <c r="J268" s="787">
        <v>0</v>
      </c>
      <c r="K268" s="787">
        <v>0</v>
      </c>
      <c r="L268" s="787">
        <v>0</v>
      </c>
      <c r="M268" s="787">
        <v>0</v>
      </c>
      <c r="N268" s="788">
        <v>1181380.6157339064</v>
      </c>
      <c r="O268" s="792">
        <v>2.7690290371683188</v>
      </c>
      <c r="P268" s="792">
        <v>0.189527697312007</v>
      </c>
      <c r="Q268" s="792">
        <v>9.9047443537550583E-3</v>
      </c>
      <c r="R268" s="792">
        <v>1.081782835987081E-4</v>
      </c>
      <c r="S268" s="792">
        <v>1.6375993231684423E-4</v>
      </c>
      <c r="T268" s="792">
        <v>0</v>
      </c>
      <c r="U268" s="792">
        <v>0</v>
      </c>
      <c r="V268" s="792">
        <v>0</v>
      </c>
      <c r="W268" s="792">
        <v>0</v>
      </c>
      <c r="X268" s="792">
        <v>0.19970437988167761</v>
      </c>
      <c r="Y268" s="792">
        <v>36.198179387820097</v>
      </c>
      <c r="Z268" s="792">
        <v>2.434748259762483</v>
      </c>
      <c r="AA268" s="792">
        <v>0.82820712099464222</v>
      </c>
      <c r="AB268" s="792">
        <v>0.17462704433928924</v>
      </c>
      <c r="AC268" s="792">
        <v>1.9512652529147023E-2</v>
      </c>
      <c r="AD268" s="792">
        <v>1.3981580327836689E-2</v>
      </c>
      <c r="AE268" s="792">
        <v>8.2884218675015537E-4</v>
      </c>
      <c r="AF268" s="792">
        <v>8.9475128418364303E-4</v>
      </c>
      <c r="AG268" s="792">
        <v>6.8591153112531694E-5</v>
      </c>
      <c r="AH268" s="792">
        <v>3.4728688425774439</v>
      </c>
      <c r="AI268" s="792">
        <v>30.185890691362005</v>
      </c>
      <c r="AJ268" s="792">
        <v>2.0663443412859901</v>
      </c>
      <c r="AK268" s="792">
        <v>0.71481440375717054</v>
      </c>
      <c r="AL268" s="792">
        <v>8.0246643996539965E-3</v>
      </c>
      <c r="AM268" s="792">
        <v>1.6560255653131444E-2</v>
      </c>
      <c r="AN268" s="792">
        <v>1.1488986718264427E-2</v>
      </c>
      <c r="AO268" s="792">
        <v>2.1569975449352218E-4</v>
      </c>
      <c r="AP268" s="792">
        <v>5.8803298328541506E-4</v>
      </c>
      <c r="AQ268" s="792">
        <v>5.4064604490063238E-6</v>
      </c>
      <c r="AR268" s="793">
        <v>2.8180417910124382</v>
      </c>
    </row>
    <row r="269" spans="1:44">
      <c r="A269" s="434" t="s">
        <v>1148</v>
      </c>
      <c r="B269" s="435">
        <v>267</v>
      </c>
      <c r="C269" s="772" t="s">
        <v>1149</v>
      </c>
      <c r="D269" s="786">
        <v>6092026</v>
      </c>
      <c r="E269" s="787">
        <v>13557238.630606305</v>
      </c>
      <c r="F269" s="787">
        <v>928888.76103187061</v>
      </c>
      <c r="G269" s="787">
        <v>13754.243636038118</v>
      </c>
      <c r="H269" s="787">
        <v>529.64370749137106</v>
      </c>
      <c r="I269" s="787">
        <v>801.77291416985622</v>
      </c>
      <c r="J269" s="787">
        <v>0</v>
      </c>
      <c r="K269" s="787">
        <v>0</v>
      </c>
      <c r="L269" s="787">
        <v>0</v>
      </c>
      <c r="M269" s="787">
        <v>0</v>
      </c>
      <c r="N269" s="788">
        <v>943974.42128956993</v>
      </c>
      <c r="O269" s="792">
        <v>2.2254072176655688</v>
      </c>
      <c r="P269" s="792">
        <v>0.15247616491326049</v>
      </c>
      <c r="Q269" s="792">
        <v>2.2577453930823863E-3</v>
      </c>
      <c r="R269" s="792">
        <v>8.6940487038527256E-5</v>
      </c>
      <c r="S269" s="792">
        <v>1.3161022526329602E-4</v>
      </c>
      <c r="T269" s="792">
        <v>0</v>
      </c>
      <c r="U269" s="792">
        <v>0</v>
      </c>
      <c r="V269" s="792">
        <v>0</v>
      </c>
      <c r="W269" s="792">
        <v>0</v>
      </c>
      <c r="X269" s="792">
        <v>0.15495246101864468</v>
      </c>
      <c r="Y269" s="792">
        <v>29.689089139486875</v>
      </c>
      <c r="Z269" s="792">
        <v>1.9698495457576031</v>
      </c>
      <c r="AA269" s="792">
        <v>0.65878968091032775</v>
      </c>
      <c r="AB269" s="792">
        <v>0.13036323877043943</v>
      </c>
      <c r="AC269" s="792">
        <v>1.7294708092543909E-2</v>
      </c>
      <c r="AD269" s="792">
        <v>4.3434953968967481E-2</v>
      </c>
      <c r="AE269" s="792">
        <v>1.80671206161544E-3</v>
      </c>
      <c r="AF269" s="792">
        <v>1.4971515806268391E-3</v>
      </c>
      <c r="AG269" s="792">
        <v>1.3538019047698471E-4</v>
      </c>
      <c r="AH269" s="792">
        <v>2.823171371332601</v>
      </c>
      <c r="AI269" s="792">
        <v>24.426973440116708</v>
      </c>
      <c r="AJ269" s="792">
        <v>1.6497690784684675</v>
      </c>
      <c r="AK269" s="792">
        <v>0.5668026488110387</v>
      </c>
      <c r="AL269" s="792">
        <v>7.1624398954234156E-3</v>
      </c>
      <c r="AM269" s="792">
        <v>1.4525969661120684E-2</v>
      </c>
      <c r="AN269" s="792">
        <v>3.7557065042080298E-2</v>
      </c>
      <c r="AO269" s="792">
        <v>5.3701838058315744E-4</v>
      </c>
      <c r="AP269" s="792">
        <v>9.8798535719371063E-4</v>
      </c>
      <c r="AQ269" s="792">
        <v>1.7288046783611505E-5</v>
      </c>
      <c r="AR269" s="793">
        <v>2.2773594936626909</v>
      </c>
    </row>
    <row r="270" spans="1:44">
      <c r="A270" s="434" t="s">
        <v>1150</v>
      </c>
      <c r="B270" s="435">
        <v>268</v>
      </c>
      <c r="C270" s="772" t="s">
        <v>1151</v>
      </c>
      <c r="D270" s="786">
        <v>1207462</v>
      </c>
      <c r="E270" s="787">
        <v>7011588.6779854828</v>
      </c>
      <c r="F270" s="787">
        <v>482537.22875763039</v>
      </c>
      <c r="G270" s="787">
        <v>6283.7274142551378</v>
      </c>
      <c r="H270" s="787">
        <v>273.92332052258564</v>
      </c>
      <c r="I270" s="787">
        <v>414.6642277592909</v>
      </c>
      <c r="J270" s="787">
        <v>0</v>
      </c>
      <c r="K270" s="787">
        <v>0</v>
      </c>
      <c r="L270" s="787">
        <v>0</v>
      </c>
      <c r="M270" s="787">
        <v>0</v>
      </c>
      <c r="N270" s="788">
        <v>489509.54372016742</v>
      </c>
      <c r="O270" s="792">
        <v>5.8068814405633331</v>
      </c>
      <c r="P270" s="792">
        <v>0.39962932892101816</v>
      </c>
      <c r="Q270" s="792">
        <v>5.2040788151139642E-3</v>
      </c>
      <c r="R270" s="792">
        <v>2.2685875043900814E-4</v>
      </c>
      <c r="S270" s="792">
        <v>3.4341803531646618E-4</v>
      </c>
      <c r="T270" s="792">
        <v>0</v>
      </c>
      <c r="U270" s="792">
        <v>0</v>
      </c>
      <c r="V270" s="792">
        <v>0</v>
      </c>
      <c r="W270" s="792">
        <v>0</v>
      </c>
      <c r="X270" s="792">
        <v>0.40540368452188758</v>
      </c>
      <c r="Y270" s="792">
        <v>33.914111272607911</v>
      </c>
      <c r="Z270" s="792">
        <v>2.2917625091363276</v>
      </c>
      <c r="AA270" s="792">
        <v>0.92529817605417342</v>
      </c>
      <c r="AB270" s="792">
        <v>0.15051496303872006</v>
      </c>
      <c r="AC270" s="792">
        <v>2.0510831575128594E-2</v>
      </c>
      <c r="AD270" s="792">
        <v>1.3021417536991479E-2</v>
      </c>
      <c r="AE270" s="792">
        <v>5.0067200465225641E-4</v>
      </c>
      <c r="AF270" s="792">
        <v>7.97502637693704E-4</v>
      </c>
      <c r="AG270" s="792">
        <v>3.3371657640340422E-5</v>
      </c>
      <c r="AH270" s="792">
        <v>3.402439443641327</v>
      </c>
      <c r="AI270" s="792">
        <v>28.741318549301187</v>
      </c>
      <c r="AJ270" s="792">
        <v>1.9743695885601193</v>
      </c>
      <c r="AK270" s="792">
        <v>0.82112590837081656</v>
      </c>
      <c r="AL270" s="792">
        <v>8.3102183458996556E-3</v>
      </c>
      <c r="AM270" s="792">
        <v>1.7401962957400735E-2</v>
      </c>
      <c r="AN270" s="792">
        <v>1.0601045120583333E-2</v>
      </c>
      <c r="AO270" s="792">
        <v>1.7476698157346303E-4</v>
      </c>
      <c r="AP270" s="792">
        <v>5.7385513841737084E-4</v>
      </c>
      <c r="AQ270" s="792">
        <v>4.5020503826834602E-6</v>
      </c>
      <c r="AR270" s="793">
        <v>2.8325618475251932</v>
      </c>
    </row>
    <row r="271" spans="1:44">
      <c r="A271" s="434" t="s">
        <v>1152</v>
      </c>
      <c r="B271" s="435">
        <v>269</v>
      </c>
      <c r="C271" s="772" t="s">
        <v>1153</v>
      </c>
      <c r="D271" s="786">
        <v>1534242</v>
      </c>
      <c r="E271" s="787">
        <v>1675580.5006669057</v>
      </c>
      <c r="F271" s="787">
        <v>114234.58537018318</v>
      </c>
      <c r="G271" s="787">
        <v>5586.0359960435089</v>
      </c>
      <c r="H271" s="787">
        <v>65.460282344663483</v>
      </c>
      <c r="I271" s="787">
        <v>99.093561568873184</v>
      </c>
      <c r="J271" s="787">
        <v>0</v>
      </c>
      <c r="K271" s="787">
        <v>0</v>
      </c>
      <c r="L271" s="787">
        <v>0</v>
      </c>
      <c r="M271" s="787">
        <v>0</v>
      </c>
      <c r="N271" s="788">
        <v>119985.17521014024</v>
      </c>
      <c r="O271" s="792">
        <v>1.092122690336274</v>
      </c>
      <c r="P271" s="792">
        <v>7.4456692862132037E-2</v>
      </c>
      <c r="Q271" s="792">
        <v>3.6409093194186503E-3</v>
      </c>
      <c r="R271" s="792">
        <v>4.2666204122076881E-5</v>
      </c>
      <c r="S271" s="792">
        <v>6.4587960418808241E-5</v>
      </c>
      <c r="T271" s="792">
        <v>0</v>
      </c>
      <c r="U271" s="792">
        <v>0</v>
      </c>
      <c r="V271" s="792">
        <v>0</v>
      </c>
      <c r="W271" s="792">
        <v>0</v>
      </c>
      <c r="X271" s="792">
        <v>7.8204856346091575E-2</v>
      </c>
      <c r="Y271" s="792">
        <v>36.572843112831123</v>
      </c>
      <c r="Z271" s="792">
        <v>2.5472324229750476</v>
      </c>
      <c r="AA271" s="792">
        <v>0.63063057661949673</v>
      </c>
      <c r="AB271" s="792">
        <v>0.13197766546188969</v>
      </c>
      <c r="AC271" s="792">
        <v>1.8747866182512729E-2</v>
      </c>
      <c r="AD271" s="792">
        <v>1.5836064006161527E-2</v>
      </c>
      <c r="AE271" s="792">
        <v>1.2612914310999213E-3</v>
      </c>
      <c r="AF271" s="792">
        <v>1.2695600262711659E-3</v>
      </c>
      <c r="AG271" s="792">
        <v>9.1109286473051211E-5</v>
      </c>
      <c r="AH271" s="792">
        <v>3.3470465559889524</v>
      </c>
      <c r="AI271" s="792">
        <v>28.572124118015836</v>
      </c>
      <c r="AJ271" s="792">
        <v>2.0533037226977249</v>
      </c>
      <c r="AK271" s="792">
        <v>0.48420282374344992</v>
      </c>
      <c r="AL271" s="792">
        <v>7.8149688095799311E-3</v>
      </c>
      <c r="AM271" s="792">
        <v>1.5180556599298272E-2</v>
      </c>
      <c r="AN271" s="792">
        <v>1.2170098947798382E-2</v>
      </c>
      <c r="AO271" s="792">
        <v>3.5790115171966937E-4</v>
      </c>
      <c r="AP271" s="792">
        <v>8.119281939149497E-4</v>
      </c>
      <c r="AQ271" s="792">
        <v>1.0866918117949248E-5</v>
      </c>
      <c r="AR271" s="793">
        <v>2.573852867061603</v>
      </c>
    </row>
    <row r="272" spans="1:44">
      <c r="A272" s="434" t="s">
        <v>1154</v>
      </c>
      <c r="B272" s="435">
        <v>270</v>
      </c>
      <c r="C272" s="772" t="s">
        <v>1155</v>
      </c>
      <c r="D272" s="786">
        <v>2410867</v>
      </c>
      <c r="E272" s="787">
        <v>1778738.9833341117</v>
      </c>
      <c r="F272" s="787">
        <v>120998.41185371595</v>
      </c>
      <c r="G272" s="787">
        <v>2176.5993789385129</v>
      </c>
      <c r="H272" s="787">
        <v>69.49039811585719</v>
      </c>
      <c r="I272" s="787">
        <v>105.19433765779618</v>
      </c>
      <c r="J272" s="787">
        <v>0</v>
      </c>
      <c r="K272" s="787">
        <v>0</v>
      </c>
      <c r="L272" s="787">
        <v>0</v>
      </c>
      <c r="M272" s="787">
        <v>0</v>
      </c>
      <c r="N272" s="788">
        <v>123349.69596842812</v>
      </c>
      <c r="O272" s="792">
        <v>0.73780054367748682</v>
      </c>
      <c r="P272" s="792">
        <v>5.0188754441334159E-2</v>
      </c>
      <c r="Q272" s="792">
        <v>9.0282847578838357E-4</v>
      </c>
      <c r="R272" s="792">
        <v>2.882382069017378E-5</v>
      </c>
      <c r="S272" s="792">
        <v>4.3633405599643688E-5</v>
      </c>
      <c r="T272" s="792">
        <v>0</v>
      </c>
      <c r="U272" s="792">
        <v>0</v>
      </c>
      <c r="V272" s="792">
        <v>0</v>
      </c>
      <c r="W272" s="792">
        <v>0</v>
      </c>
      <c r="X272" s="792">
        <v>5.1164040143412359E-2</v>
      </c>
      <c r="Y272" s="792">
        <v>24.694512991402409</v>
      </c>
      <c r="Z272" s="792">
        <v>1.636232024579668</v>
      </c>
      <c r="AA272" s="792">
        <v>0.37104140658376017</v>
      </c>
      <c r="AB272" s="792">
        <v>9.2033902855905264E-2</v>
      </c>
      <c r="AC272" s="792">
        <v>1.213854194366705E-2</v>
      </c>
      <c r="AD272" s="792">
        <v>1.3507235029694909E-2</v>
      </c>
      <c r="AE272" s="792">
        <v>1.2797117838415592E-3</v>
      </c>
      <c r="AF272" s="792">
        <v>1.232509921025977E-3</v>
      </c>
      <c r="AG272" s="792">
        <v>9.290147555044868E-5</v>
      </c>
      <c r="AH272" s="792">
        <v>2.1275582341731138</v>
      </c>
      <c r="AI272" s="792">
        <v>17.890805110596538</v>
      </c>
      <c r="AJ272" s="792">
        <v>1.2237435268032664</v>
      </c>
      <c r="AK272" s="792">
        <v>0.25908228324545646</v>
      </c>
      <c r="AL272" s="792">
        <v>5.0147867839057817E-3</v>
      </c>
      <c r="AM272" s="792">
        <v>9.1520685953537205E-3</v>
      </c>
      <c r="AN272" s="792">
        <v>1.0147284293495224E-2</v>
      </c>
      <c r="AO272" s="792">
        <v>3.5360406288150934E-4</v>
      </c>
      <c r="AP272" s="792">
        <v>7.6651252054715476E-4</v>
      </c>
      <c r="AQ272" s="792">
        <v>1.1286816677552763E-5</v>
      </c>
      <c r="AR272" s="793">
        <v>1.5082713531215839</v>
      </c>
    </row>
    <row r="273" spans="1:44">
      <c r="A273" s="434" t="s">
        <v>1156</v>
      </c>
      <c r="B273" s="435">
        <v>271</v>
      </c>
      <c r="C273" s="772" t="s">
        <v>1157</v>
      </c>
      <c r="D273" s="786">
        <v>650605</v>
      </c>
      <c r="E273" s="787">
        <v>406478.39191637037</v>
      </c>
      <c r="F273" s="787">
        <v>25310.073012168399</v>
      </c>
      <c r="G273" s="787">
        <v>938.10975411888933</v>
      </c>
      <c r="H273" s="787">
        <v>15.879983260284973</v>
      </c>
      <c r="I273" s="787">
        <v>24.039066782974384</v>
      </c>
      <c r="J273" s="787">
        <v>0</v>
      </c>
      <c r="K273" s="787">
        <v>0</v>
      </c>
      <c r="L273" s="787">
        <v>0</v>
      </c>
      <c r="M273" s="787">
        <v>0</v>
      </c>
      <c r="N273" s="788">
        <v>26288.101816330549</v>
      </c>
      <c r="O273" s="792">
        <v>0.6247698556211071</v>
      </c>
      <c r="P273" s="792">
        <v>3.8902364740769593E-2</v>
      </c>
      <c r="Q273" s="792">
        <v>1.4419036959735774E-3</v>
      </c>
      <c r="R273" s="792">
        <v>2.4408025238485676E-5</v>
      </c>
      <c r="S273" s="792">
        <v>3.6948788870319755E-5</v>
      </c>
      <c r="T273" s="792">
        <v>0</v>
      </c>
      <c r="U273" s="792">
        <v>0</v>
      </c>
      <c r="V273" s="792">
        <v>0</v>
      </c>
      <c r="W273" s="792">
        <v>0</v>
      </c>
      <c r="X273" s="792">
        <v>4.0405625250851979E-2</v>
      </c>
      <c r="Y273" s="792">
        <v>20.271807419582633</v>
      </c>
      <c r="Z273" s="792">
        <v>1.2600190457454383</v>
      </c>
      <c r="AA273" s="792">
        <v>0.2394628852840916</v>
      </c>
      <c r="AB273" s="792">
        <v>8.5412153697772317E-2</v>
      </c>
      <c r="AC273" s="792">
        <v>1.1506833805174282E-2</v>
      </c>
      <c r="AD273" s="792">
        <v>1.8921764623136078E-2</v>
      </c>
      <c r="AE273" s="792">
        <v>2.4421802625019468E-3</v>
      </c>
      <c r="AF273" s="792">
        <v>1.5023294075144555E-3</v>
      </c>
      <c r="AG273" s="792">
        <v>1.8698532120426138E-4</v>
      </c>
      <c r="AH273" s="792">
        <v>1.6194541781468332</v>
      </c>
      <c r="AI273" s="792">
        <v>14.175284455904002</v>
      </c>
      <c r="AJ273" s="792">
        <v>0.90161563150473301</v>
      </c>
      <c r="AK273" s="792">
        <v>0.15326579261168166</v>
      </c>
      <c r="AL273" s="792">
        <v>4.6113198833745671E-3</v>
      </c>
      <c r="AM273" s="792">
        <v>8.2686393711491769E-3</v>
      </c>
      <c r="AN273" s="792">
        <v>1.4881834813302908E-2</v>
      </c>
      <c r="AO273" s="792">
        <v>5.4982670854129639E-4</v>
      </c>
      <c r="AP273" s="792">
        <v>8.5458622851609109E-4</v>
      </c>
      <c r="AQ273" s="792">
        <v>2.0965551953057058E-5</v>
      </c>
      <c r="AR273" s="793">
        <v>1.0840685966732515</v>
      </c>
    </row>
    <row r="274" spans="1:44">
      <c r="A274" s="434" t="s">
        <v>1158</v>
      </c>
      <c r="B274" s="435">
        <v>272</v>
      </c>
      <c r="C274" s="772" t="s">
        <v>258</v>
      </c>
      <c r="D274" s="786">
        <v>4771926</v>
      </c>
      <c r="E274" s="787">
        <v>7259819.872894804</v>
      </c>
      <c r="F274" s="787">
        <v>496584.25841193495</v>
      </c>
      <c r="G274" s="787">
        <v>13051.6919621783</v>
      </c>
      <c r="H274" s="787">
        <v>283.62102475049352</v>
      </c>
      <c r="I274" s="787">
        <v>429.34458073921121</v>
      </c>
      <c r="J274" s="787">
        <v>0</v>
      </c>
      <c r="K274" s="787">
        <v>0</v>
      </c>
      <c r="L274" s="787">
        <v>0</v>
      </c>
      <c r="M274" s="787">
        <v>0</v>
      </c>
      <c r="N274" s="788">
        <v>510348.91597960296</v>
      </c>
      <c r="O274" s="792">
        <v>1.5213605309249985</v>
      </c>
      <c r="P274" s="792">
        <v>0.10406369638002244</v>
      </c>
      <c r="Q274" s="792">
        <v>2.7350994047640933E-3</v>
      </c>
      <c r="R274" s="792">
        <v>5.9435335910593235E-5</v>
      </c>
      <c r="S274" s="792">
        <v>8.9973017339164773E-5</v>
      </c>
      <c r="T274" s="792">
        <v>0</v>
      </c>
      <c r="U274" s="792">
        <v>0</v>
      </c>
      <c r="V274" s="792">
        <v>0</v>
      </c>
      <c r="W274" s="792">
        <v>0</v>
      </c>
      <c r="X274" s="792">
        <v>0.10694820413803628</v>
      </c>
      <c r="Y274" s="792">
        <v>35.044112798621263</v>
      </c>
      <c r="Z274" s="792">
        <v>2.3754014301166135</v>
      </c>
      <c r="AA274" s="792">
        <v>0.72546922044053153</v>
      </c>
      <c r="AB274" s="792">
        <v>0.14208486244899354</v>
      </c>
      <c r="AC274" s="792">
        <v>1.9312502245332396E-2</v>
      </c>
      <c r="AD274" s="792">
        <v>2.3145139269178508E-2</v>
      </c>
      <c r="AE274" s="792">
        <v>1.3957856012404091E-3</v>
      </c>
      <c r="AF274" s="792">
        <v>1.534413054890144E-3</v>
      </c>
      <c r="AG274" s="792">
        <v>9.8475100805446925E-5</v>
      </c>
      <c r="AH274" s="792">
        <v>3.2884418282775854</v>
      </c>
      <c r="AI274" s="792">
        <v>28.608450783830985</v>
      </c>
      <c r="AJ274" s="792">
        <v>1.9732421630568755</v>
      </c>
      <c r="AK274" s="792">
        <v>0.61276055843889088</v>
      </c>
      <c r="AL274" s="792">
        <v>8.5482811778965877E-3</v>
      </c>
      <c r="AM274" s="792">
        <v>1.6117237209879152E-2</v>
      </c>
      <c r="AN274" s="792">
        <v>1.929166123423048E-2</v>
      </c>
      <c r="AO274" s="792">
        <v>4.4314854253183644E-4</v>
      </c>
      <c r="AP274" s="792">
        <v>1.0592732578697352E-3</v>
      </c>
      <c r="AQ274" s="792">
        <v>1.3580603789513384E-5</v>
      </c>
      <c r="AR274" s="793">
        <v>2.6314759035219639</v>
      </c>
    </row>
    <row r="275" spans="1:44">
      <c r="A275" s="434" t="s">
        <v>1159</v>
      </c>
      <c r="B275" s="435">
        <v>273</v>
      </c>
      <c r="C275" s="772" t="s">
        <v>260</v>
      </c>
      <c r="D275" s="786">
        <v>20010229</v>
      </c>
      <c r="E275" s="787">
        <v>8476877480.6503563</v>
      </c>
      <c r="F275" s="787">
        <v>424237793.68264407</v>
      </c>
      <c r="G275" s="787">
        <v>185726.7760565471</v>
      </c>
      <c r="H275" s="787">
        <v>359376.83499750623</v>
      </c>
      <c r="I275" s="787">
        <v>2061535.4913870734</v>
      </c>
      <c r="J275" s="787">
        <v>0</v>
      </c>
      <c r="K275" s="787">
        <v>0</v>
      </c>
      <c r="L275" s="787">
        <v>486228.76569037663</v>
      </c>
      <c r="M275" s="787">
        <v>0</v>
      </c>
      <c r="N275" s="788">
        <v>427330661.55077559</v>
      </c>
      <c r="O275" s="792">
        <v>423.6272098960165</v>
      </c>
      <c r="P275" s="792">
        <v>21.201046408946347</v>
      </c>
      <c r="Q275" s="792">
        <v>9.281591732735647E-3</v>
      </c>
      <c r="R275" s="792">
        <v>1.795965628366903E-2</v>
      </c>
      <c r="S275" s="792">
        <v>0.10302408290215337</v>
      </c>
      <c r="T275" s="792">
        <v>0</v>
      </c>
      <c r="U275" s="792">
        <v>0</v>
      </c>
      <c r="V275" s="792">
        <v>2.4299010555570186E-2</v>
      </c>
      <c r="W275" s="792">
        <v>0</v>
      </c>
      <c r="X275" s="792">
        <v>21.355610750420475</v>
      </c>
      <c r="Y275" s="792">
        <v>488.77604612605387</v>
      </c>
      <c r="Z275" s="792">
        <v>24.515816722566353</v>
      </c>
      <c r="AA275" s="792">
        <v>0.64232618194247948</v>
      </c>
      <c r="AB275" s="792">
        <v>1.3913385503219875</v>
      </c>
      <c r="AC275" s="792">
        <v>0.12655562908067877</v>
      </c>
      <c r="AD275" s="792">
        <v>1.9884008834359267E-2</v>
      </c>
      <c r="AE275" s="792">
        <v>1.616869240815728E-3</v>
      </c>
      <c r="AF275" s="792">
        <v>2.7699350215619201E-2</v>
      </c>
      <c r="AG275" s="792">
        <v>1.0861539229516917E-4</v>
      </c>
      <c r="AH275" s="792">
        <v>26.725345927594589</v>
      </c>
      <c r="AI275" s="792">
        <v>468.99757538549812</v>
      </c>
      <c r="AJ275" s="792">
        <v>23.425456470566605</v>
      </c>
      <c r="AK275" s="792">
        <v>0.10740018785029752</v>
      </c>
      <c r="AL275" s="792">
        <v>4.2217409390834452E-2</v>
      </c>
      <c r="AM275" s="792">
        <v>0.12097464155596574</v>
      </c>
      <c r="AN275" s="792">
        <v>1.3670397958931862E-2</v>
      </c>
      <c r="AO275" s="792">
        <v>5.5267153336598953E-4</v>
      </c>
      <c r="AP275" s="792">
        <v>2.6849008154678569E-2</v>
      </c>
      <c r="AQ275" s="792">
        <v>1.7090596018503246E-5</v>
      </c>
      <c r="AR275" s="793">
        <v>23.737137877606695</v>
      </c>
    </row>
    <row r="276" spans="1:44">
      <c r="A276" s="434" t="s">
        <v>1160</v>
      </c>
      <c r="B276" s="435">
        <v>274</v>
      </c>
      <c r="C276" s="772" t="s">
        <v>585</v>
      </c>
      <c r="D276" s="786">
        <v>3089183</v>
      </c>
      <c r="E276" s="787">
        <v>23984795.690969113</v>
      </c>
      <c r="F276" s="787">
        <v>1226011.0626719436</v>
      </c>
      <c r="G276" s="787">
        <v>1205.4246233154383</v>
      </c>
      <c r="H276" s="787">
        <v>34310.261125854711</v>
      </c>
      <c r="I276" s="787">
        <v>2429.8939456448215</v>
      </c>
      <c r="J276" s="787">
        <v>0</v>
      </c>
      <c r="K276" s="787">
        <v>0</v>
      </c>
      <c r="L276" s="787">
        <v>0</v>
      </c>
      <c r="M276" s="787">
        <v>0</v>
      </c>
      <c r="N276" s="788">
        <v>1263956.6423667585</v>
      </c>
      <c r="O276" s="792">
        <v>7.7641226469811313</v>
      </c>
      <c r="P276" s="792">
        <v>0.39687226773938078</v>
      </c>
      <c r="Q276" s="792">
        <v>3.902082276496531E-4</v>
      </c>
      <c r="R276" s="792">
        <v>1.1106580971685624E-2</v>
      </c>
      <c r="S276" s="792">
        <v>7.8658141833773572E-4</v>
      </c>
      <c r="T276" s="792">
        <v>0</v>
      </c>
      <c r="U276" s="792">
        <v>0</v>
      </c>
      <c r="V276" s="792">
        <v>0</v>
      </c>
      <c r="W276" s="792">
        <v>0</v>
      </c>
      <c r="X276" s="792">
        <v>0.40915563835705382</v>
      </c>
      <c r="Y276" s="792">
        <v>58.375831882565002</v>
      </c>
      <c r="Z276" s="792">
        <v>3.2564648248965136</v>
      </c>
      <c r="AA276" s="792">
        <v>1.1717083042788423</v>
      </c>
      <c r="AB276" s="792">
        <v>2.8789123370332206</v>
      </c>
      <c r="AC276" s="792">
        <v>1.8932674688006787E-2</v>
      </c>
      <c r="AD276" s="792">
        <v>1.4229942114925179E-2</v>
      </c>
      <c r="AE276" s="792">
        <v>8.742684848563019E-4</v>
      </c>
      <c r="AF276" s="792">
        <v>1.786634481104147E-3</v>
      </c>
      <c r="AG276" s="792">
        <v>6.01668066668655E-5</v>
      </c>
      <c r="AH276" s="792">
        <v>7.3429691527841356</v>
      </c>
      <c r="AI276" s="792">
        <v>17.956446497457808</v>
      </c>
      <c r="AJ276" s="792">
        <v>1.0157432493809828</v>
      </c>
      <c r="AK276" s="792">
        <v>5.415035021394083E-2</v>
      </c>
      <c r="AL276" s="792">
        <v>4.6871351044782406E-2</v>
      </c>
      <c r="AM276" s="792">
        <v>7.3475549506206508E-3</v>
      </c>
      <c r="AN276" s="792">
        <v>4.6509713805739416E-3</v>
      </c>
      <c r="AO276" s="792">
        <v>1.1329623663837954E-4</v>
      </c>
      <c r="AP276" s="792">
        <v>3.767816972173743E-4</v>
      </c>
      <c r="AQ276" s="792">
        <v>2.8625290856548391E-6</v>
      </c>
      <c r="AR276" s="793">
        <v>1.129256417433842</v>
      </c>
    </row>
    <row r="277" spans="1:44">
      <c r="A277" s="434" t="s">
        <v>1161</v>
      </c>
      <c r="B277" s="435">
        <v>275</v>
      </c>
      <c r="C277" s="772" t="s">
        <v>587</v>
      </c>
      <c r="D277" s="786">
        <v>153190</v>
      </c>
      <c r="E277" s="787">
        <v>35885498.631524317</v>
      </c>
      <c r="F277" s="787">
        <v>1880032.9486848142</v>
      </c>
      <c r="G277" s="787">
        <v>0</v>
      </c>
      <c r="H277" s="787">
        <v>514.52209537672252</v>
      </c>
      <c r="I277" s="787">
        <v>6826.0469676294324</v>
      </c>
      <c r="J277" s="787">
        <v>0</v>
      </c>
      <c r="K277" s="787">
        <v>0</v>
      </c>
      <c r="L277" s="787">
        <v>0</v>
      </c>
      <c r="M277" s="787">
        <v>0</v>
      </c>
      <c r="N277" s="788">
        <v>1887373.5177478201</v>
      </c>
      <c r="O277" s="792">
        <v>234.25483798893086</v>
      </c>
      <c r="P277" s="792">
        <v>12.272556620437458</v>
      </c>
      <c r="Q277" s="792">
        <v>0</v>
      </c>
      <c r="R277" s="792">
        <v>3.3587185545839969E-3</v>
      </c>
      <c r="S277" s="792">
        <v>4.455935092127053E-2</v>
      </c>
      <c r="T277" s="792">
        <v>0</v>
      </c>
      <c r="U277" s="792">
        <v>0</v>
      </c>
      <c r="V277" s="792">
        <v>0</v>
      </c>
      <c r="W277" s="792">
        <v>0</v>
      </c>
      <c r="X277" s="792">
        <v>12.320474689913311</v>
      </c>
      <c r="Y277" s="792">
        <v>343.64605238222498</v>
      </c>
      <c r="Z277" s="792">
        <v>17.886121504765264</v>
      </c>
      <c r="AA277" s="792">
        <v>0.28509148872037204</v>
      </c>
      <c r="AB277" s="792">
        <v>0.64116833652761385</v>
      </c>
      <c r="AC277" s="792">
        <v>7.7830432452778625E-2</v>
      </c>
      <c r="AD277" s="792">
        <v>2.0245123053201211E-2</v>
      </c>
      <c r="AE277" s="792">
        <v>1.6887139310577703E-3</v>
      </c>
      <c r="AF277" s="792">
        <v>6.0621029410143556E-3</v>
      </c>
      <c r="AG277" s="792">
        <v>1.129673606210871E-4</v>
      </c>
      <c r="AH277" s="792">
        <v>18.918320669751921</v>
      </c>
      <c r="AI277" s="792">
        <v>333.78169300716894</v>
      </c>
      <c r="AJ277" s="792">
        <v>17.333496263368787</v>
      </c>
      <c r="AK277" s="792">
        <v>3.5889730426979759E-2</v>
      </c>
      <c r="AL277" s="792">
        <v>2.1502747532776038E-2</v>
      </c>
      <c r="AM277" s="792">
        <v>7.468282479487319E-2</v>
      </c>
      <c r="AN277" s="792">
        <v>1.5949816409617422E-2</v>
      </c>
      <c r="AO277" s="792">
        <v>6.4281406796734672E-4</v>
      </c>
      <c r="AP277" s="792">
        <v>5.5194208392219937E-3</v>
      </c>
      <c r="AQ277" s="792">
        <v>1.9785071855440365E-5</v>
      </c>
      <c r="AR277" s="793">
        <v>17.487703402512075</v>
      </c>
    </row>
    <row r="278" spans="1:44">
      <c r="A278" s="434" t="s">
        <v>1162</v>
      </c>
      <c r="B278" s="435">
        <v>276</v>
      </c>
      <c r="C278" s="772" t="s">
        <v>1163</v>
      </c>
      <c r="D278" s="786">
        <v>2750749</v>
      </c>
      <c r="E278" s="787">
        <v>4647956.5271948446</v>
      </c>
      <c r="F278" s="787">
        <v>117907.62649042728</v>
      </c>
      <c r="G278" s="787">
        <v>0</v>
      </c>
      <c r="H278" s="787">
        <v>41.545521820640289</v>
      </c>
      <c r="I278" s="787">
        <v>70.8195748183132</v>
      </c>
      <c r="J278" s="787">
        <v>0</v>
      </c>
      <c r="K278" s="787">
        <v>0</v>
      </c>
      <c r="L278" s="787">
        <v>0</v>
      </c>
      <c r="M278" s="787">
        <v>0</v>
      </c>
      <c r="N278" s="788">
        <v>118019.99158706622</v>
      </c>
      <c r="O278" s="792">
        <v>1.6897057954741943</v>
      </c>
      <c r="P278" s="792">
        <v>4.2863825994457247E-2</v>
      </c>
      <c r="Q278" s="792">
        <v>0</v>
      </c>
      <c r="R278" s="792">
        <v>1.5103348877211367E-5</v>
      </c>
      <c r="S278" s="792">
        <v>2.5745560506724969E-5</v>
      </c>
      <c r="T278" s="792">
        <v>0</v>
      </c>
      <c r="U278" s="792">
        <v>0</v>
      </c>
      <c r="V278" s="792">
        <v>0</v>
      </c>
      <c r="W278" s="792">
        <v>0</v>
      </c>
      <c r="X278" s="792">
        <v>4.2904674903841186E-2</v>
      </c>
      <c r="Y278" s="792">
        <v>31.800653699480534</v>
      </c>
      <c r="Z278" s="792">
        <v>1.6231672779550959</v>
      </c>
      <c r="AA278" s="792">
        <v>0.11786103220359138</v>
      </c>
      <c r="AB278" s="792">
        <v>0.10642008994459556</v>
      </c>
      <c r="AC278" s="792">
        <v>1.2579823617593291E-2</v>
      </c>
      <c r="AD278" s="792">
        <v>1.4983492788120865E-2</v>
      </c>
      <c r="AE278" s="792">
        <v>5.6673836732163405E-4</v>
      </c>
      <c r="AF278" s="792">
        <v>1.6829388433882214E-3</v>
      </c>
      <c r="AG278" s="792">
        <v>4.1181548015791828E-5</v>
      </c>
      <c r="AH278" s="792">
        <v>1.8773025752677226</v>
      </c>
      <c r="AI278" s="792">
        <v>28.725754985713372</v>
      </c>
      <c r="AJ278" s="792">
        <v>1.4477131714036682</v>
      </c>
      <c r="AK278" s="792">
        <v>6.5023563074392804E-2</v>
      </c>
      <c r="AL278" s="792">
        <v>4.6199926092587197E-3</v>
      </c>
      <c r="AM278" s="792">
        <v>1.0442558837551876E-2</v>
      </c>
      <c r="AN278" s="792">
        <v>1.2338059539148356E-2</v>
      </c>
      <c r="AO278" s="792">
        <v>1.9725466404005342E-4</v>
      </c>
      <c r="AP278" s="792">
        <v>1.4994700974311195E-3</v>
      </c>
      <c r="AQ278" s="792">
        <v>5.8485732068094872E-6</v>
      </c>
      <c r="AR278" s="793">
        <v>1.541839918798698</v>
      </c>
    </row>
    <row r="279" spans="1:44">
      <c r="A279" s="434" t="s">
        <v>1164</v>
      </c>
      <c r="B279" s="435">
        <v>277</v>
      </c>
      <c r="C279" s="772" t="s">
        <v>1165</v>
      </c>
      <c r="D279" s="786">
        <v>125276</v>
      </c>
      <c r="E279" s="787">
        <v>137532.09417055207</v>
      </c>
      <c r="F279" s="787">
        <v>1858.5145107519913</v>
      </c>
      <c r="G279" s="787">
        <v>0</v>
      </c>
      <c r="H279" s="787">
        <v>1.2293235932758322</v>
      </c>
      <c r="I279" s="787">
        <v>2.095536904453152</v>
      </c>
      <c r="J279" s="787">
        <v>0</v>
      </c>
      <c r="K279" s="787">
        <v>0</v>
      </c>
      <c r="L279" s="787">
        <v>0</v>
      </c>
      <c r="M279" s="787">
        <v>0</v>
      </c>
      <c r="N279" s="788">
        <v>1861.8393712497204</v>
      </c>
      <c r="O279" s="792">
        <v>1.0978327386774167</v>
      </c>
      <c r="P279" s="792">
        <v>1.483535961199265E-2</v>
      </c>
      <c r="Q279" s="792">
        <v>0</v>
      </c>
      <c r="R279" s="792">
        <v>9.8129218148394912E-6</v>
      </c>
      <c r="S279" s="792">
        <v>1.6727361222046938E-5</v>
      </c>
      <c r="T279" s="792">
        <v>0</v>
      </c>
      <c r="U279" s="792">
        <v>0</v>
      </c>
      <c r="V279" s="792">
        <v>0</v>
      </c>
      <c r="W279" s="792">
        <v>0</v>
      </c>
      <c r="X279" s="792">
        <v>1.4861899895029536E-2</v>
      </c>
      <c r="Y279" s="792">
        <v>32.712827695427485</v>
      </c>
      <c r="Z279" s="792">
        <v>1.6575313487365646</v>
      </c>
      <c r="AA279" s="792">
        <v>6.3457128934943458E-2</v>
      </c>
      <c r="AB279" s="792">
        <v>0.10730940577328373</v>
      </c>
      <c r="AC279" s="792">
        <v>9.481446657680687E-3</v>
      </c>
      <c r="AD279" s="792">
        <v>1.6537317752791825E-2</v>
      </c>
      <c r="AE279" s="792">
        <v>1.4092919351544136E-3</v>
      </c>
      <c r="AF279" s="792">
        <v>2.1034052394714618E-3</v>
      </c>
      <c r="AG279" s="792">
        <v>9.4491595353446298E-5</v>
      </c>
      <c r="AH279" s="792">
        <v>1.8579238366252437</v>
      </c>
      <c r="AI279" s="792">
        <v>30.351900867305464</v>
      </c>
      <c r="AJ279" s="792">
        <v>1.5226326023031542</v>
      </c>
      <c r="AK279" s="792">
        <v>1.7099092978784623E-2</v>
      </c>
      <c r="AL279" s="792">
        <v>3.236831926920244E-3</v>
      </c>
      <c r="AM279" s="792">
        <v>8.3952229893238042E-3</v>
      </c>
      <c r="AN279" s="792">
        <v>1.4105316251184949E-2</v>
      </c>
      <c r="AO279" s="792">
        <v>5.723218321958026E-4</v>
      </c>
      <c r="AP279" s="792">
        <v>1.8367663452117219E-3</v>
      </c>
      <c r="AQ279" s="792">
        <v>1.7640166202670259E-5</v>
      </c>
      <c r="AR279" s="793">
        <v>1.5678957947929781</v>
      </c>
    </row>
    <row r="280" spans="1:44">
      <c r="A280" s="434" t="s">
        <v>1166</v>
      </c>
      <c r="B280" s="435">
        <v>278</v>
      </c>
      <c r="C280" s="772" t="s">
        <v>1167</v>
      </c>
      <c r="D280" s="786">
        <v>1654386</v>
      </c>
      <c r="E280" s="787">
        <v>11447549.637540447</v>
      </c>
      <c r="F280" s="787">
        <v>721866.93815154489</v>
      </c>
      <c r="G280" s="787">
        <v>594626.04258858843</v>
      </c>
      <c r="H280" s="787">
        <v>1609499.9757396616</v>
      </c>
      <c r="I280" s="787">
        <v>1332668.48235141</v>
      </c>
      <c r="J280" s="787">
        <v>0</v>
      </c>
      <c r="K280" s="787">
        <v>0</v>
      </c>
      <c r="L280" s="787">
        <v>0</v>
      </c>
      <c r="M280" s="787">
        <v>0</v>
      </c>
      <c r="N280" s="788">
        <v>4258661.4388312045</v>
      </c>
      <c r="O280" s="792">
        <v>6.9195155408353592</v>
      </c>
      <c r="P280" s="792">
        <v>0.43633525558820307</v>
      </c>
      <c r="Q280" s="792">
        <v>0.35942400539450192</v>
      </c>
      <c r="R280" s="792">
        <v>0.97286846947427119</v>
      </c>
      <c r="S280" s="792">
        <v>0.80553660533358595</v>
      </c>
      <c r="T280" s="792">
        <v>0</v>
      </c>
      <c r="U280" s="792">
        <v>0</v>
      </c>
      <c r="V280" s="792">
        <v>0</v>
      </c>
      <c r="W280" s="792">
        <v>0</v>
      </c>
      <c r="X280" s="792">
        <v>2.5741643357905621</v>
      </c>
      <c r="Y280" s="792">
        <v>78.733712495041317</v>
      </c>
      <c r="Z280" s="792">
        <v>4.2482367819440485</v>
      </c>
      <c r="AA280" s="792">
        <v>0.6036618594629688</v>
      </c>
      <c r="AB280" s="792">
        <v>1.2946713319233349</v>
      </c>
      <c r="AC280" s="792">
        <v>0.83087375311527678</v>
      </c>
      <c r="AD280" s="792">
        <v>4.6050895513584655E-2</v>
      </c>
      <c r="AE280" s="792">
        <v>2.2829585351193497E-3</v>
      </c>
      <c r="AF280" s="792">
        <v>4.6256473088238104E-3</v>
      </c>
      <c r="AG280" s="792">
        <v>1.567743503066366E-4</v>
      </c>
      <c r="AH280" s="792">
        <v>7.0305600021534644</v>
      </c>
      <c r="AI280" s="792">
        <v>69.911785585155542</v>
      </c>
      <c r="AJ280" s="792">
        <v>3.7424194840693543</v>
      </c>
      <c r="AK280" s="792">
        <v>0.44986053684907978</v>
      </c>
      <c r="AL280" s="792">
        <v>0.98100471218903995</v>
      </c>
      <c r="AM280" s="792">
        <v>0.82567914664434916</v>
      </c>
      <c r="AN280" s="792">
        <v>3.7937369005853858E-2</v>
      </c>
      <c r="AO280" s="792">
        <v>8.6751362246587809E-4</v>
      </c>
      <c r="AP280" s="792">
        <v>3.8940952282896738E-3</v>
      </c>
      <c r="AQ280" s="792">
        <v>2.5689075831838006E-5</v>
      </c>
      <c r="AR280" s="793">
        <v>6.0416885466842647</v>
      </c>
    </row>
    <row r="281" spans="1:44">
      <c r="A281" s="434" t="s">
        <v>1168</v>
      </c>
      <c r="B281" s="435">
        <v>279</v>
      </c>
      <c r="C281" s="772" t="s">
        <v>1169</v>
      </c>
      <c r="D281" s="786">
        <v>949001</v>
      </c>
      <c r="E281" s="787">
        <v>17984190.175491881</v>
      </c>
      <c r="F281" s="787">
        <v>479491.87339269073</v>
      </c>
      <c r="G281" s="787">
        <v>10209907.986885287</v>
      </c>
      <c r="H281" s="787">
        <v>1230278.1447765189</v>
      </c>
      <c r="I281" s="787">
        <v>339103.79873677017</v>
      </c>
      <c r="J281" s="787">
        <v>0</v>
      </c>
      <c r="K281" s="787">
        <v>0</v>
      </c>
      <c r="L281" s="787">
        <v>0</v>
      </c>
      <c r="M281" s="787">
        <v>0</v>
      </c>
      <c r="N281" s="788">
        <v>12258781.803791266</v>
      </c>
      <c r="O281" s="792">
        <v>18.950654609944436</v>
      </c>
      <c r="P281" s="792">
        <v>0.50525960814866444</v>
      </c>
      <c r="Q281" s="792">
        <v>10.758585066702024</v>
      </c>
      <c r="R281" s="792">
        <v>1.2963928855465052</v>
      </c>
      <c r="S281" s="792">
        <v>0.35732712477307205</v>
      </c>
      <c r="T281" s="792">
        <v>0</v>
      </c>
      <c r="U281" s="792">
        <v>0</v>
      </c>
      <c r="V281" s="792">
        <v>0</v>
      </c>
      <c r="W281" s="792">
        <v>0</v>
      </c>
      <c r="X281" s="792">
        <v>12.917564685170264</v>
      </c>
      <c r="Y281" s="792">
        <v>73.258280672678893</v>
      </c>
      <c r="Z281" s="792">
        <v>3.5702536368352176</v>
      </c>
      <c r="AA281" s="792">
        <v>10.888842818017423</v>
      </c>
      <c r="AB281" s="792">
        <v>1.5232676335823752</v>
      </c>
      <c r="AC281" s="792">
        <v>0.38121358837905822</v>
      </c>
      <c r="AD281" s="792">
        <v>1.7802095978917066E-2</v>
      </c>
      <c r="AE281" s="792">
        <v>1.0206102061745472E-3</v>
      </c>
      <c r="AF281" s="792">
        <v>2.8025320304526269E-3</v>
      </c>
      <c r="AG281" s="792">
        <v>6.4819393440601934E-5</v>
      </c>
      <c r="AH281" s="792">
        <v>16.385267734423064</v>
      </c>
      <c r="AI281" s="792">
        <v>67.889756428704544</v>
      </c>
      <c r="AJ281" s="792">
        <v>3.2589307641575944</v>
      </c>
      <c r="AK281" s="792">
        <v>10.789849595547906</v>
      </c>
      <c r="AL281" s="792">
        <v>1.3067529478865372</v>
      </c>
      <c r="AM281" s="792">
        <v>0.37752286918257616</v>
      </c>
      <c r="AN281" s="792">
        <v>1.4929860806409975E-2</v>
      </c>
      <c r="AO281" s="792">
        <v>4.1723281079119874E-4</v>
      </c>
      <c r="AP281" s="792">
        <v>2.4974433618863063E-3</v>
      </c>
      <c r="AQ281" s="792">
        <v>1.1126462681532527E-5</v>
      </c>
      <c r="AR281" s="793">
        <v>15.75091184021638</v>
      </c>
    </row>
    <row r="282" spans="1:44">
      <c r="A282" s="434" t="s">
        <v>1170</v>
      </c>
      <c r="B282" s="435">
        <v>280</v>
      </c>
      <c r="C282" s="772" t="s">
        <v>5</v>
      </c>
      <c r="D282" s="786">
        <v>5043316</v>
      </c>
      <c r="E282" s="787">
        <v>112379252.21835873</v>
      </c>
      <c r="F282" s="787">
        <v>3693009.2869407632</v>
      </c>
      <c r="G282" s="787">
        <v>19397835.629950762</v>
      </c>
      <c r="H282" s="787">
        <v>949041.10395031236</v>
      </c>
      <c r="I282" s="787">
        <v>1497218.1791835553</v>
      </c>
      <c r="J282" s="787">
        <v>0</v>
      </c>
      <c r="K282" s="787">
        <v>0</v>
      </c>
      <c r="L282" s="787">
        <v>0</v>
      </c>
      <c r="M282" s="787">
        <v>0</v>
      </c>
      <c r="N282" s="788">
        <v>25537104.200025391</v>
      </c>
      <c r="O282" s="792">
        <v>22.282810004044705</v>
      </c>
      <c r="P282" s="792">
        <v>0.73225815850935438</v>
      </c>
      <c r="Q282" s="792">
        <v>3.8462463248288947</v>
      </c>
      <c r="R282" s="792">
        <v>0.18817799716502245</v>
      </c>
      <c r="S282" s="792">
        <v>0.29687177626457578</v>
      </c>
      <c r="T282" s="792">
        <v>0</v>
      </c>
      <c r="U282" s="792">
        <v>0</v>
      </c>
      <c r="V282" s="792">
        <v>0</v>
      </c>
      <c r="W282" s="792">
        <v>0</v>
      </c>
      <c r="X282" s="792">
        <v>5.0635542567678469</v>
      </c>
      <c r="Y282" s="792">
        <v>72.750378219274651</v>
      </c>
      <c r="Z282" s="792">
        <v>3.5567201966779036</v>
      </c>
      <c r="AA282" s="792">
        <v>3.9750700292942835</v>
      </c>
      <c r="AB282" s="792">
        <v>0.40129623236212236</v>
      </c>
      <c r="AC282" s="792">
        <v>0.31830957735999232</v>
      </c>
      <c r="AD282" s="792">
        <v>1.2644026566308949E-2</v>
      </c>
      <c r="AE282" s="792">
        <v>9.6550553783552998E-4</v>
      </c>
      <c r="AF282" s="792">
        <v>2.6936482756839417E-3</v>
      </c>
      <c r="AG282" s="792">
        <v>5.4319767964787079E-5</v>
      </c>
      <c r="AH282" s="792">
        <v>8.2677535358420968</v>
      </c>
      <c r="AI282" s="792">
        <v>68.115972451992846</v>
      </c>
      <c r="AJ282" s="792">
        <v>3.2871331614042436</v>
      </c>
      <c r="AK282" s="792">
        <v>3.8860651060964342</v>
      </c>
      <c r="AL282" s="792">
        <v>0.19846252278724336</v>
      </c>
      <c r="AM282" s="792">
        <v>0.31553474599121889</v>
      </c>
      <c r="AN282" s="792">
        <v>1.0295297438611972E-2</v>
      </c>
      <c r="AO282" s="792">
        <v>4.5696194434411791E-4</v>
      </c>
      <c r="AP282" s="792">
        <v>2.4335534646803712E-3</v>
      </c>
      <c r="AQ282" s="792">
        <v>9.2247957919903779E-6</v>
      </c>
      <c r="AR282" s="793">
        <v>7.7003905739225678</v>
      </c>
    </row>
    <row r="283" spans="1:44">
      <c r="A283" s="434" t="s">
        <v>1171</v>
      </c>
      <c r="B283" s="435">
        <v>281</v>
      </c>
      <c r="C283" s="772" t="s">
        <v>345</v>
      </c>
      <c r="D283" s="786">
        <v>48959979</v>
      </c>
      <c r="E283" s="787">
        <v>36132167.613261953</v>
      </c>
      <c r="F283" s="787">
        <v>2405399.5869963388</v>
      </c>
      <c r="G283" s="787">
        <v>0</v>
      </c>
      <c r="H283" s="787">
        <v>322.9655331801855</v>
      </c>
      <c r="I283" s="787">
        <v>550.53543049800737</v>
      </c>
      <c r="J283" s="787">
        <v>0</v>
      </c>
      <c r="K283" s="787">
        <v>0</v>
      </c>
      <c r="L283" s="787">
        <v>0</v>
      </c>
      <c r="M283" s="787">
        <v>0</v>
      </c>
      <c r="N283" s="788">
        <v>2406273.0879600169</v>
      </c>
      <c r="O283" s="792">
        <v>0.73799393609343567</v>
      </c>
      <c r="P283" s="792">
        <v>4.9129914598132055E-2</v>
      </c>
      <c r="Q283" s="792">
        <v>0</v>
      </c>
      <c r="R283" s="792">
        <v>6.5965210724495107E-6</v>
      </c>
      <c r="S283" s="792">
        <v>1.1244601034204026E-5</v>
      </c>
      <c r="T283" s="792">
        <v>0</v>
      </c>
      <c r="U283" s="792">
        <v>0</v>
      </c>
      <c r="V283" s="792">
        <v>0</v>
      </c>
      <c r="W283" s="792">
        <v>0</v>
      </c>
      <c r="X283" s="792">
        <v>4.9147755720238703E-2</v>
      </c>
      <c r="Y283" s="792">
        <v>12.642523035771738</v>
      </c>
      <c r="Z283" s="792">
        <v>0.74445197259978213</v>
      </c>
      <c r="AA283" s="792">
        <v>4.7320051736285812E-2</v>
      </c>
      <c r="AB283" s="792">
        <v>6.438313512761637E-2</v>
      </c>
      <c r="AC283" s="792">
        <v>6.177759153030234E-3</v>
      </c>
      <c r="AD283" s="792">
        <v>7.4440158107272761E-3</v>
      </c>
      <c r="AE283" s="792">
        <v>3.9152479091643816E-4</v>
      </c>
      <c r="AF283" s="792">
        <v>4.6468301933762864E-4</v>
      </c>
      <c r="AG283" s="792">
        <v>2.3368257911667978E-5</v>
      </c>
      <c r="AH283" s="792">
        <v>0.87065651049560766</v>
      </c>
      <c r="AI283" s="792">
        <v>10.819460593233886</v>
      </c>
      <c r="AJ283" s="792">
        <v>0.63883699554390216</v>
      </c>
      <c r="AK283" s="792">
        <v>1.9763569276829564E-2</v>
      </c>
      <c r="AL283" s="792">
        <v>2.9831710739548285E-3</v>
      </c>
      <c r="AM283" s="792">
        <v>5.2224766915024579E-3</v>
      </c>
      <c r="AN283" s="792">
        <v>6.6454029820522762E-3</v>
      </c>
      <c r="AO283" s="792">
        <v>1.4267862243105692E-4</v>
      </c>
      <c r="AP283" s="792">
        <v>3.4557527956781777E-4</v>
      </c>
      <c r="AQ283" s="792">
        <v>2.4750033369011044E-6</v>
      </c>
      <c r="AR283" s="793">
        <v>0.67394234447357704</v>
      </c>
    </row>
    <row r="284" spans="1:44">
      <c r="A284" s="434" t="s">
        <v>1172</v>
      </c>
      <c r="B284" s="435">
        <v>282</v>
      </c>
      <c r="C284" s="772" t="s">
        <v>346</v>
      </c>
      <c r="D284" s="786">
        <v>43758323</v>
      </c>
      <c r="E284" s="787">
        <v>47791874.532519847</v>
      </c>
      <c r="F284" s="787">
        <v>2858592.4730883976</v>
      </c>
      <c r="G284" s="787">
        <v>0</v>
      </c>
      <c r="H284" s="787">
        <v>427.1852274484217</v>
      </c>
      <c r="I284" s="787">
        <v>728.19102639196058</v>
      </c>
      <c r="J284" s="787">
        <v>0</v>
      </c>
      <c r="K284" s="787">
        <v>0</v>
      </c>
      <c r="L284" s="787">
        <v>0</v>
      </c>
      <c r="M284" s="787">
        <v>0</v>
      </c>
      <c r="N284" s="788">
        <v>2859747.8493422382</v>
      </c>
      <c r="O284" s="792">
        <v>1.0921779276714934</v>
      </c>
      <c r="P284" s="792">
        <v>6.5326828751833058E-2</v>
      </c>
      <c r="Q284" s="792">
        <v>0</v>
      </c>
      <c r="R284" s="792">
        <v>9.7623765757298724E-6</v>
      </c>
      <c r="S284" s="792">
        <v>1.6641200495548253E-5</v>
      </c>
      <c r="T284" s="792">
        <v>0</v>
      </c>
      <c r="U284" s="792">
        <v>0</v>
      </c>
      <c r="V284" s="792">
        <v>0</v>
      </c>
      <c r="W284" s="792">
        <v>0</v>
      </c>
      <c r="X284" s="792">
        <v>6.5353232328904332E-2</v>
      </c>
      <c r="Y284" s="792">
        <v>25.308742492283312</v>
      </c>
      <c r="Z284" s="792">
        <v>1.3774214940151128</v>
      </c>
      <c r="AA284" s="792">
        <v>7.3617708608975888E-2</v>
      </c>
      <c r="AB284" s="792">
        <v>0.11654456756934198</v>
      </c>
      <c r="AC284" s="792">
        <v>1.220633395589501E-2</v>
      </c>
      <c r="AD284" s="792">
        <v>1.0509130076599761E-2</v>
      </c>
      <c r="AE284" s="792">
        <v>3.7791875187107943E-4</v>
      </c>
      <c r="AF284" s="792">
        <v>1.1404156466452949E-3</v>
      </c>
      <c r="AG284" s="792">
        <v>2.4528783168224594E-5</v>
      </c>
      <c r="AH284" s="792">
        <v>1.5918420974076102</v>
      </c>
      <c r="AI284" s="792">
        <v>22.62008078919181</v>
      </c>
      <c r="AJ284" s="792">
        <v>1.2245101697391174</v>
      </c>
      <c r="AK284" s="792">
        <v>2.6290854881772262E-2</v>
      </c>
      <c r="AL284" s="792">
        <v>7.2829624223986148E-3</v>
      </c>
      <c r="AM284" s="792">
        <v>1.0698120784381962E-2</v>
      </c>
      <c r="AN284" s="792">
        <v>8.9931109983077961E-3</v>
      </c>
      <c r="AO284" s="792">
        <v>1.2446067614585305E-4</v>
      </c>
      <c r="AP284" s="792">
        <v>9.9889024140169236E-4</v>
      </c>
      <c r="AQ284" s="792">
        <v>3.0012798201175153E-6</v>
      </c>
      <c r="AR284" s="793">
        <v>1.2789015710233458</v>
      </c>
    </row>
    <row r="285" spans="1:44">
      <c r="A285" s="434" t="s">
        <v>1173</v>
      </c>
      <c r="B285" s="435">
        <v>283</v>
      </c>
      <c r="C285" s="772" t="s">
        <v>593</v>
      </c>
      <c r="D285" s="786">
        <v>23544887</v>
      </c>
      <c r="E285" s="787">
        <v>2659543.4477149239</v>
      </c>
      <c r="F285" s="787">
        <v>145585.42392600433</v>
      </c>
      <c r="G285" s="787">
        <v>0</v>
      </c>
      <c r="H285" s="787">
        <v>23.772193154884338</v>
      </c>
      <c r="I285" s="787">
        <v>40.522697464142198</v>
      </c>
      <c r="J285" s="787">
        <v>0</v>
      </c>
      <c r="K285" s="787">
        <v>0</v>
      </c>
      <c r="L285" s="787">
        <v>0</v>
      </c>
      <c r="M285" s="787">
        <v>0</v>
      </c>
      <c r="N285" s="788">
        <v>145649.71881662335</v>
      </c>
      <c r="O285" s="792">
        <v>0.11295630544818176</v>
      </c>
      <c r="P285" s="792">
        <v>6.1833137668490116E-3</v>
      </c>
      <c r="Q285" s="792">
        <v>0</v>
      </c>
      <c r="R285" s="792">
        <v>1.00965416206433E-6</v>
      </c>
      <c r="S285" s="792">
        <v>1.7210826904432456E-6</v>
      </c>
      <c r="T285" s="792">
        <v>0</v>
      </c>
      <c r="U285" s="792">
        <v>0</v>
      </c>
      <c r="V285" s="792">
        <v>0</v>
      </c>
      <c r="W285" s="792">
        <v>0</v>
      </c>
      <c r="X285" s="792">
        <v>6.1860445037015196E-3</v>
      </c>
      <c r="Y285" s="792">
        <v>8.4939805531113635</v>
      </c>
      <c r="Z285" s="792">
        <v>0.47899939931283037</v>
      </c>
      <c r="AA285" s="792">
        <v>5.1414293820608581E-2</v>
      </c>
      <c r="AB285" s="792">
        <v>4.0352757297611896E-2</v>
      </c>
      <c r="AC285" s="792">
        <v>6.0422595572484543E-3</v>
      </c>
      <c r="AD285" s="792">
        <v>6.3650868334626E-3</v>
      </c>
      <c r="AE285" s="792">
        <v>3.9879908358469356E-4</v>
      </c>
      <c r="AF285" s="792">
        <v>3.951709203357214E-4</v>
      </c>
      <c r="AG285" s="792">
        <v>2.4063427648824918E-5</v>
      </c>
      <c r="AH285" s="792">
        <v>0.58399183025333101</v>
      </c>
      <c r="AI285" s="792">
        <v>6.9036936850670187</v>
      </c>
      <c r="AJ285" s="792">
        <v>0.38774562088985859</v>
      </c>
      <c r="AK285" s="792">
        <v>3.2769387141751774E-2</v>
      </c>
      <c r="AL285" s="792">
        <v>3.1007428556134313E-3</v>
      </c>
      <c r="AM285" s="792">
        <v>5.0373064053484727E-3</v>
      </c>
      <c r="AN285" s="792">
        <v>5.2692142117864247E-3</v>
      </c>
      <c r="AO285" s="792">
        <v>1.5671416237763281E-4</v>
      </c>
      <c r="AP285" s="792">
        <v>2.8700582873784648E-4</v>
      </c>
      <c r="AQ285" s="792">
        <v>3.3814500935650149E-6</v>
      </c>
      <c r="AR285" s="793">
        <v>0.43436937294556777</v>
      </c>
    </row>
    <row r="286" spans="1:44">
      <c r="A286" s="434" t="s">
        <v>1174</v>
      </c>
      <c r="B286" s="435">
        <v>284</v>
      </c>
      <c r="C286" s="772" t="s">
        <v>1175</v>
      </c>
      <c r="D286" s="786">
        <v>8017322</v>
      </c>
      <c r="E286" s="787">
        <v>580404.13935362932</v>
      </c>
      <c r="F286" s="787">
        <v>32829.611297930329</v>
      </c>
      <c r="G286" s="787">
        <v>0</v>
      </c>
      <c r="H286" s="787">
        <v>5.1879127300829238</v>
      </c>
      <c r="I286" s="787">
        <v>8.8434506930770045</v>
      </c>
      <c r="J286" s="787">
        <v>0</v>
      </c>
      <c r="K286" s="787">
        <v>0</v>
      </c>
      <c r="L286" s="787">
        <v>0</v>
      </c>
      <c r="M286" s="787">
        <v>0</v>
      </c>
      <c r="N286" s="788">
        <v>32843.642661353493</v>
      </c>
      <c r="O286" s="792">
        <v>7.2393766815606178E-2</v>
      </c>
      <c r="P286" s="792">
        <v>4.0948350706046643E-3</v>
      </c>
      <c r="Q286" s="792">
        <v>0</v>
      </c>
      <c r="R286" s="792">
        <v>6.47087984003003E-7</v>
      </c>
      <c r="S286" s="792">
        <v>1.1030429728376888E-6</v>
      </c>
      <c r="T286" s="792">
        <v>0</v>
      </c>
      <c r="U286" s="792">
        <v>0</v>
      </c>
      <c r="V286" s="792">
        <v>0</v>
      </c>
      <c r="W286" s="792">
        <v>0</v>
      </c>
      <c r="X286" s="792">
        <v>4.0965852015615051E-3</v>
      </c>
      <c r="Y286" s="792">
        <v>7.1477401201441024</v>
      </c>
      <c r="Z286" s="792">
        <v>0.40420948585780481</v>
      </c>
      <c r="AA286" s="792">
        <v>5.083078850979178E-2</v>
      </c>
      <c r="AB286" s="792">
        <v>3.6368570416022317E-2</v>
      </c>
      <c r="AC286" s="792">
        <v>6.0030622785198304E-3</v>
      </c>
      <c r="AD286" s="792">
        <v>6.3743535660509242E-3</v>
      </c>
      <c r="AE286" s="792">
        <v>3.5982544842239831E-4</v>
      </c>
      <c r="AF286" s="792">
        <v>3.1634623958706244E-4</v>
      </c>
      <c r="AG286" s="792">
        <v>1.8700894612631347E-5</v>
      </c>
      <c r="AH286" s="792">
        <v>0.50448113321081178</v>
      </c>
      <c r="AI286" s="792">
        <v>5.7235474144070322</v>
      </c>
      <c r="AJ286" s="792">
        <v>0.32277524664165852</v>
      </c>
      <c r="AK286" s="792">
        <v>3.4216070088047917E-2</v>
      </c>
      <c r="AL286" s="792">
        <v>3.3170811058394058E-3</v>
      </c>
      <c r="AM286" s="792">
        <v>5.0712472170201311E-3</v>
      </c>
      <c r="AN286" s="792">
        <v>5.2757091443676931E-3</v>
      </c>
      <c r="AO286" s="792">
        <v>1.690396985765069E-4</v>
      </c>
      <c r="AP286" s="792">
        <v>2.264991261307898E-4</v>
      </c>
      <c r="AQ286" s="792">
        <v>2.5425739274918373E-6</v>
      </c>
      <c r="AR286" s="793">
        <v>0.37105343559556841</v>
      </c>
    </row>
    <row r="287" spans="1:44">
      <c r="A287" s="434" t="s">
        <v>1176</v>
      </c>
      <c r="B287" s="435">
        <v>285</v>
      </c>
      <c r="C287" s="772" t="s">
        <v>1177</v>
      </c>
      <c r="D287" s="786">
        <v>4771376</v>
      </c>
      <c r="E287" s="787">
        <v>693220.32412057091</v>
      </c>
      <c r="F287" s="787">
        <v>38180.585085236431</v>
      </c>
      <c r="G287" s="787">
        <v>0</v>
      </c>
      <c r="H287" s="787">
        <v>6.1963144306007818</v>
      </c>
      <c r="I287" s="787">
        <v>10.562398405060225</v>
      </c>
      <c r="J287" s="787">
        <v>0</v>
      </c>
      <c r="K287" s="787">
        <v>0</v>
      </c>
      <c r="L287" s="787">
        <v>0</v>
      </c>
      <c r="M287" s="787">
        <v>0</v>
      </c>
      <c r="N287" s="788">
        <v>38197.343798072092</v>
      </c>
      <c r="O287" s="792">
        <v>0.14528729744219926</v>
      </c>
      <c r="P287" s="792">
        <v>8.0020071956677548E-3</v>
      </c>
      <c r="Q287" s="792">
        <v>0</v>
      </c>
      <c r="R287" s="792">
        <v>1.298643081283215E-6</v>
      </c>
      <c r="S287" s="792">
        <v>2.2137007029125822E-6</v>
      </c>
      <c r="T287" s="792">
        <v>0</v>
      </c>
      <c r="U287" s="792">
        <v>0</v>
      </c>
      <c r="V287" s="792">
        <v>0</v>
      </c>
      <c r="W287" s="792">
        <v>0</v>
      </c>
      <c r="X287" s="792">
        <v>8.005519539451951E-3</v>
      </c>
      <c r="Y287" s="792">
        <v>9.8475329924387243</v>
      </c>
      <c r="Z287" s="792">
        <v>0.54884591021135254</v>
      </c>
      <c r="AA287" s="792">
        <v>5.4636617592266984E-2</v>
      </c>
      <c r="AB287" s="792">
        <v>4.6113331077092305E-2</v>
      </c>
      <c r="AC287" s="792">
        <v>6.184916893096048E-3</v>
      </c>
      <c r="AD287" s="792">
        <v>6.1500199513314638E-3</v>
      </c>
      <c r="AE287" s="792">
        <v>4.8590363259070712E-4</v>
      </c>
      <c r="AF287" s="792">
        <v>4.8051722698034529E-4</v>
      </c>
      <c r="AG287" s="792">
        <v>2.4935132225536548E-5</v>
      </c>
      <c r="AH287" s="792">
        <v>0.66292215171693603</v>
      </c>
      <c r="AI287" s="792">
        <v>8.01508697428965</v>
      </c>
      <c r="AJ287" s="792">
        <v>0.44350661926081358</v>
      </c>
      <c r="AK287" s="792">
        <v>3.2670399320507172E-2</v>
      </c>
      <c r="AL287" s="792">
        <v>2.9798454331467598E-3</v>
      </c>
      <c r="AM287" s="792">
        <v>5.0482488338712793E-3</v>
      </c>
      <c r="AN287" s="792">
        <v>4.8624238941171322E-3</v>
      </c>
      <c r="AO287" s="792">
        <v>2.429089453255522E-4</v>
      </c>
      <c r="AP287" s="792">
        <v>3.6344435632758396E-4</v>
      </c>
      <c r="AQ287" s="792">
        <v>3.5653447027471637E-6</v>
      </c>
      <c r="AR287" s="793">
        <v>0.4896774553888118</v>
      </c>
    </row>
    <row r="288" spans="1:44">
      <c r="A288" s="434" t="s">
        <v>1178</v>
      </c>
      <c r="B288" s="435">
        <v>286</v>
      </c>
      <c r="C288" s="772" t="s">
        <v>1179</v>
      </c>
      <c r="D288" s="786">
        <v>10369054</v>
      </c>
      <c r="E288" s="787">
        <v>898046.89772705548</v>
      </c>
      <c r="F288" s="787">
        <v>55779.026760471628</v>
      </c>
      <c r="G288" s="787">
        <v>0</v>
      </c>
      <c r="H288" s="787">
        <v>8.0271462883055609</v>
      </c>
      <c r="I288" s="787">
        <v>13.68328190933382</v>
      </c>
      <c r="J288" s="787">
        <v>0</v>
      </c>
      <c r="K288" s="787">
        <v>0</v>
      </c>
      <c r="L288" s="787">
        <v>0</v>
      </c>
      <c r="M288" s="787">
        <v>0</v>
      </c>
      <c r="N288" s="788">
        <v>55800.737188669264</v>
      </c>
      <c r="O288" s="792">
        <v>8.6608373119385379E-2</v>
      </c>
      <c r="P288" s="792">
        <v>5.3793747009584121E-3</v>
      </c>
      <c r="Q288" s="792">
        <v>0</v>
      </c>
      <c r="R288" s="792">
        <v>7.7414451581654033E-7</v>
      </c>
      <c r="S288" s="792">
        <v>1.3196268347463347E-6</v>
      </c>
      <c r="T288" s="792">
        <v>0</v>
      </c>
      <c r="U288" s="792">
        <v>0</v>
      </c>
      <c r="V288" s="792">
        <v>0</v>
      </c>
      <c r="W288" s="792">
        <v>0</v>
      </c>
      <c r="X288" s="792">
        <v>5.3814684723089744E-3</v>
      </c>
      <c r="Y288" s="792">
        <v>5.2339919816769127</v>
      </c>
      <c r="Z288" s="792">
        <v>0.29666962606206781</v>
      </c>
      <c r="AA288" s="792">
        <v>2.9072441669405334E-2</v>
      </c>
      <c r="AB288" s="792">
        <v>2.8183060161329737E-2</v>
      </c>
      <c r="AC288" s="792">
        <v>3.0500330020356596E-3</v>
      </c>
      <c r="AD288" s="792">
        <v>3.0921308697927038E-3</v>
      </c>
      <c r="AE288" s="792">
        <v>2.4929819586231526E-4</v>
      </c>
      <c r="AF288" s="792">
        <v>2.5168848780854081E-4</v>
      </c>
      <c r="AG288" s="792">
        <v>1.5782485823937007E-5</v>
      </c>
      <c r="AH288" s="792">
        <v>0.36058406093412604</v>
      </c>
      <c r="AI288" s="792">
        <v>4.1729446370311418</v>
      </c>
      <c r="AJ288" s="792">
        <v>0.23558001166212755</v>
      </c>
      <c r="AK288" s="792">
        <v>1.5470765592529079E-2</v>
      </c>
      <c r="AL288" s="792">
        <v>1.6796659307567285E-3</v>
      </c>
      <c r="AM288" s="792">
        <v>2.3604635672243818E-3</v>
      </c>
      <c r="AN288" s="792">
        <v>2.4487958990672427E-3</v>
      </c>
      <c r="AO288" s="792">
        <v>7.3852398006841376E-5</v>
      </c>
      <c r="AP288" s="792">
        <v>1.7619407235795081E-4</v>
      </c>
      <c r="AQ288" s="792">
        <v>1.4640801508731341E-6</v>
      </c>
      <c r="AR288" s="793">
        <v>0.2577912132022207</v>
      </c>
    </row>
    <row r="289" spans="1:44">
      <c r="A289" s="434" t="s">
        <v>1180</v>
      </c>
      <c r="B289" s="435">
        <v>287</v>
      </c>
      <c r="C289" s="772" t="s">
        <v>1181</v>
      </c>
      <c r="D289" s="786">
        <v>13030207</v>
      </c>
      <c r="E289" s="787">
        <v>19029399.595903963</v>
      </c>
      <c r="F289" s="787">
        <v>1006952.0410549936</v>
      </c>
      <c r="G289" s="787">
        <v>0</v>
      </c>
      <c r="H289" s="787">
        <v>170.09331552901799</v>
      </c>
      <c r="I289" s="787">
        <v>289.94548045892367</v>
      </c>
      <c r="J289" s="787">
        <v>0</v>
      </c>
      <c r="K289" s="787">
        <v>0</v>
      </c>
      <c r="L289" s="787">
        <v>0</v>
      </c>
      <c r="M289" s="787">
        <v>0</v>
      </c>
      <c r="N289" s="788">
        <v>1007412.0798509816</v>
      </c>
      <c r="O289" s="792">
        <v>1.4604065457980799</v>
      </c>
      <c r="P289" s="792">
        <v>7.727828430162266E-2</v>
      </c>
      <c r="Q289" s="792">
        <v>0</v>
      </c>
      <c r="R289" s="792">
        <v>1.3053769255470614E-5</v>
      </c>
      <c r="S289" s="792">
        <v>2.2251793886230945E-5</v>
      </c>
      <c r="T289" s="792">
        <v>0</v>
      </c>
      <c r="U289" s="792">
        <v>0</v>
      </c>
      <c r="V289" s="792">
        <v>0</v>
      </c>
      <c r="W289" s="792">
        <v>0</v>
      </c>
      <c r="X289" s="792">
        <v>7.7313589864764359E-2</v>
      </c>
      <c r="Y289" s="792">
        <v>9.4262508840817212</v>
      </c>
      <c r="Z289" s="792">
        <v>0.50031895975607288</v>
      </c>
      <c r="AA289" s="792">
        <v>2.7341163981778577E-2</v>
      </c>
      <c r="AB289" s="792">
        <v>3.8672676991632543E-2</v>
      </c>
      <c r="AC289" s="792">
        <v>3.5560387100693367E-3</v>
      </c>
      <c r="AD289" s="792">
        <v>2.6716356274177414E-3</v>
      </c>
      <c r="AE289" s="792">
        <v>1.8124869410778761E-4</v>
      </c>
      <c r="AF289" s="792">
        <v>4.1769032759582646E-4</v>
      </c>
      <c r="AG289" s="792">
        <v>1.175377543957146E-5</v>
      </c>
      <c r="AH289" s="792">
        <v>0.57317116786411437</v>
      </c>
      <c r="AI289" s="792">
        <v>8.4490482539798641</v>
      </c>
      <c r="AJ289" s="792">
        <v>0.44457928544632785</v>
      </c>
      <c r="AK289" s="792">
        <v>1.080789525318088E-2</v>
      </c>
      <c r="AL289" s="792">
        <v>1.9865991260656444E-3</v>
      </c>
      <c r="AM289" s="792">
        <v>3.0231322853872681E-3</v>
      </c>
      <c r="AN289" s="792">
        <v>2.154414338094776E-3</v>
      </c>
      <c r="AO289" s="792">
        <v>5.7969640807862367E-5</v>
      </c>
      <c r="AP289" s="792">
        <v>3.5870669548632286E-4</v>
      </c>
      <c r="AQ289" s="792">
        <v>1.3775714076512962E-6</v>
      </c>
      <c r="AR289" s="793">
        <v>0.46296938035675822</v>
      </c>
    </row>
    <row r="290" spans="1:44">
      <c r="A290" s="434" t="s">
        <v>1182</v>
      </c>
      <c r="B290" s="435">
        <v>288</v>
      </c>
      <c r="C290" s="772" t="s">
        <v>270</v>
      </c>
      <c r="D290" s="786">
        <v>14935043</v>
      </c>
      <c r="E290" s="787">
        <v>1811130.7769122543</v>
      </c>
      <c r="F290" s="787">
        <v>109062.68908937424</v>
      </c>
      <c r="G290" s="787">
        <v>0</v>
      </c>
      <c r="H290" s="787">
        <v>16.188699866703161</v>
      </c>
      <c r="I290" s="787">
        <v>27.595677973928314</v>
      </c>
      <c r="J290" s="787">
        <v>0</v>
      </c>
      <c r="K290" s="787">
        <v>0</v>
      </c>
      <c r="L290" s="787">
        <v>0</v>
      </c>
      <c r="M290" s="787">
        <v>0</v>
      </c>
      <c r="N290" s="788">
        <v>109106.47346721488</v>
      </c>
      <c r="O290" s="792">
        <v>0.12126719534133609</v>
      </c>
      <c r="P290" s="792">
        <v>7.302469038045236E-3</v>
      </c>
      <c r="Q290" s="792">
        <v>0</v>
      </c>
      <c r="R290" s="792">
        <v>1.0839406265320535E-6</v>
      </c>
      <c r="S290" s="792">
        <v>1.8477133258959024E-6</v>
      </c>
      <c r="T290" s="792">
        <v>0</v>
      </c>
      <c r="U290" s="792">
        <v>0</v>
      </c>
      <c r="V290" s="792">
        <v>0</v>
      </c>
      <c r="W290" s="792">
        <v>0</v>
      </c>
      <c r="X290" s="792">
        <v>7.3054006919976641E-3</v>
      </c>
      <c r="Y290" s="792">
        <v>5.5259379713648809</v>
      </c>
      <c r="Z290" s="792">
        <v>0.31206045025558976</v>
      </c>
      <c r="AA290" s="792">
        <v>3.1771695431887258E-2</v>
      </c>
      <c r="AB290" s="792">
        <v>2.5933517460376067E-2</v>
      </c>
      <c r="AC290" s="792">
        <v>2.8249924758064365E-3</v>
      </c>
      <c r="AD290" s="792">
        <v>3.2902297276286218E-3</v>
      </c>
      <c r="AE290" s="792">
        <v>1.9653418508806225E-4</v>
      </c>
      <c r="AF290" s="792">
        <v>2.7356467172182753E-4</v>
      </c>
      <c r="AG290" s="792">
        <v>1.3513193596374552E-5</v>
      </c>
      <c r="AH290" s="792">
        <v>0.37636449740169442</v>
      </c>
      <c r="AI290" s="792">
        <v>4.5451095052528556</v>
      </c>
      <c r="AJ290" s="792">
        <v>0.25524611973381905</v>
      </c>
      <c r="AK290" s="792">
        <v>1.8789040647523663E-2</v>
      </c>
      <c r="AL290" s="792">
        <v>1.4235236335958727E-3</v>
      </c>
      <c r="AM290" s="792">
        <v>2.2085936778633887E-3</v>
      </c>
      <c r="AN290" s="792">
        <v>2.6519015916206192E-3</v>
      </c>
      <c r="AO290" s="792">
        <v>6.044450660755489E-5</v>
      </c>
      <c r="AP290" s="792">
        <v>2.1000979250633143E-4</v>
      </c>
      <c r="AQ290" s="792">
        <v>1.4149618688610341E-6</v>
      </c>
      <c r="AR290" s="793">
        <v>0.2805910485454054</v>
      </c>
    </row>
    <row r="291" spans="1:44">
      <c r="A291" s="434" t="s">
        <v>1183</v>
      </c>
      <c r="B291" s="435">
        <v>289</v>
      </c>
      <c r="C291" s="772" t="s">
        <v>272</v>
      </c>
      <c r="D291" s="786">
        <v>52214289</v>
      </c>
      <c r="E291" s="787">
        <v>640.48041798188058</v>
      </c>
      <c r="F291" s="787">
        <v>0</v>
      </c>
      <c r="G291" s="787">
        <v>0</v>
      </c>
      <c r="H291" s="787">
        <v>5.724901475577757E-3</v>
      </c>
      <c r="I291" s="787">
        <v>9.7588156463045261E-3</v>
      </c>
      <c r="J291" s="787">
        <v>0</v>
      </c>
      <c r="K291" s="787">
        <v>0</v>
      </c>
      <c r="L291" s="787">
        <v>0</v>
      </c>
      <c r="M291" s="787">
        <v>0</v>
      </c>
      <c r="N291" s="788">
        <v>1.5483717121882283E-2</v>
      </c>
      <c r="O291" s="792">
        <v>1.2266382062233588E-5</v>
      </c>
      <c r="P291" s="792">
        <v>0</v>
      </c>
      <c r="Q291" s="792">
        <v>0</v>
      </c>
      <c r="R291" s="792">
        <v>1.0964242902125426E-10</v>
      </c>
      <c r="S291" s="792">
        <v>1.868993303021808E-10</v>
      </c>
      <c r="T291" s="792">
        <v>0</v>
      </c>
      <c r="U291" s="792">
        <v>0</v>
      </c>
      <c r="V291" s="792">
        <v>0</v>
      </c>
      <c r="W291" s="792">
        <v>0</v>
      </c>
      <c r="X291" s="792">
        <v>2.9654175932343504E-10</v>
      </c>
      <c r="Y291" s="792">
        <v>1.4534374235060099</v>
      </c>
      <c r="Z291" s="792">
        <v>8.8408652070640317E-2</v>
      </c>
      <c r="AA291" s="792">
        <v>1.8359066500987488E-2</v>
      </c>
      <c r="AB291" s="792">
        <v>6.7071045082964902E-3</v>
      </c>
      <c r="AC291" s="792">
        <v>9.1809761884615736E-4</v>
      </c>
      <c r="AD291" s="792">
        <v>1.0428146017656182E-3</v>
      </c>
      <c r="AE291" s="792">
        <v>6.218117493927126E-5</v>
      </c>
      <c r="AF291" s="792">
        <v>6.9764655049619248E-5</v>
      </c>
      <c r="AG291" s="792">
        <v>4.7826718339480642E-6</v>
      </c>
      <c r="AH291" s="792">
        <v>0.11557246380235892</v>
      </c>
      <c r="AI291" s="792">
        <v>1.1219722467607582</v>
      </c>
      <c r="AJ291" s="792">
        <v>6.8938413796734266E-2</v>
      </c>
      <c r="AK291" s="792">
        <v>1.4277216084940736E-2</v>
      </c>
      <c r="AL291" s="792">
        <v>4.3397093666881266E-4</v>
      </c>
      <c r="AM291" s="792">
        <v>7.1744397975291108E-4</v>
      </c>
      <c r="AN291" s="792">
        <v>8.3644688696142837E-4</v>
      </c>
      <c r="AO291" s="792">
        <v>1.8747766929381139E-5</v>
      </c>
      <c r="AP291" s="792">
        <v>4.8751728462164215E-5</v>
      </c>
      <c r="AQ291" s="792">
        <v>4.2854563576439753E-7</v>
      </c>
      <c r="AR291" s="793">
        <v>8.5271419726085471E-2</v>
      </c>
    </row>
    <row r="292" spans="1:44">
      <c r="A292" s="434" t="s">
        <v>1184</v>
      </c>
      <c r="B292" s="435">
        <v>290</v>
      </c>
      <c r="C292" s="772" t="s">
        <v>600</v>
      </c>
      <c r="D292" s="786">
        <v>4690299</v>
      </c>
      <c r="E292" s="787">
        <v>5950386.3332387013</v>
      </c>
      <c r="F292" s="787">
        <v>408960.98574015778</v>
      </c>
      <c r="G292" s="787">
        <v>2582.318039957046</v>
      </c>
      <c r="H292" s="787">
        <v>637.63021331370226</v>
      </c>
      <c r="I292" s="787">
        <v>41531.165147174899</v>
      </c>
      <c r="J292" s="787">
        <v>511.40939930466885</v>
      </c>
      <c r="K292" s="787">
        <v>28739.289434818333</v>
      </c>
      <c r="L292" s="787">
        <v>0</v>
      </c>
      <c r="M292" s="787">
        <v>0</v>
      </c>
      <c r="N292" s="788">
        <v>482962.79797472636</v>
      </c>
      <c r="O292" s="792">
        <v>1.2686582099006272</v>
      </c>
      <c r="P292" s="792">
        <v>8.7192945639533379E-2</v>
      </c>
      <c r="Q292" s="792">
        <v>5.5056576136341116E-4</v>
      </c>
      <c r="R292" s="792">
        <v>1.3594660240502838E-4</v>
      </c>
      <c r="S292" s="792">
        <v>8.8546945828346761E-3</v>
      </c>
      <c r="T292" s="792">
        <v>1.0903556453536734E-4</v>
      </c>
      <c r="U292" s="792">
        <v>6.1273896258678458E-3</v>
      </c>
      <c r="V292" s="792">
        <v>0</v>
      </c>
      <c r="W292" s="792">
        <v>0</v>
      </c>
      <c r="X292" s="792">
        <v>0.1029705777765397</v>
      </c>
      <c r="Y292" s="792">
        <v>48.723171242542854</v>
      </c>
      <c r="Z292" s="792">
        <v>2.5761106743993789</v>
      </c>
      <c r="AA292" s="792">
        <v>0.29208787630681743</v>
      </c>
      <c r="AB292" s="792">
        <v>0.1670620956797505</v>
      </c>
      <c r="AC292" s="792">
        <v>4.0885739223766052E-2</v>
      </c>
      <c r="AD292" s="792">
        <v>8.9242003264672198E-3</v>
      </c>
      <c r="AE292" s="792">
        <v>6.8556645568472923E-3</v>
      </c>
      <c r="AF292" s="792">
        <v>2.8484447005064518E-3</v>
      </c>
      <c r="AG292" s="792">
        <v>6.3898737916215562E-5</v>
      </c>
      <c r="AH292" s="792">
        <v>3.0948385939314496</v>
      </c>
      <c r="AI292" s="792">
        <v>45.323307317007853</v>
      </c>
      <c r="AJ292" s="792">
        <v>2.3796867396794834</v>
      </c>
      <c r="AK292" s="792">
        <v>0.22376419279873483</v>
      </c>
      <c r="AL292" s="792">
        <v>1.9393903994711231E-2</v>
      </c>
      <c r="AM292" s="792">
        <v>3.9381537471266118E-2</v>
      </c>
      <c r="AN292" s="792">
        <v>7.1246523604279535E-3</v>
      </c>
      <c r="AO292" s="792">
        <v>6.3449586619811951E-3</v>
      </c>
      <c r="AP292" s="792">
        <v>2.6166588872852722E-3</v>
      </c>
      <c r="AQ292" s="792">
        <v>7.2980240957865066E-6</v>
      </c>
      <c r="AR292" s="793">
        <v>2.6783199418779859</v>
      </c>
    </row>
    <row r="293" spans="1:44">
      <c r="A293" s="434" t="s">
        <v>1185</v>
      </c>
      <c r="B293" s="435">
        <v>291</v>
      </c>
      <c r="C293" s="772" t="s">
        <v>602</v>
      </c>
      <c r="D293" s="786">
        <v>138279</v>
      </c>
      <c r="E293" s="787">
        <v>1030775.5398075122</v>
      </c>
      <c r="F293" s="787">
        <v>70842.714621942665</v>
      </c>
      <c r="G293" s="787">
        <v>288.82879411483106</v>
      </c>
      <c r="H293" s="787">
        <v>111.38433540118548</v>
      </c>
      <c r="I293" s="787">
        <v>7254.8651738356166</v>
      </c>
      <c r="J293" s="787">
        <v>88.590600695331148</v>
      </c>
      <c r="K293" s="787">
        <v>19289.480427987375</v>
      </c>
      <c r="L293" s="787">
        <v>0</v>
      </c>
      <c r="M293" s="787">
        <v>0</v>
      </c>
      <c r="N293" s="788">
        <v>97875.863953977008</v>
      </c>
      <c r="O293" s="792">
        <v>7.4543172846745502</v>
      </c>
      <c r="P293" s="792">
        <v>0.51231723271026453</v>
      </c>
      <c r="Q293" s="792">
        <v>2.088739390036311E-3</v>
      </c>
      <c r="R293" s="792">
        <v>8.0550434557080598E-4</v>
      </c>
      <c r="S293" s="792">
        <v>5.2465415383649121E-2</v>
      </c>
      <c r="T293" s="792">
        <v>6.4066561585874313E-4</v>
      </c>
      <c r="U293" s="792">
        <v>0.13949681750654383</v>
      </c>
      <c r="V293" s="792">
        <v>0</v>
      </c>
      <c r="W293" s="792">
        <v>0</v>
      </c>
      <c r="X293" s="792">
        <v>0.70781437495192334</v>
      </c>
      <c r="Y293" s="792">
        <v>73.106839099365217</v>
      </c>
      <c r="Z293" s="792">
        <v>3.9509154077039703</v>
      </c>
      <c r="AA293" s="792">
        <v>0.34142224010121297</v>
      </c>
      <c r="AB293" s="792">
        <v>0.22687018157891808</v>
      </c>
      <c r="AC293" s="792">
        <v>8.8527745263653063E-2</v>
      </c>
      <c r="AD293" s="792">
        <v>1.0569802588569037E-2</v>
      </c>
      <c r="AE293" s="792">
        <v>0.14032129494756501</v>
      </c>
      <c r="AF293" s="792">
        <v>3.9118021945466503E-3</v>
      </c>
      <c r="AG293" s="792">
        <v>6.7779900429227046E-5</v>
      </c>
      <c r="AH293" s="792">
        <v>4.7626062542788654</v>
      </c>
      <c r="AI293" s="792">
        <v>68.816832651333087</v>
      </c>
      <c r="AJ293" s="792">
        <v>3.7040259320263775</v>
      </c>
      <c r="AK293" s="792">
        <v>0.24817515250912275</v>
      </c>
      <c r="AL293" s="792">
        <v>1.9891066830065463E-2</v>
      </c>
      <c r="AM293" s="792">
        <v>8.6840255857606671E-2</v>
      </c>
      <c r="AN293" s="792">
        <v>8.4095507929613997E-3</v>
      </c>
      <c r="AO293" s="792">
        <v>0.13977830048813819</v>
      </c>
      <c r="AP293" s="792">
        <v>3.6429729228103789E-3</v>
      </c>
      <c r="AQ293" s="792">
        <v>8.8239007369550598E-6</v>
      </c>
      <c r="AR293" s="793">
        <v>4.2107720553278192</v>
      </c>
    </row>
    <row r="294" spans="1:44">
      <c r="A294" s="434" t="s">
        <v>1186</v>
      </c>
      <c r="B294" s="435">
        <v>292</v>
      </c>
      <c r="C294" s="772" t="s">
        <v>1187</v>
      </c>
      <c r="D294" s="786">
        <v>1127218</v>
      </c>
      <c r="E294" s="787">
        <v>47209231.426331334</v>
      </c>
      <c r="F294" s="787">
        <v>3246257.6798922732</v>
      </c>
      <c r="G294" s="787">
        <v>0</v>
      </c>
      <c r="H294" s="787">
        <v>1848.8066188688838</v>
      </c>
      <c r="I294" s="787">
        <v>21575.387056821779</v>
      </c>
      <c r="J294" s="787">
        <v>3241.589103510405</v>
      </c>
      <c r="K294" s="787">
        <v>0</v>
      </c>
      <c r="L294" s="787">
        <v>0</v>
      </c>
      <c r="M294" s="787">
        <v>0</v>
      </c>
      <c r="N294" s="788">
        <v>3272923.4626714746</v>
      </c>
      <c r="O294" s="792">
        <v>41.881190174687887</v>
      </c>
      <c r="P294" s="792">
        <v>2.879884529782414</v>
      </c>
      <c r="Q294" s="792">
        <v>0</v>
      </c>
      <c r="R294" s="792">
        <v>1.640150014344061E-3</v>
      </c>
      <c r="S294" s="792">
        <v>1.9140385494928025E-2</v>
      </c>
      <c r="T294" s="792">
        <v>2.875742849662093E-3</v>
      </c>
      <c r="U294" s="792">
        <v>0</v>
      </c>
      <c r="V294" s="792">
        <v>0</v>
      </c>
      <c r="W294" s="792">
        <v>0</v>
      </c>
      <c r="X294" s="792">
        <v>2.9035408081413485</v>
      </c>
      <c r="Y294" s="792">
        <v>57.023310319840846</v>
      </c>
      <c r="Z294" s="792">
        <v>3.7928582636865302</v>
      </c>
      <c r="AA294" s="792">
        <v>0.16368604315904078</v>
      </c>
      <c r="AB294" s="792">
        <v>0.28638580552120374</v>
      </c>
      <c r="AC294" s="792">
        <v>3.0093205752436469E-2</v>
      </c>
      <c r="AD294" s="792">
        <v>9.9682867154859689E-3</v>
      </c>
      <c r="AE294" s="792">
        <v>5.8621938313811977E-4</v>
      </c>
      <c r="AF294" s="792">
        <v>6.7851799044273868E-4</v>
      </c>
      <c r="AG294" s="792">
        <v>3.6546567700638579E-5</v>
      </c>
      <c r="AH294" s="792">
        <v>4.2842928887759797</v>
      </c>
      <c r="AI294" s="792">
        <v>51.69442624472844</v>
      </c>
      <c r="AJ294" s="792">
        <v>3.4858751878738592</v>
      </c>
      <c r="AK294" s="792">
        <v>5.0603066762553169E-2</v>
      </c>
      <c r="AL294" s="792">
        <v>9.6876210226327641E-3</v>
      </c>
      <c r="AM294" s="792">
        <v>2.7957807722939043E-2</v>
      </c>
      <c r="AN294" s="792">
        <v>8.2915300231353201E-3</v>
      </c>
      <c r="AO294" s="792">
        <v>2.0617913440988889E-4</v>
      </c>
      <c r="AP294" s="792">
        <v>4.327283252319063E-4</v>
      </c>
      <c r="AQ294" s="792">
        <v>5.0314610537204211E-6</v>
      </c>
      <c r="AR294" s="793">
        <v>3.5830591523258151</v>
      </c>
    </row>
    <row r="295" spans="1:44">
      <c r="A295" s="434" t="s">
        <v>1188</v>
      </c>
      <c r="B295" s="435">
        <v>293</v>
      </c>
      <c r="C295" s="772" t="s">
        <v>1189</v>
      </c>
      <c r="D295" s="786">
        <v>1161015</v>
      </c>
      <c r="E295" s="787">
        <v>23273374.621262748</v>
      </c>
      <c r="F295" s="787">
        <v>1430884.9767711004</v>
      </c>
      <c r="G295" s="787">
        <v>0</v>
      </c>
      <c r="H295" s="787">
        <v>919.18431888695386</v>
      </c>
      <c r="I295" s="787">
        <v>10726.788434303839</v>
      </c>
      <c r="J295" s="787">
        <v>7155.0667569817215</v>
      </c>
      <c r="K295" s="787">
        <v>0</v>
      </c>
      <c r="L295" s="787">
        <v>0</v>
      </c>
      <c r="M295" s="787">
        <v>0</v>
      </c>
      <c r="N295" s="788">
        <v>1449686.016281273</v>
      </c>
      <c r="O295" s="792">
        <v>20.045713984111099</v>
      </c>
      <c r="P295" s="792">
        <v>1.2324431439482697</v>
      </c>
      <c r="Q295" s="792">
        <v>0</v>
      </c>
      <c r="R295" s="792">
        <v>7.91707530813085E-4</v>
      </c>
      <c r="S295" s="792">
        <v>9.2391471551218872E-3</v>
      </c>
      <c r="T295" s="792">
        <v>6.162768574895003E-3</v>
      </c>
      <c r="U295" s="792">
        <v>0</v>
      </c>
      <c r="V295" s="792">
        <v>0</v>
      </c>
      <c r="W295" s="792">
        <v>0</v>
      </c>
      <c r="X295" s="792">
        <v>1.2486367672090997</v>
      </c>
      <c r="Y295" s="792">
        <v>28.63503959310319</v>
      </c>
      <c r="Z295" s="792">
        <v>1.7484066182055757</v>
      </c>
      <c r="AA295" s="792">
        <v>7.636981851336333E-2</v>
      </c>
      <c r="AB295" s="792">
        <v>0.15468731679399311</v>
      </c>
      <c r="AC295" s="792">
        <v>1.4329901659883961E-2</v>
      </c>
      <c r="AD295" s="792">
        <v>9.2347478897331012E-3</v>
      </c>
      <c r="AE295" s="792">
        <v>2.6803794999572634E-4</v>
      </c>
      <c r="AF295" s="792">
        <v>3.6959902749227926E-4</v>
      </c>
      <c r="AG295" s="792">
        <v>1.6141983112400177E-5</v>
      </c>
      <c r="AH295" s="792">
        <v>2.0036821820231494</v>
      </c>
      <c r="AI295" s="792">
        <v>25.71641221910901</v>
      </c>
      <c r="AJ295" s="792">
        <v>1.5803101702883149</v>
      </c>
      <c r="AK295" s="792">
        <v>1.4662593081458404E-2</v>
      </c>
      <c r="AL295" s="792">
        <v>4.2944232573506411E-3</v>
      </c>
      <c r="AM295" s="792">
        <v>1.3130447933359725E-2</v>
      </c>
      <c r="AN295" s="792">
        <v>8.4149248221761057E-3</v>
      </c>
      <c r="AO295" s="792">
        <v>9.2846331880326523E-5</v>
      </c>
      <c r="AP295" s="792">
        <v>2.4411539008394343E-4</v>
      </c>
      <c r="AQ295" s="792">
        <v>1.900810283951424E-6</v>
      </c>
      <c r="AR295" s="793">
        <v>1.6211514219149081</v>
      </c>
    </row>
    <row r="296" spans="1:44">
      <c r="A296" s="434" t="s">
        <v>1190</v>
      </c>
      <c r="B296" s="435">
        <v>294</v>
      </c>
      <c r="C296" s="772" t="s">
        <v>606</v>
      </c>
      <c r="D296" s="786">
        <v>13697814</v>
      </c>
      <c r="E296" s="787">
        <v>606741299.62517214</v>
      </c>
      <c r="F296" s="787">
        <v>41739378.152963042</v>
      </c>
      <c r="G296" s="787">
        <v>72460.254963404572</v>
      </c>
      <c r="H296" s="787">
        <v>23958.285516805467</v>
      </c>
      <c r="I296" s="787">
        <v>279590.77924503275</v>
      </c>
      <c r="J296" s="787">
        <v>63371.522325982769</v>
      </c>
      <c r="K296" s="787">
        <v>0</v>
      </c>
      <c r="L296" s="787">
        <v>0</v>
      </c>
      <c r="M296" s="787">
        <v>0</v>
      </c>
      <c r="N296" s="788">
        <v>42178758.995014273</v>
      </c>
      <c r="O296" s="792">
        <v>44.294753865483365</v>
      </c>
      <c r="P296" s="792">
        <v>3.0471561486353256</v>
      </c>
      <c r="Q296" s="792">
        <v>5.2899137748114097E-3</v>
      </c>
      <c r="R296" s="792">
        <v>1.7490590481667708E-3</v>
      </c>
      <c r="S296" s="792">
        <v>2.0411342951877777E-2</v>
      </c>
      <c r="T296" s="792">
        <v>4.6263967612629846E-3</v>
      </c>
      <c r="U296" s="792">
        <v>0</v>
      </c>
      <c r="V296" s="792">
        <v>0</v>
      </c>
      <c r="W296" s="792">
        <v>0</v>
      </c>
      <c r="X296" s="792">
        <v>3.0792328611714441</v>
      </c>
      <c r="Y296" s="792">
        <v>55.961161870285068</v>
      </c>
      <c r="Z296" s="792">
        <v>3.7423763139833928</v>
      </c>
      <c r="AA296" s="792">
        <v>0.10315654911041068</v>
      </c>
      <c r="AB296" s="792">
        <v>0.17992811572884829</v>
      </c>
      <c r="AC296" s="792">
        <v>2.7175717324326679E-2</v>
      </c>
      <c r="AD296" s="792">
        <v>8.8900541962512406E-3</v>
      </c>
      <c r="AE296" s="792">
        <v>4.9507877635963351E-4</v>
      </c>
      <c r="AF296" s="792">
        <v>5.1300381475561209E-4</v>
      </c>
      <c r="AG296" s="792">
        <v>1.8504381902221243E-5</v>
      </c>
      <c r="AH296" s="792">
        <v>4.0625533373162472</v>
      </c>
      <c r="AI296" s="792">
        <v>52.573483824590333</v>
      </c>
      <c r="AJ296" s="792">
        <v>3.5472661388956146</v>
      </c>
      <c r="AK296" s="792">
        <v>3.1636358060831662E-2</v>
      </c>
      <c r="AL296" s="792">
        <v>5.6476635847701644E-3</v>
      </c>
      <c r="AM296" s="792">
        <v>2.5792180383304129E-2</v>
      </c>
      <c r="AN296" s="792">
        <v>7.9003333602116945E-3</v>
      </c>
      <c r="AO296" s="792">
        <v>2.9062218462793667E-4</v>
      </c>
      <c r="AP296" s="792">
        <v>3.6501318022528535E-4</v>
      </c>
      <c r="AQ296" s="792">
        <v>2.1175921903600103E-6</v>
      </c>
      <c r="AR296" s="793">
        <v>3.6189004272417762</v>
      </c>
    </row>
    <row r="297" spans="1:44">
      <c r="A297" s="434" t="s">
        <v>1191</v>
      </c>
      <c r="B297" s="435">
        <v>295</v>
      </c>
      <c r="C297" s="772" t="s">
        <v>608</v>
      </c>
      <c r="D297" s="786">
        <v>6111144</v>
      </c>
      <c r="E297" s="787">
        <v>456122894.29056168</v>
      </c>
      <c r="F297" s="787">
        <v>30944687.457507204</v>
      </c>
      <c r="G297" s="787">
        <v>149625.35438963701</v>
      </c>
      <c r="H297" s="787">
        <v>18033.343370206763</v>
      </c>
      <c r="I297" s="787">
        <v>210447.30106971503</v>
      </c>
      <c r="J297" s="787">
        <v>823248.5741197546</v>
      </c>
      <c r="K297" s="787">
        <v>0</v>
      </c>
      <c r="L297" s="787">
        <v>0</v>
      </c>
      <c r="M297" s="787">
        <v>0</v>
      </c>
      <c r="N297" s="788">
        <v>32146042.030456517</v>
      </c>
      <c r="O297" s="792">
        <v>74.637890105446985</v>
      </c>
      <c r="P297" s="792">
        <v>5.0636488777726729</v>
      </c>
      <c r="Q297" s="792">
        <v>2.4484017131593858E-2</v>
      </c>
      <c r="R297" s="792">
        <v>2.9508948521269934E-3</v>
      </c>
      <c r="S297" s="792">
        <v>3.4436645752368954E-2</v>
      </c>
      <c r="T297" s="792">
        <v>0.13471267803863804</v>
      </c>
      <c r="U297" s="792">
        <v>0</v>
      </c>
      <c r="V297" s="792">
        <v>0</v>
      </c>
      <c r="W297" s="792">
        <v>0</v>
      </c>
      <c r="X297" s="792">
        <v>5.2602331135474012</v>
      </c>
      <c r="Y297" s="792">
        <v>114.1996996530514</v>
      </c>
      <c r="Z297" s="792">
        <v>7.476399836261086</v>
      </c>
      <c r="AA297" s="792">
        <v>0.45546771387157031</v>
      </c>
      <c r="AB297" s="792">
        <v>0.94793321072121639</v>
      </c>
      <c r="AC297" s="792">
        <v>6.2392245965205761E-2</v>
      </c>
      <c r="AD297" s="792">
        <v>0.14672338850049427</v>
      </c>
      <c r="AE297" s="792">
        <v>1.3231796564748225E-3</v>
      </c>
      <c r="AF297" s="792">
        <v>1.7148827988243914E-3</v>
      </c>
      <c r="AG297" s="792">
        <v>7.7280346394560895E-5</v>
      </c>
      <c r="AH297" s="792">
        <v>9.0920317381212659</v>
      </c>
      <c r="AI297" s="792">
        <v>97.348422028645842</v>
      </c>
      <c r="AJ297" s="792">
        <v>6.5076402285443491</v>
      </c>
      <c r="AK297" s="792">
        <v>8.1236829101365857E-2</v>
      </c>
      <c r="AL297" s="792">
        <v>2.6300828140601116E-2</v>
      </c>
      <c r="AM297" s="792">
        <v>5.5966872749524388E-2</v>
      </c>
      <c r="AN297" s="792">
        <v>0.1423486149434017</v>
      </c>
      <c r="AO297" s="792">
        <v>4.8651662307115705E-4</v>
      </c>
      <c r="AP297" s="792">
        <v>1.0363519837633347E-3</v>
      </c>
      <c r="AQ297" s="792">
        <v>9.3308247310599485E-6</v>
      </c>
      <c r="AR297" s="793">
        <v>6.8150255729108071</v>
      </c>
    </row>
    <row r="298" spans="1:44">
      <c r="A298" s="434" t="s">
        <v>1192</v>
      </c>
      <c r="B298" s="435">
        <v>296</v>
      </c>
      <c r="C298" s="772" t="s">
        <v>610</v>
      </c>
      <c r="D298" s="786">
        <v>3738035</v>
      </c>
      <c r="E298" s="787">
        <v>465008896.49176037</v>
      </c>
      <c r="F298" s="787">
        <v>31775209.649867337</v>
      </c>
      <c r="G298" s="787">
        <v>7071.5863688866903</v>
      </c>
      <c r="H298" s="787">
        <v>18383.264707716782</v>
      </c>
      <c r="I298" s="787">
        <v>214530.8478393812</v>
      </c>
      <c r="J298" s="787">
        <v>433264.10401214613</v>
      </c>
      <c r="K298" s="787">
        <v>0</v>
      </c>
      <c r="L298" s="787">
        <v>0</v>
      </c>
      <c r="M298" s="787">
        <v>0</v>
      </c>
      <c r="N298" s="788">
        <v>32448459.452795468</v>
      </c>
      <c r="O298" s="792">
        <v>124.39928906277238</v>
      </c>
      <c r="P298" s="792">
        <v>8.5005115387810264</v>
      </c>
      <c r="Q298" s="792">
        <v>1.8917924441281824E-3</v>
      </c>
      <c r="R298" s="792">
        <v>4.9178952866189805E-3</v>
      </c>
      <c r="S298" s="792">
        <v>5.7391342734720567E-2</v>
      </c>
      <c r="T298" s="792">
        <v>0.11590691473251218</v>
      </c>
      <c r="U298" s="792">
        <v>0</v>
      </c>
      <c r="V298" s="792">
        <v>0</v>
      </c>
      <c r="W298" s="792">
        <v>0</v>
      </c>
      <c r="X298" s="792">
        <v>8.6806194839790063</v>
      </c>
      <c r="Y298" s="792">
        <v>169.01922631045383</v>
      </c>
      <c r="Z298" s="792">
        <v>11.221198026767111</v>
      </c>
      <c r="AA298" s="792">
        <v>0.49096515456566503</v>
      </c>
      <c r="AB298" s="792">
        <v>1.0855048635980336</v>
      </c>
      <c r="AC298" s="792">
        <v>8.56766709250016E-2</v>
      </c>
      <c r="AD298" s="792">
        <v>0.12787935503398973</v>
      </c>
      <c r="AE298" s="792">
        <v>1.3951494147708813E-3</v>
      </c>
      <c r="AF298" s="792">
        <v>1.8715931688312155E-3</v>
      </c>
      <c r="AG298" s="792">
        <v>8.2830146865195425E-5</v>
      </c>
      <c r="AH298" s="792">
        <v>13.014573643620269</v>
      </c>
      <c r="AI298" s="792">
        <v>149.44311057397778</v>
      </c>
      <c r="AJ298" s="792">
        <v>10.095123594442171</v>
      </c>
      <c r="AK298" s="792">
        <v>5.8875441068486932E-2</v>
      </c>
      <c r="AL298" s="792">
        <v>2.7480737886306297E-2</v>
      </c>
      <c r="AM298" s="792">
        <v>7.7629305470236665E-2</v>
      </c>
      <c r="AN298" s="792">
        <v>0.12297166926587222</v>
      </c>
      <c r="AO298" s="792">
        <v>5.0143048134835058E-4</v>
      </c>
      <c r="AP298" s="792">
        <v>1.1066727246482389E-3</v>
      </c>
      <c r="AQ298" s="792">
        <v>9.4027702150343794E-6</v>
      </c>
      <c r="AR298" s="793">
        <v>10.383698254109285</v>
      </c>
    </row>
    <row r="299" spans="1:44">
      <c r="A299" s="434" t="s">
        <v>1193</v>
      </c>
      <c r="B299" s="435">
        <v>297</v>
      </c>
      <c r="C299" s="772" t="s">
        <v>612</v>
      </c>
      <c r="D299" s="786">
        <v>3281300</v>
      </c>
      <c r="E299" s="787">
        <v>0</v>
      </c>
      <c r="F299" s="787">
        <v>0</v>
      </c>
      <c r="G299" s="787">
        <v>0</v>
      </c>
      <c r="H299" s="787">
        <v>0</v>
      </c>
      <c r="I299" s="787">
        <v>0</v>
      </c>
      <c r="J299" s="787">
        <v>0</v>
      </c>
      <c r="K299" s="787">
        <v>0</v>
      </c>
      <c r="L299" s="787">
        <v>0</v>
      </c>
      <c r="M299" s="787">
        <v>0</v>
      </c>
      <c r="N299" s="788">
        <v>0</v>
      </c>
      <c r="O299" s="792">
        <v>0</v>
      </c>
      <c r="P299" s="792">
        <v>0</v>
      </c>
      <c r="Q299" s="792">
        <v>0</v>
      </c>
      <c r="R299" s="792">
        <v>0</v>
      </c>
      <c r="S299" s="792">
        <v>0</v>
      </c>
      <c r="T299" s="792">
        <v>0</v>
      </c>
      <c r="U299" s="792">
        <v>0</v>
      </c>
      <c r="V299" s="792">
        <v>0</v>
      </c>
      <c r="W299" s="792">
        <v>0</v>
      </c>
      <c r="X299" s="792">
        <v>0</v>
      </c>
      <c r="Y299" s="792">
        <v>22.668302405977805</v>
      </c>
      <c r="Z299" s="792">
        <v>1.4164062491824179</v>
      </c>
      <c r="AA299" s="792">
        <v>0.24452932241429876</v>
      </c>
      <c r="AB299" s="792">
        <v>0.44099682300435694</v>
      </c>
      <c r="AC299" s="792">
        <v>1.4449332994313563E-2</v>
      </c>
      <c r="AD299" s="792">
        <v>1.0876818059304051E-2</v>
      </c>
      <c r="AE299" s="792">
        <v>4.8438270333857857E-4</v>
      </c>
      <c r="AF299" s="792">
        <v>1.3111865416900355E-3</v>
      </c>
      <c r="AG299" s="792">
        <v>3.0201139224767675E-5</v>
      </c>
      <c r="AH299" s="792">
        <v>2.1290843160389441</v>
      </c>
      <c r="AI299" s="792">
        <v>7.7067576695743352</v>
      </c>
      <c r="AJ299" s="792">
        <v>0.50246226158635865</v>
      </c>
      <c r="AK299" s="792">
        <v>3.5548607036113448E-2</v>
      </c>
      <c r="AL299" s="792">
        <v>4.1290121657836E-3</v>
      </c>
      <c r="AM299" s="792">
        <v>6.069466043640153E-3</v>
      </c>
      <c r="AN299" s="792">
        <v>4.4912035016044585E-3</v>
      </c>
      <c r="AO299" s="792">
        <v>7.7548792208366056E-5</v>
      </c>
      <c r="AP299" s="792">
        <v>4.641261877163373E-4</v>
      </c>
      <c r="AQ299" s="792">
        <v>1.5101780347588006E-6</v>
      </c>
      <c r="AR299" s="793">
        <v>0.55324373549145966</v>
      </c>
    </row>
    <row r="300" spans="1:44">
      <c r="A300" s="434" t="s">
        <v>1194</v>
      </c>
      <c r="B300" s="435">
        <v>298</v>
      </c>
      <c r="C300" s="772" t="s">
        <v>614</v>
      </c>
      <c r="D300" s="786">
        <v>739792</v>
      </c>
      <c r="E300" s="787">
        <v>115948157.08680753</v>
      </c>
      <c r="F300" s="787">
        <v>8414587.1549504045</v>
      </c>
      <c r="G300" s="787">
        <v>248342.79024496698</v>
      </c>
      <c r="H300" s="787">
        <v>4588.6126148794956</v>
      </c>
      <c r="I300" s="787">
        <v>124079.83091255778</v>
      </c>
      <c r="J300" s="787">
        <v>162739.85749098961</v>
      </c>
      <c r="K300" s="787">
        <v>0</v>
      </c>
      <c r="L300" s="787">
        <v>0</v>
      </c>
      <c r="M300" s="787">
        <v>0</v>
      </c>
      <c r="N300" s="788">
        <v>8954338.2462137993</v>
      </c>
      <c r="O300" s="792">
        <v>156.73075281539613</v>
      </c>
      <c r="P300" s="792">
        <v>11.374260812431608</v>
      </c>
      <c r="Q300" s="792">
        <v>0.33569272206913159</v>
      </c>
      <c r="R300" s="792">
        <v>6.2025712833870816E-3</v>
      </c>
      <c r="S300" s="792">
        <v>0.1677225908262833</v>
      </c>
      <c r="T300" s="792">
        <v>0.21998055871243485</v>
      </c>
      <c r="U300" s="792">
        <v>0</v>
      </c>
      <c r="V300" s="792">
        <v>0</v>
      </c>
      <c r="W300" s="792">
        <v>0</v>
      </c>
      <c r="X300" s="792">
        <v>12.103859255322844</v>
      </c>
      <c r="Y300" s="792">
        <v>181.82034480532798</v>
      </c>
      <c r="Z300" s="792">
        <v>12.921925704087293</v>
      </c>
      <c r="AA300" s="792">
        <v>0.54988182751554648</v>
      </c>
      <c r="AB300" s="792">
        <v>0.37263559947584968</v>
      </c>
      <c r="AC300" s="792">
        <v>0.18205191990821842</v>
      </c>
      <c r="AD300" s="792">
        <v>0.23051679906118805</v>
      </c>
      <c r="AE300" s="792">
        <v>7.0325887032278325E-4</v>
      </c>
      <c r="AF300" s="792">
        <v>3.3238915920381852E-3</v>
      </c>
      <c r="AG300" s="792">
        <v>5.1604480412198903E-5</v>
      </c>
      <c r="AH300" s="792">
        <v>14.261090604990867</v>
      </c>
      <c r="AI300" s="792">
        <v>172.61054008131146</v>
      </c>
      <c r="AJ300" s="792">
        <v>12.37952601167178</v>
      </c>
      <c r="AK300" s="792">
        <v>0.38988022242724207</v>
      </c>
      <c r="AL300" s="792">
        <v>1.428134170455979E-2</v>
      </c>
      <c r="AM300" s="792">
        <v>0.17799825309417133</v>
      </c>
      <c r="AN300" s="792">
        <v>0.22764113414320719</v>
      </c>
      <c r="AO300" s="792">
        <v>1.857034407433268E-4</v>
      </c>
      <c r="AP300" s="792">
        <v>2.5170103985111296E-3</v>
      </c>
      <c r="AQ300" s="792">
        <v>4.4607111415272314E-6</v>
      </c>
      <c r="AR300" s="793">
        <v>13.192034137591358</v>
      </c>
    </row>
    <row r="301" spans="1:44">
      <c r="A301" s="434" t="s">
        <v>1195</v>
      </c>
      <c r="B301" s="435">
        <v>299</v>
      </c>
      <c r="C301" s="772" t="s">
        <v>616</v>
      </c>
      <c r="D301" s="786">
        <v>1446064</v>
      </c>
      <c r="E301" s="787">
        <v>11771501.772008309</v>
      </c>
      <c r="F301" s="787">
        <v>837619.93779030873</v>
      </c>
      <c r="G301" s="787">
        <v>69282.437552601681</v>
      </c>
      <c r="H301" s="787">
        <v>440.70894204741654</v>
      </c>
      <c r="I301" s="787">
        <v>11917.129555363814</v>
      </c>
      <c r="J301" s="787">
        <v>16521.974725284614</v>
      </c>
      <c r="K301" s="787">
        <v>0</v>
      </c>
      <c r="L301" s="787">
        <v>0</v>
      </c>
      <c r="M301" s="787">
        <v>0</v>
      </c>
      <c r="N301" s="788">
        <v>935782.18856560625</v>
      </c>
      <c r="O301" s="792">
        <v>8.1403739889854876</v>
      </c>
      <c r="P301" s="792">
        <v>0.57924126303559786</v>
      </c>
      <c r="Q301" s="792">
        <v>4.7911045121517219E-2</v>
      </c>
      <c r="R301" s="792">
        <v>3.0476447933661067E-4</v>
      </c>
      <c r="S301" s="792">
        <v>8.2410803085920213E-3</v>
      </c>
      <c r="T301" s="792">
        <v>1.1425479595152506E-2</v>
      </c>
      <c r="U301" s="792">
        <v>0</v>
      </c>
      <c r="V301" s="792">
        <v>0</v>
      </c>
      <c r="W301" s="792">
        <v>0</v>
      </c>
      <c r="X301" s="792">
        <v>0.64712363254019623</v>
      </c>
      <c r="Y301" s="792">
        <v>17.47907756754417</v>
      </c>
      <c r="Z301" s="792">
        <v>1.1371047716702281</v>
      </c>
      <c r="AA301" s="792">
        <v>0.11182403096832164</v>
      </c>
      <c r="AB301" s="792">
        <v>6.2607691011525135E-2</v>
      </c>
      <c r="AC301" s="792">
        <v>1.356051596875983E-2</v>
      </c>
      <c r="AD301" s="792">
        <v>1.5426179847513271E-2</v>
      </c>
      <c r="AE301" s="792">
        <v>3.4075647530462444E-4</v>
      </c>
      <c r="AF301" s="792">
        <v>1.4937610833779804E-3</v>
      </c>
      <c r="AG301" s="792">
        <v>2.2071858517352782E-5</v>
      </c>
      <c r="AH301" s="792">
        <v>1.3423797788835479</v>
      </c>
      <c r="AI301" s="792">
        <v>14.946232988647555</v>
      </c>
      <c r="AJ301" s="792">
        <v>0.98417312998978024</v>
      </c>
      <c r="AK301" s="792">
        <v>7.9277778791291234E-2</v>
      </c>
      <c r="AL301" s="792">
        <v>2.829197897870046E-3</v>
      </c>
      <c r="AM301" s="792">
        <v>1.2260853667915045E-2</v>
      </c>
      <c r="AN301" s="792">
        <v>1.4415434806052823E-2</v>
      </c>
      <c r="AO301" s="792">
        <v>1.176444723326852E-4</v>
      </c>
      <c r="AP301" s="792">
        <v>1.1747102998630318E-3</v>
      </c>
      <c r="AQ301" s="792">
        <v>2.5329503013295705E-6</v>
      </c>
      <c r="AR301" s="793">
        <v>1.0942512828754063</v>
      </c>
    </row>
    <row r="302" spans="1:44">
      <c r="A302" s="434" t="s">
        <v>1196</v>
      </c>
      <c r="B302" s="435">
        <v>300</v>
      </c>
      <c r="C302" s="772" t="s">
        <v>282</v>
      </c>
      <c r="D302" s="786">
        <v>1668709</v>
      </c>
      <c r="E302" s="787">
        <v>48300193.242842354</v>
      </c>
      <c r="F302" s="787">
        <v>3290398.020117152</v>
      </c>
      <c r="G302" s="787">
        <v>0</v>
      </c>
      <c r="H302" s="787">
        <v>1146.9613737753218</v>
      </c>
      <c r="I302" s="787">
        <v>50688.17018092396</v>
      </c>
      <c r="J302" s="787">
        <v>0</v>
      </c>
      <c r="K302" s="787">
        <v>0</v>
      </c>
      <c r="L302" s="787">
        <v>0</v>
      </c>
      <c r="M302" s="787">
        <v>0</v>
      </c>
      <c r="N302" s="788">
        <v>3342233.1516718511</v>
      </c>
      <c r="O302" s="792">
        <v>28.944647175057096</v>
      </c>
      <c r="P302" s="792">
        <v>1.9718225407288821</v>
      </c>
      <c r="Q302" s="792">
        <v>0</v>
      </c>
      <c r="R302" s="792">
        <v>6.8733456448986723E-4</v>
      </c>
      <c r="S302" s="792">
        <v>3.0375679750588004E-2</v>
      </c>
      <c r="T302" s="792">
        <v>0</v>
      </c>
      <c r="U302" s="792">
        <v>0</v>
      </c>
      <c r="V302" s="792">
        <v>0</v>
      </c>
      <c r="W302" s="792">
        <v>0</v>
      </c>
      <c r="X302" s="792">
        <v>2.0028855550439597</v>
      </c>
      <c r="Y302" s="792">
        <v>61.049065230170875</v>
      </c>
      <c r="Z302" s="792">
        <v>3.8676279561875866</v>
      </c>
      <c r="AA302" s="792">
        <v>0.26820316188244792</v>
      </c>
      <c r="AB302" s="792">
        <v>0.60498150981467824</v>
      </c>
      <c r="AC302" s="792">
        <v>4.52197901487843E-2</v>
      </c>
      <c r="AD302" s="792">
        <v>1.4681219752945066E-2</v>
      </c>
      <c r="AE302" s="792">
        <v>1.5907963700517364E-3</v>
      </c>
      <c r="AF302" s="792">
        <v>2.060551327056747E-3</v>
      </c>
      <c r="AG302" s="792">
        <v>9.9454366063778018E-5</v>
      </c>
      <c r="AH302" s="792">
        <v>4.8044644398496139</v>
      </c>
      <c r="AI302" s="792">
        <v>44.438858206302086</v>
      </c>
      <c r="AJ302" s="792">
        <v>2.9332680104864268</v>
      </c>
      <c r="AK302" s="792">
        <v>2.3186361293826781E-2</v>
      </c>
      <c r="AL302" s="792">
        <v>1.0556980661399155E-2</v>
      </c>
      <c r="AM302" s="792">
        <v>3.8647020793080404E-2</v>
      </c>
      <c r="AN302" s="792">
        <v>9.185080393527615E-3</v>
      </c>
      <c r="AO302" s="792">
        <v>4.1914312073929283E-4</v>
      </c>
      <c r="AP302" s="792">
        <v>8.0994903087104456E-4</v>
      </c>
      <c r="AQ302" s="792">
        <v>1.1489542545432694E-5</v>
      </c>
      <c r="AR302" s="793">
        <v>3.0160840353224163</v>
      </c>
    </row>
    <row r="303" spans="1:44">
      <c r="A303" s="434" t="s">
        <v>1197</v>
      </c>
      <c r="B303" s="435">
        <v>301</v>
      </c>
      <c r="C303" s="772" t="s">
        <v>284</v>
      </c>
      <c r="D303" s="786">
        <v>811755</v>
      </c>
      <c r="E303" s="787">
        <v>17907049.00335677</v>
      </c>
      <c r="F303" s="787">
        <v>1233175.559734643</v>
      </c>
      <c r="G303" s="787">
        <v>272.32004504534802</v>
      </c>
      <c r="H303" s="787">
        <v>160.06124213068543</v>
      </c>
      <c r="I303" s="787">
        <v>272.8445477595285</v>
      </c>
      <c r="J303" s="787">
        <v>0</v>
      </c>
      <c r="K303" s="787">
        <v>0</v>
      </c>
      <c r="L303" s="787">
        <v>0</v>
      </c>
      <c r="M303" s="787">
        <v>0</v>
      </c>
      <c r="N303" s="788">
        <v>1233880.7855695784</v>
      </c>
      <c r="O303" s="792">
        <v>22.05967194948817</v>
      </c>
      <c r="P303" s="792">
        <v>1.5191474764364161</v>
      </c>
      <c r="Q303" s="792">
        <v>3.3547073322042739E-4</v>
      </c>
      <c r="R303" s="792">
        <v>1.9717925005781971E-4</v>
      </c>
      <c r="S303" s="792">
        <v>3.3611686747790713E-4</v>
      </c>
      <c r="T303" s="792">
        <v>0</v>
      </c>
      <c r="U303" s="792">
        <v>0</v>
      </c>
      <c r="V303" s="792">
        <v>0</v>
      </c>
      <c r="W303" s="792">
        <v>0</v>
      </c>
      <c r="X303" s="792">
        <v>1.5200162432871722</v>
      </c>
      <c r="Y303" s="792">
        <v>30.502645063556439</v>
      </c>
      <c r="Z303" s="792">
        <v>2.0035504909845283</v>
      </c>
      <c r="AA303" s="792">
        <v>6.4242600767841468E-2</v>
      </c>
      <c r="AB303" s="792">
        <v>9.2195718591604248E-2</v>
      </c>
      <c r="AC303" s="792">
        <v>5.4812116830465236E-3</v>
      </c>
      <c r="AD303" s="792">
        <v>4.1878287670498917E-3</v>
      </c>
      <c r="AE303" s="792">
        <v>9.3874130099297825E-4</v>
      </c>
      <c r="AF303" s="792">
        <v>3.7723328420497757E-4</v>
      </c>
      <c r="AG303" s="792">
        <v>2.0585908392822989E-5</v>
      </c>
      <c r="AH303" s="792">
        <v>2.170994411287662</v>
      </c>
      <c r="AI303" s="792">
        <v>28.37359045024786</v>
      </c>
      <c r="AJ303" s="792">
        <v>1.8809085185407117</v>
      </c>
      <c r="AK303" s="792">
        <v>2.6140597679150158E-2</v>
      </c>
      <c r="AL303" s="792">
        <v>3.0057996385460884E-3</v>
      </c>
      <c r="AM303" s="792">
        <v>4.4730799124223751E-3</v>
      </c>
      <c r="AN303" s="792">
        <v>3.275750453680208E-3</v>
      </c>
      <c r="AO303" s="792">
        <v>7.2986883682370012E-4</v>
      </c>
      <c r="AP303" s="792">
        <v>2.643855921316837E-4</v>
      </c>
      <c r="AQ303" s="792">
        <v>2.662857532032178E-6</v>
      </c>
      <c r="AR303" s="793">
        <v>1.9188006635109982</v>
      </c>
    </row>
    <row r="304" spans="1:44">
      <c r="A304" s="434" t="s">
        <v>1198</v>
      </c>
      <c r="B304" s="435">
        <v>302</v>
      </c>
      <c r="C304" s="772" t="s">
        <v>286</v>
      </c>
      <c r="D304" s="786">
        <v>3045236</v>
      </c>
      <c r="E304" s="787">
        <v>7061075.1599939857</v>
      </c>
      <c r="F304" s="787">
        <v>478231.76928997278</v>
      </c>
      <c r="G304" s="787">
        <v>1909.9144185158077</v>
      </c>
      <c r="H304" s="787">
        <v>63.11505936432647</v>
      </c>
      <c r="I304" s="787">
        <v>107.58756835721243</v>
      </c>
      <c r="J304" s="787">
        <v>0</v>
      </c>
      <c r="K304" s="787">
        <v>0</v>
      </c>
      <c r="L304" s="787">
        <v>0</v>
      </c>
      <c r="M304" s="787">
        <v>0</v>
      </c>
      <c r="N304" s="788">
        <v>480312.38633621018</v>
      </c>
      <c r="O304" s="792">
        <v>2.3187283875515678</v>
      </c>
      <c r="P304" s="792">
        <v>0.15704259679380278</v>
      </c>
      <c r="Q304" s="792">
        <v>6.2718108498514E-4</v>
      </c>
      <c r="R304" s="792">
        <v>2.0725835161651335E-5</v>
      </c>
      <c r="S304" s="792">
        <v>3.532979656000797E-5</v>
      </c>
      <c r="T304" s="792">
        <v>0</v>
      </c>
      <c r="U304" s="792">
        <v>0</v>
      </c>
      <c r="V304" s="792">
        <v>0</v>
      </c>
      <c r="W304" s="792">
        <v>0</v>
      </c>
      <c r="X304" s="792">
        <v>0.15772583351050959</v>
      </c>
      <c r="Y304" s="792">
        <v>22.897526618838974</v>
      </c>
      <c r="Z304" s="792">
        <v>1.2872121005417578</v>
      </c>
      <c r="AA304" s="792">
        <v>6.036217630653587E-2</v>
      </c>
      <c r="AB304" s="792">
        <v>7.3451760322860202E-2</v>
      </c>
      <c r="AC304" s="792">
        <v>8.0480479658942925E-3</v>
      </c>
      <c r="AD304" s="792">
        <v>7.2486533962262826E-3</v>
      </c>
      <c r="AE304" s="792">
        <v>4.4048726399039903E-4</v>
      </c>
      <c r="AF304" s="792">
        <v>1.1238843752689721E-3</v>
      </c>
      <c r="AG304" s="792">
        <v>2.938797594181722E-5</v>
      </c>
      <c r="AH304" s="792">
        <v>1.4379164981484758</v>
      </c>
      <c r="AI304" s="792">
        <v>20.871566493891493</v>
      </c>
      <c r="AJ304" s="792">
        <v>1.1691253991168793</v>
      </c>
      <c r="AK304" s="792">
        <v>2.8062887847222495E-2</v>
      </c>
      <c r="AL304" s="792">
        <v>3.4516007434383226E-3</v>
      </c>
      <c r="AM304" s="792">
        <v>6.9273656159957947E-3</v>
      </c>
      <c r="AN304" s="792">
        <v>6.0006914723261988E-3</v>
      </c>
      <c r="AO304" s="792">
        <v>1.681201040965465E-4</v>
      </c>
      <c r="AP304" s="792">
        <v>9.9594394955642503E-4</v>
      </c>
      <c r="AQ304" s="792">
        <v>4.7141799268663063E-6</v>
      </c>
      <c r="AR304" s="793">
        <v>1.2147367230294421</v>
      </c>
    </row>
    <row r="305" spans="1:44">
      <c r="A305" s="434" t="s">
        <v>1199</v>
      </c>
      <c r="B305" s="435">
        <v>303</v>
      </c>
      <c r="C305" s="772" t="s">
        <v>621</v>
      </c>
      <c r="D305" s="786">
        <v>1214221</v>
      </c>
      <c r="E305" s="787">
        <v>2652581.1185190706</v>
      </c>
      <c r="F305" s="787">
        <v>180455.0230589571</v>
      </c>
      <c r="G305" s="787">
        <v>0</v>
      </c>
      <c r="H305" s="787">
        <v>23.709960731272723</v>
      </c>
      <c r="I305" s="787">
        <v>40.416614459598051</v>
      </c>
      <c r="J305" s="787">
        <v>0</v>
      </c>
      <c r="K305" s="787">
        <v>0</v>
      </c>
      <c r="L305" s="787">
        <v>0</v>
      </c>
      <c r="M305" s="787">
        <v>0</v>
      </c>
      <c r="N305" s="788">
        <v>180519.14963414797</v>
      </c>
      <c r="O305" s="792">
        <v>2.1845949942548106</v>
      </c>
      <c r="P305" s="792">
        <v>0.14861793945167898</v>
      </c>
      <c r="Q305" s="792">
        <v>0</v>
      </c>
      <c r="R305" s="792">
        <v>1.952689068239861E-5</v>
      </c>
      <c r="S305" s="792">
        <v>3.3286044681814969E-5</v>
      </c>
      <c r="T305" s="792">
        <v>0</v>
      </c>
      <c r="U305" s="792">
        <v>0</v>
      </c>
      <c r="V305" s="792">
        <v>0</v>
      </c>
      <c r="W305" s="792">
        <v>0</v>
      </c>
      <c r="X305" s="792">
        <v>0.14867075238704319</v>
      </c>
      <c r="Y305" s="792">
        <v>32.105109914301195</v>
      </c>
      <c r="Z305" s="792">
        <v>1.7604782487014299</v>
      </c>
      <c r="AA305" s="792">
        <v>0.102941751675343</v>
      </c>
      <c r="AB305" s="792">
        <v>0.10204982626578038</v>
      </c>
      <c r="AC305" s="792">
        <v>1.393256864464814E-2</v>
      </c>
      <c r="AD305" s="792">
        <v>1.6150453910342442E-2</v>
      </c>
      <c r="AE305" s="792">
        <v>4.6153264342758819E-4</v>
      </c>
      <c r="AF305" s="792">
        <v>1.0036295962117339E-3</v>
      </c>
      <c r="AG305" s="792">
        <v>2.7439043654393427E-5</v>
      </c>
      <c r="AH305" s="792">
        <v>1.9970454504808375</v>
      </c>
      <c r="AI305" s="792">
        <v>25.685747227671197</v>
      </c>
      <c r="AJ305" s="792">
        <v>1.3903723443813552</v>
      </c>
      <c r="AK305" s="792">
        <v>4.6656007194761949E-2</v>
      </c>
      <c r="AL305" s="792">
        <v>4.883018979173287E-3</v>
      </c>
      <c r="AM305" s="792">
        <v>9.454018918224838E-3</v>
      </c>
      <c r="AN305" s="792">
        <v>1.2799734446756316E-2</v>
      </c>
      <c r="AO305" s="792">
        <v>1.8899545257044451E-4</v>
      </c>
      <c r="AP305" s="792">
        <v>7.5503668739053528E-4</v>
      </c>
      <c r="AQ305" s="792">
        <v>3.3872764280172335E-6</v>
      </c>
      <c r="AR305" s="793">
        <v>1.4651125433366605</v>
      </c>
    </row>
    <row r="306" spans="1:44">
      <c r="A306" s="434" t="s">
        <v>1200</v>
      </c>
      <c r="B306" s="435">
        <v>304</v>
      </c>
      <c r="C306" s="772" t="s">
        <v>1201</v>
      </c>
      <c r="D306" s="786">
        <v>3986748</v>
      </c>
      <c r="E306" s="787">
        <v>8890291.7710005268</v>
      </c>
      <c r="F306" s="787">
        <v>599166.49332975515</v>
      </c>
      <c r="G306" s="787">
        <v>0</v>
      </c>
      <c r="H306" s="787">
        <v>79.465418534556321</v>
      </c>
      <c r="I306" s="787">
        <v>135.45881497583392</v>
      </c>
      <c r="J306" s="787">
        <v>0</v>
      </c>
      <c r="K306" s="787">
        <v>0</v>
      </c>
      <c r="L306" s="787">
        <v>0</v>
      </c>
      <c r="M306" s="787">
        <v>0</v>
      </c>
      <c r="N306" s="788">
        <v>599381.41756326554</v>
      </c>
      <c r="O306" s="792">
        <v>2.2299608028901066</v>
      </c>
      <c r="P306" s="792">
        <v>0.15028953255378949</v>
      </c>
      <c r="Q306" s="792">
        <v>0</v>
      </c>
      <c r="R306" s="792">
        <v>1.9932390643842129E-5</v>
      </c>
      <c r="S306" s="792">
        <v>3.3977270440929278E-5</v>
      </c>
      <c r="T306" s="792">
        <v>0</v>
      </c>
      <c r="U306" s="792">
        <v>0</v>
      </c>
      <c r="V306" s="792">
        <v>0</v>
      </c>
      <c r="W306" s="792">
        <v>0</v>
      </c>
      <c r="X306" s="792">
        <v>0.15034344221487428</v>
      </c>
      <c r="Y306" s="792">
        <v>13.490583346458818</v>
      </c>
      <c r="Z306" s="792">
        <v>0.77213859022673659</v>
      </c>
      <c r="AA306" s="792">
        <v>0.12895978750645554</v>
      </c>
      <c r="AB306" s="792">
        <v>5.5903156388791245E-2</v>
      </c>
      <c r="AC306" s="792">
        <v>1.2715407396926597E-2</v>
      </c>
      <c r="AD306" s="792">
        <v>6.172189065294255E-3</v>
      </c>
      <c r="AE306" s="792">
        <v>5.0142782913585333E-4</v>
      </c>
      <c r="AF306" s="792">
        <v>6.6327098954696681E-4</v>
      </c>
      <c r="AG306" s="792">
        <v>3.454110983583803E-5</v>
      </c>
      <c r="AH306" s="792">
        <v>0.9770883705127229</v>
      </c>
      <c r="AI306" s="792">
        <v>11.840825173436887</v>
      </c>
      <c r="AJ306" s="792">
        <v>0.675818978178375</v>
      </c>
      <c r="AK306" s="792">
        <v>0.10533238069169895</v>
      </c>
      <c r="AL306" s="792">
        <v>8.2022392302220689E-3</v>
      </c>
      <c r="AM306" s="792">
        <v>1.173481791599492E-2</v>
      </c>
      <c r="AN306" s="792">
        <v>5.0234518019707294E-3</v>
      </c>
      <c r="AO306" s="792">
        <v>1.8069579237252291E-4</v>
      </c>
      <c r="AP306" s="792">
        <v>5.3187765946346804E-4</v>
      </c>
      <c r="AQ306" s="792">
        <v>5.2782825504801723E-6</v>
      </c>
      <c r="AR306" s="793">
        <v>0.80682971955264826</v>
      </c>
    </row>
    <row r="307" spans="1:44">
      <c r="A307" s="434" t="s">
        <v>1202</v>
      </c>
      <c r="B307" s="435">
        <v>305</v>
      </c>
      <c r="C307" s="772" t="s">
        <v>1203</v>
      </c>
      <c r="D307" s="786">
        <v>126763</v>
      </c>
      <c r="E307" s="787">
        <v>390380.30660407757</v>
      </c>
      <c r="F307" s="787">
        <v>27839.738658217735</v>
      </c>
      <c r="G307" s="787">
        <v>22.319561781671837</v>
      </c>
      <c r="H307" s="787">
        <v>3.4893944148303482</v>
      </c>
      <c r="I307" s="787">
        <v>5.9481122874935535</v>
      </c>
      <c r="J307" s="787">
        <v>0</v>
      </c>
      <c r="K307" s="787">
        <v>0</v>
      </c>
      <c r="L307" s="787">
        <v>0</v>
      </c>
      <c r="M307" s="787">
        <v>0</v>
      </c>
      <c r="N307" s="788">
        <v>27871.495726701731</v>
      </c>
      <c r="O307" s="792">
        <v>3.0796076663070262</v>
      </c>
      <c r="P307" s="792">
        <v>0.21962038337857051</v>
      </c>
      <c r="Q307" s="792">
        <v>1.7607315842692138E-4</v>
      </c>
      <c r="R307" s="792">
        <v>2.7526915699615411E-5</v>
      </c>
      <c r="S307" s="792">
        <v>4.692309496851253E-5</v>
      </c>
      <c r="T307" s="792">
        <v>0</v>
      </c>
      <c r="U307" s="792">
        <v>0</v>
      </c>
      <c r="V307" s="792">
        <v>0</v>
      </c>
      <c r="W307" s="792">
        <v>0</v>
      </c>
      <c r="X307" s="792">
        <v>0.21987090654766556</v>
      </c>
      <c r="Y307" s="792">
        <v>21.115997819585679</v>
      </c>
      <c r="Z307" s="792">
        <v>1.2527601437157094</v>
      </c>
      <c r="AA307" s="792">
        <v>0.15378591314487255</v>
      </c>
      <c r="AB307" s="792">
        <v>7.8049063372368777E-2</v>
      </c>
      <c r="AC307" s="792">
        <v>1.3442192811903463E-2</v>
      </c>
      <c r="AD307" s="792">
        <v>7.1329618577109302E-3</v>
      </c>
      <c r="AE307" s="792">
        <v>6.275412545044954E-4</v>
      </c>
      <c r="AF307" s="792">
        <v>1.9087353261175101E-3</v>
      </c>
      <c r="AG307" s="792">
        <v>4.4234484262468488E-5</v>
      </c>
      <c r="AH307" s="792">
        <v>1.5077507859674497</v>
      </c>
      <c r="AI307" s="792">
        <v>17.51400556327614</v>
      </c>
      <c r="AJ307" s="792">
        <v>1.0356840431831058</v>
      </c>
      <c r="AK307" s="792">
        <v>0.11321771493287189</v>
      </c>
      <c r="AL307" s="792">
        <v>8.1996964156099555E-3</v>
      </c>
      <c r="AM307" s="792">
        <v>1.1407905058508139E-2</v>
      </c>
      <c r="AN307" s="792">
        <v>5.4489156332483317E-3</v>
      </c>
      <c r="AO307" s="792">
        <v>2.0824223232884074E-4</v>
      </c>
      <c r="AP307" s="792">
        <v>1.5280476264717447E-3</v>
      </c>
      <c r="AQ307" s="792">
        <v>6.0961349251165572E-6</v>
      </c>
      <c r="AR307" s="793">
        <v>1.1757006612170697</v>
      </c>
    </row>
    <row r="308" spans="1:44">
      <c r="A308" s="434" t="s">
        <v>1204</v>
      </c>
      <c r="B308" s="435">
        <v>306</v>
      </c>
      <c r="C308" s="772" t="s">
        <v>1205</v>
      </c>
      <c r="D308" s="786">
        <v>120928</v>
      </c>
      <c r="E308" s="787">
        <v>95470.701779201889</v>
      </c>
      <c r="F308" s="787">
        <v>6636.7710325581384</v>
      </c>
      <c r="G308" s="787">
        <v>20.290510710610761</v>
      </c>
      <c r="H308" s="787">
        <v>0.85335998751121744</v>
      </c>
      <c r="I308" s="787">
        <v>1.4546595838514871</v>
      </c>
      <c r="J308" s="787">
        <v>0</v>
      </c>
      <c r="K308" s="787">
        <v>0</v>
      </c>
      <c r="L308" s="787">
        <v>0</v>
      </c>
      <c r="M308" s="787">
        <v>0</v>
      </c>
      <c r="N308" s="788">
        <v>6659.3695628401119</v>
      </c>
      <c r="O308" s="792">
        <v>0.78948383979890424</v>
      </c>
      <c r="P308" s="792">
        <v>5.4882004437004979E-2</v>
      </c>
      <c r="Q308" s="792">
        <v>1.6779001315337028E-4</v>
      </c>
      <c r="R308" s="792">
        <v>7.0567609446217371E-6</v>
      </c>
      <c r="S308" s="792">
        <v>1.2029137865932515E-5</v>
      </c>
      <c r="T308" s="792">
        <v>0</v>
      </c>
      <c r="U308" s="792">
        <v>0</v>
      </c>
      <c r="V308" s="792">
        <v>0</v>
      </c>
      <c r="W308" s="792">
        <v>0</v>
      </c>
      <c r="X308" s="792">
        <v>5.5068880348968903E-2</v>
      </c>
      <c r="Y308" s="792">
        <v>14.463952508723917</v>
      </c>
      <c r="Z308" s="792">
        <v>0.84473481921663174</v>
      </c>
      <c r="AA308" s="792">
        <v>0.15999653451213025</v>
      </c>
      <c r="AB308" s="792">
        <v>5.6952185596418181E-2</v>
      </c>
      <c r="AC308" s="792">
        <v>1.3688514629785398E-2</v>
      </c>
      <c r="AD308" s="792">
        <v>7.4481704479152765E-3</v>
      </c>
      <c r="AE308" s="792">
        <v>1.6446088826491258E-3</v>
      </c>
      <c r="AF308" s="792">
        <v>1.9580291513048823E-3</v>
      </c>
      <c r="AG308" s="792">
        <v>1.1362889570122074E-4</v>
      </c>
      <c r="AH308" s="792">
        <v>1.0865364913325359</v>
      </c>
      <c r="AI308" s="792">
        <v>11.602619980078899</v>
      </c>
      <c r="AJ308" s="792">
        <v>0.67237584746254253</v>
      </c>
      <c r="AK308" s="792">
        <v>0.12867028536855257</v>
      </c>
      <c r="AL308" s="792">
        <v>7.6056312787386804E-3</v>
      </c>
      <c r="AM308" s="792">
        <v>1.2032021750457901E-2</v>
      </c>
      <c r="AN308" s="792">
        <v>5.7395928221601437E-3</v>
      </c>
      <c r="AO308" s="792">
        <v>2.4354505195040412E-4</v>
      </c>
      <c r="AP308" s="792">
        <v>1.3609387365169077E-3</v>
      </c>
      <c r="AQ308" s="792">
        <v>7.3106989902873374E-6</v>
      </c>
      <c r="AR308" s="793">
        <v>0.8280351731699096</v>
      </c>
    </row>
    <row r="309" spans="1:44">
      <c r="A309" s="434" t="s">
        <v>1206</v>
      </c>
      <c r="B309" s="435">
        <v>307</v>
      </c>
      <c r="C309" s="772" t="s">
        <v>1207</v>
      </c>
      <c r="D309" s="786">
        <v>53766</v>
      </c>
      <c r="E309" s="787">
        <v>105666.51183883063</v>
      </c>
      <c r="F309" s="787">
        <v>7507.5839493408857</v>
      </c>
      <c r="G309" s="787">
        <v>4.0581021421221521</v>
      </c>
      <c r="H309" s="787">
        <v>0.94449471453222444</v>
      </c>
      <c r="I309" s="787">
        <v>1.610010204952707</v>
      </c>
      <c r="J309" s="787">
        <v>0</v>
      </c>
      <c r="K309" s="787">
        <v>0</v>
      </c>
      <c r="L309" s="787">
        <v>0</v>
      </c>
      <c r="M309" s="787">
        <v>0</v>
      </c>
      <c r="N309" s="788">
        <v>7514.1965564024931</v>
      </c>
      <c r="O309" s="792">
        <v>1.9653035717522342</v>
      </c>
      <c r="P309" s="792">
        <v>0.13963441485959316</v>
      </c>
      <c r="Q309" s="792">
        <v>7.5477107133172487E-5</v>
      </c>
      <c r="R309" s="792">
        <v>1.756676551226099E-5</v>
      </c>
      <c r="S309" s="792">
        <v>2.9944764441332941E-5</v>
      </c>
      <c r="T309" s="792">
        <v>0</v>
      </c>
      <c r="U309" s="792">
        <v>0</v>
      </c>
      <c r="V309" s="792">
        <v>0</v>
      </c>
      <c r="W309" s="792">
        <v>0</v>
      </c>
      <c r="X309" s="792">
        <v>0.13975740349667992</v>
      </c>
      <c r="Y309" s="792">
        <v>10.706766729483032</v>
      </c>
      <c r="Z309" s="792">
        <v>0.61337958916124269</v>
      </c>
      <c r="AA309" s="792">
        <v>0.22659583804746811</v>
      </c>
      <c r="AB309" s="792">
        <v>4.7471037125597235E-2</v>
      </c>
      <c r="AC309" s="792">
        <v>1.9344587761226942E-2</v>
      </c>
      <c r="AD309" s="792">
        <v>3.1345449164071441E-3</v>
      </c>
      <c r="AE309" s="792">
        <v>3.000238849802982E-4</v>
      </c>
      <c r="AF309" s="792">
        <v>4.7790638761533377E-4</v>
      </c>
      <c r="AG309" s="792">
        <v>1.4713034935921953E-5</v>
      </c>
      <c r="AH309" s="792">
        <v>0.91071824031947368</v>
      </c>
      <c r="AI309" s="792">
        <v>9.4214687315206831</v>
      </c>
      <c r="AJ309" s="792">
        <v>0.53775490921888869</v>
      </c>
      <c r="AK309" s="792">
        <v>0.20841952893339932</v>
      </c>
      <c r="AL309" s="792">
        <v>1.1917031708225797E-2</v>
      </c>
      <c r="AM309" s="792">
        <v>1.8622599384609737E-2</v>
      </c>
      <c r="AN309" s="792">
        <v>2.5361825806531836E-3</v>
      </c>
      <c r="AO309" s="792">
        <v>1.5434612332656421E-4</v>
      </c>
      <c r="AP309" s="792">
        <v>3.84210997355496E-4</v>
      </c>
      <c r="AQ309" s="792">
        <v>1.9890591618108669E-6</v>
      </c>
      <c r="AR309" s="793">
        <v>0.77979079800562057</v>
      </c>
    </row>
    <row r="310" spans="1:44">
      <c r="A310" s="434" t="s">
        <v>1208</v>
      </c>
      <c r="B310" s="435">
        <v>308</v>
      </c>
      <c r="C310" s="772" t="s">
        <v>1209</v>
      </c>
      <c r="D310" s="786">
        <v>23721</v>
      </c>
      <c r="E310" s="787">
        <v>52378.747855591442</v>
      </c>
      <c r="F310" s="787">
        <v>3561.1352814779943</v>
      </c>
      <c r="G310" s="787">
        <v>0</v>
      </c>
      <c r="H310" s="787">
        <v>0.46818476017150307</v>
      </c>
      <c r="I310" s="787">
        <v>0.79807989402331159</v>
      </c>
      <c r="J310" s="787">
        <v>0</v>
      </c>
      <c r="K310" s="787">
        <v>0</v>
      </c>
      <c r="L310" s="787">
        <v>0</v>
      </c>
      <c r="M310" s="787">
        <v>0</v>
      </c>
      <c r="N310" s="788">
        <v>3562.4015461321892</v>
      </c>
      <c r="O310" s="792">
        <v>2.2081171896459444</v>
      </c>
      <c r="P310" s="792">
        <v>0.15012584973137702</v>
      </c>
      <c r="Q310" s="792">
        <v>0</v>
      </c>
      <c r="R310" s="792">
        <v>1.9737142623477218E-5</v>
      </c>
      <c r="S310" s="792">
        <v>3.3644445597711377E-5</v>
      </c>
      <c r="T310" s="792">
        <v>0</v>
      </c>
      <c r="U310" s="792">
        <v>0</v>
      </c>
      <c r="V310" s="792">
        <v>0</v>
      </c>
      <c r="W310" s="792">
        <v>0</v>
      </c>
      <c r="X310" s="792">
        <v>0.15017923131959823</v>
      </c>
      <c r="Y310" s="792">
        <v>19.496289085025964</v>
      </c>
      <c r="Z310" s="792">
        <v>1.1157513674857173</v>
      </c>
      <c r="AA310" s="792">
        <v>5.9667382934825278E-2</v>
      </c>
      <c r="AB310" s="792">
        <v>7.1989677528912693E-2</v>
      </c>
      <c r="AC310" s="792">
        <v>6.9641074551302319E-3</v>
      </c>
      <c r="AD310" s="792">
        <v>1.1601496919413146E-2</v>
      </c>
      <c r="AE310" s="792">
        <v>1.4895763370668296E-3</v>
      </c>
      <c r="AF310" s="792">
        <v>1.4247095570215169E-3</v>
      </c>
      <c r="AG310" s="792">
        <v>1.2278035224777645E-4</v>
      </c>
      <c r="AH310" s="792">
        <v>1.2690110985703349</v>
      </c>
      <c r="AI310" s="792">
        <v>15.569678888664917</v>
      </c>
      <c r="AJ310" s="792">
        <v>0.89269188306511582</v>
      </c>
      <c r="AK310" s="792">
        <v>2.258287799846127E-2</v>
      </c>
      <c r="AL310" s="792">
        <v>2.6935889977463649E-3</v>
      </c>
      <c r="AM310" s="792">
        <v>4.9206113254243065E-3</v>
      </c>
      <c r="AN310" s="792">
        <v>9.0888607847709451E-3</v>
      </c>
      <c r="AO310" s="792">
        <v>4.0466204615624286E-4</v>
      </c>
      <c r="AP310" s="792">
        <v>9.4037984015443569E-4</v>
      </c>
      <c r="AQ310" s="792">
        <v>1.2031031445093166E-5</v>
      </c>
      <c r="AR310" s="793">
        <v>0.93333489508927436</v>
      </c>
    </row>
    <row r="311" spans="1:44">
      <c r="A311" s="434" t="s">
        <v>1210</v>
      </c>
      <c r="B311" s="435">
        <v>309</v>
      </c>
      <c r="C311" s="772" t="s">
        <v>1211</v>
      </c>
      <c r="D311" s="786">
        <v>228009</v>
      </c>
      <c r="E311" s="787">
        <v>673953.26640867593</v>
      </c>
      <c r="F311" s="787">
        <v>45392.296285253047</v>
      </c>
      <c r="G311" s="787">
        <v>0</v>
      </c>
      <c r="H311" s="787">
        <v>6.0240968201507625</v>
      </c>
      <c r="I311" s="787">
        <v>10.268831796342436</v>
      </c>
      <c r="J311" s="787">
        <v>0</v>
      </c>
      <c r="K311" s="787">
        <v>0</v>
      </c>
      <c r="L311" s="787">
        <v>0</v>
      </c>
      <c r="M311" s="787">
        <v>0</v>
      </c>
      <c r="N311" s="788">
        <v>45408.589213869542</v>
      </c>
      <c r="O311" s="792">
        <v>2.9558187019313973</v>
      </c>
      <c r="P311" s="792">
        <v>0.19908116032811446</v>
      </c>
      <c r="Q311" s="792">
        <v>0</v>
      </c>
      <c r="R311" s="792">
        <v>2.6420434369479988E-5</v>
      </c>
      <c r="S311" s="792">
        <v>4.5036958174205561E-5</v>
      </c>
      <c r="T311" s="792">
        <v>0</v>
      </c>
      <c r="U311" s="792">
        <v>0</v>
      </c>
      <c r="V311" s="792">
        <v>0</v>
      </c>
      <c r="W311" s="792">
        <v>0</v>
      </c>
      <c r="X311" s="792">
        <v>0.19915261772065815</v>
      </c>
      <c r="Y311" s="792">
        <v>19.747314075774803</v>
      </c>
      <c r="Z311" s="792">
        <v>1.1301352165610341</v>
      </c>
      <c r="AA311" s="792">
        <v>9.0242501031305197E-2</v>
      </c>
      <c r="AB311" s="792">
        <v>7.5957572552054237E-2</v>
      </c>
      <c r="AC311" s="792">
        <v>9.5849005594328147E-3</v>
      </c>
      <c r="AD311" s="792">
        <v>1.0676461781489963E-2</v>
      </c>
      <c r="AE311" s="792">
        <v>1.2474903489030512E-3</v>
      </c>
      <c r="AF311" s="792">
        <v>1.2141162909264488E-3</v>
      </c>
      <c r="AG311" s="792">
        <v>1.0237423963842459E-4</v>
      </c>
      <c r="AH311" s="792">
        <v>1.3191606333647845</v>
      </c>
      <c r="AI311" s="792">
        <v>16.142659141114404</v>
      </c>
      <c r="AJ311" s="792">
        <v>0.92384678797379927</v>
      </c>
      <c r="AK311" s="792">
        <v>5.3129315523058093E-2</v>
      </c>
      <c r="AL311" s="792">
        <v>4.4340164978814755E-3</v>
      </c>
      <c r="AM311" s="792">
        <v>7.5433926877492338E-3</v>
      </c>
      <c r="AN311" s="792">
        <v>8.3973625845666037E-3</v>
      </c>
      <c r="AO311" s="792">
        <v>3.4477519299253115E-4</v>
      </c>
      <c r="AP311" s="792">
        <v>8.1871351658720465E-4</v>
      </c>
      <c r="AQ311" s="792">
        <v>9.9700180971525144E-6</v>
      </c>
      <c r="AR311" s="793">
        <v>0.99852433399473162</v>
      </c>
    </row>
    <row r="312" spans="1:44">
      <c r="A312" s="434" t="s">
        <v>1212</v>
      </c>
      <c r="B312" s="435">
        <v>310</v>
      </c>
      <c r="C312" s="772" t="s">
        <v>1213</v>
      </c>
      <c r="D312" s="786">
        <v>198760</v>
      </c>
      <c r="E312" s="787">
        <v>1906981.2521363795</v>
      </c>
      <c r="F312" s="787">
        <v>131225.19667457475</v>
      </c>
      <c r="G312" s="787">
        <v>0</v>
      </c>
      <c r="H312" s="787">
        <v>17.045454439738286</v>
      </c>
      <c r="I312" s="787">
        <v>29.056124056371043</v>
      </c>
      <c r="J312" s="787">
        <v>0</v>
      </c>
      <c r="K312" s="787">
        <v>0</v>
      </c>
      <c r="L312" s="787">
        <v>0</v>
      </c>
      <c r="M312" s="787">
        <v>0</v>
      </c>
      <c r="N312" s="788">
        <v>131271.29825307085</v>
      </c>
      <c r="O312" s="792">
        <v>9.5943914879069201</v>
      </c>
      <c r="P312" s="792">
        <v>0.66021934330134202</v>
      </c>
      <c r="Q312" s="792">
        <v>0</v>
      </c>
      <c r="R312" s="792">
        <v>8.5758977861432305E-5</v>
      </c>
      <c r="S312" s="792">
        <v>1.4618697955509681E-4</v>
      </c>
      <c r="T312" s="792">
        <v>0</v>
      </c>
      <c r="U312" s="792">
        <v>0</v>
      </c>
      <c r="V312" s="792">
        <v>0</v>
      </c>
      <c r="W312" s="792">
        <v>0</v>
      </c>
      <c r="X312" s="792">
        <v>0.66045128925875862</v>
      </c>
      <c r="Y312" s="792">
        <v>19.736289378683082</v>
      </c>
      <c r="Z312" s="792">
        <v>1.2513297907493546</v>
      </c>
      <c r="AA312" s="792">
        <v>6.6102436054326141E-2</v>
      </c>
      <c r="AB312" s="792">
        <v>9.9656449942483433E-2</v>
      </c>
      <c r="AC312" s="792">
        <v>2.4163751426178187E-2</v>
      </c>
      <c r="AD312" s="792">
        <v>7.4965174794163524E-3</v>
      </c>
      <c r="AE312" s="792">
        <v>8.5300968168328909E-4</v>
      </c>
      <c r="AF312" s="792">
        <v>5.8303507571522931E-4</v>
      </c>
      <c r="AG312" s="792">
        <v>7.7971026933332561E-5</v>
      </c>
      <c r="AH312" s="792">
        <v>1.4502629614360905</v>
      </c>
      <c r="AI312" s="792">
        <v>17.25251626448209</v>
      </c>
      <c r="AJ312" s="792">
        <v>1.1055309499627843</v>
      </c>
      <c r="AK312" s="792">
        <v>3.3227500451463957E-2</v>
      </c>
      <c r="AL312" s="792">
        <v>2.892223159882059E-2</v>
      </c>
      <c r="AM312" s="792">
        <v>1.4525190447763722E-2</v>
      </c>
      <c r="AN312" s="792">
        <v>5.9675217446828336E-3</v>
      </c>
      <c r="AO312" s="792">
        <v>2.2224006594553683E-4</v>
      </c>
      <c r="AP312" s="792">
        <v>3.629678912676999E-4</v>
      </c>
      <c r="AQ312" s="792">
        <v>6.4327319916322795E-6</v>
      </c>
      <c r="AR312" s="793">
        <v>1.1887650348947203</v>
      </c>
    </row>
    <row r="313" spans="1:44">
      <c r="A313" s="434" t="s">
        <v>1214</v>
      </c>
      <c r="B313" s="435">
        <v>311</v>
      </c>
      <c r="C313" s="772" t="s">
        <v>1215</v>
      </c>
      <c r="D313" s="786">
        <v>664567</v>
      </c>
      <c r="E313" s="787">
        <v>206072.59877264005</v>
      </c>
      <c r="F313" s="787">
        <v>11000.076240221013</v>
      </c>
      <c r="G313" s="787">
        <v>0</v>
      </c>
      <c r="H313" s="787">
        <v>1.8419693899572203</v>
      </c>
      <c r="I313" s="787">
        <v>3.1398688308281226</v>
      </c>
      <c r="J313" s="787">
        <v>0</v>
      </c>
      <c r="K313" s="787">
        <v>0</v>
      </c>
      <c r="L313" s="787">
        <v>0</v>
      </c>
      <c r="M313" s="787">
        <v>0</v>
      </c>
      <c r="N313" s="788">
        <v>11005.058078441798</v>
      </c>
      <c r="O313" s="792">
        <v>0.31008551248051747</v>
      </c>
      <c r="P313" s="792">
        <v>1.6552245658031491E-2</v>
      </c>
      <c r="Q313" s="792">
        <v>0</v>
      </c>
      <c r="R313" s="792">
        <v>2.7716835021257757E-6</v>
      </c>
      <c r="S313" s="792">
        <v>4.724683637358043E-6</v>
      </c>
      <c r="T313" s="792">
        <v>0</v>
      </c>
      <c r="U313" s="792">
        <v>0</v>
      </c>
      <c r="V313" s="792">
        <v>0</v>
      </c>
      <c r="W313" s="792">
        <v>0</v>
      </c>
      <c r="X313" s="792">
        <v>1.6559742025170975E-2</v>
      </c>
      <c r="Y313" s="792">
        <v>13.290542865945698</v>
      </c>
      <c r="Z313" s="792">
        <v>0.75432594484194238</v>
      </c>
      <c r="AA313" s="792">
        <v>5.4505818710572529E-2</v>
      </c>
      <c r="AB313" s="792">
        <v>6.1705866285686951E-2</v>
      </c>
      <c r="AC313" s="792">
        <v>6.9863420778422105E-3</v>
      </c>
      <c r="AD313" s="792">
        <v>9.6549154149334817E-3</v>
      </c>
      <c r="AE313" s="792">
        <v>7.4831954432970414E-4</v>
      </c>
      <c r="AF313" s="792">
        <v>7.0173556018182399E-4</v>
      </c>
      <c r="AG313" s="792">
        <v>4.65957627988936E-5</v>
      </c>
      <c r="AH313" s="792">
        <v>0.88867553819828793</v>
      </c>
      <c r="AI313" s="792">
        <v>10.772288699767232</v>
      </c>
      <c r="AJ313" s="792">
        <v>0.61001996288078175</v>
      </c>
      <c r="AK313" s="792">
        <v>2.5472409150495642E-2</v>
      </c>
      <c r="AL313" s="792">
        <v>3.0645900969990818E-3</v>
      </c>
      <c r="AM313" s="792">
        <v>5.4062610182347487E-3</v>
      </c>
      <c r="AN313" s="792">
        <v>7.7601707474035308E-3</v>
      </c>
      <c r="AO313" s="792">
        <v>2.7740676235701135E-4</v>
      </c>
      <c r="AP313" s="792">
        <v>5.0809075581271005E-4</v>
      </c>
      <c r="AQ313" s="792">
        <v>6.7930447980373712E-6</v>
      </c>
      <c r="AR313" s="793">
        <v>0.65251568445688246</v>
      </c>
    </row>
    <row r="314" spans="1:44">
      <c r="A314" s="434" t="s">
        <v>1216</v>
      </c>
      <c r="B314" s="435">
        <v>312</v>
      </c>
      <c r="C314" s="772" t="s">
        <v>290</v>
      </c>
      <c r="D314" s="786">
        <v>1532744</v>
      </c>
      <c r="E314" s="787">
        <v>1936467.7537353951</v>
      </c>
      <c r="F314" s="787">
        <v>118257.62484493532</v>
      </c>
      <c r="G314" s="787">
        <v>0</v>
      </c>
      <c r="H314" s="787">
        <v>17.309018026968214</v>
      </c>
      <c r="I314" s="787">
        <v>29.505401388012107</v>
      </c>
      <c r="J314" s="787">
        <v>0</v>
      </c>
      <c r="K314" s="787">
        <v>0</v>
      </c>
      <c r="L314" s="787">
        <v>0</v>
      </c>
      <c r="M314" s="787">
        <v>0</v>
      </c>
      <c r="N314" s="788">
        <v>118304.43926435029</v>
      </c>
      <c r="O314" s="792">
        <v>1.2633993372248693</v>
      </c>
      <c r="P314" s="792">
        <v>7.7154191988313317E-2</v>
      </c>
      <c r="Q314" s="792">
        <v>0</v>
      </c>
      <c r="R314" s="792">
        <v>1.1292830392399653E-5</v>
      </c>
      <c r="S314" s="792">
        <v>1.9250051794697685E-5</v>
      </c>
      <c r="T314" s="792">
        <v>0</v>
      </c>
      <c r="U314" s="792">
        <v>0</v>
      </c>
      <c r="V314" s="792">
        <v>0</v>
      </c>
      <c r="W314" s="792">
        <v>0</v>
      </c>
      <c r="X314" s="792">
        <v>7.7184734870500413E-2</v>
      </c>
      <c r="Y314" s="792">
        <v>16.604451912320506</v>
      </c>
      <c r="Z314" s="792">
        <v>1.0002298133704184</v>
      </c>
      <c r="AA314" s="792">
        <v>4.8141476368550033E-2</v>
      </c>
      <c r="AB314" s="792">
        <v>7.4903044230304736E-2</v>
      </c>
      <c r="AC314" s="792">
        <v>7.2294754299150957E-3</v>
      </c>
      <c r="AD314" s="792">
        <v>4.1407519354657073E-3</v>
      </c>
      <c r="AE314" s="792">
        <v>3.4341373530163369E-4</v>
      </c>
      <c r="AF314" s="792">
        <v>5.4129706217965058E-4</v>
      </c>
      <c r="AG314" s="792">
        <v>1.4798113239714871E-5</v>
      </c>
      <c r="AH314" s="792">
        <v>1.1355440702453747</v>
      </c>
      <c r="AI314" s="792">
        <v>14.75199103786689</v>
      </c>
      <c r="AJ314" s="792">
        <v>0.89234949201384128</v>
      </c>
      <c r="AK314" s="792">
        <v>1.7691661511454619E-2</v>
      </c>
      <c r="AL314" s="792">
        <v>2.3974764895044248E-3</v>
      </c>
      <c r="AM314" s="792">
        <v>6.3209847370693916E-3</v>
      </c>
      <c r="AN314" s="792">
        <v>3.4300032583642259E-3</v>
      </c>
      <c r="AO314" s="792">
        <v>1.9385327763468861E-4</v>
      </c>
      <c r="AP314" s="792">
        <v>4.4077608220015454E-4</v>
      </c>
      <c r="AQ314" s="792">
        <v>2.1644239892588817E-6</v>
      </c>
      <c r="AR314" s="793">
        <v>0.922826411794058</v>
      </c>
    </row>
    <row r="315" spans="1:44">
      <c r="A315" s="434" t="s">
        <v>1217</v>
      </c>
      <c r="B315" s="435">
        <v>313</v>
      </c>
      <c r="C315" s="772" t="s">
        <v>1218</v>
      </c>
      <c r="D315" s="786">
        <v>7163409</v>
      </c>
      <c r="E315" s="787">
        <v>714038.76885250513</v>
      </c>
      <c r="F315" s="787">
        <v>37678.040993073526</v>
      </c>
      <c r="G315" s="787">
        <v>0</v>
      </c>
      <c r="H315" s="787">
        <v>6.3823990346244699</v>
      </c>
      <c r="I315" s="787">
        <v>10.879603050944457</v>
      </c>
      <c r="J315" s="787">
        <v>0</v>
      </c>
      <c r="K315" s="787">
        <v>0</v>
      </c>
      <c r="L315" s="787">
        <v>0</v>
      </c>
      <c r="M315" s="787">
        <v>0</v>
      </c>
      <c r="N315" s="788">
        <v>37695.302995159094</v>
      </c>
      <c r="O315" s="792">
        <v>9.967862631499963E-2</v>
      </c>
      <c r="P315" s="792">
        <v>5.25979195004411E-3</v>
      </c>
      <c r="Q315" s="792">
        <v>0</v>
      </c>
      <c r="R315" s="792">
        <v>8.9097230587063641E-7</v>
      </c>
      <c r="S315" s="792">
        <v>1.5187745179626707E-6</v>
      </c>
      <c r="T315" s="792">
        <v>0</v>
      </c>
      <c r="U315" s="792">
        <v>0</v>
      </c>
      <c r="V315" s="792">
        <v>0</v>
      </c>
      <c r="W315" s="792">
        <v>0</v>
      </c>
      <c r="X315" s="792">
        <v>5.2622016968679429E-3</v>
      </c>
      <c r="Y315" s="792">
        <v>14.86628717958034</v>
      </c>
      <c r="Z315" s="792">
        <v>0.80380765849789593</v>
      </c>
      <c r="AA315" s="792">
        <v>8.045433940741667E-2</v>
      </c>
      <c r="AB315" s="792">
        <v>6.1278921443616741E-2</v>
      </c>
      <c r="AC315" s="792">
        <v>8.6713761436034743E-3</v>
      </c>
      <c r="AD315" s="792">
        <v>9.4552742678070817E-3</v>
      </c>
      <c r="AE315" s="792">
        <v>7.5231330681812441E-4</v>
      </c>
      <c r="AF315" s="792">
        <v>8.8479520701931344E-4</v>
      </c>
      <c r="AG315" s="792">
        <v>4.9325106950288286E-5</v>
      </c>
      <c r="AH315" s="792">
        <v>0.96535400338112765</v>
      </c>
      <c r="AI315" s="792">
        <v>12.92367648293291</v>
      </c>
      <c r="AJ315" s="792">
        <v>0.69202762954184749</v>
      </c>
      <c r="AK315" s="792">
        <v>5.2956622720929096E-2</v>
      </c>
      <c r="AL315" s="792">
        <v>4.3617499540768096E-3</v>
      </c>
      <c r="AM315" s="792">
        <v>7.5484184478562298E-3</v>
      </c>
      <c r="AN315" s="792">
        <v>7.8489023966018378E-3</v>
      </c>
      <c r="AO315" s="792">
        <v>2.9264211253423521E-4</v>
      </c>
      <c r="AP315" s="792">
        <v>7.1432821768683012E-4</v>
      </c>
      <c r="AQ315" s="792">
        <v>8.3218433390068274E-6</v>
      </c>
      <c r="AR315" s="793">
        <v>0.76575861523487143</v>
      </c>
    </row>
    <row r="316" spans="1:44">
      <c r="A316" s="434" t="s">
        <v>1219</v>
      </c>
      <c r="B316" s="435">
        <v>314</v>
      </c>
      <c r="C316" s="772" t="s">
        <v>1220</v>
      </c>
      <c r="D316" s="786">
        <v>9087469</v>
      </c>
      <c r="E316" s="787">
        <v>929767.73418747354</v>
      </c>
      <c r="F316" s="787">
        <v>49248.322267369367</v>
      </c>
      <c r="G316" s="787">
        <v>0</v>
      </c>
      <c r="H316" s="787">
        <v>8.3106813634777499</v>
      </c>
      <c r="I316" s="787">
        <v>14.166603157685477</v>
      </c>
      <c r="J316" s="787">
        <v>0</v>
      </c>
      <c r="K316" s="787">
        <v>0</v>
      </c>
      <c r="L316" s="787">
        <v>0</v>
      </c>
      <c r="M316" s="787">
        <v>0</v>
      </c>
      <c r="N316" s="788">
        <v>49270.79955189053</v>
      </c>
      <c r="O316" s="792">
        <v>0.10231316708617917</v>
      </c>
      <c r="P316" s="792">
        <v>5.4193661917712587E-3</v>
      </c>
      <c r="Q316" s="792">
        <v>0</v>
      </c>
      <c r="R316" s="792">
        <v>9.1452101387941457E-7</v>
      </c>
      <c r="S316" s="792">
        <v>1.5589162568461557E-6</v>
      </c>
      <c r="T316" s="792">
        <v>0</v>
      </c>
      <c r="U316" s="792">
        <v>0</v>
      </c>
      <c r="V316" s="792">
        <v>0</v>
      </c>
      <c r="W316" s="792">
        <v>0</v>
      </c>
      <c r="X316" s="792">
        <v>5.4218396290419838E-3</v>
      </c>
      <c r="Y316" s="792">
        <v>12.833906465026837</v>
      </c>
      <c r="Z316" s="792">
        <v>0.70132876508781883</v>
      </c>
      <c r="AA316" s="792">
        <v>0.13586589977701227</v>
      </c>
      <c r="AB316" s="792">
        <v>6.42024727286164E-2</v>
      </c>
      <c r="AC316" s="792">
        <v>1.5289755161144593E-2</v>
      </c>
      <c r="AD316" s="792">
        <v>8.6315006067504887E-3</v>
      </c>
      <c r="AE316" s="792">
        <v>6.3693831267594642E-4</v>
      </c>
      <c r="AF316" s="792">
        <v>6.9675822277337268E-4</v>
      </c>
      <c r="AG316" s="792">
        <v>4.1337841830579489E-5</v>
      </c>
      <c r="AH316" s="792">
        <v>0.92669342773862251</v>
      </c>
      <c r="AI316" s="792">
        <v>10.954920019380022</v>
      </c>
      <c r="AJ316" s="792">
        <v>0.59320636883608147</v>
      </c>
      <c r="AK316" s="792">
        <v>0.10950148077835489</v>
      </c>
      <c r="AL316" s="792">
        <v>1.0243795462871869E-2</v>
      </c>
      <c r="AM316" s="792">
        <v>1.4127007994655588E-2</v>
      </c>
      <c r="AN316" s="792">
        <v>7.1913767299123695E-3</v>
      </c>
      <c r="AO316" s="792">
        <v>2.4880730990894234E-4</v>
      </c>
      <c r="AP316" s="792">
        <v>5.4532797173011387E-4</v>
      </c>
      <c r="AQ316" s="792">
        <v>6.831565337175207E-6</v>
      </c>
      <c r="AR316" s="793">
        <v>0.73507099664885245</v>
      </c>
    </row>
    <row r="317" spans="1:44">
      <c r="A317" s="434" t="s">
        <v>1221</v>
      </c>
      <c r="B317" s="435">
        <v>315</v>
      </c>
      <c r="C317" s="772" t="s">
        <v>1222</v>
      </c>
      <c r="D317" s="786">
        <v>1701748</v>
      </c>
      <c r="E317" s="787">
        <v>335964.0182023205</v>
      </c>
      <c r="F317" s="787">
        <v>17643.526774795933</v>
      </c>
      <c r="G317" s="787">
        <v>0</v>
      </c>
      <c r="H317" s="787">
        <v>3.0029972026434524</v>
      </c>
      <c r="I317" s="787">
        <v>5.1189869750567407</v>
      </c>
      <c r="J317" s="787">
        <v>0</v>
      </c>
      <c r="K317" s="787">
        <v>0</v>
      </c>
      <c r="L317" s="787">
        <v>0</v>
      </c>
      <c r="M317" s="787">
        <v>0</v>
      </c>
      <c r="N317" s="788">
        <v>17651.648758973632</v>
      </c>
      <c r="O317" s="792">
        <v>0.19742289587078726</v>
      </c>
      <c r="P317" s="792">
        <v>1.0367884536838552E-2</v>
      </c>
      <c r="Q317" s="792">
        <v>0</v>
      </c>
      <c r="R317" s="792">
        <v>1.7646544627309403E-6</v>
      </c>
      <c r="S317" s="792">
        <v>3.0080757991528361E-6</v>
      </c>
      <c r="T317" s="792">
        <v>0</v>
      </c>
      <c r="U317" s="792">
        <v>0</v>
      </c>
      <c r="V317" s="792">
        <v>0</v>
      </c>
      <c r="W317" s="792">
        <v>0</v>
      </c>
      <c r="X317" s="792">
        <v>1.0372657267100434E-2</v>
      </c>
      <c r="Y317" s="792">
        <v>9.821043434407084</v>
      </c>
      <c r="Z317" s="792">
        <v>0.55627316713257047</v>
      </c>
      <c r="AA317" s="792">
        <v>4.2758520711607295E-2</v>
      </c>
      <c r="AB317" s="792">
        <v>4.998999814962457E-2</v>
      </c>
      <c r="AC317" s="792">
        <v>4.6991625669469449E-3</v>
      </c>
      <c r="AD317" s="792">
        <v>2.130499230249722E-2</v>
      </c>
      <c r="AE317" s="792">
        <v>2.0433005435686845E-3</v>
      </c>
      <c r="AF317" s="792">
        <v>1.0061343327862657E-3</v>
      </c>
      <c r="AG317" s="792">
        <v>1.3325001631823215E-4</v>
      </c>
      <c r="AH317" s="792">
        <v>0.67820852575591972</v>
      </c>
      <c r="AI317" s="792">
        <v>7.6695085367884861</v>
      </c>
      <c r="AJ317" s="792">
        <v>0.43109846194984919</v>
      </c>
      <c r="AK317" s="792">
        <v>1.6164665561625585E-2</v>
      </c>
      <c r="AL317" s="792">
        <v>2.0353219506058402E-3</v>
      </c>
      <c r="AM317" s="792">
        <v>3.3726779341763393E-3</v>
      </c>
      <c r="AN317" s="792">
        <v>1.8185772764976314E-2</v>
      </c>
      <c r="AO317" s="792">
        <v>8.3910439848705262E-4</v>
      </c>
      <c r="AP317" s="792">
        <v>6.6194743514075434E-4</v>
      </c>
      <c r="AQ317" s="792">
        <v>2.4446350188636087E-5</v>
      </c>
      <c r="AR317" s="793">
        <v>0.47238239834504969</v>
      </c>
    </row>
    <row r="318" spans="1:44">
      <c r="A318" s="434" t="s">
        <v>1223</v>
      </c>
      <c r="B318" s="435">
        <v>316</v>
      </c>
      <c r="C318" s="772" t="s">
        <v>1224</v>
      </c>
      <c r="D318" s="786">
        <v>900390</v>
      </c>
      <c r="E318" s="787">
        <v>232938.79560094629</v>
      </c>
      <c r="F318" s="787">
        <v>12261.143640400875</v>
      </c>
      <c r="G318" s="787">
        <v>0</v>
      </c>
      <c r="H318" s="787">
        <v>2.0821115169408499</v>
      </c>
      <c r="I318" s="787">
        <v>3.5492213334243683</v>
      </c>
      <c r="J318" s="787">
        <v>0</v>
      </c>
      <c r="K318" s="787">
        <v>0</v>
      </c>
      <c r="L318" s="787">
        <v>0</v>
      </c>
      <c r="M318" s="787">
        <v>0</v>
      </c>
      <c r="N318" s="788">
        <v>12266.774973251238</v>
      </c>
      <c r="O318" s="792">
        <v>0.25870877686441018</v>
      </c>
      <c r="P318" s="792">
        <v>1.3617591977255272E-2</v>
      </c>
      <c r="Q318" s="792">
        <v>0</v>
      </c>
      <c r="R318" s="792">
        <v>2.3124551771352968E-6</v>
      </c>
      <c r="S318" s="792">
        <v>3.941871115210485E-6</v>
      </c>
      <c r="T318" s="792">
        <v>0</v>
      </c>
      <c r="U318" s="792">
        <v>0</v>
      </c>
      <c r="V318" s="792">
        <v>0</v>
      </c>
      <c r="W318" s="792">
        <v>0</v>
      </c>
      <c r="X318" s="792">
        <v>1.3623846303547616E-2</v>
      </c>
      <c r="Y318" s="792">
        <v>11.222996738459351</v>
      </c>
      <c r="Z318" s="792">
        <v>0.62305362488173821</v>
      </c>
      <c r="AA318" s="792">
        <v>6.3046146778041462E-2</v>
      </c>
      <c r="AB318" s="792">
        <v>5.2055602015380231E-2</v>
      </c>
      <c r="AC318" s="792">
        <v>1.05477771175759E-2</v>
      </c>
      <c r="AD318" s="792">
        <v>1.2147991511550065E-2</v>
      </c>
      <c r="AE318" s="792">
        <v>9.8678301564204948E-4</v>
      </c>
      <c r="AF318" s="792">
        <v>7.2779730504329864E-4</v>
      </c>
      <c r="AG318" s="792">
        <v>6.6959911811108612E-5</v>
      </c>
      <c r="AH318" s="792">
        <v>0.7626326825367824</v>
      </c>
      <c r="AI318" s="792">
        <v>9.1054296157075694</v>
      </c>
      <c r="AJ318" s="792">
        <v>0.50142082814028432</v>
      </c>
      <c r="AK318" s="792">
        <v>3.7892617825924631E-2</v>
      </c>
      <c r="AL318" s="792">
        <v>3.7623612582283511E-3</v>
      </c>
      <c r="AM318" s="792">
        <v>7.8573062799470409E-3</v>
      </c>
      <c r="AN318" s="792">
        <v>1.006992672858621E-2</v>
      </c>
      <c r="AO318" s="792">
        <v>3.6780573201259271E-4</v>
      </c>
      <c r="AP318" s="792">
        <v>5.0796486815178599E-4</v>
      </c>
      <c r="AQ318" s="792">
        <v>1.0806010224280174E-5</v>
      </c>
      <c r="AR318" s="793">
        <v>0.56188961684335925</v>
      </c>
    </row>
    <row r="319" spans="1:44">
      <c r="A319" s="434" t="s">
        <v>1225</v>
      </c>
      <c r="B319" s="435">
        <v>317</v>
      </c>
      <c r="C319" s="772" t="s">
        <v>1226</v>
      </c>
      <c r="D319" s="786">
        <v>2450372</v>
      </c>
      <c r="E319" s="787">
        <v>380955.15742164274</v>
      </c>
      <c r="F319" s="787">
        <v>21000.297138284575</v>
      </c>
      <c r="G319" s="787">
        <v>0</v>
      </c>
      <c r="H319" s="787">
        <v>3.4051482006649239</v>
      </c>
      <c r="I319" s="787">
        <v>5.8045040041987752</v>
      </c>
      <c r="J319" s="787">
        <v>0</v>
      </c>
      <c r="K319" s="787">
        <v>0</v>
      </c>
      <c r="L319" s="787">
        <v>0</v>
      </c>
      <c r="M319" s="787">
        <v>0</v>
      </c>
      <c r="N319" s="788">
        <v>21009.506790489439</v>
      </c>
      <c r="O319" s="792">
        <v>0.15546829519013552</v>
      </c>
      <c r="P319" s="792">
        <v>8.57024857380209E-3</v>
      </c>
      <c r="Q319" s="792">
        <v>0</v>
      </c>
      <c r="R319" s="792">
        <v>1.3896454092133454E-6</v>
      </c>
      <c r="S319" s="792">
        <v>2.3688256330870477E-6</v>
      </c>
      <c r="T319" s="792">
        <v>0</v>
      </c>
      <c r="U319" s="792">
        <v>0</v>
      </c>
      <c r="V319" s="792">
        <v>0</v>
      </c>
      <c r="W319" s="792">
        <v>0</v>
      </c>
      <c r="X319" s="792">
        <v>8.5740070448443902E-3</v>
      </c>
      <c r="Y319" s="792">
        <v>11.802542689947135</v>
      </c>
      <c r="Z319" s="792">
        <v>0.66415533895284951</v>
      </c>
      <c r="AA319" s="792">
        <v>7.3360097714926562E-2</v>
      </c>
      <c r="AB319" s="792">
        <v>5.9812560217413879E-2</v>
      </c>
      <c r="AC319" s="792">
        <v>1.2220193445624708E-2</v>
      </c>
      <c r="AD319" s="792">
        <v>9.2146905890179587E-3</v>
      </c>
      <c r="AE319" s="792">
        <v>6.4137435057616868E-4</v>
      </c>
      <c r="AF319" s="792">
        <v>6.0499615283347375E-4</v>
      </c>
      <c r="AG319" s="792">
        <v>4.355596054619926E-5</v>
      </c>
      <c r="AH319" s="792">
        <v>0.8200528073837885</v>
      </c>
      <c r="AI319" s="792">
        <v>9.2339766565366919</v>
      </c>
      <c r="AJ319" s="792">
        <v>0.51754216917549722</v>
      </c>
      <c r="AK319" s="792">
        <v>4.4446668758448452E-2</v>
      </c>
      <c r="AL319" s="792">
        <v>4.4440835506171185E-3</v>
      </c>
      <c r="AM319" s="792">
        <v>8.9816938316991737E-3</v>
      </c>
      <c r="AN319" s="792">
        <v>7.243511997940104E-3</v>
      </c>
      <c r="AO319" s="792">
        <v>2.0326187591027282E-4</v>
      </c>
      <c r="AP319" s="792">
        <v>4.0569690760502124E-4</v>
      </c>
      <c r="AQ319" s="792">
        <v>5.6494809585264077E-6</v>
      </c>
      <c r="AR319" s="793">
        <v>0.58327273557867598</v>
      </c>
    </row>
    <row r="320" spans="1:44">
      <c r="A320" s="434" t="s">
        <v>1227</v>
      </c>
      <c r="B320" s="435">
        <v>318</v>
      </c>
      <c r="C320" s="772" t="s">
        <v>1228</v>
      </c>
      <c r="D320" s="786">
        <v>1045479</v>
      </c>
      <c r="E320" s="787">
        <v>276433.85880348715</v>
      </c>
      <c r="F320" s="787">
        <v>15163.324874652742</v>
      </c>
      <c r="G320" s="787">
        <v>0</v>
      </c>
      <c r="H320" s="787">
        <v>2.4708899159638444</v>
      </c>
      <c r="I320" s="787">
        <v>4.2119430832249503</v>
      </c>
      <c r="J320" s="787">
        <v>0</v>
      </c>
      <c r="K320" s="787">
        <v>0</v>
      </c>
      <c r="L320" s="787">
        <v>0</v>
      </c>
      <c r="M320" s="787">
        <v>0</v>
      </c>
      <c r="N320" s="788">
        <v>15170.00770765193</v>
      </c>
      <c r="O320" s="792">
        <v>0.26440881051028969</v>
      </c>
      <c r="P320" s="792">
        <v>1.4503710619393352E-2</v>
      </c>
      <c r="Q320" s="792">
        <v>0</v>
      </c>
      <c r="R320" s="792">
        <v>2.363404636500441E-6</v>
      </c>
      <c r="S320" s="792">
        <v>4.0287208860483569E-6</v>
      </c>
      <c r="T320" s="792">
        <v>0</v>
      </c>
      <c r="U320" s="792">
        <v>0</v>
      </c>
      <c r="V320" s="792">
        <v>0</v>
      </c>
      <c r="W320" s="792">
        <v>0</v>
      </c>
      <c r="X320" s="792">
        <v>1.45101027449159E-2</v>
      </c>
      <c r="Y320" s="792">
        <v>11.30044047265574</v>
      </c>
      <c r="Z320" s="792">
        <v>0.6326660665172712</v>
      </c>
      <c r="AA320" s="792">
        <v>7.7385996881626923E-2</v>
      </c>
      <c r="AB320" s="792">
        <v>5.0804804000991369E-2</v>
      </c>
      <c r="AC320" s="792">
        <v>7.5175151634188425E-3</v>
      </c>
      <c r="AD320" s="792">
        <v>7.8254724773278422E-3</v>
      </c>
      <c r="AE320" s="792">
        <v>7.1088324849433149E-4</v>
      </c>
      <c r="AF320" s="792">
        <v>6.7130717836897552E-4</v>
      </c>
      <c r="AG320" s="792">
        <v>4.9309974329452011E-5</v>
      </c>
      <c r="AH320" s="792">
        <v>0.77763135544182893</v>
      </c>
      <c r="AI320" s="792">
        <v>9.3523962243204988</v>
      </c>
      <c r="AJ320" s="792">
        <v>0.51978277716724164</v>
      </c>
      <c r="AK320" s="792">
        <v>5.2076191200197117E-2</v>
      </c>
      <c r="AL320" s="792">
        <v>4.138951453270096E-3</v>
      </c>
      <c r="AM320" s="792">
        <v>6.1171457206588894E-3</v>
      </c>
      <c r="AN320" s="792">
        <v>6.3080171817577061E-3</v>
      </c>
      <c r="AO320" s="792">
        <v>2.4125007250214159E-4</v>
      </c>
      <c r="AP320" s="792">
        <v>4.9391275695521476E-4</v>
      </c>
      <c r="AQ320" s="792">
        <v>6.7994137868783227E-6</v>
      </c>
      <c r="AR320" s="793">
        <v>0.58916504496636968</v>
      </c>
    </row>
    <row r="321" spans="1:44">
      <c r="A321" s="434" t="s">
        <v>1229</v>
      </c>
      <c r="B321" s="435">
        <v>319</v>
      </c>
      <c r="C321" s="772" t="s">
        <v>296</v>
      </c>
      <c r="D321" s="786">
        <v>27277475</v>
      </c>
      <c r="E321" s="787">
        <v>2304972.3093974618</v>
      </c>
      <c r="F321" s="787">
        <v>132145.28404560758</v>
      </c>
      <c r="G321" s="787">
        <v>0</v>
      </c>
      <c r="H321" s="787">
        <v>20.602877160264267</v>
      </c>
      <c r="I321" s="787">
        <v>35.120199159442507</v>
      </c>
      <c r="J321" s="787">
        <v>0</v>
      </c>
      <c r="K321" s="787">
        <v>0</v>
      </c>
      <c r="L321" s="787">
        <v>0</v>
      </c>
      <c r="M321" s="787">
        <v>0</v>
      </c>
      <c r="N321" s="788">
        <v>132201.00712192728</v>
      </c>
      <c r="O321" s="792">
        <v>8.4500941139070307E-2</v>
      </c>
      <c r="P321" s="792">
        <v>4.8444837377949234E-3</v>
      </c>
      <c r="Q321" s="792">
        <v>0</v>
      </c>
      <c r="R321" s="792">
        <v>7.5530734278976584E-7</v>
      </c>
      <c r="S321" s="792">
        <v>1.2875165006820649E-6</v>
      </c>
      <c r="T321" s="792">
        <v>0</v>
      </c>
      <c r="U321" s="792">
        <v>0</v>
      </c>
      <c r="V321" s="792">
        <v>0</v>
      </c>
      <c r="W321" s="792">
        <v>0</v>
      </c>
      <c r="X321" s="792">
        <v>4.8465265616383958E-3</v>
      </c>
      <c r="Y321" s="792">
        <v>9.3304972809601487</v>
      </c>
      <c r="Z321" s="792">
        <v>0.53428878757222553</v>
      </c>
      <c r="AA321" s="792">
        <v>3.449743843947263E-2</v>
      </c>
      <c r="AB321" s="792">
        <v>4.476805889469871E-2</v>
      </c>
      <c r="AC321" s="792">
        <v>4.625085535932761E-3</v>
      </c>
      <c r="AD321" s="792">
        <v>1.3209737587411103E-2</v>
      </c>
      <c r="AE321" s="792">
        <v>8.0095179803027082E-4</v>
      </c>
      <c r="AF321" s="792">
        <v>5.6139722030899104E-4</v>
      </c>
      <c r="AG321" s="792">
        <v>5.303515727154382E-5</v>
      </c>
      <c r="AH321" s="792">
        <v>0.63280449220535151</v>
      </c>
      <c r="AI321" s="792">
        <v>7.3062151949101501</v>
      </c>
      <c r="AJ321" s="792">
        <v>0.41830652300314952</v>
      </c>
      <c r="AK321" s="792">
        <v>1.2239350054727101E-2</v>
      </c>
      <c r="AL321" s="792">
        <v>1.8162560967219189E-3</v>
      </c>
      <c r="AM321" s="792">
        <v>3.2808425985357669E-3</v>
      </c>
      <c r="AN321" s="792">
        <v>1.1174138621798684E-2</v>
      </c>
      <c r="AO321" s="792">
        <v>2.9862812178707646E-4</v>
      </c>
      <c r="AP321" s="792">
        <v>3.7854756878561303E-4</v>
      </c>
      <c r="AQ321" s="792">
        <v>8.9577751274194009E-6</v>
      </c>
      <c r="AR321" s="793">
        <v>0.44750324384063317</v>
      </c>
    </row>
    <row r="322" spans="1:44">
      <c r="A322" s="434" t="s">
        <v>1230</v>
      </c>
      <c r="B322" s="435">
        <v>320</v>
      </c>
      <c r="C322" s="772" t="s">
        <v>298</v>
      </c>
      <c r="D322" s="786">
        <v>8424576</v>
      </c>
      <c r="E322" s="787">
        <v>421967.75575070002</v>
      </c>
      <c r="F322" s="787">
        <v>22346.500092559152</v>
      </c>
      <c r="G322" s="787">
        <v>0</v>
      </c>
      <c r="H322" s="787">
        <v>3.7717372143167678</v>
      </c>
      <c r="I322" s="787">
        <v>6.4294011517654788</v>
      </c>
      <c r="J322" s="787">
        <v>0</v>
      </c>
      <c r="K322" s="787">
        <v>0</v>
      </c>
      <c r="L322" s="787">
        <v>0</v>
      </c>
      <c r="M322" s="787">
        <v>0</v>
      </c>
      <c r="N322" s="788">
        <v>22356.701230925235</v>
      </c>
      <c r="O322" s="792">
        <v>5.008771429573429E-2</v>
      </c>
      <c r="P322" s="792">
        <v>2.6525370644836193E-3</v>
      </c>
      <c r="Q322" s="792">
        <v>0</v>
      </c>
      <c r="R322" s="792">
        <v>4.4770647381147344E-7</v>
      </c>
      <c r="S322" s="792">
        <v>7.6317207557572976E-7</v>
      </c>
      <c r="T322" s="792">
        <v>0</v>
      </c>
      <c r="U322" s="792">
        <v>0</v>
      </c>
      <c r="V322" s="792">
        <v>0</v>
      </c>
      <c r="W322" s="792">
        <v>0</v>
      </c>
      <c r="X322" s="792">
        <v>2.6537479430330064E-3</v>
      </c>
      <c r="Y322" s="792">
        <v>8.289735093160095</v>
      </c>
      <c r="Z322" s="792">
        <v>0.46823046670046653</v>
      </c>
      <c r="AA322" s="792">
        <v>5.6628885990224115E-2</v>
      </c>
      <c r="AB322" s="792">
        <v>3.9755536210610405E-2</v>
      </c>
      <c r="AC322" s="792">
        <v>6.2327576114360982E-3</v>
      </c>
      <c r="AD322" s="792">
        <v>8.2407067550908653E-3</v>
      </c>
      <c r="AE322" s="792">
        <v>7.1170359551345468E-4</v>
      </c>
      <c r="AF322" s="792">
        <v>5.2082516091977245E-4</v>
      </c>
      <c r="AG322" s="792">
        <v>4.6446480247714123E-5</v>
      </c>
      <c r="AH322" s="792">
        <v>0.58036732850450889</v>
      </c>
      <c r="AI322" s="792">
        <v>6.5346120765793279</v>
      </c>
      <c r="AJ322" s="792">
        <v>0.36675082249880597</v>
      </c>
      <c r="AK322" s="792">
        <v>3.684329771876705E-2</v>
      </c>
      <c r="AL322" s="792">
        <v>3.3904931050905466E-3</v>
      </c>
      <c r="AM322" s="792">
        <v>5.0791878046379593E-3</v>
      </c>
      <c r="AN322" s="792">
        <v>6.6605907680011688E-3</v>
      </c>
      <c r="AO322" s="792">
        <v>2.6798822773649376E-4</v>
      </c>
      <c r="AP322" s="792">
        <v>3.5909040602958285E-4</v>
      </c>
      <c r="AQ322" s="792">
        <v>7.4790644453711577E-6</v>
      </c>
      <c r="AR322" s="793">
        <v>0.41935894959351416</v>
      </c>
    </row>
    <row r="323" spans="1:44">
      <c r="A323" s="434" t="s">
        <v>1231</v>
      </c>
      <c r="B323" s="435">
        <v>321</v>
      </c>
      <c r="C323" s="772" t="s">
        <v>1232</v>
      </c>
      <c r="D323" s="786">
        <v>3357286</v>
      </c>
      <c r="E323" s="787">
        <v>583331.19725358882</v>
      </c>
      <c r="F323" s="787">
        <v>33350.290530558792</v>
      </c>
      <c r="G323" s="787">
        <v>0</v>
      </c>
      <c r="H323" s="787">
        <v>5.2140760874941954</v>
      </c>
      <c r="I323" s="787">
        <v>8.8880494311957587</v>
      </c>
      <c r="J323" s="787">
        <v>0</v>
      </c>
      <c r="K323" s="787">
        <v>0</v>
      </c>
      <c r="L323" s="787">
        <v>0</v>
      </c>
      <c r="M323" s="787">
        <v>0</v>
      </c>
      <c r="N323" s="788">
        <v>33364.392656077485</v>
      </c>
      <c r="O323" s="792">
        <v>0.17375082052991281</v>
      </c>
      <c r="P323" s="792">
        <v>9.9337055379133E-3</v>
      </c>
      <c r="Q323" s="792">
        <v>0</v>
      </c>
      <c r="R323" s="792">
        <v>1.553062827383248E-6</v>
      </c>
      <c r="S323" s="792">
        <v>2.647391205633288E-6</v>
      </c>
      <c r="T323" s="792">
        <v>0</v>
      </c>
      <c r="U323" s="792">
        <v>0</v>
      </c>
      <c r="V323" s="792">
        <v>0</v>
      </c>
      <c r="W323" s="792">
        <v>0</v>
      </c>
      <c r="X323" s="792">
        <v>9.9379059919463171E-3</v>
      </c>
      <c r="Y323" s="792">
        <v>13.693182543756819</v>
      </c>
      <c r="Z323" s="792">
        <v>0.77880111605814972</v>
      </c>
      <c r="AA323" s="792">
        <v>6.8970415896909457E-2</v>
      </c>
      <c r="AB323" s="792">
        <v>6.9579895017221033E-2</v>
      </c>
      <c r="AC323" s="792">
        <v>1.1598996911550523E-2</v>
      </c>
      <c r="AD323" s="792">
        <v>1.0626713465651215E-2</v>
      </c>
      <c r="AE323" s="792">
        <v>7.8813291787929642E-4</v>
      </c>
      <c r="AF323" s="792">
        <v>7.1149036793493291E-4</v>
      </c>
      <c r="AG323" s="792">
        <v>5.4601750617311154E-5</v>
      </c>
      <c r="AH323" s="792">
        <v>0.94113136238591355</v>
      </c>
      <c r="AI323" s="792">
        <v>10.413512740638252</v>
      </c>
      <c r="AJ323" s="792">
        <v>0.59212315070392352</v>
      </c>
      <c r="AK323" s="792">
        <v>3.3637556664198619E-2</v>
      </c>
      <c r="AL323" s="792">
        <v>3.773145023361893E-3</v>
      </c>
      <c r="AM323" s="792">
        <v>8.2708689583537269E-3</v>
      </c>
      <c r="AN323" s="792">
        <v>8.1323933226957745E-3</v>
      </c>
      <c r="AO323" s="792">
        <v>2.0034330372010957E-4</v>
      </c>
      <c r="AP323" s="792">
        <v>4.3235086667104853E-4</v>
      </c>
      <c r="AQ323" s="792">
        <v>5.8393756483556608E-6</v>
      </c>
      <c r="AR323" s="793">
        <v>0.64657564821857305</v>
      </c>
    </row>
    <row r="324" spans="1:44">
      <c r="A324" s="434" t="s">
        <v>1233</v>
      </c>
      <c r="B324" s="435">
        <v>322</v>
      </c>
      <c r="C324" s="772" t="s">
        <v>1234</v>
      </c>
      <c r="D324" s="786">
        <v>1391150</v>
      </c>
      <c r="E324" s="787">
        <v>526523.32044955762</v>
      </c>
      <c r="F324" s="787">
        <v>28591.024976621524</v>
      </c>
      <c r="G324" s="787">
        <v>5294.6106240343825</v>
      </c>
      <c r="H324" s="787">
        <v>4.7063017846285629</v>
      </c>
      <c r="I324" s="787">
        <v>8.0224841751410381</v>
      </c>
      <c r="J324" s="787">
        <v>0</v>
      </c>
      <c r="K324" s="787">
        <v>0</v>
      </c>
      <c r="L324" s="787">
        <v>0</v>
      </c>
      <c r="M324" s="787">
        <v>0</v>
      </c>
      <c r="N324" s="788">
        <v>33898.364386615678</v>
      </c>
      <c r="O324" s="792">
        <v>0.37848062426737422</v>
      </c>
      <c r="P324" s="792">
        <v>2.0552079198232775E-2</v>
      </c>
      <c r="Q324" s="792">
        <v>3.8059236056747171E-3</v>
      </c>
      <c r="R324" s="792">
        <v>3.3830297125605167E-6</v>
      </c>
      <c r="S324" s="792">
        <v>5.7668002552859416E-6</v>
      </c>
      <c r="T324" s="792">
        <v>0</v>
      </c>
      <c r="U324" s="792">
        <v>0</v>
      </c>
      <c r="V324" s="792">
        <v>0</v>
      </c>
      <c r="W324" s="792">
        <v>0</v>
      </c>
      <c r="X324" s="792">
        <v>2.4367152633875341E-2</v>
      </c>
      <c r="Y324" s="792">
        <v>50.111727168994634</v>
      </c>
      <c r="Z324" s="792">
        <v>2.7284152467412666</v>
      </c>
      <c r="AA324" s="792">
        <v>0.12886906067648857</v>
      </c>
      <c r="AB324" s="792">
        <v>0.16179177830967001</v>
      </c>
      <c r="AC324" s="792">
        <v>1.9700979891136311E-2</v>
      </c>
      <c r="AD324" s="792">
        <v>1.2811389329253501E-2</v>
      </c>
      <c r="AE324" s="792">
        <v>7.2730599530763571E-4</v>
      </c>
      <c r="AF324" s="792">
        <v>1.8504755126781116E-3</v>
      </c>
      <c r="AG324" s="792">
        <v>4.0624883625166753E-5</v>
      </c>
      <c r="AH324" s="792">
        <v>3.0542068613394262</v>
      </c>
      <c r="AI324" s="792">
        <v>40.568211537196653</v>
      </c>
      <c r="AJ324" s="792">
        <v>2.1903903104005407</v>
      </c>
      <c r="AK324" s="792">
        <v>5.2788236027421803E-2</v>
      </c>
      <c r="AL324" s="792">
        <v>6.6713695620604719E-3</v>
      </c>
      <c r="AM324" s="792">
        <v>1.3587344757927798E-2</v>
      </c>
      <c r="AN324" s="792">
        <v>9.9998773983552801E-3</v>
      </c>
      <c r="AO324" s="792">
        <v>3.1988169991967083E-4</v>
      </c>
      <c r="AP324" s="792">
        <v>1.4486148134753719E-3</v>
      </c>
      <c r="AQ324" s="792">
        <v>5.9689570683391542E-6</v>
      </c>
      <c r="AR324" s="793">
        <v>2.2752116036167691</v>
      </c>
    </row>
    <row r="325" spans="1:44">
      <c r="A325" s="434" t="s">
        <v>1235</v>
      </c>
      <c r="B325" s="435">
        <v>323</v>
      </c>
      <c r="C325" s="772" t="s">
        <v>1236</v>
      </c>
      <c r="D325" s="786">
        <v>2176634</v>
      </c>
      <c r="E325" s="787">
        <v>137127.72289225383</v>
      </c>
      <c r="F325" s="787">
        <v>8160.4111616595064</v>
      </c>
      <c r="G325" s="787">
        <v>790.78210192786071</v>
      </c>
      <c r="H325" s="787">
        <v>1.2257091412757148</v>
      </c>
      <c r="I325" s="787">
        <v>2.0893756157598817</v>
      </c>
      <c r="J325" s="787">
        <v>0</v>
      </c>
      <c r="K325" s="787">
        <v>0</v>
      </c>
      <c r="L325" s="787">
        <v>0</v>
      </c>
      <c r="M325" s="787">
        <v>0</v>
      </c>
      <c r="N325" s="788">
        <v>8954.5083483444032</v>
      </c>
      <c r="O325" s="792">
        <v>6.2999899336431311E-2</v>
      </c>
      <c r="P325" s="792">
        <v>3.749096615076079E-3</v>
      </c>
      <c r="Q325" s="792">
        <v>3.6330503976684218E-4</v>
      </c>
      <c r="R325" s="792">
        <v>5.6312137974308718E-7</v>
      </c>
      <c r="S325" s="792">
        <v>9.5991131984517455E-7</v>
      </c>
      <c r="T325" s="792">
        <v>0</v>
      </c>
      <c r="U325" s="792">
        <v>0</v>
      </c>
      <c r="V325" s="792">
        <v>0</v>
      </c>
      <c r="W325" s="792">
        <v>0</v>
      </c>
      <c r="X325" s="792">
        <v>4.1139246875425096E-3</v>
      </c>
      <c r="Y325" s="792">
        <v>14.439720271482443</v>
      </c>
      <c r="Z325" s="792">
        <v>0.79486637020476947</v>
      </c>
      <c r="AA325" s="792">
        <v>6.4423604999687523E-2</v>
      </c>
      <c r="AB325" s="792">
        <v>6.0071489797573201E-2</v>
      </c>
      <c r="AC325" s="792">
        <v>7.5162523041928022E-3</v>
      </c>
      <c r="AD325" s="792">
        <v>7.1193351803663478E-3</v>
      </c>
      <c r="AE325" s="792">
        <v>3.1038929539555339E-4</v>
      </c>
      <c r="AF325" s="792">
        <v>5.5400403212565986E-4</v>
      </c>
      <c r="AG325" s="792">
        <v>1.8359257744923384E-5</v>
      </c>
      <c r="AH325" s="792">
        <v>0.93487980507185542</v>
      </c>
      <c r="AI325" s="792">
        <v>12.07292541980806</v>
      </c>
      <c r="AJ325" s="792">
        <v>0.66218781967544438</v>
      </c>
      <c r="AK325" s="792">
        <v>3.5218692332333885E-2</v>
      </c>
      <c r="AL325" s="792">
        <v>2.7485158436860533E-3</v>
      </c>
      <c r="AM325" s="792">
        <v>5.5263829008500263E-3</v>
      </c>
      <c r="AN325" s="792">
        <v>5.6767393488165868E-3</v>
      </c>
      <c r="AO325" s="792">
        <v>1.1916630988315202E-4</v>
      </c>
      <c r="AP325" s="792">
        <v>4.3656481557757023E-4</v>
      </c>
      <c r="AQ325" s="792">
        <v>2.4746273179456592E-6</v>
      </c>
      <c r="AR325" s="793">
        <v>0.71191635585390967</v>
      </c>
    </row>
    <row r="326" spans="1:44">
      <c r="A326" s="434" t="s">
        <v>1237</v>
      </c>
      <c r="B326" s="435">
        <v>324</v>
      </c>
      <c r="C326" s="772" t="s">
        <v>1238</v>
      </c>
      <c r="D326" s="786">
        <v>15410954</v>
      </c>
      <c r="E326" s="787">
        <v>81137005.723947793</v>
      </c>
      <c r="F326" s="787">
        <v>5486148.0014257003</v>
      </c>
      <c r="G326" s="787">
        <v>1824.1169128839072</v>
      </c>
      <c r="H326" s="787">
        <v>725.23897804184014</v>
      </c>
      <c r="I326" s="787">
        <v>1236.2611857019522</v>
      </c>
      <c r="J326" s="787">
        <v>0</v>
      </c>
      <c r="K326" s="787">
        <v>0</v>
      </c>
      <c r="L326" s="787">
        <v>28905</v>
      </c>
      <c r="M326" s="787">
        <v>0</v>
      </c>
      <c r="N326" s="788">
        <v>5518838.6185023282</v>
      </c>
      <c r="O326" s="792">
        <v>5.264891824603966</v>
      </c>
      <c r="P326" s="792">
        <v>0.35599016137649236</v>
      </c>
      <c r="Q326" s="792">
        <v>1.1836495734682663E-4</v>
      </c>
      <c r="R326" s="792">
        <v>4.7059966439575392E-5</v>
      </c>
      <c r="S326" s="792">
        <v>8.0219640244332186E-5</v>
      </c>
      <c r="T326" s="792">
        <v>0</v>
      </c>
      <c r="U326" s="792">
        <v>0</v>
      </c>
      <c r="V326" s="792">
        <v>1.8756139301953662E-3</v>
      </c>
      <c r="W326" s="792">
        <v>0</v>
      </c>
      <c r="X326" s="792">
        <v>0.35811141987071848</v>
      </c>
      <c r="Y326" s="792">
        <v>16.859116729677368</v>
      </c>
      <c r="Z326" s="792">
        <v>1.0334519104136377</v>
      </c>
      <c r="AA326" s="792">
        <v>7.630177780182798E-2</v>
      </c>
      <c r="AB326" s="792">
        <v>0.10910848690792616</v>
      </c>
      <c r="AC326" s="792">
        <v>7.0946166632412334E-3</v>
      </c>
      <c r="AD326" s="792">
        <v>6.7239658500353721E-3</v>
      </c>
      <c r="AE326" s="792">
        <v>1.8608739652012348E-3</v>
      </c>
      <c r="AF326" s="792">
        <v>3.0467444007305665E-3</v>
      </c>
      <c r="AG326" s="792">
        <v>1.2673377100419275E-4</v>
      </c>
      <c r="AH326" s="792">
        <v>1.2377151097736045</v>
      </c>
      <c r="AI326" s="792">
        <v>13.029843898510604</v>
      </c>
      <c r="AJ326" s="792">
        <v>0.81463485670197566</v>
      </c>
      <c r="AK326" s="792">
        <v>2.5866345223654035E-2</v>
      </c>
      <c r="AL326" s="792">
        <v>4.569054685321189E-3</v>
      </c>
      <c r="AM326" s="792">
        <v>5.0370888335535763E-3</v>
      </c>
      <c r="AN326" s="792">
        <v>5.023604108456637E-3</v>
      </c>
      <c r="AO326" s="792">
        <v>5.7802626620174677E-4</v>
      </c>
      <c r="AP326" s="792">
        <v>2.5617684249549621E-3</v>
      </c>
      <c r="AQ326" s="792">
        <v>1.577145412528668E-5</v>
      </c>
      <c r="AR326" s="793">
        <v>0.85828651569824299</v>
      </c>
    </row>
    <row r="327" spans="1:44">
      <c r="A327" s="434" t="s">
        <v>1239</v>
      </c>
      <c r="B327" s="435">
        <v>325</v>
      </c>
      <c r="C327" s="772" t="s">
        <v>1240</v>
      </c>
      <c r="D327" s="786">
        <v>27215848</v>
      </c>
      <c r="E327" s="787">
        <v>13332939.379637986</v>
      </c>
      <c r="F327" s="787">
        <v>767991.32694851048</v>
      </c>
      <c r="G327" s="787">
        <v>6131.7923367465719</v>
      </c>
      <c r="H327" s="787">
        <v>119.17579708180503</v>
      </c>
      <c r="I327" s="787">
        <v>203.15015693879013</v>
      </c>
      <c r="J327" s="787">
        <v>0</v>
      </c>
      <c r="K327" s="787">
        <v>0</v>
      </c>
      <c r="L327" s="787">
        <v>0</v>
      </c>
      <c r="M327" s="787">
        <v>0</v>
      </c>
      <c r="N327" s="788">
        <v>774445.44523927767</v>
      </c>
      <c r="O327" s="792">
        <v>0.48989615828387878</v>
      </c>
      <c r="P327" s="792">
        <v>2.8218533809731394E-2</v>
      </c>
      <c r="Q327" s="792">
        <v>2.2530227008714084E-4</v>
      </c>
      <c r="R327" s="792">
        <v>4.3789117679450971E-6</v>
      </c>
      <c r="S327" s="792">
        <v>7.4644066552249315E-6</v>
      </c>
      <c r="T327" s="792">
        <v>0</v>
      </c>
      <c r="U327" s="792">
        <v>0</v>
      </c>
      <c r="V327" s="792">
        <v>0</v>
      </c>
      <c r="W327" s="792">
        <v>0</v>
      </c>
      <c r="X327" s="792">
        <v>2.8455679398241705E-2</v>
      </c>
      <c r="Y327" s="792">
        <v>11.060050125836202</v>
      </c>
      <c r="Z327" s="792">
        <v>0.61721675678116705</v>
      </c>
      <c r="AA327" s="792">
        <v>0.21475565971551069</v>
      </c>
      <c r="AB327" s="792">
        <v>7.2671708627722431E-2</v>
      </c>
      <c r="AC327" s="792">
        <v>1.8869404070810579E-2</v>
      </c>
      <c r="AD327" s="792">
        <v>6.8000536059944112E-3</v>
      </c>
      <c r="AE327" s="792">
        <v>5.1827451569338924E-4</v>
      </c>
      <c r="AF327" s="792">
        <v>5.2299118859546649E-4</v>
      </c>
      <c r="AG327" s="792">
        <v>3.2758810836948196E-5</v>
      </c>
      <c r="AH327" s="792">
        <v>0.93138760731633108</v>
      </c>
      <c r="AI327" s="792">
        <v>9.2039091968016109</v>
      </c>
      <c r="AJ327" s="792">
        <v>0.50957345886869676</v>
      </c>
      <c r="AK327" s="792">
        <v>0.18660130945229764</v>
      </c>
      <c r="AL327" s="792">
        <v>1.2030940934119765E-2</v>
      </c>
      <c r="AM327" s="792">
        <v>1.7654603688094142E-2</v>
      </c>
      <c r="AN327" s="792">
        <v>5.6831905139139872E-3</v>
      </c>
      <c r="AO327" s="792">
        <v>2.0952755234136071E-4</v>
      </c>
      <c r="AP327" s="792">
        <v>3.8970455141839174E-4</v>
      </c>
      <c r="AQ327" s="792">
        <v>4.9705934109256655E-6</v>
      </c>
      <c r="AR327" s="793">
        <v>0.73214770615429303</v>
      </c>
    </row>
    <row r="328" spans="1:44">
      <c r="A328" s="434" t="s">
        <v>1241</v>
      </c>
      <c r="B328" s="435">
        <v>326</v>
      </c>
      <c r="C328" s="772" t="s">
        <v>1242</v>
      </c>
      <c r="D328" s="786">
        <v>14922496</v>
      </c>
      <c r="E328" s="787">
        <v>32751606.672773752</v>
      </c>
      <c r="F328" s="787">
        <v>1805644.3457349644</v>
      </c>
      <c r="G328" s="787">
        <v>608.22977409179202</v>
      </c>
      <c r="H328" s="787">
        <v>292.74856202365453</v>
      </c>
      <c r="I328" s="787">
        <v>499.02679717667547</v>
      </c>
      <c r="J328" s="787">
        <v>0</v>
      </c>
      <c r="K328" s="787">
        <v>0</v>
      </c>
      <c r="L328" s="787">
        <v>12416.187294729814</v>
      </c>
      <c r="M328" s="787">
        <v>0</v>
      </c>
      <c r="N328" s="788">
        <v>1819460.5381629863</v>
      </c>
      <c r="O328" s="792">
        <v>2.1947807305677114</v>
      </c>
      <c r="P328" s="792">
        <v>0.12100149638069693</v>
      </c>
      <c r="Q328" s="792">
        <v>4.0759251943628734E-5</v>
      </c>
      <c r="R328" s="792">
        <v>1.961793536574944E-5</v>
      </c>
      <c r="S328" s="792">
        <v>3.3441241812138896E-5</v>
      </c>
      <c r="T328" s="792">
        <v>0</v>
      </c>
      <c r="U328" s="792">
        <v>0</v>
      </c>
      <c r="V328" s="792">
        <v>8.3204494038596592E-4</v>
      </c>
      <c r="W328" s="792">
        <v>0</v>
      </c>
      <c r="X328" s="792">
        <v>0.12192735975020441</v>
      </c>
      <c r="Y328" s="792">
        <v>18.039062111051784</v>
      </c>
      <c r="Z328" s="792">
        <v>0.96491458076323477</v>
      </c>
      <c r="AA328" s="792">
        <v>9.2853600280407816E-2</v>
      </c>
      <c r="AB328" s="792">
        <v>6.7137286855882911E-2</v>
      </c>
      <c r="AC328" s="792">
        <v>1.0527364967660966E-2</v>
      </c>
      <c r="AD328" s="792">
        <v>4.3790423450516033E-3</v>
      </c>
      <c r="AE328" s="792">
        <v>3.3824259522822076E-4</v>
      </c>
      <c r="AF328" s="792">
        <v>1.6364906501256345E-3</v>
      </c>
      <c r="AG328" s="792">
        <v>2.3559499997018146E-5</v>
      </c>
      <c r="AH328" s="792">
        <v>1.1418101679575889</v>
      </c>
      <c r="AI328" s="792">
        <v>16.501029512842806</v>
      </c>
      <c r="AJ328" s="792">
        <v>0.87727112101105442</v>
      </c>
      <c r="AK328" s="792">
        <v>6.539986838279245E-2</v>
      </c>
      <c r="AL328" s="792">
        <v>5.9487807981567133E-3</v>
      </c>
      <c r="AM328" s="792">
        <v>9.7446345779998722E-3</v>
      </c>
      <c r="AN328" s="792">
        <v>3.7028466779133666E-3</v>
      </c>
      <c r="AO328" s="792">
        <v>1.0398186928779029E-4</v>
      </c>
      <c r="AP328" s="792">
        <v>1.5395037374543452E-3</v>
      </c>
      <c r="AQ328" s="792">
        <v>2.4994117445200769E-6</v>
      </c>
      <c r="AR328" s="793">
        <v>0.96371323646640361</v>
      </c>
    </row>
    <row r="329" spans="1:44">
      <c r="A329" s="434" t="s">
        <v>1243</v>
      </c>
      <c r="B329" s="435">
        <v>327</v>
      </c>
      <c r="C329" s="772" t="s">
        <v>1244</v>
      </c>
      <c r="D329" s="786">
        <v>7353722</v>
      </c>
      <c r="E329" s="787">
        <v>29593880.613299426</v>
      </c>
      <c r="F329" s="787">
        <v>1597546.1742963458</v>
      </c>
      <c r="G329" s="787">
        <v>132.33145438360845</v>
      </c>
      <c r="H329" s="787">
        <v>264.52338906002717</v>
      </c>
      <c r="I329" s="787">
        <v>450.91343475251244</v>
      </c>
      <c r="J329" s="787">
        <v>0</v>
      </c>
      <c r="K329" s="787">
        <v>0</v>
      </c>
      <c r="L329" s="787">
        <v>6118.524033541642</v>
      </c>
      <c r="M329" s="787">
        <v>0</v>
      </c>
      <c r="N329" s="788">
        <v>1604512.4666080836</v>
      </c>
      <c r="O329" s="792">
        <v>4.0243404106518339</v>
      </c>
      <c r="P329" s="792">
        <v>0.21724321021332405</v>
      </c>
      <c r="Q329" s="792">
        <v>1.7995166853412251E-5</v>
      </c>
      <c r="R329" s="792">
        <v>3.5971361041391985E-5</v>
      </c>
      <c r="S329" s="792">
        <v>6.1317715675478687E-5</v>
      </c>
      <c r="T329" s="792">
        <v>0</v>
      </c>
      <c r="U329" s="792">
        <v>0</v>
      </c>
      <c r="V329" s="792">
        <v>8.3203091353489323E-4</v>
      </c>
      <c r="W329" s="792">
        <v>0</v>
      </c>
      <c r="X329" s="792">
        <v>0.21819052537042921</v>
      </c>
      <c r="Y329" s="792">
        <v>16.361587105983752</v>
      </c>
      <c r="Z329" s="792">
        <v>0.89081691813543951</v>
      </c>
      <c r="AA329" s="792">
        <v>7.0972112309447014E-2</v>
      </c>
      <c r="AB329" s="792">
        <v>6.3164712935727493E-2</v>
      </c>
      <c r="AC329" s="792">
        <v>8.8635361405905149E-3</v>
      </c>
      <c r="AD329" s="792">
        <v>4.9442573571670629E-3</v>
      </c>
      <c r="AE329" s="792">
        <v>4.5396098821592115E-4</v>
      </c>
      <c r="AF329" s="792">
        <v>1.4684597468065017E-3</v>
      </c>
      <c r="AG329" s="792">
        <v>2.874961412247463E-5</v>
      </c>
      <c r="AH329" s="792">
        <v>1.0407127072275162</v>
      </c>
      <c r="AI329" s="792">
        <v>14.571111876696262</v>
      </c>
      <c r="AJ329" s="792">
        <v>0.78848586652646868</v>
      </c>
      <c r="AK329" s="792">
        <v>4.3060006200911265E-2</v>
      </c>
      <c r="AL329" s="792">
        <v>5.9857861398967408E-3</v>
      </c>
      <c r="AM329" s="792">
        <v>7.844919201863431E-3</v>
      </c>
      <c r="AN329" s="792">
        <v>4.0523856319670511E-3</v>
      </c>
      <c r="AO329" s="792">
        <v>1.1832785849491046E-4</v>
      </c>
      <c r="AP329" s="792">
        <v>1.3440099092467323E-3</v>
      </c>
      <c r="AQ329" s="792">
        <v>2.9724417657543192E-6</v>
      </c>
      <c r="AR329" s="793">
        <v>0.85089427391061456</v>
      </c>
    </row>
    <row r="330" spans="1:44">
      <c r="A330" s="434" t="s">
        <v>1245</v>
      </c>
      <c r="B330" s="435">
        <v>328</v>
      </c>
      <c r="C330" s="772" t="s">
        <v>1246</v>
      </c>
      <c r="D330" s="786">
        <v>699738</v>
      </c>
      <c r="E330" s="787">
        <v>6370809.1975726672</v>
      </c>
      <c r="F330" s="787">
        <v>339815.18359040678</v>
      </c>
      <c r="G330" s="787">
        <v>0</v>
      </c>
      <c r="H330" s="787">
        <v>56.945152344751186</v>
      </c>
      <c r="I330" s="787">
        <v>97.070184710396234</v>
      </c>
      <c r="J330" s="787">
        <v>0</v>
      </c>
      <c r="K330" s="787">
        <v>0</v>
      </c>
      <c r="L330" s="787">
        <v>582.18168873328545</v>
      </c>
      <c r="M330" s="787">
        <v>0</v>
      </c>
      <c r="N330" s="788">
        <v>340551.38061619521</v>
      </c>
      <c r="O330" s="792">
        <v>9.1045637046618406</v>
      </c>
      <c r="P330" s="792">
        <v>0.48563202740226596</v>
      </c>
      <c r="Q330" s="792">
        <v>0</v>
      </c>
      <c r="R330" s="792">
        <v>8.1380677260276259E-5</v>
      </c>
      <c r="S330" s="792">
        <v>1.3872361471064346E-4</v>
      </c>
      <c r="T330" s="792">
        <v>0</v>
      </c>
      <c r="U330" s="792">
        <v>0</v>
      </c>
      <c r="V330" s="792">
        <v>8.3199953230106904E-4</v>
      </c>
      <c r="W330" s="792">
        <v>0</v>
      </c>
      <c r="X330" s="792">
        <v>0.48668413122653792</v>
      </c>
      <c r="Y330" s="792">
        <v>37.03230711691171</v>
      </c>
      <c r="Z330" s="792">
        <v>2.0951384952692909</v>
      </c>
      <c r="AA330" s="792">
        <v>0.14468016482442869</v>
      </c>
      <c r="AB330" s="792">
        <v>0.54273219470123513</v>
      </c>
      <c r="AC330" s="792">
        <v>0.22244452222604155</v>
      </c>
      <c r="AD330" s="792">
        <v>1.1833230085986385E-2</v>
      </c>
      <c r="AE330" s="792">
        <v>4.6888680016891882E-4</v>
      </c>
      <c r="AF330" s="792">
        <v>1.7883442881461353E-3</v>
      </c>
      <c r="AG330" s="792">
        <v>2.7419102645375377E-5</v>
      </c>
      <c r="AH330" s="792">
        <v>3.0191132572979433</v>
      </c>
      <c r="AI330" s="792">
        <v>30.239546070538914</v>
      </c>
      <c r="AJ330" s="792">
        <v>1.6921927829808201</v>
      </c>
      <c r="AK330" s="792">
        <v>6.6013281613424304E-2</v>
      </c>
      <c r="AL330" s="792">
        <v>0.3353763580190644</v>
      </c>
      <c r="AM330" s="792">
        <v>0.12605462977008267</v>
      </c>
      <c r="AN330" s="792">
        <v>8.4847905096938642E-3</v>
      </c>
      <c r="AO330" s="792">
        <v>1.7498682664531475E-4</v>
      </c>
      <c r="AP330" s="792">
        <v>1.5564509344696991E-3</v>
      </c>
      <c r="AQ330" s="792">
        <v>3.4769661650922164E-6</v>
      </c>
      <c r="AR330" s="793">
        <v>2.2298567576203654</v>
      </c>
    </row>
    <row r="331" spans="1:44">
      <c r="A331" s="434" t="s">
        <v>1247</v>
      </c>
      <c r="B331" s="435">
        <v>329</v>
      </c>
      <c r="C331" s="772" t="s">
        <v>1248</v>
      </c>
      <c r="D331" s="786">
        <v>7078</v>
      </c>
      <c r="E331" s="787">
        <v>50641.658218403638</v>
      </c>
      <c r="F331" s="787">
        <v>2769.5070821007612</v>
      </c>
      <c r="G331" s="787">
        <v>0</v>
      </c>
      <c r="H331" s="787">
        <v>0.45265787324733686</v>
      </c>
      <c r="I331" s="787">
        <v>0.77161235956872742</v>
      </c>
      <c r="J331" s="787">
        <v>0</v>
      </c>
      <c r="K331" s="787">
        <v>0</v>
      </c>
      <c r="L331" s="787">
        <v>5.9075174932204177</v>
      </c>
      <c r="M331" s="787">
        <v>0</v>
      </c>
      <c r="N331" s="788">
        <v>2776.6388698267979</v>
      </c>
      <c r="O331" s="792">
        <v>7.1547977138179766</v>
      </c>
      <c r="P331" s="792">
        <v>0.39128384884158818</v>
      </c>
      <c r="Q331" s="792">
        <v>0</v>
      </c>
      <c r="R331" s="792">
        <v>6.3952793620703145E-5</v>
      </c>
      <c r="S331" s="792">
        <v>1.090155919142028E-4</v>
      </c>
      <c r="T331" s="792">
        <v>0</v>
      </c>
      <c r="U331" s="792">
        <v>0</v>
      </c>
      <c r="V331" s="792">
        <v>8.3463089760107631E-4</v>
      </c>
      <c r="W331" s="792">
        <v>0</v>
      </c>
      <c r="X331" s="792">
        <v>0.39229144812472416</v>
      </c>
      <c r="Y331" s="792">
        <v>35.625632688904673</v>
      </c>
      <c r="Z331" s="792">
        <v>2.0081170823597203</v>
      </c>
      <c r="AA331" s="792">
        <v>0.14737067606989632</v>
      </c>
      <c r="AB331" s="792">
        <v>0.52162949417847826</v>
      </c>
      <c r="AC331" s="792">
        <v>0.21800534222671247</v>
      </c>
      <c r="AD331" s="792">
        <v>1.2823393645914078E-2</v>
      </c>
      <c r="AE331" s="792">
        <v>5.3099953593178668E-4</v>
      </c>
      <c r="AF331" s="792">
        <v>1.9070497012383147E-3</v>
      </c>
      <c r="AG331" s="792">
        <v>3.3355992939547128E-5</v>
      </c>
      <c r="AH331" s="792">
        <v>2.9104173937108317</v>
      </c>
      <c r="AI331" s="792">
        <v>28.816979614955024</v>
      </c>
      <c r="AJ331" s="792">
        <v>1.6044210655968942</v>
      </c>
      <c r="AK331" s="792">
        <v>7.002238720432126E-2</v>
      </c>
      <c r="AL331" s="792">
        <v>0.32375053017313438</v>
      </c>
      <c r="AM331" s="792">
        <v>0.12289875507974027</v>
      </c>
      <c r="AN331" s="792">
        <v>9.2283633125804718E-3</v>
      </c>
      <c r="AO331" s="792">
        <v>1.8355448303178232E-4</v>
      </c>
      <c r="AP331" s="792">
        <v>1.6620951774602151E-3</v>
      </c>
      <c r="AQ331" s="792">
        <v>4.5061743357064186E-6</v>
      </c>
      <c r="AR331" s="793">
        <v>2.1321712572014984</v>
      </c>
    </row>
    <row r="332" spans="1:44">
      <c r="A332" s="434" t="s">
        <v>1249</v>
      </c>
      <c r="B332" s="435">
        <v>330</v>
      </c>
      <c r="C332" s="772" t="s">
        <v>1250</v>
      </c>
      <c r="D332" s="786">
        <v>922818</v>
      </c>
      <c r="E332" s="787">
        <v>2619913.9885207545</v>
      </c>
      <c r="F332" s="787">
        <v>144762.48881928835</v>
      </c>
      <c r="G332" s="787">
        <v>0</v>
      </c>
      <c r="H332" s="787">
        <v>23.417967259685362</v>
      </c>
      <c r="I332" s="787">
        <v>39.918874809177609</v>
      </c>
      <c r="J332" s="787">
        <v>0</v>
      </c>
      <c r="K332" s="787">
        <v>0</v>
      </c>
      <c r="L332" s="787">
        <v>767.81086517518349</v>
      </c>
      <c r="M332" s="787">
        <v>0</v>
      </c>
      <c r="N332" s="788">
        <v>145593.63652653238</v>
      </c>
      <c r="O332" s="792">
        <v>2.8390365039701808</v>
      </c>
      <c r="P332" s="792">
        <v>0.15687003159809232</v>
      </c>
      <c r="Q332" s="792">
        <v>0</v>
      </c>
      <c r="R332" s="792">
        <v>2.5376582662762713E-5</v>
      </c>
      <c r="S332" s="792">
        <v>4.325758146154237E-5</v>
      </c>
      <c r="T332" s="792">
        <v>0</v>
      </c>
      <c r="U332" s="792">
        <v>0</v>
      </c>
      <c r="V332" s="792">
        <v>8.3202848793064669E-4</v>
      </c>
      <c r="W332" s="792">
        <v>0</v>
      </c>
      <c r="X332" s="792">
        <v>0.15777069425014728</v>
      </c>
      <c r="Y332" s="792">
        <v>42.978267190349072</v>
      </c>
      <c r="Z332" s="792">
        <v>2.2483148135945163</v>
      </c>
      <c r="AA332" s="792">
        <v>0.10604059018595367</v>
      </c>
      <c r="AB332" s="792">
        <v>0.14662670106693504</v>
      </c>
      <c r="AC332" s="792">
        <v>2.9050141136843507E-2</v>
      </c>
      <c r="AD332" s="792">
        <v>6.9010285328875622E-3</v>
      </c>
      <c r="AE332" s="792">
        <v>4.663550045095408E-4</v>
      </c>
      <c r="AF332" s="792">
        <v>2.9538658436342267E-3</v>
      </c>
      <c r="AG332" s="792">
        <v>2.6502849704128701E-5</v>
      </c>
      <c r="AH332" s="792">
        <v>2.5403799982149842</v>
      </c>
      <c r="AI332" s="792">
        <v>39.838471977946654</v>
      </c>
      <c r="AJ332" s="792">
        <v>2.0698145298702539</v>
      </c>
      <c r="AK332" s="792">
        <v>4.6631577412573261E-2</v>
      </c>
      <c r="AL332" s="792">
        <v>1.1342786815800615E-2</v>
      </c>
      <c r="AM332" s="792">
        <v>1.9962682220909283E-2</v>
      </c>
      <c r="AN332" s="792">
        <v>5.5446496840162634E-3</v>
      </c>
      <c r="AO332" s="792">
        <v>1.9271229235727719E-4</v>
      </c>
      <c r="AP332" s="792">
        <v>2.7968600595939075E-3</v>
      </c>
      <c r="AQ332" s="792">
        <v>3.5413692348293326E-6</v>
      </c>
      <c r="AR332" s="793">
        <v>2.1562893397247391</v>
      </c>
    </row>
    <row r="333" spans="1:44">
      <c r="A333" s="434" t="s">
        <v>1251</v>
      </c>
      <c r="B333" s="435">
        <v>331</v>
      </c>
      <c r="C333" s="772" t="s">
        <v>1252</v>
      </c>
      <c r="D333" s="786">
        <v>301345</v>
      </c>
      <c r="E333" s="787">
        <v>1477365.4783557225</v>
      </c>
      <c r="F333" s="787">
        <v>85059.320872128024</v>
      </c>
      <c r="G333" s="787">
        <v>0</v>
      </c>
      <c r="H333" s="787">
        <v>13.205355807217808</v>
      </c>
      <c r="I333" s="787">
        <v>22.510192256800384</v>
      </c>
      <c r="J333" s="787">
        <v>0</v>
      </c>
      <c r="K333" s="787">
        <v>0</v>
      </c>
      <c r="L333" s="787">
        <v>250.69507333905798</v>
      </c>
      <c r="M333" s="787">
        <v>0</v>
      </c>
      <c r="N333" s="788">
        <v>85345.731493531101</v>
      </c>
      <c r="O333" s="792">
        <v>4.9025717312572716</v>
      </c>
      <c r="P333" s="792">
        <v>0.28226557889504728</v>
      </c>
      <c r="Q333" s="792">
        <v>0</v>
      </c>
      <c r="R333" s="792">
        <v>4.3821386806543358E-5</v>
      </c>
      <c r="S333" s="792">
        <v>7.4699073343843054E-5</v>
      </c>
      <c r="T333" s="792">
        <v>0</v>
      </c>
      <c r="U333" s="792">
        <v>0</v>
      </c>
      <c r="V333" s="792">
        <v>8.3192046770000491E-4</v>
      </c>
      <c r="W333" s="792">
        <v>0</v>
      </c>
      <c r="X333" s="792">
        <v>0.28321601982289768</v>
      </c>
      <c r="Y333" s="792">
        <v>75.896912243715349</v>
      </c>
      <c r="Z333" s="792">
        <v>4.0124384074023389</v>
      </c>
      <c r="AA333" s="792">
        <v>0.14938314084521215</v>
      </c>
      <c r="AB333" s="792">
        <v>0.26860328839075048</v>
      </c>
      <c r="AC333" s="792">
        <v>5.4888885891766617E-2</v>
      </c>
      <c r="AD333" s="792">
        <v>1.3881112203782403E-2</v>
      </c>
      <c r="AE333" s="792">
        <v>1.7696056925213548E-3</v>
      </c>
      <c r="AF333" s="792">
        <v>4.6393814120913798E-3</v>
      </c>
      <c r="AG333" s="792">
        <v>8.9714303067018843E-5</v>
      </c>
      <c r="AH333" s="792">
        <v>4.5056935361415302</v>
      </c>
      <c r="AI333" s="792">
        <v>69.700089967283148</v>
      </c>
      <c r="AJ333" s="792">
        <v>3.6583336672974247</v>
      </c>
      <c r="AK333" s="792">
        <v>4.2119319260301005E-2</v>
      </c>
      <c r="AL333" s="792">
        <v>2.3967496103156509E-2</v>
      </c>
      <c r="AM333" s="792">
        <v>3.0980128390969832E-2</v>
      </c>
      <c r="AN333" s="792">
        <v>1.1212519235081052E-2</v>
      </c>
      <c r="AO333" s="792">
        <v>4.1155935778593167E-4</v>
      </c>
      <c r="AP333" s="792">
        <v>4.2180415495140979E-3</v>
      </c>
      <c r="AQ333" s="792">
        <v>9.4341981230926606E-6</v>
      </c>
      <c r="AR333" s="793">
        <v>3.7712521653923563</v>
      </c>
    </row>
    <row r="334" spans="1:44">
      <c r="A334" s="434" t="s">
        <v>1253</v>
      </c>
      <c r="B334" s="435">
        <v>332</v>
      </c>
      <c r="C334" s="772" t="s">
        <v>1254</v>
      </c>
      <c r="D334" s="786">
        <v>516642</v>
      </c>
      <c r="E334" s="787">
        <v>5595865.2028764999</v>
      </c>
      <c r="F334" s="787">
        <v>325657.04976737674</v>
      </c>
      <c r="G334" s="787">
        <v>0</v>
      </c>
      <c r="H334" s="787">
        <v>50.01835506232166</v>
      </c>
      <c r="I334" s="787">
        <v>85.262586276271037</v>
      </c>
      <c r="J334" s="787">
        <v>0</v>
      </c>
      <c r="K334" s="787">
        <v>0</v>
      </c>
      <c r="L334" s="787">
        <v>429.83430098558699</v>
      </c>
      <c r="M334" s="787">
        <v>0</v>
      </c>
      <c r="N334" s="788">
        <v>326222.16500970093</v>
      </c>
      <c r="O334" s="792">
        <v>10.831223947872028</v>
      </c>
      <c r="P334" s="792">
        <v>0.63033406065975417</v>
      </c>
      <c r="Q334" s="792">
        <v>0</v>
      </c>
      <c r="R334" s="792">
        <v>9.6814341579510877E-5</v>
      </c>
      <c r="S334" s="792">
        <v>1.6503223949324879E-4</v>
      </c>
      <c r="T334" s="792">
        <v>0</v>
      </c>
      <c r="U334" s="792">
        <v>0</v>
      </c>
      <c r="V334" s="792">
        <v>8.3197707694222887E-4</v>
      </c>
      <c r="W334" s="792">
        <v>0</v>
      </c>
      <c r="X334" s="792">
        <v>0.63142788431776919</v>
      </c>
      <c r="Y334" s="792">
        <v>47.662218501268093</v>
      </c>
      <c r="Z334" s="792">
        <v>2.601574895237964</v>
      </c>
      <c r="AA334" s="792">
        <v>0.17294689054763124</v>
      </c>
      <c r="AB334" s="792">
        <v>0.20032724306705713</v>
      </c>
      <c r="AC334" s="792">
        <v>2.6765817395041996E-2</v>
      </c>
      <c r="AD334" s="792">
        <v>9.5471031068424909E-3</v>
      </c>
      <c r="AE334" s="792">
        <v>8.6259214500999167E-4</v>
      </c>
      <c r="AF334" s="792">
        <v>2.8567748302637938E-3</v>
      </c>
      <c r="AG334" s="792">
        <v>3.9698955805824419E-5</v>
      </c>
      <c r="AH334" s="792">
        <v>3.014921015285617</v>
      </c>
      <c r="AI334" s="792">
        <v>43.401961119265309</v>
      </c>
      <c r="AJ334" s="792">
        <v>2.3580761587640633</v>
      </c>
      <c r="AK334" s="792">
        <v>9.2020611277154926E-2</v>
      </c>
      <c r="AL334" s="792">
        <v>2.014624610043541E-2</v>
      </c>
      <c r="AM334" s="792">
        <v>2.4746791797795938E-2</v>
      </c>
      <c r="AN334" s="792">
        <v>7.8387656585973148E-3</v>
      </c>
      <c r="AO334" s="792">
        <v>4.6145360070952191E-4</v>
      </c>
      <c r="AP334" s="792">
        <v>2.6025921629399093E-3</v>
      </c>
      <c r="AQ334" s="792">
        <v>5.0327887353857691E-6</v>
      </c>
      <c r="AR334" s="793">
        <v>2.5058976521504324</v>
      </c>
    </row>
    <row r="335" spans="1:44">
      <c r="A335" s="434" t="s">
        <v>1255</v>
      </c>
      <c r="B335" s="435">
        <v>333</v>
      </c>
      <c r="C335" s="772" t="s">
        <v>1256</v>
      </c>
      <c r="D335" s="786">
        <v>982480</v>
      </c>
      <c r="E335" s="787">
        <v>7310148.6170982076</v>
      </c>
      <c r="F335" s="787">
        <v>468818.24436785129</v>
      </c>
      <c r="G335" s="787">
        <v>0</v>
      </c>
      <c r="H335" s="787">
        <v>65.341389728330739</v>
      </c>
      <c r="I335" s="787">
        <v>111.38262888057191</v>
      </c>
      <c r="J335" s="787">
        <v>0</v>
      </c>
      <c r="K335" s="787">
        <v>0</v>
      </c>
      <c r="L335" s="787">
        <v>817.48393480127606</v>
      </c>
      <c r="M335" s="787">
        <v>0</v>
      </c>
      <c r="N335" s="788">
        <v>469812.45232126146</v>
      </c>
      <c r="O335" s="792">
        <v>7.4405062872508427</v>
      </c>
      <c r="P335" s="792">
        <v>0.47717841011303158</v>
      </c>
      <c r="Q335" s="792">
        <v>0</v>
      </c>
      <c r="R335" s="792">
        <v>6.6506585099269954E-5</v>
      </c>
      <c r="S335" s="792">
        <v>1.1336885115276841E-4</v>
      </c>
      <c r="T335" s="792">
        <v>0</v>
      </c>
      <c r="U335" s="792">
        <v>0</v>
      </c>
      <c r="V335" s="792">
        <v>8.3206165499682039E-4</v>
      </c>
      <c r="W335" s="792">
        <v>0</v>
      </c>
      <c r="X335" s="792">
        <v>0.47819034720428044</v>
      </c>
      <c r="Y335" s="792">
        <v>20.418780301375762</v>
      </c>
      <c r="Z335" s="792">
        <v>1.2038843682986093</v>
      </c>
      <c r="AA335" s="792">
        <v>5.9821315692951085E-2</v>
      </c>
      <c r="AB335" s="792">
        <v>9.2169252096681351E-2</v>
      </c>
      <c r="AC335" s="792">
        <v>6.5939099337289147E-3</v>
      </c>
      <c r="AD335" s="792">
        <v>6.592520103200091E-3</v>
      </c>
      <c r="AE335" s="792">
        <v>6.369685541326263E-4</v>
      </c>
      <c r="AF335" s="792">
        <v>1.5816308980508781E-3</v>
      </c>
      <c r="AG335" s="792">
        <v>3.8741014781556066E-5</v>
      </c>
      <c r="AH335" s="792">
        <v>1.3713187065921355</v>
      </c>
      <c r="AI335" s="792">
        <v>18.220112987850879</v>
      </c>
      <c r="AJ335" s="792">
        <v>1.0771450850712718</v>
      </c>
      <c r="AK335" s="792">
        <v>2.0191354528802337E-2</v>
      </c>
      <c r="AL335" s="792">
        <v>3.8450735409571216E-3</v>
      </c>
      <c r="AM335" s="792">
        <v>5.5056978576520296E-3</v>
      </c>
      <c r="AN335" s="792">
        <v>5.4633148031992722E-3</v>
      </c>
      <c r="AO335" s="792">
        <v>2.302032662081685E-4</v>
      </c>
      <c r="AP335" s="792">
        <v>1.4267595705923005E-3</v>
      </c>
      <c r="AQ335" s="792">
        <v>5.4555443194136647E-6</v>
      </c>
      <c r="AR335" s="793">
        <v>1.1138129441830027</v>
      </c>
    </row>
    <row r="336" spans="1:44">
      <c r="A336" s="434" t="s">
        <v>1257</v>
      </c>
      <c r="B336" s="435">
        <v>334</v>
      </c>
      <c r="C336" s="772" t="s">
        <v>1258</v>
      </c>
      <c r="D336" s="786">
        <v>4012953</v>
      </c>
      <c r="E336" s="787">
        <v>12265407.853508301</v>
      </c>
      <c r="F336" s="787">
        <v>770206.55482970807</v>
      </c>
      <c r="G336" s="787">
        <v>32.464817136977217</v>
      </c>
      <c r="H336" s="787">
        <v>109.63372110636361</v>
      </c>
      <c r="I336" s="787">
        <v>186.88448656444245</v>
      </c>
      <c r="J336" s="787">
        <v>0</v>
      </c>
      <c r="K336" s="787">
        <v>0</v>
      </c>
      <c r="L336" s="787">
        <v>40921.34150655182</v>
      </c>
      <c r="M336" s="787">
        <v>0</v>
      </c>
      <c r="N336" s="788">
        <v>811456.87936106767</v>
      </c>
      <c r="O336" s="792">
        <v>3.0564543999165457</v>
      </c>
      <c r="P336" s="792">
        <v>0.19193012099312104</v>
      </c>
      <c r="Q336" s="792">
        <v>8.0900068196605391E-6</v>
      </c>
      <c r="R336" s="792">
        <v>2.7319961411549951E-5</v>
      </c>
      <c r="S336" s="792">
        <v>4.6570315317533609E-5</v>
      </c>
      <c r="T336" s="792">
        <v>0</v>
      </c>
      <c r="U336" s="792">
        <v>0</v>
      </c>
      <c r="V336" s="792">
        <v>1.0197313924820903E-2</v>
      </c>
      <c r="W336" s="792">
        <v>0</v>
      </c>
      <c r="X336" s="792">
        <v>0.20220941520149072</v>
      </c>
      <c r="Y336" s="792">
        <v>14.937642931788492</v>
      </c>
      <c r="Z336" s="792">
        <v>0.85292297635572967</v>
      </c>
      <c r="AA336" s="792">
        <v>7.6439604980706261E-2</v>
      </c>
      <c r="AB336" s="792">
        <v>9.0758834369100413E-2</v>
      </c>
      <c r="AC336" s="792">
        <v>1.3134438345115993E-2</v>
      </c>
      <c r="AD336" s="792">
        <v>7.1791484670328228E-3</v>
      </c>
      <c r="AE336" s="792">
        <v>8.5836640000159256E-4</v>
      </c>
      <c r="AF336" s="792">
        <v>1.0845429933714578E-2</v>
      </c>
      <c r="AG336" s="792">
        <v>5.8382063997216731E-5</v>
      </c>
      <c r="AH336" s="792">
        <v>1.0521971809153985</v>
      </c>
      <c r="AI336" s="792">
        <v>12.29363376653718</v>
      </c>
      <c r="AJ336" s="792">
        <v>0.70162204182375887</v>
      </c>
      <c r="AK336" s="792">
        <v>3.9037621571240071E-2</v>
      </c>
      <c r="AL336" s="792">
        <v>1.121882142283482E-2</v>
      </c>
      <c r="AM336" s="792">
        <v>9.4451029813519844E-3</v>
      </c>
      <c r="AN336" s="792">
        <v>5.7129568999107448E-3</v>
      </c>
      <c r="AO336" s="792">
        <v>3.232610740812151E-4</v>
      </c>
      <c r="AP336" s="792">
        <v>1.0643220489393973E-2</v>
      </c>
      <c r="AQ336" s="792">
        <v>5.4071576655739213E-6</v>
      </c>
      <c r="AR336" s="793">
        <v>0.77800843342023718</v>
      </c>
    </row>
    <row r="337" spans="1:44">
      <c r="A337" s="434" t="s">
        <v>1259</v>
      </c>
      <c r="B337" s="435">
        <v>335</v>
      </c>
      <c r="C337" s="772" t="s">
        <v>1260</v>
      </c>
      <c r="D337" s="786">
        <v>250392</v>
      </c>
      <c r="E337" s="787">
        <v>118016.03607596621</v>
      </c>
      <c r="F337" s="787">
        <v>7019.0531556704445</v>
      </c>
      <c r="G337" s="787">
        <v>4.0581021421221521</v>
      </c>
      <c r="H337" s="787">
        <v>1.0548803056337168</v>
      </c>
      <c r="I337" s="787">
        <v>1.7981763486257913</v>
      </c>
      <c r="J337" s="787">
        <v>0</v>
      </c>
      <c r="K337" s="787">
        <v>0</v>
      </c>
      <c r="L337" s="787">
        <v>2552.3577819810412</v>
      </c>
      <c r="M337" s="787">
        <v>0</v>
      </c>
      <c r="N337" s="788">
        <v>9578.3220964478678</v>
      </c>
      <c r="O337" s="792">
        <v>0.47132510653681514</v>
      </c>
      <c r="P337" s="792">
        <v>2.8032258042071809E-2</v>
      </c>
      <c r="Q337" s="792">
        <v>1.6206995998762547E-5</v>
      </c>
      <c r="R337" s="792">
        <v>4.2129153712327747E-6</v>
      </c>
      <c r="S337" s="792">
        <v>7.1814448889173432E-6</v>
      </c>
      <c r="T337" s="792">
        <v>0</v>
      </c>
      <c r="U337" s="792">
        <v>0</v>
      </c>
      <c r="V337" s="792">
        <v>1.0193447801770988E-2</v>
      </c>
      <c r="W337" s="792">
        <v>0</v>
      </c>
      <c r="X337" s="792">
        <v>3.8253307200101713E-2</v>
      </c>
      <c r="Y337" s="792">
        <v>15.259924204516391</v>
      </c>
      <c r="Z337" s="792">
        <v>0.84661945310641051</v>
      </c>
      <c r="AA337" s="792">
        <v>8.5036229296265906E-2</v>
      </c>
      <c r="AB337" s="792">
        <v>7.9623320112748752E-2</v>
      </c>
      <c r="AC337" s="792">
        <v>1.0300450680300407E-2</v>
      </c>
      <c r="AD337" s="792">
        <v>7.7842915171164135E-3</v>
      </c>
      <c r="AE337" s="792">
        <v>5.7432670307112552E-4</v>
      </c>
      <c r="AF337" s="792">
        <v>1.0787015733033142E-2</v>
      </c>
      <c r="AG337" s="792">
        <v>3.1333602143979399E-5</v>
      </c>
      <c r="AH337" s="792">
        <v>1.0407564207510904</v>
      </c>
      <c r="AI337" s="792">
        <v>12.962990745234045</v>
      </c>
      <c r="AJ337" s="792">
        <v>0.71621084321419093</v>
      </c>
      <c r="AK337" s="792">
        <v>5.1871417673920464E-2</v>
      </c>
      <c r="AL337" s="792">
        <v>5.9214826161181318E-3</v>
      </c>
      <c r="AM337" s="792">
        <v>9.1276793065474919E-3</v>
      </c>
      <c r="AN337" s="792">
        <v>6.7290869681105358E-3</v>
      </c>
      <c r="AO337" s="792">
        <v>2.3664052217650886E-4</v>
      </c>
      <c r="AP337" s="792">
        <v>1.0644037917519911E-2</v>
      </c>
      <c r="AQ337" s="792">
        <v>4.2015474716776055E-6</v>
      </c>
      <c r="AR337" s="793">
        <v>0.80074538976605569</v>
      </c>
    </row>
    <row r="338" spans="1:44">
      <c r="A338" s="434" t="s">
        <v>1261</v>
      </c>
      <c r="B338" s="435">
        <v>336</v>
      </c>
      <c r="C338" s="772" t="s">
        <v>1262</v>
      </c>
      <c r="D338" s="786">
        <v>1005467</v>
      </c>
      <c r="E338" s="787">
        <v>1183201.2501451771</v>
      </c>
      <c r="F338" s="787">
        <v>76034.409582400505</v>
      </c>
      <c r="G338" s="787">
        <v>4.0581021421221521</v>
      </c>
      <c r="H338" s="787">
        <v>10.575983890663151</v>
      </c>
      <c r="I338" s="787">
        <v>18.028096641934319</v>
      </c>
      <c r="J338" s="787">
        <v>0</v>
      </c>
      <c r="K338" s="787">
        <v>0</v>
      </c>
      <c r="L338" s="787">
        <v>10253.279064250648</v>
      </c>
      <c r="M338" s="787">
        <v>0</v>
      </c>
      <c r="N338" s="788">
        <v>86320.350829325878</v>
      </c>
      <c r="O338" s="792">
        <v>1.176767860253173</v>
      </c>
      <c r="P338" s="792">
        <v>7.5620989632081914E-2</v>
      </c>
      <c r="Q338" s="792">
        <v>4.0360371271480339E-6</v>
      </c>
      <c r="R338" s="792">
        <v>1.0518479363980271E-5</v>
      </c>
      <c r="S338" s="792">
        <v>1.793007293320847E-5</v>
      </c>
      <c r="T338" s="792">
        <v>0</v>
      </c>
      <c r="U338" s="792">
        <v>0</v>
      </c>
      <c r="V338" s="792">
        <v>1.019752917226587E-2</v>
      </c>
      <c r="W338" s="792">
        <v>0</v>
      </c>
      <c r="X338" s="792">
        <v>8.5851003393772121E-2</v>
      </c>
      <c r="Y338" s="792">
        <v>13.058567849629391</v>
      </c>
      <c r="Z338" s="792">
        <v>0.7448695911215466</v>
      </c>
      <c r="AA338" s="792">
        <v>0.10518953581010068</v>
      </c>
      <c r="AB338" s="792">
        <v>7.1548671379025375E-2</v>
      </c>
      <c r="AC338" s="792">
        <v>1.490273260819102E-2</v>
      </c>
      <c r="AD338" s="792">
        <v>8.1094685807268536E-3</v>
      </c>
      <c r="AE338" s="792">
        <v>7.6808031875613269E-4</v>
      </c>
      <c r="AF338" s="792">
        <v>1.0801958205022952E-2</v>
      </c>
      <c r="AG338" s="792">
        <v>4.7040121313299613E-5</v>
      </c>
      <c r="AH338" s="792">
        <v>0.95623707814468284</v>
      </c>
      <c r="AI338" s="792">
        <v>10.512907239920713</v>
      </c>
      <c r="AJ338" s="792">
        <v>0.59807038026955717</v>
      </c>
      <c r="AK338" s="792">
        <v>7.4324421631910748E-2</v>
      </c>
      <c r="AL338" s="792">
        <v>1.2014490563828646E-2</v>
      </c>
      <c r="AM338" s="792">
        <v>1.1604491046590566E-2</v>
      </c>
      <c r="AN338" s="792">
        <v>6.5873823167527596E-3</v>
      </c>
      <c r="AO338" s="792">
        <v>2.6225634179252965E-4</v>
      </c>
      <c r="AP338" s="792">
        <v>1.0612259833911852E-2</v>
      </c>
      <c r="AQ338" s="792">
        <v>6.1824625385802421E-6</v>
      </c>
      <c r="AR338" s="793">
        <v>0.71348186446688289</v>
      </c>
    </row>
    <row r="339" spans="1:44">
      <c r="A339" s="434" t="s">
        <v>1263</v>
      </c>
      <c r="B339" s="435">
        <v>337</v>
      </c>
      <c r="C339" s="772" t="s">
        <v>1264</v>
      </c>
      <c r="D339" s="786">
        <v>498972</v>
      </c>
      <c r="E339" s="787">
        <v>379961.52644705266</v>
      </c>
      <c r="F339" s="787">
        <v>22500.691285384972</v>
      </c>
      <c r="G339" s="787">
        <v>4.0581021421221521</v>
      </c>
      <c r="H339" s="787">
        <v>3.3962666809917166</v>
      </c>
      <c r="I339" s="787">
        <v>5.7893643352420936</v>
      </c>
      <c r="J339" s="787">
        <v>0</v>
      </c>
      <c r="K339" s="787">
        <v>0</v>
      </c>
      <c r="L339" s="787">
        <v>5088.4000527708349</v>
      </c>
      <c r="M339" s="787">
        <v>0</v>
      </c>
      <c r="N339" s="788">
        <v>27602.335071314166</v>
      </c>
      <c r="O339" s="792">
        <v>0.76148867360704142</v>
      </c>
      <c r="P339" s="792">
        <v>4.5094096032212171E-2</v>
      </c>
      <c r="Q339" s="792">
        <v>8.132925579235212E-6</v>
      </c>
      <c r="R339" s="792">
        <v>6.8065275826934509E-6</v>
      </c>
      <c r="S339" s="792">
        <v>1.1602583582329457E-5</v>
      </c>
      <c r="T339" s="792">
        <v>0</v>
      </c>
      <c r="U339" s="792">
        <v>0</v>
      </c>
      <c r="V339" s="792">
        <v>1.019776671390546E-2</v>
      </c>
      <c r="W339" s="792">
        <v>0</v>
      </c>
      <c r="X339" s="792">
        <v>5.5318404782861881E-2</v>
      </c>
      <c r="Y339" s="792">
        <v>13.294502522703977</v>
      </c>
      <c r="Z339" s="792">
        <v>0.73449981527186392</v>
      </c>
      <c r="AA339" s="792">
        <v>0.12048887526436888</v>
      </c>
      <c r="AB339" s="792">
        <v>6.8754494390937115E-2</v>
      </c>
      <c r="AC339" s="792">
        <v>1.4434050765121305E-2</v>
      </c>
      <c r="AD339" s="792">
        <v>7.0579103741601149E-3</v>
      </c>
      <c r="AE339" s="792">
        <v>7.7725434226442037E-4</v>
      </c>
      <c r="AF339" s="792">
        <v>1.0841930124815654E-2</v>
      </c>
      <c r="AG339" s="792">
        <v>4.5160213781183533E-5</v>
      </c>
      <c r="AH339" s="792">
        <v>0.95689949074731262</v>
      </c>
      <c r="AI339" s="792">
        <v>10.717703404622601</v>
      </c>
      <c r="AJ339" s="792">
        <v>0.58672945261224396</v>
      </c>
      <c r="AK339" s="792">
        <v>8.8886465941976509E-2</v>
      </c>
      <c r="AL339" s="792">
        <v>1.1171650587716211E-2</v>
      </c>
      <c r="AM339" s="792">
        <v>1.2777389259465109E-2</v>
      </c>
      <c r="AN339" s="792">
        <v>5.5956750708455348E-3</v>
      </c>
      <c r="AO339" s="792">
        <v>2.8366390417941626E-4</v>
      </c>
      <c r="AP339" s="792">
        <v>1.0656041730498091E-2</v>
      </c>
      <c r="AQ339" s="792">
        <v>5.5235900802199952E-6</v>
      </c>
      <c r="AR339" s="793">
        <v>0.71610586269700505</v>
      </c>
    </row>
    <row r="340" spans="1:44">
      <c r="A340" s="434" t="s">
        <v>1265</v>
      </c>
      <c r="B340" s="435">
        <v>338</v>
      </c>
      <c r="C340" s="772" t="s">
        <v>1266</v>
      </c>
      <c r="D340" s="786">
        <v>530246</v>
      </c>
      <c r="E340" s="787">
        <v>2613407.3901064321</v>
      </c>
      <c r="F340" s="787">
        <v>177133.92386199103</v>
      </c>
      <c r="G340" s="787">
        <v>19.632840755844558</v>
      </c>
      <c r="H340" s="787">
        <v>23.359808362368067</v>
      </c>
      <c r="I340" s="787">
        <v>39.819735643284005</v>
      </c>
      <c r="J340" s="787">
        <v>0</v>
      </c>
      <c r="K340" s="787">
        <v>0</v>
      </c>
      <c r="L340" s="787">
        <v>5406.5525210001924</v>
      </c>
      <c r="M340" s="787">
        <v>0</v>
      </c>
      <c r="N340" s="788">
        <v>182623.2887677527</v>
      </c>
      <c r="O340" s="792">
        <v>4.9286696931356992</v>
      </c>
      <c r="P340" s="792">
        <v>0.33405989646690598</v>
      </c>
      <c r="Q340" s="792">
        <v>3.7025910154616081E-5</v>
      </c>
      <c r="R340" s="792">
        <v>4.40546621046987E-5</v>
      </c>
      <c r="S340" s="792">
        <v>7.509672047178858E-5</v>
      </c>
      <c r="T340" s="792">
        <v>0</v>
      </c>
      <c r="U340" s="792">
        <v>0</v>
      </c>
      <c r="V340" s="792">
        <v>1.0196309865609911E-2</v>
      </c>
      <c r="W340" s="792">
        <v>0</v>
      </c>
      <c r="X340" s="792">
        <v>0.34441238362524706</v>
      </c>
      <c r="Y340" s="792">
        <v>50.009189546390289</v>
      </c>
      <c r="Z340" s="792">
        <v>2.8331020670358456</v>
      </c>
      <c r="AA340" s="792">
        <v>0.21460240047408125</v>
      </c>
      <c r="AB340" s="792">
        <v>0.33051411313971568</v>
      </c>
      <c r="AC340" s="792">
        <v>3.257196366775774E-2</v>
      </c>
      <c r="AD340" s="792">
        <v>4.2688276478797388E-2</v>
      </c>
      <c r="AE340" s="792">
        <v>2.6624961876764823E-3</v>
      </c>
      <c r="AF340" s="792">
        <v>1.275963446393082E-2</v>
      </c>
      <c r="AG340" s="792">
        <v>1.6978779481244797E-4</v>
      </c>
      <c r="AH340" s="792">
        <v>3.4690707392426177</v>
      </c>
      <c r="AI340" s="792">
        <v>39.954384862520016</v>
      </c>
      <c r="AJ340" s="792">
        <v>2.2591042660442939</v>
      </c>
      <c r="AK340" s="792">
        <v>6.6991353075975466E-2</v>
      </c>
      <c r="AL340" s="792">
        <v>1.5401943551802705E-2</v>
      </c>
      <c r="AM340" s="792">
        <v>1.9346198687235187E-2</v>
      </c>
      <c r="AN340" s="792">
        <v>3.5463899390858006E-2</v>
      </c>
      <c r="AO340" s="792">
        <v>1.1041054060486576E-3</v>
      </c>
      <c r="AP340" s="792">
        <v>1.2102241009751713E-2</v>
      </c>
      <c r="AQ340" s="792">
        <v>2.9310533456963013E-5</v>
      </c>
      <c r="AR340" s="793">
        <v>2.4095433176994221</v>
      </c>
    </row>
    <row r="341" spans="1:44">
      <c r="A341" s="434" t="s">
        <v>1267</v>
      </c>
      <c r="B341" s="435">
        <v>339</v>
      </c>
      <c r="C341" s="772" t="s">
        <v>1268</v>
      </c>
      <c r="D341" s="786">
        <v>9234</v>
      </c>
      <c r="E341" s="787">
        <v>7607.1984239312051</v>
      </c>
      <c r="F341" s="787">
        <v>390.53981285253525</v>
      </c>
      <c r="G341" s="787">
        <v>0</v>
      </c>
      <c r="H341" s="787">
        <v>6.7996554241895032E-2</v>
      </c>
      <c r="I341" s="787">
        <v>0.11590869122575295</v>
      </c>
      <c r="J341" s="787">
        <v>0</v>
      </c>
      <c r="K341" s="787">
        <v>0</v>
      </c>
      <c r="L341" s="787">
        <v>93.814189349682707</v>
      </c>
      <c r="M341" s="787">
        <v>0</v>
      </c>
      <c r="N341" s="788">
        <v>484.5379074476856</v>
      </c>
      <c r="O341" s="792">
        <v>0.82382482390418077</v>
      </c>
      <c r="P341" s="792">
        <v>4.229367693876275E-2</v>
      </c>
      <c r="Q341" s="792">
        <v>0</v>
      </c>
      <c r="R341" s="792">
        <v>7.3637160755788423E-6</v>
      </c>
      <c r="S341" s="792">
        <v>1.2552381549247666E-5</v>
      </c>
      <c r="T341" s="792">
        <v>0</v>
      </c>
      <c r="U341" s="792">
        <v>0</v>
      </c>
      <c r="V341" s="792">
        <v>1.0159647969426326E-2</v>
      </c>
      <c r="W341" s="792">
        <v>0</v>
      </c>
      <c r="X341" s="792">
        <v>5.2473241005813902E-2</v>
      </c>
      <c r="Y341" s="792">
        <v>14.880998512503417</v>
      </c>
      <c r="Z341" s="792">
        <v>0.8454330479498311</v>
      </c>
      <c r="AA341" s="792">
        <v>5.5112692350738401E-2</v>
      </c>
      <c r="AB341" s="792">
        <v>7.361965436031731E-2</v>
      </c>
      <c r="AC341" s="792">
        <v>7.2361215754242229E-3</v>
      </c>
      <c r="AD341" s="792">
        <v>1.0567083653628068E-2</v>
      </c>
      <c r="AE341" s="792">
        <v>8.1227860653600029E-4</v>
      </c>
      <c r="AF341" s="792">
        <v>1.0835673445493932E-2</v>
      </c>
      <c r="AG341" s="792">
        <v>4.9163048858328797E-5</v>
      </c>
      <c r="AH341" s="792">
        <v>1.0036657149908272</v>
      </c>
      <c r="AI341" s="792">
        <v>12.073143898310519</v>
      </c>
      <c r="AJ341" s="792">
        <v>0.68508536012585619</v>
      </c>
      <c r="AK341" s="792">
        <v>2.1239383862739908E-2</v>
      </c>
      <c r="AL341" s="792">
        <v>3.163667199572538E-3</v>
      </c>
      <c r="AM341" s="792">
        <v>5.5240260920057958E-3</v>
      </c>
      <c r="AN341" s="792">
        <v>8.7684275940290018E-3</v>
      </c>
      <c r="AO341" s="792">
        <v>3.5043112228665244E-4</v>
      </c>
      <c r="AP341" s="792">
        <v>1.0637400878336947E-2</v>
      </c>
      <c r="AQ341" s="792">
        <v>8.2519967639920875E-6</v>
      </c>
      <c r="AR341" s="793">
        <v>0.73477694887159095</v>
      </c>
    </row>
    <row r="342" spans="1:44">
      <c r="A342" s="434" t="s">
        <v>1269</v>
      </c>
      <c r="B342" s="435">
        <v>340</v>
      </c>
      <c r="C342" s="772" t="s">
        <v>641</v>
      </c>
      <c r="D342" s="786">
        <v>13870147</v>
      </c>
      <c r="E342" s="787">
        <v>11611999.870137613</v>
      </c>
      <c r="F342" s="787">
        <v>922150.06913289742</v>
      </c>
      <c r="G342" s="787">
        <v>6247.4749401601484</v>
      </c>
      <c r="H342" s="787">
        <v>103.79326724839885</v>
      </c>
      <c r="I342" s="787">
        <v>176.9286973279344</v>
      </c>
      <c r="J342" s="787">
        <v>0</v>
      </c>
      <c r="K342" s="787">
        <v>0</v>
      </c>
      <c r="L342" s="787">
        <v>141436.1073585907</v>
      </c>
      <c r="M342" s="787">
        <v>0</v>
      </c>
      <c r="N342" s="788">
        <v>1070114.3733962248</v>
      </c>
      <c r="O342" s="792">
        <v>0.83719371324165581</v>
      </c>
      <c r="P342" s="792">
        <v>6.6484520252950263E-2</v>
      </c>
      <c r="Q342" s="792">
        <v>4.5042600775320902E-4</v>
      </c>
      <c r="R342" s="792">
        <v>7.4832132095210563E-6</v>
      </c>
      <c r="S342" s="792">
        <v>1.2756079465339077E-5</v>
      </c>
      <c r="T342" s="792">
        <v>0</v>
      </c>
      <c r="U342" s="792">
        <v>0</v>
      </c>
      <c r="V342" s="792">
        <v>1.0197159940596931E-2</v>
      </c>
      <c r="W342" s="792">
        <v>0</v>
      </c>
      <c r="X342" s="792">
        <v>7.7152345493975261E-2</v>
      </c>
      <c r="Y342" s="792">
        <v>16.807086473396836</v>
      </c>
      <c r="Z342" s="792">
        <v>0.96407679128087143</v>
      </c>
      <c r="AA342" s="792">
        <v>0.10053979274258043</v>
      </c>
      <c r="AB342" s="792">
        <v>9.2029155712073193E-2</v>
      </c>
      <c r="AC342" s="792">
        <v>2.4103414034500333E-2</v>
      </c>
      <c r="AD342" s="792">
        <v>1.5299766230176471E-2</v>
      </c>
      <c r="AE342" s="792">
        <v>9.8958718057564525E-4</v>
      </c>
      <c r="AF342" s="792">
        <v>1.0997060542517928E-2</v>
      </c>
      <c r="AG342" s="792">
        <v>6.2696175797454838E-5</v>
      </c>
      <c r="AH342" s="792">
        <v>1.2080982638990927</v>
      </c>
      <c r="AI342" s="792">
        <v>12.070796390865608</v>
      </c>
      <c r="AJ342" s="792">
        <v>0.69466164327184099</v>
      </c>
      <c r="AK342" s="792">
        <v>4.9107793424828808E-2</v>
      </c>
      <c r="AL342" s="792">
        <v>1.0631696574161142E-2</v>
      </c>
      <c r="AM342" s="792">
        <v>1.1839787389077379E-2</v>
      </c>
      <c r="AN342" s="792">
        <v>1.2230581218660507E-2</v>
      </c>
      <c r="AO342" s="792">
        <v>3.568329692765399E-4</v>
      </c>
      <c r="AP342" s="792">
        <v>1.0713877392161791E-2</v>
      </c>
      <c r="AQ342" s="792">
        <v>9.7788595454316588E-6</v>
      </c>
      <c r="AR342" s="793">
        <v>0.78955199109955276</v>
      </c>
    </row>
    <row r="343" spans="1:44">
      <c r="A343" s="434" t="s">
        <v>1270</v>
      </c>
      <c r="B343" s="435">
        <v>341</v>
      </c>
      <c r="C343" s="772" t="s">
        <v>1271</v>
      </c>
      <c r="D343" s="786">
        <v>23853697</v>
      </c>
      <c r="E343" s="787">
        <v>35958041.079864845</v>
      </c>
      <c r="F343" s="787">
        <v>2046405.1642216812</v>
      </c>
      <c r="G343" s="787">
        <v>1286.4183790527222</v>
      </c>
      <c r="H343" s="787">
        <v>321.40911206254492</v>
      </c>
      <c r="I343" s="787">
        <v>46353.553408066662</v>
      </c>
      <c r="J343" s="787">
        <v>149485.97225506837</v>
      </c>
      <c r="K343" s="787">
        <v>0</v>
      </c>
      <c r="L343" s="787">
        <v>12875.517939158626</v>
      </c>
      <c r="M343" s="787">
        <v>0</v>
      </c>
      <c r="N343" s="788">
        <v>2256728.0353150903</v>
      </c>
      <c r="O343" s="792">
        <v>1.5074410092433406</v>
      </c>
      <c r="P343" s="792">
        <v>8.5789853213180375E-2</v>
      </c>
      <c r="Q343" s="792">
        <v>5.3929517887844478E-5</v>
      </c>
      <c r="R343" s="792">
        <v>1.3474184402633476E-5</v>
      </c>
      <c r="S343" s="792">
        <v>1.9432439930827771E-3</v>
      </c>
      <c r="T343" s="792">
        <v>6.2667842328620327E-3</v>
      </c>
      <c r="U343" s="792">
        <v>0</v>
      </c>
      <c r="V343" s="792">
        <v>5.3977033158250588E-4</v>
      </c>
      <c r="W343" s="792">
        <v>0</v>
      </c>
      <c r="X343" s="792">
        <v>9.4607055472998164E-2</v>
      </c>
      <c r="Y343" s="792">
        <v>19.465422377985558</v>
      </c>
      <c r="Z343" s="792">
        <v>1.0623793601877813</v>
      </c>
      <c r="AA343" s="792">
        <v>9.9512714236601268E-2</v>
      </c>
      <c r="AB343" s="792">
        <v>9.496249383500957E-2</v>
      </c>
      <c r="AC343" s="792">
        <v>2.3977453579867657E-2</v>
      </c>
      <c r="AD343" s="792">
        <v>1.9806425957349088E-2</v>
      </c>
      <c r="AE343" s="792">
        <v>8.7579792100097372E-4</v>
      </c>
      <c r="AF343" s="792">
        <v>1.582066288090067E-3</v>
      </c>
      <c r="AG343" s="792">
        <v>5.4724886158682722E-5</v>
      </c>
      <c r="AH343" s="792">
        <v>1.3031510368918586</v>
      </c>
      <c r="AI343" s="792">
        <v>13.654537421559406</v>
      </c>
      <c r="AJ343" s="792">
        <v>0.73821060327661203</v>
      </c>
      <c r="AK343" s="792">
        <v>4.4341391287938466E-2</v>
      </c>
      <c r="AL343" s="792">
        <v>1.2793975407272206E-2</v>
      </c>
      <c r="AM343" s="792">
        <v>1.4035545480662111E-2</v>
      </c>
      <c r="AN343" s="792">
        <v>1.5690793914173492E-2</v>
      </c>
      <c r="AO343" s="792">
        <v>2.2583934701787928E-4</v>
      </c>
      <c r="AP343" s="792">
        <v>1.2106898936962247E-3</v>
      </c>
      <c r="AQ343" s="792">
        <v>6.0377524707712419E-6</v>
      </c>
      <c r="AR343" s="793">
        <v>0.82651487635984322</v>
      </c>
    </row>
    <row r="344" spans="1:44">
      <c r="A344" s="434" t="s">
        <v>1272</v>
      </c>
      <c r="B344" s="435">
        <v>342</v>
      </c>
      <c r="C344" s="772" t="s">
        <v>1273</v>
      </c>
      <c r="D344" s="786">
        <v>9720414</v>
      </c>
      <c r="E344" s="787">
        <v>13672450.10983569</v>
      </c>
      <c r="F344" s="787">
        <v>776399.90468289261</v>
      </c>
      <c r="G344" s="787">
        <v>267.83474138006204</v>
      </c>
      <c r="H344" s="787">
        <v>122.2104963883158</v>
      </c>
      <c r="I344" s="787">
        <v>27368.976061787132</v>
      </c>
      <c r="J344" s="787">
        <v>88638.29533722972</v>
      </c>
      <c r="K344" s="787">
        <v>0</v>
      </c>
      <c r="L344" s="787">
        <v>5157.8749724970685</v>
      </c>
      <c r="M344" s="787">
        <v>0</v>
      </c>
      <c r="N344" s="788">
        <v>897955.09629217489</v>
      </c>
      <c r="O344" s="792">
        <v>1.4065707602408386</v>
      </c>
      <c r="P344" s="792">
        <v>7.9873131399844963E-2</v>
      </c>
      <c r="Q344" s="792">
        <v>2.7553840955751682E-5</v>
      </c>
      <c r="R344" s="792">
        <v>1.2572560838284851E-5</v>
      </c>
      <c r="S344" s="792">
        <v>2.8156183534762133E-3</v>
      </c>
      <c r="T344" s="792">
        <v>9.1187777945702427E-3</v>
      </c>
      <c r="U344" s="792">
        <v>0</v>
      </c>
      <c r="V344" s="792">
        <v>5.3062297269407136E-4</v>
      </c>
      <c r="W344" s="792">
        <v>0</v>
      </c>
      <c r="X344" s="792">
        <v>9.2378276922379515E-2</v>
      </c>
      <c r="Y344" s="792">
        <v>21.512731545477621</v>
      </c>
      <c r="Z344" s="792">
        <v>1.1724309908159685</v>
      </c>
      <c r="AA344" s="792">
        <v>0.1163828355796975</v>
      </c>
      <c r="AB344" s="792">
        <v>9.8554918996167168E-2</v>
      </c>
      <c r="AC344" s="792">
        <v>2.4012646637551271E-2</v>
      </c>
      <c r="AD344" s="792">
        <v>2.4886742382773726E-2</v>
      </c>
      <c r="AE344" s="792">
        <v>7.7733134494932499E-4</v>
      </c>
      <c r="AF344" s="792">
        <v>1.5243350865275028E-3</v>
      </c>
      <c r="AG344" s="792">
        <v>4.8199368985664245E-5</v>
      </c>
      <c r="AH344" s="792">
        <v>1.4386180002126203</v>
      </c>
      <c r="AI344" s="792">
        <v>14.558187872192171</v>
      </c>
      <c r="AJ344" s="792">
        <v>0.78776254239704624</v>
      </c>
      <c r="AK344" s="792">
        <v>5.3473081598410382E-2</v>
      </c>
      <c r="AL344" s="792">
        <v>7.9806726970817199E-3</v>
      </c>
      <c r="AM344" s="792">
        <v>1.4177654448186701E-2</v>
      </c>
      <c r="AN344" s="792">
        <v>2.0002522045917979E-2</v>
      </c>
      <c r="AO344" s="792">
        <v>2.3060500339991213E-4</v>
      </c>
      <c r="AP344" s="792">
        <v>1.1741080748401743E-3</v>
      </c>
      <c r="AQ344" s="792">
        <v>5.7407896442144224E-6</v>
      </c>
      <c r="AR344" s="793">
        <v>0.88480692705452735</v>
      </c>
    </row>
    <row r="345" spans="1:44">
      <c r="A345" s="434" t="s">
        <v>1274</v>
      </c>
      <c r="B345" s="435">
        <v>343</v>
      </c>
      <c r="C345" s="772" t="s">
        <v>1275</v>
      </c>
      <c r="D345" s="786">
        <v>3924631</v>
      </c>
      <c r="E345" s="787">
        <v>3533423.640471159</v>
      </c>
      <c r="F345" s="787">
        <v>202297.90202213253</v>
      </c>
      <c r="G345" s="787">
        <v>340.88057993826078</v>
      </c>
      <c r="H345" s="787">
        <v>31.583326586179776</v>
      </c>
      <c r="I345" s="787">
        <v>1004.4275372035447</v>
      </c>
      <c r="J345" s="787">
        <v>3102.2324077018784</v>
      </c>
      <c r="K345" s="787">
        <v>0</v>
      </c>
      <c r="L345" s="787">
        <v>2077.776611408332</v>
      </c>
      <c r="M345" s="787">
        <v>0</v>
      </c>
      <c r="N345" s="788">
        <v>208854.80248497071</v>
      </c>
      <c r="O345" s="792">
        <v>0.90031996395869041</v>
      </c>
      <c r="P345" s="792">
        <v>5.1545712710859323E-2</v>
      </c>
      <c r="Q345" s="792">
        <v>8.6856721036515484E-5</v>
      </c>
      <c r="R345" s="792">
        <v>8.0474639746207417E-6</v>
      </c>
      <c r="S345" s="792">
        <v>2.5592916562182399E-4</v>
      </c>
      <c r="T345" s="792">
        <v>7.904519960480051E-4</v>
      </c>
      <c r="U345" s="792">
        <v>0</v>
      </c>
      <c r="V345" s="792">
        <v>5.294196094889767E-4</v>
      </c>
      <c r="W345" s="792">
        <v>0</v>
      </c>
      <c r="X345" s="792">
        <v>5.3216417667029267E-2</v>
      </c>
      <c r="Y345" s="792">
        <v>13.634754453434439</v>
      </c>
      <c r="Z345" s="792">
        <v>0.73968452198143375</v>
      </c>
      <c r="AA345" s="792">
        <v>8.0021682321342297E-2</v>
      </c>
      <c r="AB345" s="792">
        <v>5.947195110270008E-2</v>
      </c>
      <c r="AC345" s="792">
        <v>9.5377382983814971E-3</v>
      </c>
      <c r="AD345" s="792">
        <v>8.8024603432336479E-3</v>
      </c>
      <c r="AE345" s="792">
        <v>1.2496370743159016E-3</v>
      </c>
      <c r="AF345" s="792">
        <v>1.7909897373066669E-3</v>
      </c>
      <c r="AG345" s="792">
        <v>7.9209270295192878E-5</v>
      </c>
      <c r="AH345" s="792">
        <v>0.90063819012900892</v>
      </c>
      <c r="AI345" s="792">
        <v>10.435779867816317</v>
      </c>
      <c r="AJ345" s="792">
        <v>0.55812016418519561</v>
      </c>
      <c r="AK345" s="792">
        <v>4.0946212387871835E-2</v>
      </c>
      <c r="AL345" s="792">
        <v>4.3088533910269821E-3</v>
      </c>
      <c r="AM345" s="792">
        <v>6.9439593667463845E-3</v>
      </c>
      <c r="AN345" s="792">
        <v>6.319354746602719E-3</v>
      </c>
      <c r="AO345" s="792">
        <v>2.8527487450280645E-4</v>
      </c>
      <c r="AP345" s="792">
        <v>1.3525728011174619E-3</v>
      </c>
      <c r="AQ345" s="792">
        <v>8.4388965170939569E-6</v>
      </c>
      <c r="AR345" s="793">
        <v>0.61828483064958095</v>
      </c>
    </row>
    <row r="346" spans="1:44">
      <c r="A346" s="434" t="s">
        <v>1276</v>
      </c>
      <c r="B346" s="435">
        <v>344</v>
      </c>
      <c r="C346" s="772" t="s">
        <v>1277</v>
      </c>
      <c r="D346" s="786">
        <v>8003111</v>
      </c>
      <c r="E346" s="787">
        <v>4798551.9794626534</v>
      </c>
      <c r="F346" s="787">
        <v>253253.61978800045</v>
      </c>
      <c r="G346" s="787">
        <v>91.307298197748423</v>
      </c>
      <c r="H346" s="787">
        <v>42.891611572486013</v>
      </c>
      <c r="I346" s="787">
        <v>73.114154347355054</v>
      </c>
      <c r="J346" s="787">
        <v>0</v>
      </c>
      <c r="K346" s="787">
        <v>0</v>
      </c>
      <c r="L346" s="787">
        <v>4242.0477162598945</v>
      </c>
      <c r="M346" s="787">
        <v>0</v>
      </c>
      <c r="N346" s="788">
        <v>257702.98056837797</v>
      </c>
      <c r="O346" s="792">
        <v>0.59958583349183259</v>
      </c>
      <c r="P346" s="792">
        <v>3.1644396758710509E-2</v>
      </c>
      <c r="Q346" s="792">
        <v>1.1408975609328475E-5</v>
      </c>
      <c r="R346" s="792">
        <v>5.3593673225931786E-6</v>
      </c>
      <c r="S346" s="792">
        <v>9.1357166416103763E-6</v>
      </c>
      <c r="T346" s="792">
        <v>0</v>
      </c>
      <c r="U346" s="792">
        <v>0</v>
      </c>
      <c r="V346" s="792">
        <v>5.3004984140041223E-4</v>
      </c>
      <c r="W346" s="792">
        <v>0</v>
      </c>
      <c r="X346" s="792">
        <v>3.2200350659684449E-2</v>
      </c>
      <c r="Y346" s="792">
        <v>32.076953998554856</v>
      </c>
      <c r="Z346" s="792">
        <v>1.7374735126951086</v>
      </c>
      <c r="AA346" s="792">
        <v>0.16363876309206127</v>
      </c>
      <c r="AB346" s="792">
        <v>0.14321107342522438</v>
      </c>
      <c r="AC346" s="792">
        <v>3.742117701785859E-2</v>
      </c>
      <c r="AD346" s="792">
        <v>2.6067407093948215E-2</v>
      </c>
      <c r="AE346" s="792">
        <v>6.6881912161777897E-4</v>
      </c>
      <c r="AF346" s="792">
        <v>1.5871674479170984E-3</v>
      </c>
      <c r="AG346" s="792">
        <v>3.9036110924217555E-5</v>
      </c>
      <c r="AH346" s="792">
        <v>2.1101069560046604</v>
      </c>
      <c r="AI346" s="792">
        <v>17.505902546405405</v>
      </c>
      <c r="AJ346" s="792">
        <v>0.94021829052183348</v>
      </c>
      <c r="AK346" s="792">
        <v>5.2475795418058982E-2</v>
      </c>
      <c r="AL346" s="792">
        <v>8.0822200143968043E-3</v>
      </c>
      <c r="AM346" s="792">
        <v>1.5254938839104653E-2</v>
      </c>
      <c r="AN346" s="792">
        <v>1.5929371532519422E-2</v>
      </c>
      <c r="AO346" s="792">
        <v>2.1222548332672979E-4</v>
      </c>
      <c r="AP346" s="792">
        <v>1.0940342559427833E-3</v>
      </c>
      <c r="AQ346" s="792">
        <v>3.9750252224327621E-6</v>
      </c>
      <c r="AR346" s="793">
        <v>1.0332708510904054</v>
      </c>
    </row>
    <row r="347" spans="1:44">
      <c r="A347" s="434" t="s">
        <v>1278</v>
      </c>
      <c r="B347" s="435">
        <v>345</v>
      </c>
      <c r="C347" s="772" t="s">
        <v>1279</v>
      </c>
      <c r="D347" s="786">
        <v>1840341</v>
      </c>
      <c r="E347" s="787">
        <v>465799.69485251047</v>
      </c>
      <c r="F347" s="787">
        <v>27486.566782909627</v>
      </c>
      <c r="G347" s="787">
        <v>604.65721917620067</v>
      </c>
      <c r="H347" s="787">
        <v>4.1635267613447118</v>
      </c>
      <c r="I347" s="787">
        <v>7.0972557826102847</v>
      </c>
      <c r="J347" s="787">
        <v>0</v>
      </c>
      <c r="K347" s="787">
        <v>0</v>
      </c>
      <c r="L347" s="787">
        <v>1003.2488659405149</v>
      </c>
      <c r="M347" s="787">
        <v>0</v>
      </c>
      <c r="N347" s="788">
        <v>29105.733650570299</v>
      </c>
      <c r="O347" s="792">
        <v>0.25310510109404205</v>
      </c>
      <c r="P347" s="792">
        <v>1.4935583559193447E-2</v>
      </c>
      <c r="Q347" s="792">
        <v>3.2855716368662149E-4</v>
      </c>
      <c r="R347" s="792">
        <v>2.2623670077147179E-6</v>
      </c>
      <c r="S347" s="792">
        <v>3.8564895215670816E-6</v>
      </c>
      <c r="T347" s="792">
        <v>0</v>
      </c>
      <c r="U347" s="792">
        <v>0</v>
      </c>
      <c r="V347" s="792">
        <v>5.451429196765789E-4</v>
      </c>
      <c r="W347" s="792">
        <v>0</v>
      </c>
      <c r="X347" s="792">
        <v>1.5815402499085932E-2</v>
      </c>
      <c r="Y347" s="792">
        <v>10.360898344705397</v>
      </c>
      <c r="Z347" s="792">
        <v>0.56711187640343808</v>
      </c>
      <c r="AA347" s="792">
        <v>4.8679040566464257E-2</v>
      </c>
      <c r="AB347" s="792">
        <v>4.6879579039019792E-2</v>
      </c>
      <c r="AC347" s="792">
        <v>7.1996718443269117E-3</v>
      </c>
      <c r="AD347" s="792">
        <v>7.0766906282668483E-3</v>
      </c>
      <c r="AE347" s="792">
        <v>1.2161402300452681E-3</v>
      </c>
      <c r="AF347" s="792">
        <v>1.5875502728916703E-3</v>
      </c>
      <c r="AG347" s="792">
        <v>7.7320378019745238E-5</v>
      </c>
      <c r="AH347" s="792">
        <v>0.67982786936247253</v>
      </c>
      <c r="AI347" s="792">
        <v>7.715442829976169</v>
      </c>
      <c r="AJ347" s="792">
        <v>0.41640930733834325</v>
      </c>
      <c r="AK347" s="792">
        <v>1.7404922785970476E-2</v>
      </c>
      <c r="AL347" s="792">
        <v>3.1785641131465659E-3</v>
      </c>
      <c r="AM347" s="792">
        <v>4.4964930566166782E-3</v>
      </c>
      <c r="AN347" s="792">
        <v>4.9485090345204753E-3</v>
      </c>
      <c r="AO347" s="792">
        <v>2.6573494249156938E-4</v>
      </c>
      <c r="AP347" s="792">
        <v>1.1653908750834429E-3</v>
      </c>
      <c r="AQ347" s="792">
        <v>7.9824664694294716E-6</v>
      </c>
      <c r="AR347" s="793">
        <v>0.4478769046126419</v>
      </c>
    </row>
    <row r="348" spans="1:44">
      <c r="A348" s="434" t="s">
        <v>1280</v>
      </c>
      <c r="B348" s="435">
        <v>346</v>
      </c>
      <c r="C348" s="772" t="s">
        <v>1281</v>
      </c>
      <c r="D348" s="786">
        <v>1413763</v>
      </c>
      <c r="E348" s="787">
        <v>1458654.4394687687</v>
      </c>
      <c r="F348" s="787">
        <v>88504.827618400886</v>
      </c>
      <c r="G348" s="787">
        <v>5713.8078161079902</v>
      </c>
      <c r="H348" s="787">
        <v>13.03810814261154</v>
      </c>
      <c r="I348" s="787">
        <v>22.225097546763852</v>
      </c>
      <c r="J348" s="787">
        <v>0</v>
      </c>
      <c r="K348" s="787">
        <v>0</v>
      </c>
      <c r="L348" s="787">
        <v>0</v>
      </c>
      <c r="M348" s="787">
        <v>0</v>
      </c>
      <c r="N348" s="788">
        <v>94253.898640198255</v>
      </c>
      <c r="O348" s="792">
        <v>1.0317531576853891</v>
      </c>
      <c r="P348" s="792">
        <v>6.260230860363504E-2</v>
      </c>
      <c r="Q348" s="792">
        <v>4.0415598768025404E-3</v>
      </c>
      <c r="R348" s="792">
        <v>9.2222728580473112E-6</v>
      </c>
      <c r="S348" s="792">
        <v>1.5720525679879762E-5</v>
      </c>
      <c r="T348" s="792">
        <v>0</v>
      </c>
      <c r="U348" s="792">
        <v>0</v>
      </c>
      <c r="V348" s="792">
        <v>0</v>
      </c>
      <c r="W348" s="792">
        <v>0</v>
      </c>
      <c r="X348" s="792">
        <v>6.6668811278975504E-2</v>
      </c>
      <c r="Y348" s="792">
        <v>21.64515204054613</v>
      </c>
      <c r="Z348" s="792">
        <v>1.1920047323515548</v>
      </c>
      <c r="AA348" s="792">
        <v>0.2215731638355396</v>
      </c>
      <c r="AB348" s="792">
        <v>0.12942282011127651</v>
      </c>
      <c r="AC348" s="792">
        <v>2.2885915535606295E-2</v>
      </c>
      <c r="AD348" s="792">
        <v>1.1208166374627106E-2</v>
      </c>
      <c r="AE348" s="792">
        <v>8.7078684371298763E-4</v>
      </c>
      <c r="AF348" s="792">
        <v>1.0117735674658272E-3</v>
      </c>
      <c r="AG348" s="792">
        <v>5.2705275526497591E-5</v>
      </c>
      <c r="AH348" s="792">
        <v>1.5790300638953096</v>
      </c>
      <c r="AI348" s="792">
        <v>16.060423764051549</v>
      </c>
      <c r="AJ348" s="792">
        <v>0.87571531945722358</v>
      </c>
      <c r="AK348" s="792">
        <v>0.15298511733998704</v>
      </c>
      <c r="AL348" s="792">
        <v>1.3879626337404876E-2</v>
      </c>
      <c r="AM348" s="792">
        <v>1.7089541831847462E-2</v>
      </c>
      <c r="AN348" s="792">
        <v>8.3506906443843315E-3</v>
      </c>
      <c r="AO348" s="792">
        <v>3.0136026249774389E-4</v>
      </c>
      <c r="AP348" s="792">
        <v>6.8186962640098445E-4</v>
      </c>
      <c r="AQ348" s="792">
        <v>6.9809156618237526E-6</v>
      </c>
      <c r="AR348" s="793">
        <v>1.0690105064154078</v>
      </c>
    </row>
    <row r="349" spans="1:44">
      <c r="A349" s="434" t="s">
        <v>1282</v>
      </c>
      <c r="B349" s="435">
        <v>347</v>
      </c>
      <c r="C349" s="772" t="s">
        <v>309</v>
      </c>
      <c r="D349" s="786">
        <v>575911</v>
      </c>
      <c r="E349" s="787">
        <v>121035.38487225809</v>
      </c>
      <c r="F349" s="787">
        <v>8022.757212213809</v>
      </c>
      <c r="G349" s="787">
        <v>655.38349595272757</v>
      </c>
      <c r="H349" s="787">
        <v>1.0818686005040594</v>
      </c>
      <c r="I349" s="787">
        <v>1.8441812965487074</v>
      </c>
      <c r="J349" s="787">
        <v>0</v>
      </c>
      <c r="K349" s="787">
        <v>0</v>
      </c>
      <c r="L349" s="787">
        <v>0</v>
      </c>
      <c r="M349" s="787">
        <v>0</v>
      </c>
      <c r="N349" s="788">
        <v>8681.0667580635891</v>
      </c>
      <c r="O349" s="792">
        <v>0.2101633496707965</v>
      </c>
      <c r="P349" s="792">
        <v>1.3930550401388077E-2</v>
      </c>
      <c r="Q349" s="792">
        <v>1.1379944053034716E-3</v>
      </c>
      <c r="R349" s="792">
        <v>1.8785343577463522E-6</v>
      </c>
      <c r="S349" s="792">
        <v>3.2021984239729879E-6</v>
      </c>
      <c r="T349" s="792">
        <v>0</v>
      </c>
      <c r="U349" s="792">
        <v>0</v>
      </c>
      <c r="V349" s="792">
        <v>0</v>
      </c>
      <c r="W349" s="792">
        <v>0</v>
      </c>
      <c r="X349" s="792">
        <v>1.5073625539473267E-2</v>
      </c>
      <c r="Y349" s="792">
        <v>9.3943756908039777</v>
      </c>
      <c r="Z349" s="792">
        <v>0.53096969908049563</v>
      </c>
      <c r="AA349" s="792">
        <v>5.2916784618781285E-2</v>
      </c>
      <c r="AB349" s="792">
        <v>4.8865887052958676E-2</v>
      </c>
      <c r="AC349" s="792">
        <v>8.0695097095716834E-3</v>
      </c>
      <c r="AD349" s="792">
        <v>9.8636928147795323E-3</v>
      </c>
      <c r="AE349" s="792">
        <v>8.7468845118366214E-4</v>
      </c>
      <c r="AF349" s="792">
        <v>6.0769151817673518E-4</v>
      </c>
      <c r="AG349" s="792">
        <v>5.6943231743406996E-5</v>
      </c>
      <c r="AH349" s="792">
        <v>0.65222489647769055</v>
      </c>
      <c r="AI349" s="792">
        <v>6.5631476995718971</v>
      </c>
      <c r="AJ349" s="792">
        <v>0.36927934346029734</v>
      </c>
      <c r="AK349" s="792">
        <v>2.1488026997944804E-2</v>
      </c>
      <c r="AL349" s="792">
        <v>2.2179820658523282E-3</v>
      </c>
      <c r="AM349" s="792">
        <v>4.483716043264219E-3</v>
      </c>
      <c r="AN349" s="792">
        <v>7.8650966295452235E-3</v>
      </c>
      <c r="AO349" s="792">
        <v>3.1314212219702646E-4</v>
      </c>
      <c r="AP349" s="792">
        <v>3.7602241348426842E-4</v>
      </c>
      <c r="AQ349" s="792">
        <v>8.8135691018558254E-6</v>
      </c>
      <c r="AR349" s="793">
        <v>0.40603214330168708</v>
      </c>
    </row>
    <row r="350" spans="1:44">
      <c r="A350" s="434" t="s">
        <v>1283</v>
      </c>
      <c r="B350" s="435">
        <v>348</v>
      </c>
      <c r="C350" s="772" t="s">
        <v>1284</v>
      </c>
      <c r="D350" s="786">
        <v>1952141</v>
      </c>
      <c r="E350" s="787">
        <v>6723456.9828833528</v>
      </c>
      <c r="F350" s="787">
        <v>356043.73909281602</v>
      </c>
      <c r="G350" s="787">
        <v>0</v>
      </c>
      <c r="H350" s="787">
        <v>60.097276546839574</v>
      </c>
      <c r="I350" s="787">
        <v>102.44337743932978</v>
      </c>
      <c r="J350" s="787">
        <v>0</v>
      </c>
      <c r="K350" s="787">
        <v>0</v>
      </c>
      <c r="L350" s="787">
        <v>0</v>
      </c>
      <c r="M350" s="787">
        <v>0</v>
      </c>
      <c r="N350" s="788">
        <v>356206.27974680217</v>
      </c>
      <c r="O350" s="792">
        <v>3.4441451631226192</v>
      </c>
      <c r="P350" s="792">
        <v>0.18238628208352572</v>
      </c>
      <c r="Q350" s="792">
        <v>0</v>
      </c>
      <c r="R350" s="792">
        <v>3.0785315480203313E-5</v>
      </c>
      <c r="S350" s="792">
        <v>5.2477447806961576E-5</v>
      </c>
      <c r="T350" s="792">
        <v>0</v>
      </c>
      <c r="U350" s="792">
        <v>0</v>
      </c>
      <c r="V350" s="792">
        <v>0</v>
      </c>
      <c r="W350" s="792">
        <v>0</v>
      </c>
      <c r="X350" s="792">
        <v>0.18246954484681288</v>
      </c>
      <c r="Y350" s="792">
        <v>33.302405390088289</v>
      </c>
      <c r="Z350" s="792">
        <v>1.7449090566948451</v>
      </c>
      <c r="AA350" s="792">
        <v>0.12297208038315152</v>
      </c>
      <c r="AB350" s="792">
        <v>0.12717937353687062</v>
      </c>
      <c r="AC350" s="792">
        <v>1.4571377860719433E-2</v>
      </c>
      <c r="AD350" s="792">
        <v>9.5423365835311993E-3</v>
      </c>
      <c r="AE350" s="792">
        <v>7.4958449577881879E-4</v>
      </c>
      <c r="AF350" s="792">
        <v>1.6987587021810812E-3</v>
      </c>
      <c r="AG350" s="792">
        <v>4.9185953575035785E-5</v>
      </c>
      <c r="AH350" s="792">
        <v>2.0216717542106526</v>
      </c>
      <c r="AI350" s="792">
        <v>30.170214070568104</v>
      </c>
      <c r="AJ350" s="792">
        <v>1.5658978945852842</v>
      </c>
      <c r="AK350" s="792">
        <v>7.0215486921740691E-2</v>
      </c>
      <c r="AL350" s="792">
        <v>7.4903211955256862E-3</v>
      </c>
      <c r="AM350" s="792">
        <v>1.3046420361209114E-2</v>
      </c>
      <c r="AN350" s="792">
        <v>7.630192149707159E-3</v>
      </c>
      <c r="AO350" s="792">
        <v>2.7604035198751533E-4</v>
      </c>
      <c r="AP350" s="792">
        <v>1.4848608734919339E-3</v>
      </c>
      <c r="AQ350" s="792">
        <v>7.9721036123636154E-6</v>
      </c>
      <c r="AR350" s="793">
        <v>1.6660491885425583</v>
      </c>
    </row>
    <row r="351" spans="1:44">
      <c r="A351" s="434" t="s">
        <v>1285</v>
      </c>
      <c r="B351" s="435">
        <v>349</v>
      </c>
      <c r="C351" s="772" t="s">
        <v>1286</v>
      </c>
      <c r="D351" s="786">
        <v>1785583</v>
      </c>
      <c r="E351" s="787">
        <v>3990438.34205114</v>
      </c>
      <c r="F351" s="787">
        <v>259202.56843806678</v>
      </c>
      <c r="G351" s="787">
        <v>0</v>
      </c>
      <c r="H351" s="787">
        <v>35.66832913423579</v>
      </c>
      <c r="I351" s="787">
        <v>60.801159621282657</v>
      </c>
      <c r="J351" s="787">
        <v>0</v>
      </c>
      <c r="K351" s="787">
        <v>0</v>
      </c>
      <c r="L351" s="787">
        <v>0</v>
      </c>
      <c r="M351" s="787">
        <v>0</v>
      </c>
      <c r="N351" s="788">
        <v>259299.03792682229</v>
      </c>
      <c r="O351" s="792">
        <v>2.2348097747632791</v>
      </c>
      <c r="P351" s="792">
        <v>0.14516411079074273</v>
      </c>
      <c r="Q351" s="792">
        <v>0</v>
      </c>
      <c r="R351" s="792">
        <v>1.9975732931057135E-5</v>
      </c>
      <c r="S351" s="792">
        <v>3.4051152828674252E-5</v>
      </c>
      <c r="T351" s="792">
        <v>0</v>
      </c>
      <c r="U351" s="792">
        <v>0</v>
      </c>
      <c r="V351" s="792">
        <v>0</v>
      </c>
      <c r="W351" s="792">
        <v>0</v>
      </c>
      <c r="X351" s="792">
        <v>0.14521813767650246</v>
      </c>
      <c r="Y351" s="792">
        <v>15.658291126270719</v>
      </c>
      <c r="Z351" s="792">
        <v>0.87339870124005259</v>
      </c>
      <c r="AA351" s="792">
        <v>6.5358925195295015E-2</v>
      </c>
      <c r="AB351" s="792">
        <v>8.3790411960089031E-2</v>
      </c>
      <c r="AC351" s="792">
        <v>2.0343938656484609E-2</v>
      </c>
      <c r="AD351" s="792">
        <v>5.997074149536874E-3</v>
      </c>
      <c r="AE351" s="792">
        <v>4.2574338054525331E-4</v>
      </c>
      <c r="AF351" s="792">
        <v>6.9561577990462267E-4</v>
      </c>
      <c r="AG351" s="792">
        <v>2.5121792105769857E-5</v>
      </c>
      <c r="AH351" s="792">
        <v>1.0500355321540136</v>
      </c>
      <c r="AI351" s="792">
        <v>13.18876728896768</v>
      </c>
      <c r="AJ351" s="792">
        <v>0.73193174975601627</v>
      </c>
      <c r="AK351" s="792">
        <v>3.3516887496923026E-2</v>
      </c>
      <c r="AL351" s="792">
        <v>1.7875518854350986E-2</v>
      </c>
      <c r="AM351" s="792">
        <v>1.2176541786742368E-2</v>
      </c>
      <c r="AN351" s="792">
        <v>4.6995362007326265E-3</v>
      </c>
      <c r="AO351" s="792">
        <v>1.1471984460035207E-4</v>
      </c>
      <c r="AP351" s="792">
        <v>5.4714779549801403E-4</v>
      </c>
      <c r="AQ351" s="792">
        <v>2.9113685339860936E-6</v>
      </c>
      <c r="AR351" s="793">
        <v>0.80086501310339764</v>
      </c>
    </row>
    <row r="352" spans="1:44">
      <c r="A352" s="434" t="s">
        <v>1287</v>
      </c>
      <c r="B352" s="435">
        <v>350</v>
      </c>
      <c r="C352" s="772" t="s">
        <v>1288</v>
      </c>
      <c r="D352" s="786">
        <v>3491653</v>
      </c>
      <c r="E352" s="787">
        <v>7548621.7669863086</v>
      </c>
      <c r="F352" s="787">
        <v>427443.13179377711</v>
      </c>
      <c r="G352" s="787">
        <v>0</v>
      </c>
      <c r="H352" s="787">
        <v>67.472969788158096</v>
      </c>
      <c r="I352" s="787">
        <v>115.01617557616717</v>
      </c>
      <c r="J352" s="787">
        <v>0</v>
      </c>
      <c r="K352" s="787">
        <v>0</v>
      </c>
      <c r="L352" s="787">
        <v>0</v>
      </c>
      <c r="M352" s="787">
        <v>0</v>
      </c>
      <c r="N352" s="788">
        <v>427625.62093914149</v>
      </c>
      <c r="O352" s="792">
        <v>2.1619049106501445</v>
      </c>
      <c r="P352" s="792">
        <v>0.12241855986083872</v>
      </c>
      <c r="Q352" s="792">
        <v>0</v>
      </c>
      <c r="R352" s="792">
        <v>1.9324076529986829E-5</v>
      </c>
      <c r="S352" s="792">
        <v>3.29403224135294E-5</v>
      </c>
      <c r="T352" s="792">
        <v>0</v>
      </c>
      <c r="U352" s="792">
        <v>0</v>
      </c>
      <c r="V352" s="792">
        <v>0</v>
      </c>
      <c r="W352" s="792">
        <v>0</v>
      </c>
      <c r="X352" s="792">
        <v>0.12247082425978224</v>
      </c>
      <c r="Y352" s="792">
        <v>19.615683261583484</v>
      </c>
      <c r="Z352" s="792">
        <v>1.0718987419050858</v>
      </c>
      <c r="AA352" s="792">
        <v>7.8700038021007487E-2</v>
      </c>
      <c r="AB352" s="792">
        <v>9.9617690366344769E-2</v>
      </c>
      <c r="AC352" s="792">
        <v>2.2041616024409558E-2</v>
      </c>
      <c r="AD352" s="792">
        <v>8.9691989937203884E-3</v>
      </c>
      <c r="AE352" s="792">
        <v>6.2666254502147093E-4</v>
      </c>
      <c r="AF352" s="792">
        <v>9.5357119171616731E-4</v>
      </c>
      <c r="AG352" s="792">
        <v>3.6470314091440595E-5</v>
      </c>
      <c r="AH352" s="792">
        <v>1.282843989361397</v>
      </c>
      <c r="AI352" s="792">
        <v>16.059785050106957</v>
      </c>
      <c r="AJ352" s="792">
        <v>0.86741700781526498</v>
      </c>
      <c r="AK352" s="792">
        <v>3.8041105355907275E-2</v>
      </c>
      <c r="AL352" s="792">
        <v>1.9160582699331147E-2</v>
      </c>
      <c r="AM352" s="792">
        <v>1.3466001581963719E-2</v>
      </c>
      <c r="AN352" s="792">
        <v>7.0780884830710135E-3</v>
      </c>
      <c r="AO352" s="792">
        <v>1.904800451598601E-4</v>
      </c>
      <c r="AP352" s="792">
        <v>7.424258573030377E-4</v>
      </c>
      <c r="AQ352" s="792">
        <v>4.5877601364741002E-6</v>
      </c>
      <c r="AR352" s="793">
        <v>0.94610027959813758</v>
      </c>
    </row>
    <row r="353" spans="1:44">
      <c r="A353" s="434" t="s">
        <v>1289</v>
      </c>
      <c r="B353" s="435">
        <v>351</v>
      </c>
      <c r="C353" s="772" t="s">
        <v>1290</v>
      </c>
      <c r="D353" s="786">
        <v>1237086</v>
      </c>
      <c r="E353" s="787">
        <v>1211945.1527171682</v>
      </c>
      <c r="F353" s="787">
        <v>72021.41797100949</v>
      </c>
      <c r="G353" s="787">
        <v>0</v>
      </c>
      <c r="H353" s="787">
        <v>10.832909794450755</v>
      </c>
      <c r="I353" s="787">
        <v>18.46605920609711</v>
      </c>
      <c r="J353" s="787">
        <v>0</v>
      </c>
      <c r="K353" s="787">
        <v>0</v>
      </c>
      <c r="L353" s="787">
        <v>0</v>
      </c>
      <c r="M353" s="787">
        <v>0</v>
      </c>
      <c r="N353" s="788">
        <v>72050.716940010039</v>
      </c>
      <c r="O353" s="792">
        <v>0.97967736496667834</v>
      </c>
      <c r="P353" s="792">
        <v>5.8218602401942543E-2</v>
      </c>
      <c r="Q353" s="792">
        <v>0</v>
      </c>
      <c r="R353" s="792">
        <v>8.7567960468801325E-6</v>
      </c>
      <c r="S353" s="792">
        <v>1.492706182601461E-5</v>
      </c>
      <c r="T353" s="792">
        <v>0</v>
      </c>
      <c r="U353" s="792">
        <v>0</v>
      </c>
      <c r="V353" s="792">
        <v>0</v>
      </c>
      <c r="W353" s="792">
        <v>0</v>
      </c>
      <c r="X353" s="792">
        <v>5.8242286259815437E-2</v>
      </c>
      <c r="Y353" s="792">
        <v>13.750684935914727</v>
      </c>
      <c r="Z353" s="792">
        <v>0.74603386621764201</v>
      </c>
      <c r="AA353" s="792">
        <v>5.1266590062784625E-2</v>
      </c>
      <c r="AB353" s="792">
        <v>5.9654142033769009E-2</v>
      </c>
      <c r="AC353" s="792">
        <v>1.1127380438623154E-2</v>
      </c>
      <c r="AD353" s="792">
        <v>5.2486835896426148E-3</v>
      </c>
      <c r="AE353" s="792">
        <v>4.6973370972342853E-4</v>
      </c>
      <c r="AF353" s="792">
        <v>7.4418555951322673E-4</v>
      </c>
      <c r="AG353" s="792">
        <v>2.6691994582601639E-5</v>
      </c>
      <c r="AH353" s="792">
        <v>0.87457127360628084</v>
      </c>
      <c r="AI353" s="792">
        <v>11.333976558308635</v>
      </c>
      <c r="AJ353" s="792">
        <v>0.60700493779597808</v>
      </c>
      <c r="AK353" s="792">
        <v>2.4058927023010164E-2</v>
      </c>
      <c r="AL353" s="792">
        <v>7.9233000518462021E-3</v>
      </c>
      <c r="AM353" s="792">
        <v>7.1339912805799197E-3</v>
      </c>
      <c r="AN353" s="792">
        <v>4.037566495324392E-3</v>
      </c>
      <c r="AO353" s="792">
        <v>1.4085700679238584E-4</v>
      </c>
      <c r="AP353" s="792">
        <v>5.9894507586996876E-4</v>
      </c>
      <c r="AQ353" s="792">
        <v>3.2266762968552025E-6</v>
      </c>
      <c r="AR353" s="793">
        <v>0.65090175140569784</v>
      </c>
    </row>
    <row r="354" spans="1:44">
      <c r="A354" s="434" t="s">
        <v>1291</v>
      </c>
      <c r="B354" s="435">
        <v>352</v>
      </c>
      <c r="C354" s="772" t="s">
        <v>1292</v>
      </c>
      <c r="D354" s="786">
        <v>3409017</v>
      </c>
      <c r="E354" s="787">
        <v>8331193.8119898504</v>
      </c>
      <c r="F354" s="787">
        <v>440361.20529632183</v>
      </c>
      <c r="G354" s="787">
        <v>0</v>
      </c>
      <c r="H354" s="787">
        <v>74.46795000832374</v>
      </c>
      <c r="I354" s="787">
        <v>126.94000041565999</v>
      </c>
      <c r="J354" s="787">
        <v>0</v>
      </c>
      <c r="K354" s="787">
        <v>0</v>
      </c>
      <c r="L354" s="787">
        <v>0</v>
      </c>
      <c r="M354" s="787">
        <v>0</v>
      </c>
      <c r="N354" s="788">
        <v>440562.61324674584</v>
      </c>
      <c r="O354" s="792">
        <v>2.4438698346150374</v>
      </c>
      <c r="P354" s="792">
        <v>0.12917542074337612</v>
      </c>
      <c r="Q354" s="792">
        <v>0</v>
      </c>
      <c r="R354" s="792">
        <v>2.1844405589154804E-5</v>
      </c>
      <c r="S354" s="792">
        <v>3.7236540743463584E-5</v>
      </c>
      <c r="T354" s="792">
        <v>0</v>
      </c>
      <c r="U354" s="792">
        <v>0</v>
      </c>
      <c r="V354" s="792">
        <v>0</v>
      </c>
      <c r="W354" s="792">
        <v>0</v>
      </c>
      <c r="X354" s="792">
        <v>0.12923450168970876</v>
      </c>
      <c r="Y354" s="792">
        <v>15.739729902817341</v>
      </c>
      <c r="Z354" s="792">
        <v>0.85352496725648686</v>
      </c>
      <c r="AA354" s="792">
        <v>6.6035749230369548E-2</v>
      </c>
      <c r="AB354" s="792">
        <v>9.0693223419359384E-2</v>
      </c>
      <c r="AC354" s="792">
        <v>2.2144774763881554E-2</v>
      </c>
      <c r="AD354" s="792">
        <v>5.3463204541971121E-3</v>
      </c>
      <c r="AE354" s="792">
        <v>4.057839829309383E-4</v>
      </c>
      <c r="AF354" s="792">
        <v>7.1068180771182072E-4</v>
      </c>
      <c r="AG354" s="792">
        <v>2.3491799699874564E-5</v>
      </c>
      <c r="AH354" s="792">
        <v>1.0388849927146373</v>
      </c>
      <c r="AI354" s="792">
        <v>13.134951223122741</v>
      </c>
      <c r="AJ354" s="792">
        <v>0.70316436315396491</v>
      </c>
      <c r="AK354" s="792">
        <v>3.2287260987331243E-2</v>
      </c>
      <c r="AL354" s="792">
        <v>1.9928999655666378E-2</v>
      </c>
      <c r="AM354" s="792">
        <v>1.3256122098186319E-2</v>
      </c>
      <c r="AN354" s="792">
        <v>4.082604510896576E-3</v>
      </c>
      <c r="AO354" s="792">
        <v>1.0927184943939421E-4</v>
      </c>
      <c r="AP354" s="792">
        <v>5.6143588231740587E-4</v>
      </c>
      <c r="AQ354" s="792">
        <v>2.6133021903072262E-6</v>
      </c>
      <c r="AR354" s="793">
        <v>0.77339267143999257</v>
      </c>
    </row>
    <row r="355" spans="1:44">
      <c r="A355" s="434" t="s">
        <v>1293</v>
      </c>
      <c r="B355" s="435">
        <v>353</v>
      </c>
      <c r="C355" s="772" t="s">
        <v>1294</v>
      </c>
      <c r="D355" s="786">
        <v>4056104</v>
      </c>
      <c r="E355" s="787">
        <v>15095702.088727953</v>
      </c>
      <c r="F355" s="787">
        <v>921621.13934018323</v>
      </c>
      <c r="G355" s="787">
        <v>46.66817463440475</v>
      </c>
      <c r="H355" s="787">
        <v>134.93216144679349</v>
      </c>
      <c r="I355" s="787">
        <v>230.00886459513566</v>
      </c>
      <c r="J355" s="787">
        <v>0</v>
      </c>
      <c r="K355" s="787">
        <v>0</v>
      </c>
      <c r="L355" s="787">
        <v>0</v>
      </c>
      <c r="M355" s="787">
        <v>0</v>
      </c>
      <c r="N355" s="788">
        <v>922032.74854085955</v>
      </c>
      <c r="O355" s="792">
        <v>3.7217246127633694</v>
      </c>
      <c r="P355" s="792">
        <v>0.22721832066933767</v>
      </c>
      <c r="Q355" s="792">
        <v>1.1505665198526652E-5</v>
      </c>
      <c r="R355" s="792">
        <v>3.3266445201304868E-5</v>
      </c>
      <c r="S355" s="792">
        <v>5.6706845927800582E-5</v>
      </c>
      <c r="T355" s="792">
        <v>0</v>
      </c>
      <c r="U355" s="792">
        <v>0</v>
      </c>
      <c r="V355" s="792">
        <v>0</v>
      </c>
      <c r="W355" s="792">
        <v>0</v>
      </c>
      <c r="X355" s="792">
        <v>0.22731979962566529</v>
      </c>
      <c r="Y355" s="792">
        <v>18.627320540240667</v>
      </c>
      <c r="Z355" s="792">
        <v>1.0346598184028779</v>
      </c>
      <c r="AA355" s="792">
        <v>6.8140634925038607E-2</v>
      </c>
      <c r="AB355" s="792">
        <v>0.12285915127414625</v>
      </c>
      <c r="AC355" s="792">
        <v>3.7354455413203952E-2</v>
      </c>
      <c r="AD355" s="792">
        <v>6.4684663933648728E-3</v>
      </c>
      <c r="AE355" s="792">
        <v>3.6912489554408884E-4</v>
      </c>
      <c r="AF355" s="792">
        <v>7.4240389929896666E-4</v>
      </c>
      <c r="AG355" s="792">
        <v>2.2498996157133179E-5</v>
      </c>
      <c r="AH355" s="792">
        <v>1.2706165541996317</v>
      </c>
      <c r="AI355" s="792">
        <v>15.641239384010593</v>
      </c>
      <c r="AJ355" s="792">
        <v>0.86210067919440303</v>
      </c>
      <c r="AK355" s="792">
        <v>3.1645292363840907E-2</v>
      </c>
      <c r="AL355" s="792">
        <v>4.4563437022005672E-2</v>
      </c>
      <c r="AM355" s="792">
        <v>2.2736877772532551E-2</v>
      </c>
      <c r="AN355" s="792">
        <v>4.8693356150804456E-3</v>
      </c>
      <c r="AO355" s="792">
        <v>1.1673810083107391E-4</v>
      </c>
      <c r="AP355" s="792">
        <v>5.9465106752756012E-4</v>
      </c>
      <c r="AQ355" s="792">
        <v>2.8757232952697874E-6</v>
      </c>
      <c r="AR355" s="793">
        <v>0.96662988685951656</v>
      </c>
    </row>
    <row r="356" spans="1:44">
      <c r="A356" s="434" t="s">
        <v>1295</v>
      </c>
      <c r="B356" s="435">
        <v>354</v>
      </c>
      <c r="C356" s="772" t="s">
        <v>1296</v>
      </c>
      <c r="D356" s="786">
        <v>7541109</v>
      </c>
      <c r="E356" s="787">
        <v>19939928.220575616</v>
      </c>
      <c r="F356" s="787">
        <v>1211355.613568441</v>
      </c>
      <c r="G356" s="787">
        <v>22.319561781671837</v>
      </c>
      <c r="H356" s="787">
        <v>178.2320290955677</v>
      </c>
      <c r="I356" s="787">
        <v>303.81894284650474</v>
      </c>
      <c r="J356" s="787">
        <v>0</v>
      </c>
      <c r="K356" s="787">
        <v>0</v>
      </c>
      <c r="L356" s="787">
        <v>0</v>
      </c>
      <c r="M356" s="787">
        <v>0</v>
      </c>
      <c r="N356" s="788">
        <v>1211859.9841021646</v>
      </c>
      <c r="O356" s="792">
        <v>2.6441639048813133</v>
      </c>
      <c r="P356" s="792">
        <v>0.16063361682856475</v>
      </c>
      <c r="Q356" s="792">
        <v>2.9597187604199645E-6</v>
      </c>
      <c r="R356" s="792">
        <v>2.3634723897448994E-5</v>
      </c>
      <c r="S356" s="792">
        <v>4.0288363799874094E-5</v>
      </c>
      <c r="T356" s="792">
        <v>0</v>
      </c>
      <c r="U356" s="792">
        <v>0</v>
      </c>
      <c r="V356" s="792">
        <v>0</v>
      </c>
      <c r="W356" s="792">
        <v>0</v>
      </c>
      <c r="X356" s="792">
        <v>0.16070049963502248</v>
      </c>
      <c r="Y356" s="792">
        <v>15.053479926037141</v>
      </c>
      <c r="Z356" s="792">
        <v>0.83670052309974752</v>
      </c>
      <c r="AA356" s="792">
        <v>6.4169926342474273E-2</v>
      </c>
      <c r="AB356" s="792">
        <v>8.7618245125347077E-2</v>
      </c>
      <c r="AC356" s="792">
        <v>2.196437385896784E-2</v>
      </c>
      <c r="AD356" s="792">
        <v>5.6571536938139193E-3</v>
      </c>
      <c r="AE356" s="792">
        <v>3.5983161674014096E-4</v>
      </c>
      <c r="AF356" s="792">
        <v>6.5524119598632503E-4</v>
      </c>
      <c r="AG356" s="792">
        <v>2.1843960580999814E-5</v>
      </c>
      <c r="AH356" s="792">
        <v>1.0171471388936582</v>
      </c>
      <c r="AI356" s="792">
        <v>12.908260614147084</v>
      </c>
      <c r="AJ356" s="792">
        <v>0.71283008668807391</v>
      </c>
      <c r="AK356" s="792">
        <v>3.472842184176967E-2</v>
      </c>
      <c r="AL356" s="792">
        <v>2.4023961422690577E-2</v>
      </c>
      <c r="AM356" s="792">
        <v>1.4150582207205791E-2</v>
      </c>
      <c r="AN356" s="792">
        <v>4.5552015054133614E-3</v>
      </c>
      <c r="AO356" s="792">
        <v>1.1257236006511597E-4</v>
      </c>
      <c r="AP356" s="792">
        <v>5.3160368831218401E-4</v>
      </c>
      <c r="AQ356" s="792">
        <v>2.86444856696663E-6</v>
      </c>
      <c r="AR356" s="793">
        <v>0.79093529416209762</v>
      </c>
    </row>
    <row r="357" spans="1:44">
      <c r="A357" s="434" t="s">
        <v>1297</v>
      </c>
      <c r="B357" s="435">
        <v>355</v>
      </c>
      <c r="C357" s="772" t="s">
        <v>1298</v>
      </c>
      <c r="D357" s="786">
        <v>1066357</v>
      </c>
      <c r="E357" s="787">
        <v>818123.64836072281</v>
      </c>
      <c r="F357" s="787">
        <v>45303.574013670608</v>
      </c>
      <c r="G357" s="787">
        <v>0</v>
      </c>
      <c r="H357" s="787">
        <v>7.3127564094205653</v>
      </c>
      <c r="I357" s="787">
        <v>12.465514379645299</v>
      </c>
      <c r="J357" s="787">
        <v>0</v>
      </c>
      <c r="K357" s="787">
        <v>0</v>
      </c>
      <c r="L357" s="787">
        <v>0</v>
      </c>
      <c r="M357" s="787">
        <v>0</v>
      </c>
      <c r="N357" s="788">
        <v>45323.352284459674</v>
      </c>
      <c r="O357" s="792">
        <v>0.7672136520515388</v>
      </c>
      <c r="P357" s="792">
        <v>4.2484434400177996E-2</v>
      </c>
      <c r="Q357" s="792">
        <v>0</v>
      </c>
      <c r="R357" s="792">
        <v>6.8577000098658938E-6</v>
      </c>
      <c r="S357" s="792">
        <v>1.1689813429878829E-5</v>
      </c>
      <c r="T357" s="792">
        <v>0</v>
      </c>
      <c r="U357" s="792">
        <v>0</v>
      </c>
      <c r="V357" s="792">
        <v>0</v>
      </c>
      <c r="W357" s="792">
        <v>0</v>
      </c>
      <c r="X357" s="792">
        <v>4.2502981913617746E-2</v>
      </c>
      <c r="Y357" s="792">
        <v>23.046723279935772</v>
      </c>
      <c r="Z357" s="792">
        <v>1.3006471121778613</v>
      </c>
      <c r="AA357" s="792">
        <v>7.7660055422497917E-2</v>
      </c>
      <c r="AB357" s="792">
        <v>0.10819153642060697</v>
      </c>
      <c r="AC357" s="792">
        <v>1.1787936713449094E-2</v>
      </c>
      <c r="AD357" s="792">
        <v>1.2914276485162199E-2</v>
      </c>
      <c r="AE357" s="792">
        <v>7.8238245642237914E-4</v>
      </c>
      <c r="AF357" s="792">
        <v>1.1598183685124831E-3</v>
      </c>
      <c r="AG357" s="792">
        <v>4.7056025716362428E-5</v>
      </c>
      <c r="AH357" s="792">
        <v>1.5131901740702287</v>
      </c>
      <c r="AI357" s="792">
        <v>16.551453390828232</v>
      </c>
      <c r="AJ357" s="792">
        <v>0.92181043901555759</v>
      </c>
      <c r="AK357" s="792">
        <v>2.3123724815776632E-2</v>
      </c>
      <c r="AL357" s="792">
        <v>4.1472917876870701E-3</v>
      </c>
      <c r="AM357" s="792">
        <v>7.3659242085905678E-3</v>
      </c>
      <c r="AN357" s="792">
        <v>9.8748174335418076E-3</v>
      </c>
      <c r="AO357" s="792">
        <v>3.1320249573625359E-4</v>
      </c>
      <c r="AP357" s="792">
        <v>8.4368480656144592E-4</v>
      </c>
      <c r="AQ357" s="792">
        <v>6.7606286003006659E-6</v>
      </c>
      <c r="AR357" s="793">
        <v>0.96748584519205172</v>
      </c>
    </row>
    <row r="358" spans="1:44">
      <c r="A358" s="434" t="s">
        <v>1299</v>
      </c>
      <c r="B358" s="435">
        <v>356</v>
      </c>
      <c r="C358" s="772" t="s">
        <v>1300</v>
      </c>
      <c r="D358" s="786">
        <v>3708323</v>
      </c>
      <c r="E358" s="787">
        <v>11114918.25459823</v>
      </c>
      <c r="F358" s="787">
        <v>652834.92653255817</v>
      </c>
      <c r="G358" s="787">
        <v>0</v>
      </c>
      <c r="H358" s="787">
        <v>99.350128638086986</v>
      </c>
      <c r="I358" s="787">
        <v>169.35480793018971</v>
      </c>
      <c r="J358" s="787">
        <v>0</v>
      </c>
      <c r="K358" s="787">
        <v>0</v>
      </c>
      <c r="L358" s="787">
        <v>0</v>
      </c>
      <c r="M358" s="787">
        <v>0</v>
      </c>
      <c r="N358" s="788">
        <v>653103.63146912644</v>
      </c>
      <c r="O358" s="792">
        <v>2.9972896790808758</v>
      </c>
      <c r="P358" s="792">
        <v>0.17604586400174907</v>
      </c>
      <c r="Q358" s="792">
        <v>0</v>
      </c>
      <c r="R358" s="792">
        <v>2.6791120578786418E-5</v>
      </c>
      <c r="S358" s="792">
        <v>4.5668839507828662E-5</v>
      </c>
      <c r="T358" s="792">
        <v>0</v>
      </c>
      <c r="U358" s="792">
        <v>0</v>
      </c>
      <c r="V358" s="792">
        <v>0</v>
      </c>
      <c r="W358" s="792">
        <v>0</v>
      </c>
      <c r="X358" s="792">
        <v>0.17611832396183569</v>
      </c>
      <c r="Y358" s="792">
        <v>24.584423337404758</v>
      </c>
      <c r="Z358" s="792">
        <v>1.3421280102544544</v>
      </c>
      <c r="AA358" s="792">
        <v>5.9389007112377434E-2</v>
      </c>
      <c r="AB358" s="792">
        <v>9.4399909121431841E-2</v>
      </c>
      <c r="AC358" s="792">
        <v>1.0720489364041649E-2</v>
      </c>
      <c r="AD358" s="792">
        <v>8.430976365604248E-3</v>
      </c>
      <c r="AE358" s="792">
        <v>4.6703732292498223E-4</v>
      </c>
      <c r="AF358" s="792">
        <v>1.1344817412306531E-3</v>
      </c>
      <c r="AG358" s="792">
        <v>2.913878635926556E-5</v>
      </c>
      <c r="AH358" s="792">
        <v>1.5166990500684245</v>
      </c>
      <c r="AI358" s="792">
        <v>21.528616207749302</v>
      </c>
      <c r="AJ358" s="792">
        <v>1.1667231475120701</v>
      </c>
      <c r="AK358" s="792">
        <v>1.927043731697281E-2</v>
      </c>
      <c r="AL358" s="792">
        <v>8.7385379098646014E-3</v>
      </c>
      <c r="AM358" s="792">
        <v>8.1308233245431846E-3</v>
      </c>
      <c r="AN358" s="792">
        <v>6.7629582217589093E-3</v>
      </c>
      <c r="AO358" s="792">
        <v>1.8590125978769779E-4</v>
      </c>
      <c r="AP358" s="792">
        <v>9.7106805935259972E-4</v>
      </c>
      <c r="AQ358" s="792">
        <v>4.5563376618270303E-6</v>
      </c>
      <c r="AR358" s="793">
        <v>1.2107874299420118</v>
      </c>
    </row>
    <row r="359" spans="1:44">
      <c r="A359" s="434" t="s">
        <v>1301</v>
      </c>
      <c r="B359" s="435">
        <v>357</v>
      </c>
      <c r="C359" s="772" t="s">
        <v>1302</v>
      </c>
      <c r="D359" s="786">
        <v>6725448</v>
      </c>
      <c r="E359" s="787">
        <v>2946271.3265153295</v>
      </c>
      <c r="F359" s="787">
        <v>201865.05345904434</v>
      </c>
      <c r="G359" s="787">
        <v>0</v>
      </c>
      <c r="H359" s="787">
        <v>26.335095642373286</v>
      </c>
      <c r="I359" s="787">
        <v>44.891487564994677</v>
      </c>
      <c r="J359" s="787">
        <v>0</v>
      </c>
      <c r="K359" s="787">
        <v>0</v>
      </c>
      <c r="L359" s="787">
        <v>0</v>
      </c>
      <c r="M359" s="787">
        <v>0</v>
      </c>
      <c r="N359" s="788">
        <v>201936.28004225172</v>
      </c>
      <c r="O359" s="792">
        <v>0.43807807695715284</v>
      </c>
      <c r="P359" s="792">
        <v>3.0015108801531784E-2</v>
      </c>
      <c r="Q359" s="792">
        <v>0</v>
      </c>
      <c r="R359" s="792">
        <v>3.9157384968812916E-6</v>
      </c>
      <c r="S359" s="792">
        <v>6.6748694756088631E-6</v>
      </c>
      <c r="T359" s="792">
        <v>0</v>
      </c>
      <c r="U359" s="792">
        <v>0</v>
      </c>
      <c r="V359" s="792">
        <v>0</v>
      </c>
      <c r="W359" s="792">
        <v>0</v>
      </c>
      <c r="X359" s="792">
        <v>3.0025699409504274E-2</v>
      </c>
      <c r="Y359" s="792">
        <v>11.318370404239621</v>
      </c>
      <c r="Z359" s="792">
        <v>0.6819316988180768</v>
      </c>
      <c r="AA359" s="792">
        <v>5.50712239351792E-2</v>
      </c>
      <c r="AB359" s="792">
        <v>5.5089520676860869E-2</v>
      </c>
      <c r="AC359" s="792">
        <v>6.4347223210128486E-3</v>
      </c>
      <c r="AD359" s="792">
        <v>5.7675895688285739E-2</v>
      </c>
      <c r="AE359" s="792">
        <v>5.8275576912175039E-3</v>
      </c>
      <c r="AF359" s="792">
        <v>2.2452136737130019E-3</v>
      </c>
      <c r="AG359" s="792">
        <v>3.8708972825252558E-4</v>
      </c>
      <c r="AH359" s="792">
        <v>0.86466292253259835</v>
      </c>
      <c r="AI359" s="792">
        <v>7.6910360167292673</v>
      </c>
      <c r="AJ359" s="792">
        <v>0.46934836905580474</v>
      </c>
      <c r="AK359" s="792">
        <v>1.7930759265826268E-2</v>
      </c>
      <c r="AL359" s="792">
        <v>2.1160365753819044E-3</v>
      </c>
      <c r="AM359" s="792">
        <v>3.6007902436399671E-3</v>
      </c>
      <c r="AN359" s="792">
        <v>4.9685374203373198E-2</v>
      </c>
      <c r="AO359" s="792">
        <v>2.2449432978326215E-3</v>
      </c>
      <c r="AP359" s="792">
        <v>1.3182043734067542E-3</v>
      </c>
      <c r="AQ359" s="792">
        <v>7.2307324413970104E-5</v>
      </c>
      <c r="AR359" s="793">
        <v>0.54631678433967945</v>
      </c>
    </row>
    <row r="360" spans="1:44">
      <c r="A360" s="434" t="s">
        <v>1303</v>
      </c>
      <c r="B360" s="435">
        <v>358</v>
      </c>
      <c r="C360" s="772" t="s">
        <v>650</v>
      </c>
      <c r="D360" s="786">
        <v>2147392</v>
      </c>
      <c r="E360" s="787">
        <v>12136437.838135187</v>
      </c>
      <c r="F360" s="787">
        <v>824769.40827786969</v>
      </c>
      <c r="G360" s="787">
        <v>0</v>
      </c>
      <c r="H360" s="787">
        <v>108.48092921673594</v>
      </c>
      <c r="I360" s="787">
        <v>184.9194075884246</v>
      </c>
      <c r="J360" s="787">
        <v>0</v>
      </c>
      <c r="K360" s="787">
        <v>0</v>
      </c>
      <c r="L360" s="787">
        <v>0</v>
      </c>
      <c r="M360" s="787">
        <v>0</v>
      </c>
      <c r="N360" s="788">
        <v>825062.80861467484</v>
      </c>
      <c r="O360" s="792">
        <v>5.6517104646637346</v>
      </c>
      <c r="P360" s="792">
        <v>0.38407957572621565</v>
      </c>
      <c r="Q360" s="792">
        <v>0</v>
      </c>
      <c r="R360" s="792">
        <v>5.0517525080067328E-5</v>
      </c>
      <c r="S360" s="792">
        <v>8.6113484444584227E-5</v>
      </c>
      <c r="T360" s="792">
        <v>0</v>
      </c>
      <c r="U360" s="792">
        <v>0</v>
      </c>
      <c r="V360" s="792">
        <v>0</v>
      </c>
      <c r="W360" s="792">
        <v>0</v>
      </c>
      <c r="X360" s="792">
        <v>0.38421620673574031</v>
      </c>
      <c r="Y360" s="792">
        <v>13.221603540541786</v>
      </c>
      <c r="Z360" s="792">
        <v>0.81218643634849186</v>
      </c>
      <c r="AA360" s="792">
        <v>4.1055372319681448E-2</v>
      </c>
      <c r="AB360" s="792">
        <v>5.6334429069682855E-2</v>
      </c>
      <c r="AC360" s="792">
        <v>4.0750445807872238E-3</v>
      </c>
      <c r="AD360" s="792">
        <v>3.082791958105657E-3</v>
      </c>
      <c r="AE360" s="792">
        <v>2.1838221172503923E-4</v>
      </c>
      <c r="AF360" s="792">
        <v>3.7886311383236412E-4</v>
      </c>
      <c r="AG360" s="792">
        <v>1.3255685752141543E-5</v>
      </c>
      <c r="AH360" s="792">
        <v>0.91734457528805868</v>
      </c>
      <c r="AI360" s="792">
        <v>11.792713009766087</v>
      </c>
      <c r="AJ360" s="792">
        <v>0.72963560908202862</v>
      </c>
      <c r="AK360" s="792">
        <v>1.6538849104603695E-2</v>
      </c>
      <c r="AL360" s="792">
        <v>2.0891112894263399E-3</v>
      </c>
      <c r="AM360" s="792">
        <v>3.3543494363625346E-3</v>
      </c>
      <c r="AN360" s="792">
        <v>2.487127666940538E-3</v>
      </c>
      <c r="AO360" s="792">
        <v>7.6962042853918398E-5</v>
      </c>
      <c r="AP360" s="792">
        <v>2.9809966303740853E-4</v>
      </c>
      <c r="AQ360" s="792">
        <v>1.5662677823414718E-6</v>
      </c>
      <c r="AR360" s="793">
        <v>0.75448167455303539</v>
      </c>
    </row>
    <row r="361" spans="1:44">
      <c r="A361" s="434" t="s">
        <v>1304</v>
      </c>
      <c r="B361" s="435">
        <v>359</v>
      </c>
      <c r="C361" s="772" t="s">
        <v>318</v>
      </c>
      <c r="D361" s="786">
        <v>8220764</v>
      </c>
      <c r="E361" s="787">
        <v>245955.99104671972</v>
      </c>
      <c r="F361" s="787">
        <v>13819.327900238051</v>
      </c>
      <c r="G361" s="787">
        <v>3817.712709021619</v>
      </c>
      <c r="H361" s="787">
        <v>2.1984650530102394</v>
      </c>
      <c r="I361" s="787">
        <v>3.7475605909890097</v>
      </c>
      <c r="J361" s="787">
        <v>0</v>
      </c>
      <c r="K361" s="787">
        <v>0</v>
      </c>
      <c r="L361" s="787">
        <v>0</v>
      </c>
      <c r="M361" s="787">
        <v>0</v>
      </c>
      <c r="N361" s="788">
        <v>17642.986634903671</v>
      </c>
      <c r="O361" s="792">
        <v>2.9918872631147144E-2</v>
      </c>
      <c r="P361" s="792">
        <v>1.6810272013936967E-3</v>
      </c>
      <c r="Q361" s="792">
        <v>4.6439877230651787E-4</v>
      </c>
      <c r="R361" s="792">
        <v>2.6742831359837592E-7</v>
      </c>
      <c r="S361" s="792">
        <v>4.5586524451851553E-7</v>
      </c>
      <c r="T361" s="792">
        <v>0</v>
      </c>
      <c r="U361" s="792">
        <v>0</v>
      </c>
      <c r="V361" s="792">
        <v>0</v>
      </c>
      <c r="W361" s="792">
        <v>0</v>
      </c>
      <c r="X361" s="792">
        <v>2.1461492672583318E-3</v>
      </c>
      <c r="Y361" s="792">
        <v>13.972773748574438</v>
      </c>
      <c r="Z361" s="792">
        <v>0.79000930317207452</v>
      </c>
      <c r="AA361" s="792">
        <v>7.335066651784064E-2</v>
      </c>
      <c r="AB361" s="792">
        <v>6.7497532201837879E-2</v>
      </c>
      <c r="AC361" s="792">
        <v>1.0534576380257291E-2</v>
      </c>
      <c r="AD361" s="792">
        <v>1.0733326340489416E-2</v>
      </c>
      <c r="AE361" s="792">
        <v>6.7073629724490307E-4</v>
      </c>
      <c r="AF361" s="792">
        <v>6.5558801264364386E-4</v>
      </c>
      <c r="AG361" s="792">
        <v>4.4233218834895539E-5</v>
      </c>
      <c r="AH361" s="792">
        <v>0.95349596214122312</v>
      </c>
      <c r="AI361" s="792">
        <v>10.917154799528852</v>
      </c>
      <c r="AJ361" s="792">
        <v>0.61605357853210108</v>
      </c>
      <c r="AK361" s="792">
        <v>3.969025570276339E-2</v>
      </c>
      <c r="AL361" s="792">
        <v>3.7278483897261803E-3</v>
      </c>
      <c r="AM361" s="792">
        <v>7.6070324433988321E-3</v>
      </c>
      <c r="AN361" s="792">
        <v>8.6118317732496782E-3</v>
      </c>
      <c r="AO361" s="792">
        <v>2.1491535275836916E-4</v>
      </c>
      <c r="AP361" s="792">
        <v>4.4411131487845314E-4</v>
      </c>
      <c r="AQ361" s="792">
        <v>5.7584270909113528E-6</v>
      </c>
      <c r="AR361" s="793">
        <v>0.67635533193596697</v>
      </c>
    </row>
    <row r="362" spans="1:44">
      <c r="A362" s="434" t="s">
        <v>1305</v>
      </c>
      <c r="B362" s="435">
        <v>360</v>
      </c>
      <c r="C362" s="772" t="s">
        <v>653</v>
      </c>
      <c r="D362" s="786">
        <v>6253270</v>
      </c>
      <c r="E362" s="787">
        <v>4495458.5234513711</v>
      </c>
      <c r="F362" s="787">
        <v>303717.27821536886</v>
      </c>
      <c r="G362" s="787">
        <v>51819.104527517717</v>
      </c>
      <c r="H362" s="787">
        <v>40.18242620968536</v>
      </c>
      <c r="I362" s="787">
        <v>68.496006660443115</v>
      </c>
      <c r="J362" s="787">
        <v>0</v>
      </c>
      <c r="K362" s="787">
        <v>0</v>
      </c>
      <c r="L362" s="787">
        <v>0</v>
      </c>
      <c r="M362" s="787">
        <v>0</v>
      </c>
      <c r="N362" s="788">
        <v>355645.06117575668</v>
      </c>
      <c r="O362" s="792">
        <v>0.71889723671796857</v>
      </c>
      <c r="P362" s="792">
        <v>4.8569353028954272E-2</v>
      </c>
      <c r="Q362" s="792">
        <v>8.2867211119170801E-3</v>
      </c>
      <c r="R362" s="792">
        <v>6.4258262012811472E-6</v>
      </c>
      <c r="S362" s="792">
        <v>1.0953630126388771E-5</v>
      </c>
      <c r="T362" s="792">
        <v>0</v>
      </c>
      <c r="U362" s="792">
        <v>0</v>
      </c>
      <c r="V362" s="792">
        <v>0</v>
      </c>
      <c r="W362" s="792">
        <v>0</v>
      </c>
      <c r="X362" s="792">
        <v>5.6873453597199017E-2</v>
      </c>
      <c r="Y362" s="792">
        <v>26.704927507459661</v>
      </c>
      <c r="Z362" s="792">
        <v>1.6147439859735333</v>
      </c>
      <c r="AA362" s="792">
        <v>0.18996753064169744</v>
      </c>
      <c r="AB362" s="792">
        <v>0.11543070545983174</v>
      </c>
      <c r="AC362" s="792">
        <v>1.6300569219465134E-2</v>
      </c>
      <c r="AD362" s="792">
        <v>1.7904271784792133E-2</v>
      </c>
      <c r="AE362" s="792">
        <v>4.4235049270224093E-3</v>
      </c>
      <c r="AF362" s="792">
        <v>3.7616008331995644E-3</v>
      </c>
      <c r="AG362" s="792">
        <v>2.4766186080922039E-4</v>
      </c>
      <c r="AH362" s="792">
        <v>1.962779830700351</v>
      </c>
      <c r="AI362" s="792">
        <v>18.633044618566622</v>
      </c>
      <c r="AJ362" s="792">
        <v>1.139202275139541</v>
      </c>
      <c r="AK362" s="792">
        <v>9.3471767653387383E-2</v>
      </c>
      <c r="AL362" s="792">
        <v>4.463290624291549E-3</v>
      </c>
      <c r="AM362" s="792">
        <v>8.9590625337743843E-3</v>
      </c>
      <c r="AN362" s="792">
        <v>1.3295715868018705E-2</v>
      </c>
      <c r="AO362" s="792">
        <v>1.8738311097653527E-3</v>
      </c>
      <c r="AP362" s="792">
        <v>2.9152636387826543E-3</v>
      </c>
      <c r="AQ362" s="792">
        <v>3.6021830982239704E-5</v>
      </c>
      <c r="AR362" s="793">
        <v>1.2642172283985431</v>
      </c>
    </row>
    <row r="363" spans="1:44">
      <c r="A363" s="434" t="s">
        <v>1306</v>
      </c>
      <c r="B363" s="435">
        <v>361</v>
      </c>
      <c r="C363" s="772" t="s">
        <v>655</v>
      </c>
      <c r="D363" s="786">
        <v>6782515</v>
      </c>
      <c r="E363" s="787">
        <v>6058078.7997921854</v>
      </c>
      <c r="F363" s="787">
        <v>409722.09063549468</v>
      </c>
      <c r="G363" s="787">
        <v>4594.4286285051039</v>
      </c>
      <c r="H363" s="787">
        <v>54.149827670574901</v>
      </c>
      <c r="I363" s="787">
        <v>92.305201717549238</v>
      </c>
      <c r="J363" s="787">
        <v>0</v>
      </c>
      <c r="K363" s="787">
        <v>0</v>
      </c>
      <c r="L363" s="787">
        <v>0</v>
      </c>
      <c r="M363" s="787">
        <v>0</v>
      </c>
      <c r="N363" s="788">
        <v>414462.9742933879</v>
      </c>
      <c r="O363" s="792">
        <v>0.89319062321162368</v>
      </c>
      <c r="P363" s="792">
        <v>6.0408578622457111E-2</v>
      </c>
      <c r="Q363" s="792">
        <v>6.7739306562611423E-4</v>
      </c>
      <c r="R363" s="792">
        <v>7.9837387267960191E-6</v>
      </c>
      <c r="S363" s="792">
        <v>1.360928825333217E-5</v>
      </c>
      <c r="T363" s="792">
        <v>0</v>
      </c>
      <c r="U363" s="792">
        <v>0</v>
      </c>
      <c r="V363" s="792">
        <v>0</v>
      </c>
      <c r="W363" s="792">
        <v>0</v>
      </c>
      <c r="X363" s="792">
        <v>6.1107564715063359E-2</v>
      </c>
      <c r="Y363" s="792">
        <v>28.13231609726331</v>
      </c>
      <c r="Z363" s="792">
        <v>1.7196764805430624</v>
      </c>
      <c r="AA363" s="792">
        <v>0.14922773687564955</v>
      </c>
      <c r="AB363" s="792">
        <v>0.11927488815740259</v>
      </c>
      <c r="AC363" s="792">
        <v>1.2772435792124953E-2</v>
      </c>
      <c r="AD363" s="792">
        <v>0.31711743591065411</v>
      </c>
      <c r="AE363" s="792">
        <v>2.9434138779780301E-2</v>
      </c>
      <c r="AF363" s="792">
        <v>1.0958197116580796E-2</v>
      </c>
      <c r="AG363" s="792">
        <v>1.9857090503857385E-3</v>
      </c>
      <c r="AH363" s="792">
        <v>2.3604470222256406</v>
      </c>
      <c r="AI363" s="792">
        <v>17.581376707813764</v>
      </c>
      <c r="AJ363" s="792">
        <v>1.0930074928128926</v>
      </c>
      <c r="AK363" s="792">
        <v>4.0605505375210169E-2</v>
      </c>
      <c r="AL363" s="792">
        <v>3.5854265762481031E-3</v>
      </c>
      <c r="AM363" s="792">
        <v>6.5436400617100415E-3</v>
      </c>
      <c r="AN363" s="792">
        <v>0.2760695040152702</v>
      </c>
      <c r="AO363" s="792">
        <v>1.2140218187458283E-2</v>
      </c>
      <c r="AP363" s="792">
        <v>6.6062141569112158E-3</v>
      </c>
      <c r="AQ363" s="792">
        <v>3.9138101527327423E-4</v>
      </c>
      <c r="AR363" s="793">
        <v>1.438949382200974</v>
      </c>
    </row>
    <row r="364" spans="1:44">
      <c r="A364" s="434" t="s">
        <v>1307</v>
      </c>
      <c r="B364" s="435">
        <v>362</v>
      </c>
      <c r="C364" s="772" t="s">
        <v>1308</v>
      </c>
      <c r="D364" s="786">
        <v>3208374</v>
      </c>
      <c r="E364" s="787">
        <v>2050579.0499663465</v>
      </c>
      <c r="F364" s="787">
        <v>122450.04547366714</v>
      </c>
      <c r="G364" s="787">
        <v>0</v>
      </c>
      <c r="H364" s="787">
        <v>18.328996015102657</v>
      </c>
      <c r="I364" s="787">
        <v>31.244082340331566</v>
      </c>
      <c r="J364" s="787">
        <v>0</v>
      </c>
      <c r="K364" s="787">
        <v>0</v>
      </c>
      <c r="L364" s="787">
        <v>0</v>
      </c>
      <c r="M364" s="787">
        <v>0</v>
      </c>
      <c r="N364" s="788">
        <v>122499.61855202257</v>
      </c>
      <c r="O364" s="792">
        <v>0.63913342084381264</v>
      </c>
      <c r="P364" s="792">
        <v>3.8165764176391885E-2</v>
      </c>
      <c r="Q364" s="792">
        <v>0</v>
      </c>
      <c r="R364" s="792">
        <v>5.7128614105159366E-6</v>
      </c>
      <c r="S364" s="792">
        <v>9.7382918388976989E-6</v>
      </c>
      <c r="T364" s="792">
        <v>0</v>
      </c>
      <c r="U364" s="792">
        <v>0</v>
      </c>
      <c r="V364" s="792">
        <v>0</v>
      </c>
      <c r="W364" s="792">
        <v>0</v>
      </c>
      <c r="X364" s="792">
        <v>3.8181215329641298E-2</v>
      </c>
      <c r="Y364" s="792">
        <v>8.5291324199423499</v>
      </c>
      <c r="Z364" s="792">
        <v>0.46647769848024068</v>
      </c>
      <c r="AA364" s="792">
        <v>2.372919912858848E-2</v>
      </c>
      <c r="AB364" s="792">
        <v>3.559724070803668E-2</v>
      </c>
      <c r="AC364" s="792">
        <v>3.3879929479611577E-3</v>
      </c>
      <c r="AD364" s="792">
        <v>3.0381444075237322E-3</v>
      </c>
      <c r="AE364" s="792">
        <v>2.6445299464701361E-4</v>
      </c>
      <c r="AF364" s="792">
        <v>4.0570023857221791E-4</v>
      </c>
      <c r="AG364" s="792">
        <v>1.6780159943988804E-5</v>
      </c>
      <c r="AH364" s="792">
        <v>0.53291720906551399</v>
      </c>
      <c r="AI364" s="792">
        <v>7.4797675694936894</v>
      </c>
      <c r="AJ364" s="792">
        <v>0.40657202524872049</v>
      </c>
      <c r="AK364" s="792">
        <v>8.2950021875867665E-3</v>
      </c>
      <c r="AL364" s="792">
        <v>1.3822669438443608E-3</v>
      </c>
      <c r="AM364" s="792">
        <v>2.6515367989377865E-3</v>
      </c>
      <c r="AN364" s="792">
        <v>2.46191115595567E-3</v>
      </c>
      <c r="AO364" s="792">
        <v>7.1581289483990183E-5</v>
      </c>
      <c r="AP364" s="792">
        <v>3.269478086923581E-4</v>
      </c>
      <c r="AQ364" s="792">
        <v>1.6248344105761901E-6</v>
      </c>
      <c r="AR364" s="793">
        <v>0.42176289626763197</v>
      </c>
    </row>
    <row r="365" spans="1:44">
      <c r="A365" s="434" t="s">
        <v>1309</v>
      </c>
      <c r="B365" s="435">
        <v>363</v>
      </c>
      <c r="C365" s="772" t="s">
        <v>1310</v>
      </c>
      <c r="D365" s="786">
        <v>5566730</v>
      </c>
      <c r="E365" s="787">
        <v>4121240.2098766281</v>
      </c>
      <c r="F365" s="787">
        <v>266789.28263653698</v>
      </c>
      <c r="G365" s="787">
        <v>0</v>
      </c>
      <c r="H365" s="787">
        <v>36.837494943366984</v>
      </c>
      <c r="I365" s="787">
        <v>62.794150005474776</v>
      </c>
      <c r="J365" s="787">
        <v>0</v>
      </c>
      <c r="K365" s="787">
        <v>0</v>
      </c>
      <c r="L365" s="787">
        <v>0</v>
      </c>
      <c r="M365" s="787">
        <v>0</v>
      </c>
      <c r="N365" s="788">
        <v>266888.91428148584</v>
      </c>
      <c r="O365" s="792">
        <v>0.7403341297092958</v>
      </c>
      <c r="P365" s="792">
        <v>4.7925673175551353E-2</v>
      </c>
      <c r="Q365" s="792">
        <v>0</v>
      </c>
      <c r="R365" s="792">
        <v>6.6174387734571254E-6</v>
      </c>
      <c r="S365" s="792">
        <v>1.128025789026498E-5</v>
      </c>
      <c r="T365" s="792">
        <v>0</v>
      </c>
      <c r="U365" s="792">
        <v>0</v>
      </c>
      <c r="V365" s="792">
        <v>0</v>
      </c>
      <c r="W365" s="792">
        <v>0</v>
      </c>
      <c r="X365" s="792">
        <v>4.7943570872215076E-2</v>
      </c>
      <c r="Y365" s="792">
        <v>16.169779288456844</v>
      </c>
      <c r="Z365" s="792">
        <v>0.89151484633869338</v>
      </c>
      <c r="AA365" s="792">
        <v>3.9347276844215101E-2</v>
      </c>
      <c r="AB365" s="792">
        <v>6.1121560948877676E-2</v>
      </c>
      <c r="AC365" s="792">
        <v>5.8753733877563268E-3</v>
      </c>
      <c r="AD365" s="792">
        <v>4.8691727878945653E-3</v>
      </c>
      <c r="AE365" s="792">
        <v>3.0317882785902642E-4</v>
      </c>
      <c r="AF365" s="792">
        <v>6.6588505998343116E-4</v>
      </c>
      <c r="AG365" s="792">
        <v>1.8465164794363753E-5</v>
      </c>
      <c r="AH365" s="792">
        <v>1.0037157593600741</v>
      </c>
      <c r="AI365" s="792">
        <v>13.332322613292279</v>
      </c>
      <c r="AJ365" s="792">
        <v>0.72959819197348752</v>
      </c>
      <c r="AK365" s="792">
        <v>1.1517305984591069E-2</v>
      </c>
      <c r="AL365" s="792">
        <v>1.9671234496878528E-3</v>
      </c>
      <c r="AM365" s="792">
        <v>4.2821561391150455E-3</v>
      </c>
      <c r="AN365" s="792">
        <v>3.8099025853496615E-3</v>
      </c>
      <c r="AO365" s="792">
        <v>1.1838135535467513E-4</v>
      </c>
      <c r="AP365" s="792">
        <v>5.2984573017485258E-4</v>
      </c>
      <c r="AQ365" s="792">
        <v>2.6070295412391548E-6</v>
      </c>
      <c r="AR365" s="793">
        <v>0.75182551424730204</v>
      </c>
    </row>
    <row r="366" spans="1:44">
      <c r="A366" s="434" t="s">
        <v>1311</v>
      </c>
      <c r="B366" s="435">
        <v>364</v>
      </c>
      <c r="C366" s="772" t="s">
        <v>1312</v>
      </c>
      <c r="D366" s="786">
        <v>7620494</v>
      </c>
      <c r="E366" s="787">
        <v>382159.52871037606</v>
      </c>
      <c r="F366" s="787">
        <v>23328.40514623154</v>
      </c>
      <c r="G366" s="787">
        <v>0</v>
      </c>
      <c r="H366" s="787">
        <v>3.4159134118633219</v>
      </c>
      <c r="I366" s="787">
        <v>5.8228546626209097</v>
      </c>
      <c r="J366" s="787">
        <v>0</v>
      </c>
      <c r="K366" s="787">
        <v>0</v>
      </c>
      <c r="L366" s="787">
        <v>0</v>
      </c>
      <c r="M366" s="787">
        <v>0</v>
      </c>
      <c r="N366" s="788">
        <v>23337.643914306023</v>
      </c>
      <c r="O366" s="792">
        <v>5.0148917998016407E-2</v>
      </c>
      <c r="P366" s="792">
        <v>3.0612720312136643E-3</v>
      </c>
      <c r="Q366" s="792">
        <v>0</v>
      </c>
      <c r="R366" s="792">
        <v>4.4825353997566584E-7</v>
      </c>
      <c r="S366" s="792">
        <v>7.641046187584308E-7</v>
      </c>
      <c r="T366" s="792">
        <v>0</v>
      </c>
      <c r="U366" s="792">
        <v>0</v>
      </c>
      <c r="V366" s="792">
        <v>0</v>
      </c>
      <c r="W366" s="792">
        <v>0</v>
      </c>
      <c r="X366" s="792">
        <v>3.0624843893723983E-3</v>
      </c>
      <c r="Y366" s="792">
        <v>1.2315131751496269</v>
      </c>
      <c r="Z366" s="792">
        <v>6.7497900474426747E-2</v>
      </c>
      <c r="AA366" s="792">
        <v>5.2972836635522885E-3</v>
      </c>
      <c r="AB366" s="792">
        <v>4.8789468014046574E-3</v>
      </c>
      <c r="AC366" s="792">
        <v>6.2054596958604396E-4</v>
      </c>
      <c r="AD366" s="792">
        <v>4.6108808539049872E-4</v>
      </c>
      <c r="AE366" s="792">
        <v>3.9201280078639012E-5</v>
      </c>
      <c r="AF366" s="792">
        <v>5.9171481519377268E-5</v>
      </c>
      <c r="AG366" s="792">
        <v>2.505989198677198E-6</v>
      </c>
      <c r="AH366" s="792">
        <v>7.885664374515694E-2</v>
      </c>
      <c r="AI366" s="792">
        <v>1.0333130851414691</v>
      </c>
      <c r="AJ366" s="792">
        <v>5.6141729671658924E-2</v>
      </c>
      <c r="AK366" s="792">
        <v>3.0177883496163176E-3</v>
      </c>
      <c r="AL366" s="792">
        <v>4.1008496260587344E-4</v>
      </c>
      <c r="AM366" s="792">
        <v>4.9089305270393904E-4</v>
      </c>
      <c r="AN366" s="792">
        <v>3.4642955558622502E-4</v>
      </c>
      <c r="AO366" s="792">
        <v>1.2574569281420496E-5</v>
      </c>
      <c r="AP366" s="792">
        <v>4.6448080909575453E-5</v>
      </c>
      <c r="AQ366" s="792">
        <v>2.892412972858407E-7</v>
      </c>
      <c r="AR366" s="793">
        <v>6.0466237483659563E-2</v>
      </c>
    </row>
    <row r="367" spans="1:44">
      <c r="A367" s="434" t="s">
        <v>1313</v>
      </c>
      <c r="B367" s="435">
        <v>365</v>
      </c>
      <c r="C367" s="772" t="s">
        <v>1314</v>
      </c>
      <c r="D367" s="786">
        <v>6457117</v>
      </c>
      <c r="E367" s="787">
        <v>1193687.0802910279</v>
      </c>
      <c r="F367" s="787">
        <v>81425.405667139115</v>
      </c>
      <c r="G367" s="787">
        <v>0</v>
      </c>
      <c r="H367" s="787">
        <v>10.669710947399397</v>
      </c>
      <c r="I367" s="787">
        <v>18.187866215552599</v>
      </c>
      <c r="J367" s="787">
        <v>0</v>
      </c>
      <c r="K367" s="787">
        <v>0</v>
      </c>
      <c r="L367" s="787">
        <v>0</v>
      </c>
      <c r="M367" s="787">
        <v>0</v>
      </c>
      <c r="N367" s="788">
        <v>81454.26324430207</v>
      </c>
      <c r="O367" s="792">
        <v>0.18486378368101861</v>
      </c>
      <c r="P367" s="792">
        <v>1.2610179692754384E-2</v>
      </c>
      <c r="Q367" s="792">
        <v>0</v>
      </c>
      <c r="R367" s="792">
        <v>1.6523954804287109E-6</v>
      </c>
      <c r="S367" s="792">
        <v>2.8167162242147077E-6</v>
      </c>
      <c r="T367" s="792">
        <v>0</v>
      </c>
      <c r="U367" s="792">
        <v>0</v>
      </c>
      <c r="V367" s="792">
        <v>0</v>
      </c>
      <c r="W367" s="792">
        <v>0</v>
      </c>
      <c r="X367" s="792">
        <v>1.2614648804459028E-2</v>
      </c>
      <c r="Y367" s="792">
        <v>9.0971279676248873</v>
      </c>
      <c r="Z367" s="792">
        <v>0.52067972408693874</v>
      </c>
      <c r="AA367" s="792">
        <v>0.10653838545308611</v>
      </c>
      <c r="AB367" s="792">
        <v>5.577635913291297E-2</v>
      </c>
      <c r="AC367" s="792">
        <v>9.8757764281784746E-3</v>
      </c>
      <c r="AD367" s="792">
        <v>7.3631772668147763E-3</v>
      </c>
      <c r="AE367" s="792">
        <v>4.4513410292064886E-4</v>
      </c>
      <c r="AF367" s="792">
        <v>4.1756292552821419E-4</v>
      </c>
      <c r="AG367" s="792">
        <v>3.0630416417272134E-5</v>
      </c>
      <c r="AH367" s="792">
        <v>0.70112674981279732</v>
      </c>
      <c r="AI367" s="792">
        <v>6.9703435363043713</v>
      </c>
      <c r="AJ367" s="792">
        <v>0.39827069226432638</v>
      </c>
      <c r="AK367" s="792">
        <v>8.1740613675449547E-2</v>
      </c>
      <c r="AL367" s="792">
        <v>9.4749037923177633E-3</v>
      </c>
      <c r="AM367" s="792">
        <v>7.6862737572775414E-3</v>
      </c>
      <c r="AN367" s="792">
        <v>6.0493158942203275E-3</v>
      </c>
      <c r="AO367" s="792">
        <v>1.5193391771188536E-4</v>
      </c>
      <c r="AP367" s="792">
        <v>2.8634093921031689E-4</v>
      </c>
      <c r="AQ367" s="792">
        <v>4.2972156808780109E-6</v>
      </c>
      <c r="AR367" s="793">
        <v>0.50366437145619458</v>
      </c>
    </row>
    <row r="368" spans="1:44">
      <c r="A368" s="434" t="s">
        <v>1315</v>
      </c>
      <c r="B368" s="435">
        <v>366</v>
      </c>
      <c r="C368" s="772" t="s">
        <v>1316</v>
      </c>
      <c r="D368" s="786">
        <v>2971688</v>
      </c>
      <c r="E368" s="787">
        <v>99427.824662985091</v>
      </c>
      <c r="F368" s="787">
        <v>6230.2548612472247</v>
      </c>
      <c r="G368" s="787">
        <v>0</v>
      </c>
      <c r="H368" s="787">
        <v>0.88873052812476938</v>
      </c>
      <c r="I368" s="787">
        <v>1.5149531254312476</v>
      </c>
      <c r="J368" s="787">
        <v>0</v>
      </c>
      <c r="K368" s="787">
        <v>0</v>
      </c>
      <c r="L368" s="787">
        <v>0</v>
      </c>
      <c r="M368" s="787">
        <v>0</v>
      </c>
      <c r="N368" s="788">
        <v>6232.6585449007807</v>
      </c>
      <c r="O368" s="792">
        <v>3.3458365973475374E-2</v>
      </c>
      <c r="P368" s="792">
        <v>2.0965373421594812E-3</v>
      </c>
      <c r="Q368" s="792">
        <v>0</v>
      </c>
      <c r="R368" s="792">
        <v>2.9906589390432961E-7</v>
      </c>
      <c r="S368" s="792">
        <v>5.0979548506816583E-7</v>
      </c>
      <c r="T368" s="792">
        <v>0</v>
      </c>
      <c r="U368" s="792">
        <v>0</v>
      </c>
      <c r="V368" s="792">
        <v>0</v>
      </c>
      <c r="W368" s="792">
        <v>0</v>
      </c>
      <c r="X368" s="792">
        <v>2.0973462035384538E-3</v>
      </c>
      <c r="Y368" s="792">
        <v>5.3258498045477225</v>
      </c>
      <c r="Z368" s="792">
        <v>0.31172769421533703</v>
      </c>
      <c r="AA368" s="792">
        <v>2.3036904151515478E-2</v>
      </c>
      <c r="AB368" s="792">
        <v>3.0135084438340502E-2</v>
      </c>
      <c r="AC368" s="792">
        <v>3.1037971205720477E-3</v>
      </c>
      <c r="AD368" s="792">
        <v>6.3599458548482656E-3</v>
      </c>
      <c r="AE368" s="792">
        <v>5.0215577355572642E-4</v>
      </c>
      <c r="AF368" s="792">
        <v>3.2161851980993541E-4</v>
      </c>
      <c r="AG368" s="792">
        <v>3.2370350035546342E-5</v>
      </c>
      <c r="AH368" s="792">
        <v>0.3752195704240146</v>
      </c>
      <c r="AI368" s="792">
        <v>4.0756658352673467</v>
      </c>
      <c r="AJ368" s="792">
        <v>0.23968448463510661</v>
      </c>
      <c r="AK368" s="792">
        <v>8.1807219992883519E-3</v>
      </c>
      <c r="AL368" s="792">
        <v>1.2628477498110818E-3</v>
      </c>
      <c r="AM368" s="792">
        <v>2.2032484583618412E-3</v>
      </c>
      <c r="AN368" s="792">
        <v>5.405378330511636E-3</v>
      </c>
      <c r="AO368" s="792">
        <v>1.8145939013012525E-4</v>
      </c>
      <c r="AP368" s="792">
        <v>2.0611651903614897E-4</v>
      </c>
      <c r="AQ368" s="792">
        <v>5.0004462320130253E-6</v>
      </c>
      <c r="AR368" s="793">
        <v>0.25712925752847782</v>
      </c>
    </row>
    <row r="369" spans="1:44">
      <c r="A369" s="434" t="s">
        <v>1317</v>
      </c>
      <c r="B369" s="435">
        <v>367</v>
      </c>
      <c r="C369" s="772" t="s">
        <v>1318</v>
      </c>
      <c r="D369" s="786">
        <v>18288</v>
      </c>
      <c r="E369" s="787">
        <v>14760.431159300906</v>
      </c>
      <c r="F369" s="787">
        <v>756.64955179534127</v>
      </c>
      <c r="G369" s="787">
        <v>26.377663923793985</v>
      </c>
      <c r="H369" s="787">
        <v>0.13193535938273798</v>
      </c>
      <c r="I369" s="787">
        <v>0.22490043801411211</v>
      </c>
      <c r="J369" s="787">
        <v>0</v>
      </c>
      <c r="K369" s="787">
        <v>0</v>
      </c>
      <c r="L369" s="787">
        <v>0</v>
      </c>
      <c r="M369" s="787">
        <v>0</v>
      </c>
      <c r="N369" s="788">
        <v>783.38405151653205</v>
      </c>
      <c r="O369" s="792">
        <v>0.80711019025048703</v>
      </c>
      <c r="P369" s="792">
        <v>4.1374100601232575E-2</v>
      </c>
      <c r="Q369" s="792">
        <v>1.4423482023071953E-3</v>
      </c>
      <c r="R369" s="792">
        <v>7.2143131770963461E-6</v>
      </c>
      <c r="S369" s="792">
        <v>1.2297705490710418E-5</v>
      </c>
      <c r="T369" s="792">
        <v>0</v>
      </c>
      <c r="U369" s="792">
        <v>0</v>
      </c>
      <c r="V369" s="792">
        <v>0</v>
      </c>
      <c r="W369" s="792">
        <v>0</v>
      </c>
      <c r="X369" s="792">
        <v>4.2835960822207572E-2</v>
      </c>
      <c r="Y369" s="792">
        <v>32.102435921527501</v>
      </c>
      <c r="Z369" s="792">
        <v>1.6883140119335101</v>
      </c>
      <c r="AA369" s="792">
        <v>0.39519356432850344</v>
      </c>
      <c r="AB369" s="792">
        <v>0.25966040846946659</v>
      </c>
      <c r="AC369" s="792">
        <v>0.10681185971852096</v>
      </c>
      <c r="AD369" s="792">
        <v>2.1270929752263926E-2</v>
      </c>
      <c r="AE369" s="792">
        <v>1.5735793138169257E-3</v>
      </c>
      <c r="AF369" s="792">
        <v>1.8705111770710282E-3</v>
      </c>
      <c r="AG369" s="792">
        <v>1.0628214108502116E-4</v>
      </c>
      <c r="AH369" s="792">
        <v>2.4748011468342379</v>
      </c>
      <c r="AI369" s="792">
        <v>28.032658739350556</v>
      </c>
      <c r="AJ369" s="792">
        <v>1.4552899871042184</v>
      </c>
      <c r="AK369" s="792">
        <v>0.3248358599721774</v>
      </c>
      <c r="AL369" s="792">
        <v>0.10910346599498973</v>
      </c>
      <c r="AM369" s="792">
        <v>0.10438596369246661</v>
      </c>
      <c r="AN369" s="792">
        <v>1.7730899334912602E-2</v>
      </c>
      <c r="AO369" s="792">
        <v>6.242507415241958E-4</v>
      </c>
      <c r="AP369" s="792">
        <v>1.5114429179276054E-3</v>
      </c>
      <c r="AQ369" s="792">
        <v>1.9193156454171617E-5</v>
      </c>
      <c r="AR369" s="793">
        <v>2.013501062914671</v>
      </c>
    </row>
    <row r="370" spans="1:44">
      <c r="A370" s="434" t="s">
        <v>1319</v>
      </c>
      <c r="B370" s="435">
        <v>368</v>
      </c>
      <c r="C370" s="772" t="s">
        <v>1320</v>
      </c>
      <c r="D370" s="786">
        <v>40488</v>
      </c>
      <c r="E370" s="787">
        <v>80972.905968805862</v>
      </c>
      <c r="F370" s="787">
        <v>5472.2923132411433</v>
      </c>
      <c r="G370" s="787">
        <v>79.132991771381967</v>
      </c>
      <c r="H370" s="787">
        <v>0.72377218076907712</v>
      </c>
      <c r="I370" s="787">
        <v>1.2337608449997655</v>
      </c>
      <c r="J370" s="787">
        <v>0</v>
      </c>
      <c r="K370" s="787">
        <v>0</v>
      </c>
      <c r="L370" s="787">
        <v>0</v>
      </c>
      <c r="M370" s="787">
        <v>0</v>
      </c>
      <c r="N370" s="788">
        <v>5553.3828380382938</v>
      </c>
      <c r="O370" s="792">
        <v>1.999923581525535</v>
      </c>
      <c r="P370" s="792">
        <v>0.1351583756481215</v>
      </c>
      <c r="Q370" s="792">
        <v>1.9544801366178119E-3</v>
      </c>
      <c r="R370" s="792">
        <v>1.7876214699888289E-5</v>
      </c>
      <c r="S370" s="792">
        <v>3.0472259558381877E-5</v>
      </c>
      <c r="T370" s="792">
        <v>0</v>
      </c>
      <c r="U370" s="792">
        <v>0</v>
      </c>
      <c r="V370" s="792">
        <v>0</v>
      </c>
      <c r="W370" s="792">
        <v>0</v>
      </c>
      <c r="X370" s="792">
        <v>0.13716120425899758</v>
      </c>
      <c r="Y370" s="792">
        <v>45.397319129314695</v>
      </c>
      <c r="Z370" s="792">
        <v>2.4261335588700343</v>
      </c>
      <c r="AA370" s="792">
        <v>0.25635777304561269</v>
      </c>
      <c r="AB370" s="792">
        <v>0.23500414603386358</v>
      </c>
      <c r="AC370" s="792">
        <v>6.4215653769364084E-2</v>
      </c>
      <c r="AD370" s="792">
        <v>2.4079883276976365E-2</v>
      </c>
      <c r="AE370" s="792">
        <v>1.5952011483119444E-3</v>
      </c>
      <c r="AF370" s="792">
        <v>2.5712246069576022E-3</v>
      </c>
      <c r="AG370" s="792">
        <v>1.0625169125472006E-4</v>
      </c>
      <c r="AH370" s="792">
        <v>3.0100636924423751</v>
      </c>
      <c r="AI370" s="792">
        <v>39.479383068956125</v>
      </c>
      <c r="AJ370" s="792">
        <v>2.084157103797827</v>
      </c>
      <c r="AK370" s="792">
        <v>0.170384519441516</v>
      </c>
      <c r="AL370" s="792">
        <v>5.9967712070088067E-2</v>
      </c>
      <c r="AM370" s="792">
        <v>6.0785251469678982E-2</v>
      </c>
      <c r="AN370" s="792">
        <v>1.9778545355693657E-2</v>
      </c>
      <c r="AO370" s="792">
        <v>6.25978674198585E-4</v>
      </c>
      <c r="AP370" s="792">
        <v>2.1501464280052401E-3</v>
      </c>
      <c r="AQ370" s="792">
        <v>1.8849500710453563E-5</v>
      </c>
      <c r="AR370" s="793">
        <v>2.3978681067377177</v>
      </c>
    </row>
    <row r="371" spans="1:44">
      <c r="A371" s="434" t="s">
        <v>1321</v>
      </c>
      <c r="B371" s="435">
        <v>369</v>
      </c>
      <c r="C371" s="772" t="s">
        <v>322</v>
      </c>
      <c r="D371" s="786">
        <v>28555716</v>
      </c>
      <c r="E371" s="787">
        <v>6631672.6737366281</v>
      </c>
      <c r="F371" s="787">
        <v>395908.90817642468</v>
      </c>
      <c r="G371" s="787">
        <v>2102.5667242473264</v>
      </c>
      <c r="H371" s="787">
        <v>59.27686719143</v>
      </c>
      <c r="I371" s="787">
        <v>101.04488635819942</v>
      </c>
      <c r="J371" s="787">
        <v>0</v>
      </c>
      <c r="K371" s="787">
        <v>0</v>
      </c>
      <c r="L371" s="787">
        <v>0</v>
      </c>
      <c r="M371" s="787">
        <v>0</v>
      </c>
      <c r="N371" s="788">
        <v>398171.7966542216</v>
      </c>
      <c r="O371" s="792">
        <v>0.23223625958938057</v>
      </c>
      <c r="P371" s="792">
        <v>1.3864436394325559E-2</v>
      </c>
      <c r="Q371" s="792">
        <v>7.3630327611022835E-5</v>
      </c>
      <c r="R371" s="792">
        <v>2.0758319347142268E-6</v>
      </c>
      <c r="S371" s="792">
        <v>3.5385169945729751E-6</v>
      </c>
      <c r="T371" s="792">
        <v>0</v>
      </c>
      <c r="U371" s="792">
        <v>0</v>
      </c>
      <c r="V371" s="792">
        <v>0</v>
      </c>
      <c r="W371" s="792">
        <v>0</v>
      </c>
      <c r="X371" s="792">
        <v>1.394368107086587E-2</v>
      </c>
      <c r="Y371" s="792">
        <v>6.2852308543150075</v>
      </c>
      <c r="Z371" s="792">
        <v>0.3581076700555802</v>
      </c>
      <c r="AA371" s="792">
        <v>2.7365506297680815E-2</v>
      </c>
      <c r="AB371" s="792">
        <v>4.0302746813100497E-2</v>
      </c>
      <c r="AC371" s="792">
        <v>3.442755586815463E-3</v>
      </c>
      <c r="AD371" s="792">
        <v>5.8490812623711854E-3</v>
      </c>
      <c r="AE371" s="792">
        <v>5.1793128829759577E-4</v>
      </c>
      <c r="AF371" s="792">
        <v>3.7106350814507672E-4</v>
      </c>
      <c r="AG371" s="792">
        <v>3.4146838872830942E-5</v>
      </c>
      <c r="AH371" s="792">
        <v>0.43599090165086357</v>
      </c>
      <c r="AI371" s="792">
        <v>4.6701786016967528</v>
      </c>
      <c r="AJ371" s="792">
        <v>0.26567493379429113</v>
      </c>
      <c r="AK371" s="792">
        <v>7.7803054533484945E-3</v>
      </c>
      <c r="AL371" s="792">
        <v>1.3508841173178287E-3</v>
      </c>
      <c r="AM371" s="792">
        <v>2.2588360265334015E-3</v>
      </c>
      <c r="AN371" s="792">
        <v>4.7404910255024251E-3</v>
      </c>
      <c r="AO371" s="792">
        <v>1.5694824540168372E-4</v>
      </c>
      <c r="AP371" s="792">
        <v>2.3317619459927133E-4</v>
      </c>
      <c r="AQ371" s="792">
        <v>4.6377752824264766E-6</v>
      </c>
      <c r="AR371" s="793">
        <v>0.28220021263227674</v>
      </c>
    </row>
    <row r="372" spans="1:44">
      <c r="A372" s="434" t="s">
        <v>1322</v>
      </c>
      <c r="B372" s="435">
        <v>370</v>
      </c>
      <c r="C372" s="772" t="s">
        <v>324</v>
      </c>
      <c r="D372" s="786">
        <v>3231916</v>
      </c>
      <c r="E372" s="787">
        <v>50833293.057557911</v>
      </c>
      <c r="F372" s="787">
        <v>3056506.0923178233</v>
      </c>
      <c r="G372" s="787">
        <v>0</v>
      </c>
      <c r="H372" s="787">
        <v>454.3707914609854</v>
      </c>
      <c r="I372" s="787">
        <v>774.53224441486918</v>
      </c>
      <c r="J372" s="787">
        <v>0</v>
      </c>
      <c r="K372" s="787">
        <v>0</v>
      </c>
      <c r="L372" s="787">
        <v>0</v>
      </c>
      <c r="M372" s="787">
        <v>0</v>
      </c>
      <c r="N372" s="788">
        <v>3057734.9953536992</v>
      </c>
      <c r="O372" s="792">
        <v>15.728531638061728</v>
      </c>
      <c r="P372" s="792">
        <v>0.94572572193021831</v>
      </c>
      <c r="Q372" s="792">
        <v>0</v>
      </c>
      <c r="R372" s="792">
        <v>1.4058867602406293E-4</v>
      </c>
      <c r="S372" s="792">
        <v>2.3965110615958743E-4</v>
      </c>
      <c r="T372" s="792">
        <v>0</v>
      </c>
      <c r="U372" s="792">
        <v>0</v>
      </c>
      <c r="V372" s="792">
        <v>0</v>
      </c>
      <c r="W372" s="792">
        <v>0</v>
      </c>
      <c r="X372" s="792">
        <v>0.94610596171240191</v>
      </c>
      <c r="Y372" s="792">
        <v>68.787001451063944</v>
      </c>
      <c r="Z372" s="792">
        <v>3.8063399711175556</v>
      </c>
      <c r="AA372" s="792">
        <v>0.36236484535463642</v>
      </c>
      <c r="AB372" s="792">
        <v>0.37413311147613948</v>
      </c>
      <c r="AC372" s="792">
        <v>0.10467076928711087</v>
      </c>
      <c r="AD372" s="792">
        <v>1.7475459351659582E-2</v>
      </c>
      <c r="AE372" s="792">
        <v>6.1712369181380147E-4</v>
      </c>
      <c r="AF372" s="792">
        <v>2.6210906139610812E-3</v>
      </c>
      <c r="AG372" s="792">
        <v>3.8327774273607557E-5</v>
      </c>
      <c r="AH372" s="792">
        <v>4.6682606986671518</v>
      </c>
      <c r="AI372" s="792">
        <v>62.232776349555202</v>
      </c>
      <c r="AJ372" s="792">
        <v>3.424664543149758</v>
      </c>
      <c r="AK372" s="792">
        <v>0.25736505077241917</v>
      </c>
      <c r="AL372" s="792">
        <v>0.11956634395815134</v>
      </c>
      <c r="AM372" s="792">
        <v>6.974851228440189E-2</v>
      </c>
      <c r="AN372" s="792">
        <v>1.4496374620125017E-2</v>
      </c>
      <c r="AO372" s="792">
        <v>2.2748430017300095E-4</v>
      </c>
      <c r="AP372" s="792">
        <v>2.3492701260420606E-3</v>
      </c>
      <c r="AQ372" s="792">
        <v>5.1893652774391103E-6</v>
      </c>
      <c r="AR372" s="793">
        <v>3.8884227685763477</v>
      </c>
    </row>
    <row r="373" spans="1:44">
      <c r="A373" s="434" t="s">
        <v>1323</v>
      </c>
      <c r="B373" s="435">
        <v>371</v>
      </c>
      <c r="C373" s="772" t="s">
        <v>1324</v>
      </c>
      <c r="D373" s="786">
        <v>12257120</v>
      </c>
      <c r="E373" s="787">
        <v>64665643.580217242</v>
      </c>
      <c r="F373" s="787">
        <v>3839914.908726098</v>
      </c>
      <c r="G373" s="787">
        <v>3360.1085736771415</v>
      </c>
      <c r="H373" s="787">
        <v>578.01054951541732</v>
      </c>
      <c r="I373" s="787">
        <v>985.29178509065503</v>
      </c>
      <c r="J373" s="787">
        <v>0</v>
      </c>
      <c r="K373" s="787">
        <v>0</v>
      </c>
      <c r="L373" s="787">
        <v>0</v>
      </c>
      <c r="M373" s="787">
        <v>0</v>
      </c>
      <c r="N373" s="788">
        <v>3844838.3196343812</v>
      </c>
      <c r="O373" s="792">
        <v>5.2757616454939855</v>
      </c>
      <c r="P373" s="792">
        <v>0.31328035531398063</v>
      </c>
      <c r="Q373" s="792">
        <v>2.7413524332609468E-4</v>
      </c>
      <c r="R373" s="792">
        <v>4.715712577794925E-5</v>
      </c>
      <c r="S373" s="792">
        <v>8.038526057431558E-5</v>
      </c>
      <c r="T373" s="792">
        <v>0</v>
      </c>
      <c r="U373" s="792">
        <v>0</v>
      </c>
      <c r="V373" s="792">
        <v>0</v>
      </c>
      <c r="W373" s="792">
        <v>0</v>
      </c>
      <c r="X373" s="792">
        <v>0.31368203294365898</v>
      </c>
      <c r="Y373" s="792">
        <v>38.844818846436723</v>
      </c>
      <c r="Z373" s="792">
        <v>2.1524258328798811</v>
      </c>
      <c r="AA373" s="792">
        <v>0.19262602213920982</v>
      </c>
      <c r="AB373" s="792">
        <v>0.35716688340739045</v>
      </c>
      <c r="AC373" s="792">
        <v>0.15797180431927033</v>
      </c>
      <c r="AD373" s="792">
        <v>1.1291767449728474E-2</v>
      </c>
      <c r="AE373" s="792">
        <v>5.1962393788590466E-4</v>
      </c>
      <c r="AF373" s="792">
        <v>1.5498599806857208E-3</v>
      </c>
      <c r="AG373" s="792">
        <v>3.1875549596780889E-5</v>
      </c>
      <c r="AH373" s="792">
        <v>2.8735836696636481</v>
      </c>
      <c r="AI373" s="792">
        <v>32.314819565756288</v>
      </c>
      <c r="AJ373" s="792">
        <v>1.7669655739255949</v>
      </c>
      <c r="AK373" s="792">
        <v>0.11086693123196953</v>
      </c>
      <c r="AL373" s="792">
        <v>0.15223429335431854</v>
      </c>
      <c r="AM373" s="792">
        <v>7.9574593284329601E-2</v>
      </c>
      <c r="AN373" s="792">
        <v>8.0001787238056423E-3</v>
      </c>
      <c r="AO373" s="792">
        <v>1.8539591763039418E-4</v>
      </c>
      <c r="AP373" s="792">
        <v>1.3051915104031319E-3</v>
      </c>
      <c r="AQ373" s="792">
        <v>4.102963646745666E-6</v>
      </c>
      <c r="AR373" s="793">
        <v>2.1191362609116982</v>
      </c>
    </row>
    <row r="374" spans="1:44">
      <c r="A374" s="434" t="s">
        <v>1325</v>
      </c>
      <c r="B374" s="435">
        <v>372</v>
      </c>
      <c r="C374" s="772" t="s">
        <v>1326</v>
      </c>
      <c r="D374" s="786">
        <v>4431132</v>
      </c>
      <c r="E374" s="787">
        <v>15218428.931229513</v>
      </c>
      <c r="F374" s="787">
        <v>903445.19188209553</v>
      </c>
      <c r="G374" s="787">
        <v>0</v>
      </c>
      <c r="H374" s="787">
        <v>136.02914905485187</v>
      </c>
      <c r="I374" s="787">
        <v>231.87881814437856</v>
      </c>
      <c r="J374" s="787">
        <v>0</v>
      </c>
      <c r="K374" s="787">
        <v>0</v>
      </c>
      <c r="L374" s="787">
        <v>0</v>
      </c>
      <c r="M374" s="787">
        <v>0</v>
      </c>
      <c r="N374" s="788">
        <v>903813.09984929475</v>
      </c>
      <c r="O374" s="792">
        <v>3.434433668694481</v>
      </c>
      <c r="P374" s="792">
        <v>0.20388586751243148</v>
      </c>
      <c r="Q374" s="792">
        <v>0</v>
      </c>
      <c r="R374" s="792">
        <v>3.0698509783696779E-5</v>
      </c>
      <c r="S374" s="792">
        <v>5.2329476563636237E-5</v>
      </c>
      <c r="T374" s="792">
        <v>0</v>
      </c>
      <c r="U374" s="792">
        <v>0</v>
      </c>
      <c r="V374" s="792">
        <v>0</v>
      </c>
      <c r="W374" s="792">
        <v>0</v>
      </c>
      <c r="X374" s="792">
        <v>0.20396889549877881</v>
      </c>
      <c r="Y374" s="792">
        <v>28.648290358427769</v>
      </c>
      <c r="Z374" s="792">
        <v>1.6248976695459083</v>
      </c>
      <c r="AA374" s="792">
        <v>0.1842180488286968</v>
      </c>
      <c r="AB374" s="792">
        <v>0.34909804166929947</v>
      </c>
      <c r="AC374" s="792">
        <v>0.16431012716223209</v>
      </c>
      <c r="AD374" s="792">
        <v>1.1018821078004035E-2</v>
      </c>
      <c r="AE374" s="792">
        <v>4.370301418959913E-4</v>
      </c>
      <c r="AF374" s="792">
        <v>1.0387457273918006E-3</v>
      </c>
      <c r="AG374" s="792">
        <v>2.6252850136022843E-5</v>
      </c>
      <c r="AH374" s="792">
        <v>2.3350447370035647</v>
      </c>
      <c r="AI374" s="792">
        <v>22.670556476695293</v>
      </c>
      <c r="AJ374" s="792">
        <v>1.2692943867251643</v>
      </c>
      <c r="AK374" s="792">
        <v>0.11637083921781897</v>
      </c>
      <c r="AL374" s="792">
        <v>0.17554015124250652</v>
      </c>
      <c r="AM374" s="792">
        <v>8.3772393677070331E-2</v>
      </c>
      <c r="AN374" s="792">
        <v>7.9098443676812059E-3</v>
      </c>
      <c r="AO374" s="792">
        <v>1.5433770372460823E-4</v>
      </c>
      <c r="AP374" s="792">
        <v>8.2538162368249761E-4</v>
      </c>
      <c r="AQ374" s="792">
        <v>3.1580374002924146E-6</v>
      </c>
      <c r="AR374" s="793">
        <v>1.6538704925950485</v>
      </c>
    </row>
    <row r="375" spans="1:44">
      <c r="A375" s="434" t="s">
        <v>1327</v>
      </c>
      <c r="B375" s="435">
        <v>373</v>
      </c>
      <c r="C375" s="772" t="s">
        <v>1328</v>
      </c>
      <c r="D375" s="786">
        <v>1532292</v>
      </c>
      <c r="E375" s="787">
        <v>13043097.096787104</v>
      </c>
      <c r="F375" s="787">
        <v>777595.17775938916</v>
      </c>
      <c r="G375" s="787">
        <v>40828.683909698375</v>
      </c>
      <c r="H375" s="787">
        <v>116.58505665291537</v>
      </c>
      <c r="I375" s="787">
        <v>198.73391356048626</v>
      </c>
      <c r="J375" s="787">
        <v>128139.62366896552</v>
      </c>
      <c r="K375" s="787">
        <v>0</v>
      </c>
      <c r="L375" s="787">
        <v>0</v>
      </c>
      <c r="M375" s="787">
        <v>0</v>
      </c>
      <c r="N375" s="788">
        <v>946878.8043082665</v>
      </c>
      <c r="O375" s="792">
        <v>8.5121485309504354</v>
      </c>
      <c r="P375" s="792">
        <v>0.50747192947518438</v>
      </c>
      <c r="Q375" s="792">
        <v>2.6645498318661441E-2</v>
      </c>
      <c r="R375" s="792">
        <v>7.6085404513575333E-5</v>
      </c>
      <c r="S375" s="792">
        <v>1.2969715534668735E-4</v>
      </c>
      <c r="T375" s="792">
        <v>8.3626112822468249E-2</v>
      </c>
      <c r="U375" s="792">
        <v>0</v>
      </c>
      <c r="V375" s="792">
        <v>0</v>
      </c>
      <c r="W375" s="792">
        <v>0</v>
      </c>
      <c r="X375" s="792">
        <v>0.61794932317617435</v>
      </c>
      <c r="Y375" s="792">
        <v>39.520427340920726</v>
      </c>
      <c r="Z375" s="792">
        <v>2.1998068038125207</v>
      </c>
      <c r="AA375" s="792">
        <v>0.21084235904762952</v>
      </c>
      <c r="AB375" s="792">
        <v>0.15631381607591516</v>
      </c>
      <c r="AC375" s="792">
        <v>2.4792334596561418E-2</v>
      </c>
      <c r="AD375" s="792">
        <v>0.10058327605190574</v>
      </c>
      <c r="AE375" s="792">
        <v>5.6117834296052084E-4</v>
      </c>
      <c r="AF375" s="792">
        <v>1.3888978638463042E-3</v>
      </c>
      <c r="AG375" s="792">
        <v>3.5472691476614854E-5</v>
      </c>
      <c r="AH375" s="792">
        <v>2.6943241384828158</v>
      </c>
      <c r="AI375" s="792">
        <v>34.821020105210536</v>
      </c>
      <c r="AJ375" s="792">
        <v>1.9296525814411702</v>
      </c>
      <c r="AK375" s="792">
        <v>0.14514303330211592</v>
      </c>
      <c r="AL375" s="792">
        <v>1.2153890881984019E-2</v>
      </c>
      <c r="AM375" s="792">
        <v>1.9825192728704595E-2</v>
      </c>
      <c r="AN375" s="792">
        <v>9.8366145370136188E-2</v>
      </c>
      <c r="AO375" s="792">
        <v>2.2128009755005015E-4</v>
      </c>
      <c r="AP375" s="792">
        <v>1.1763217303642688E-3</v>
      </c>
      <c r="AQ375" s="792">
        <v>5.7186644325912711E-6</v>
      </c>
      <c r="AR375" s="793">
        <v>2.2065441642164574</v>
      </c>
    </row>
    <row r="376" spans="1:44">
      <c r="A376" s="434" t="s">
        <v>1329</v>
      </c>
      <c r="B376" s="435">
        <v>374</v>
      </c>
      <c r="C376" s="772" t="s">
        <v>1330</v>
      </c>
      <c r="D376" s="786">
        <v>346996</v>
      </c>
      <c r="E376" s="787">
        <v>4851428.723410381</v>
      </c>
      <c r="F376" s="787">
        <v>271249.16232527612</v>
      </c>
      <c r="G376" s="787">
        <v>0</v>
      </c>
      <c r="H376" s="787">
        <v>43.364247645270133</v>
      </c>
      <c r="I376" s="787">
        <v>73.919822064392605</v>
      </c>
      <c r="J376" s="787">
        <v>0</v>
      </c>
      <c r="K376" s="787">
        <v>0</v>
      </c>
      <c r="L376" s="787">
        <v>0</v>
      </c>
      <c r="M376" s="787">
        <v>0</v>
      </c>
      <c r="N376" s="788">
        <v>271366.44639498577</v>
      </c>
      <c r="O376" s="792">
        <v>13.981223770332745</v>
      </c>
      <c r="P376" s="792">
        <v>0.78170688516661901</v>
      </c>
      <c r="Q376" s="792">
        <v>0</v>
      </c>
      <c r="R376" s="792">
        <v>1.2497045396854756E-4</v>
      </c>
      <c r="S376" s="792">
        <v>2.1302787946948266E-4</v>
      </c>
      <c r="T376" s="792">
        <v>0</v>
      </c>
      <c r="U376" s="792">
        <v>0</v>
      </c>
      <c r="V376" s="792">
        <v>0</v>
      </c>
      <c r="W376" s="792">
        <v>0</v>
      </c>
      <c r="X376" s="792">
        <v>0.78204488350005708</v>
      </c>
      <c r="Y376" s="792">
        <v>34.657744368149451</v>
      </c>
      <c r="Z376" s="792">
        <v>1.9228727730805848</v>
      </c>
      <c r="AA376" s="792">
        <v>7.5868542952272286E-2</v>
      </c>
      <c r="AB376" s="792">
        <v>0.13117154357361799</v>
      </c>
      <c r="AC376" s="792">
        <v>1.1000517602643051E-2</v>
      </c>
      <c r="AD376" s="792">
        <v>8.5343809973792168E-3</v>
      </c>
      <c r="AE376" s="792">
        <v>3.289523939592073E-4</v>
      </c>
      <c r="AF376" s="792">
        <v>1.1246040886465777E-3</v>
      </c>
      <c r="AG376" s="792">
        <v>2.1057017184915002E-5</v>
      </c>
      <c r="AH376" s="792">
        <v>2.150922371706288</v>
      </c>
      <c r="AI376" s="792">
        <v>31.479462366215241</v>
      </c>
      <c r="AJ376" s="792">
        <v>1.7422503206761717</v>
      </c>
      <c r="AK376" s="792">
        <v>1.9803584694717255E-2</v>
      </c>
      <c r="AL376" s="792">
        <v>4.9998827766133047E-3</v>
      </c>
      <c r="AM376" s="792">
        <v>8.2776437924143211E-3</v>
      </c>
      <c r="AN376" s="792">
        <v>6.9780731654737176E-3</v>
      </c>
      <c r="AO376" s="792">
        <v>1.1939788677765505E-4</v>
      </c>
      <c r="AP376" s="792">
        <v>9.8361499989964318E-4</v>
      </c>
      <c r="AQ376" s="792">
        <v>3.0198060525150467E-6</v>
      </c>
      <c r="AR376" s="793">
        <v>1.7834155377981202</v>
      </c>
    </row>
    <row r="377" spans="1:44">
      <c r="A377" s="434" t="s">
        <v>1331</v>
      </c>
      <c r="B377" s="435">
        <v>375</v>
      </c>
      <c r="C377" s="772" t="s">
        <v>1332</v>
      </c>
      <c r="D377" s="786">
        <v>1609487</v>
      </c>
      <c r="E377" s="787">
        <v>11022879.497725535</v>
      </c>
      <c r="F377" s="787">
        <v>618094.06948799896</v>
      </c>
      <c r="G377" s="787">
        <v>0</v>
      </c>
      <c r="H377" s="787">
        <v>98.527444914685873</v>
      </c>
      <c r="I377" s="787">
        <v>167.95243990234928</v>
      </c>
      <c r="J377" s="787">
        <v>0</v>
      </c>
      <c r="K377" s="787">
        <v>0</v>
      </c>
      <c r="L377" s="787">
        <v>0</v>
      </c>
      <c r="M377" s="787">
        <v>0</v>
      </c>
      <c r="N377" s="788">
        <v>618360.54937281599</v>
      </c>
      <c r="O377" s="792">
        <v>6.8486912275312166</v>
      </c>
      <c r="P377" s="792">
        <v>0.38403172531868784</v>
      </c>
      <c r="Q377" s="792">
        <v>0</v>
      </c>
      <c r="R377" s="792">
        <v>6.1216676440807452E-5</v>
      </c>
      <c r="S377" s="792">
        <v>1.0435153555284963E-4</v>
      </c>
      <c r="T377" s="792">
        <v>0</v>
      </c>
      <c r="U377" s="792">
        <v>0</v>
      </c>
      <c r="V377" s="792">
        <v>0</v>
      </c>
      <c r="W377" s="792">
        <v>0</v>
      </c>
      <c r="X377" s="792">
        <v>0.38419729353068149</v>
      </c>
      <c r="Y377" s="792">
        <v>24.819471313618784</v>
      </c>
      <c r="Z377" s="792">
        <v>1.359653335884867</v>
      </c>
      <c r="AA377" s="792">
        <v>7.2918245512668525E-2</v>
      </c>
      <c r="AB377" s="792">
        <v>9.3431177977438523E-2</v>
      </c>
      <c r="AC377" s="792">
        <v>1.172524879414465E-2</v>
      </c>
      <c r="AD377" s="792">
        <v>8.0860220593145966E-3</v>
      </c>
      <c r="AE377" s="792">
        <v>3.5588185639298783E-4</v>
      </c>
      <c r="AF377" s="792">
        <v>1.2925789980248164E-3</v>
      </c>
      <c r="AG377" s="792">
        <v>2.2958711991567306E-5</v>
      </c>
      <c r="AH377" s="792">
        <v>1.5474854497948425</v>
      </c>
      <c r="AI377" s="792">
        <v>21.792741222802736</v>
      </c>
      <c r="AJ377" s="792">
        <v>1.1858427469742614</v>
      </c>
      <c r="AK377" s="792">
        <v>2.9944072962419431E-2</v>
      </c>
      <c r="AL377" s="792">
        <v>6.0934177896985933E-3</v>
      </c>
      <c r="AM377" s="792">
        <v>8.911247811911693E-3</v>
      </c>
      <c r="AN377" s="792">
        <v>6.3135334212175345E-3</v>
      </c>
      <c r="AO377" s="792">
        <v>1.320987578018441E-4</v>
      </c>
      <c r="AP377" s="792">
        <v>1.1500736020663063E-3</v>
      </c>
      <c r="AQ377" s="792">
        <v>3.4136724695364361E-6</v>
      </c>
      <c r="AR377" s="793">
        <v>1.2383906049918461</v>
      </c>
    </row>
    <row r="378" spans="1:44">
      <c r="A378" s="434" t="s">
        <v>1333</v>
      </c>
      <c r="B378" s="435">
        <v>376</v>
      </c>
      <c r="C378" s="772" t="s">
        <v>1334</v>
      </c>
      <c r="D378" s="786">
        <v>208880</v>
      </c>
      <c r="E378" s="787">
        <v>22396899.076422121</v>
      </c>
      <c r="F378" s="787">
        <v>1408140.3753434494</v>
      </c>
      <c r="G378" s="787">
        <v>0</v>
      </c>
      <c r="H378" s="787">
        <v>200.19353749329227</v>
      </c>
      <c r="I378" s="787">
        <v>341.25510007688473</v>
      </c>
      <c r="J378" s="787">
        <v>0</v>
      </c>
      <c r="K378" s="787">
        <v>0</v>
      </c>
      <c r="L378" s="787">
        <v>0</v>
      </c>
      <c r="M378" s="787">
        <v>0</v>
      </c>
      <c r="N378" s="788">
        <v>1408681.8239810194</v>
      </c>
      <c r="O378" s="792">
        <v>107.22376041948546</v>
      </c>
      <c r="P378" s="792">
        <v>6.7413844089594477</v>
      </c>
      <c r="Q378" s="792">
        <v>0</v>
      </c>
      <c r="R378" s="792">
        <v>9.5841410136581894E-4</v>
      </c>
      <c r="S378" s="792">
        <v>1.6337375530298963E-3</v>
      </c>
      <c r="T378" s="792">
        <v>0</v>
      </c>
      <c r="U378" s="792">
        <v>0</v>
      </c>
      <c r="V378" s="792">
        <v>0</v>
      </c>
      <c r="W378" s="792">
        <v>0</v>
      </c>
      <c r="X378" s="792">
        <v>6.7439765606138433</v>
      </c>
      <c r="Y378" s="792">
        <v>171.38555492458789</v>
      </c>
      <c r="Z378" s="792">
        <v>10.093808944459326</v>
      </c>
      <c r="AA378" s="792">
        <v>0.20193268127245551</v>
      </c>
      <c r="AB378" s="792">
        <v>0.36594876532009668</v>
      </c>
      <c r="AC378" s="792">
        <v>3.1594783152117521E-2</v>
      </c>
      <c r="AD378" s="792">
        <v>1.3647943925060279E-2</v>
      </c>
      <c r="AE378" s="792">
        <v>6.2600192019905937E-4</v>
      </c>
      <c r="AF378" s="792">
        <v>3.3762354636329562E-3</v>
      </c>
      <c r="AG378" s="792">
        <v>4.1582165206819534E-5</v>
      </c>
      <c r="AH378" s="792">
        <v>10.710976937678094</v>
      </c>
      <c r="AI378" s="792">
        <v>164.45813827804196</v>
      </c>
      <c r="AJ378" s="792">
        <v>9.6991627989030782</v>
      </c>
      <c r="AK378" s="792">
        <v>5.9614338341813698E-2</v>
      </c>
      <c r="AL378" s="792">
        <v>2.024689714153852E-2</v>
      </c>
      <c r="AM378" s="792">
        <v>2.8277955988899942E-2</v>
      </c>
      <c r="AN378" s="792">
        <v>1.0862248845622556E-2</v>
      </c>
      <c r="AO378" s="792">
        <v>2.2059696409188281E-4</v>
      </c>
      <c r="AP378" s="792">
        <v>3.0732641110627493E-3</v>
      </c>
      <c r="AQ378" s="792">
        <v>6.1438360640938647E-6</v>
      </c>
      <c r="AR378" s="793">
        <v>9.8214642441321693</v>
      </c>
    </row>
    <row r="379" spans="1:44">
      <c r="A379" s="434" t="s">
        <v>1335</v>
      </c>
      <c r="B379" s="435">
        <v>377</v>
      </c>
      <c r="C379" s="772" t="s">
        <v>1336</v>
      </c>
      <c r="D379" s="786">
        <v>660320</v>
      </c>
      <c r="E379" s="787">
        <v>4577616.2059185896</v>
      </c>
      <c r="F379" s="787">
        <v>268103.94318658375</v>
      </c>
      <c r="G379" s="787">
        <v>0</v>
      </c>
      <c r="H379" s="787">
        <v>40.916788454621226</v>
      </c>
      <c r="I379" s="787">
        <v>69.747819603688953</v>
      </c>
      <c r="J379" s="787">
        <v>0</v>
      </c>
      <c r="K379" s="787">
        <v>0</v>
      </c>
      <c r="L379" s="787">
        <v>0</v>
      </c>
      <c r="M379" s="787">
        <v>0</v>
      </c>
      <c r="N379" s="788">
        <v>268214.6077946421</v>
      </c>
      <c r="O379" s="792">
        <v>6.9324209563826473</v>
      </c>
      <c r="P379" s="792">
        <v>0.40602123695569381</v>
      </c>
      <c r="Q379" s="792">
        <v>0</v>
      </c>
      <c r="R379" s="792">
        <v>6.196509034198756E-5</v>
      </c>
      <c r="S379" s="792">
        <v>1.0562730131404312E-4</v>
      </c>
      <c r="T379" s="792">
        <v>0</v>
      </c>
      <c r="U379" s="792">
        <v>0</v>
      </c>
      <c r="V379" s="792">
        <v>0</v>
      </c>
      <c r="W379" s="792">
        <v>0</v>
      </c>
      <c r="X379" s="792">
        <v>0.40618882934734984</v>
      </c>
      <c r="Y379" s="792">
        <v>28.333023871730088</v>
      </c>
      <c r="Z379" s="792">
        <v>1.562693582927507</v>
      </c>
      <c r="AA379" s="792">
        <v>8.5656660686096189E-2</v>
      </c>
      <c r="AB379" s="792">
        <v>0.10938115712138026</v>
      </c>
      <c r="AC379" s="792">
        <v>1.3994851953179153E-2</v>
      </c>
      <c r="AD379" s="792">
        <v>2.0733665712249529E-2</v>
      </c>
      <c r="AE379" s="792">
        <v>4.7358083495940709E-4</v>
      </c>
      <c r="AF379" s="792">
        <v>1.439878802921809E-3</v>
      </c>
      <c r="AG379" s="792">
        <v>3.0361768771428213E-5</v>
      </c>
      <c r="AH379" s="792">
        <v>1.7944037398070647</v>
      </c>
      <c r="AI379" s="792">
        <v>23.893306553502168</v>
      </c>
      <c r="AJ379" s="792">
        <v>1.3116515880855775</v>
      </c>
      <c r="AK379" s="792">
        <v>3.2173721248678268E-2</v>
      </c>
      <c r="AL379" s="792">
        <v>6.4332827144602932E-3</v>
      </c>
      <c r="AM379" s="792">
        <v>9.96299912074417E-3</v>
      </c>
      <c r="AN379" s="792">
        <v>1.5500982667345179E-2</v>
      </c>
      <c r="AO379" s="792">
        <v>1.6948797699234216E-4</v>
      </c>
      <c r="AP379" s="792">
        <v>1.2386461021302135E-3</v>
      </c>
      <c r="AQ379" s="792">
        <v>4.3109924371567056E-6</v>
      </c>
      <c r="AR379" s="793">
        <v>1.3771350189083651</v>
      </c>
    </row>
    <row r="380" spans="1:44">
      <c r="A380" s="434" t="s">
        <v>1337</v>
      </c>
      <c r="B380" s="435">
        <v>378</v>
      </c>
      <c r="C380" s="772" t="s">
        <v>1338</v>
      </c>
      <c r="D380" s="786">
        <v>191750</v>
      </c>
      <c r="E380" s="787">
        <v>4606918.9043763811</v>
      </c>
      <c r="F380" s="787">
        <v>239741.50697589127</v>
      </c>
      <c r="G380" s="787">
        <v>0</v>
      </c>
      <c r="H380" s="787">
        <v>41.178709126869109</v>
      </c>
      <c r="I380" s="787">
        <v>70.194296379809415</v>
      </c>
      <c r="J380" s="787">
        <v>0</v>
      </c>
      <c r="K380" s="787">
        <v>0</v>
      </c>
      <c r="L380" s="787">
        <v>0</v>
      </c>
      <c r="M380" s="787">
        <v>0</v>
      </c>
      <c r="N380" s="788">
        <v>239852.87998139794</v>
      </c>
      <c r="O380" s="792">
        <v>24.025652695574347</v>
      </c>
      <c r="P380" s="792">
        <v>1.2502816530685334</v>
      </c>
      <c r="Q380" s="792">
        <v>0</v>
      </c>
      <c r="R380" s="792">
        <v>2.1475206845824829E-4</v>
      </c>
      <c r="S380" s="792">
        <v>3.6607194982951456E-4</v>
      </c>
      <c r="T380" s="792">
        <v>0</v>
      </c>
      <c r="U380" s="792">
        <v>0</v>
      </c>
      <c r="V380" s="792">
        <v>0</v>
      </c>
      <c r="W380" s="792">
        <v>0</v>
      </c>
      <c r="X380" s="792">
        <v>1.2508624770868213</v>
      </c>
      <c r="Y380" s="792">
        <v>73.722474775249196</v>
      </c>
      <c r="Z380" s="792">
        <v>3.848614583114272</v>
      </c>
      <c r="AA380" s="792">
        <v>0.15611465864985022</v>
      </c>
      <c r="AB380" s="792">
        <v>0.20284410231229272</v>
      </c>
      <c r="AC380" s="792">
        <v>2.347118234466419E-2</v>
      </c>
      <c r="AD380" s="792">
        <v>1.207192703473909E-2</v>
      </c>
      <c r="AE380" s="792">
        <v>9.1211073129445245E-4</v>
      </c>
      <c r="AF380" s="792">
        <v>2.6900847184186966E-3</v>
      </c>
      <c r="AG380" s="792">
        <v>6.3465706048493396E-5</v>
      </c>
      <c r="AH380" s="792">
        <v>4.2467821146115803</v>
      </c>
      <c r="AI380" s="792">
        <v>68.756476526758391</v>
      </c>
      <c r="AJ380" s="792">
        <v>3.5675888961016335</v>
      </c>
      <c r="AK380" s="792">
        <v>7.1517590953471682E-2</v>
      </c>
      <c r="AL380" s="792">
        <v>1.0841782822664495E-2</v>
      </c>
      <c r="AM380" s="792">
        <v>2.0217027559485228E-2</v>
      </c>
      <c r="AN380" s="792">
        <v>9.2604125580331431E-3</v>
      </c>
      <c r="AO380" s="792">
        <v>2.6828630620109612E-4</v>
      </c>
      <c r="AP380" s="792">
        <v>2.3688947619680289E-3</v>
      </c>
      <c r="AQ380" s="792">
        <v>7.7620280774975629E-6</v>
      </c>
      <c r="AR380" s="793">
        <v>3.682070653091535</v>
      </c>
    </row>
    <row r="381" spans="1:44">
      <c r="A381" s="434" t="s">
        <v>1339</v>
      </c>
      <c r="B381" s="435">
        <v>379</v>
      </c>
      <c r="C381" s="772" t="s">
        <v>1340</v>
      </c>
      <c r="D381" s="786">
        <v>1087550</v>
      </c>
      <c r="E381" s="787">
        <v>2353989.0440945816</v>
      </c>
      <c r="F381" s="787">
        <v>125857.00821623385</v>
      </c>
      <c r="G381" s="787">
        <v>0</v>
      </c>
      <c r="H381" s="787">
        <v>21.041010737680661</v>
      </c>
      <c r="I381" s="787">
        <v>35.867053027356626</v>
      </c>
      <c r="J381" s="787">
        <v>0</v>
      </c>
      <c r="K381" s="787">
        <v>0</v>
      </c>
      <c r="L381" s="787">
        <v>0</v>
      </c>
      <c r="M381" s="787">
        <v>0</v>
      </c>
      <c r="N381" s="788">
        <v>125913.91627999888</v>
      </c>
      <c r="O381" s="792">
        <v>2.1644881100589228</v>
      </c>
      <c r="P381" s="792">
        <v>0.11572526156612004</v>
      </c>
      <c r="Q381" s="792">
        <v>0</v>
      </c>
      <c r="R381" s="792">
        <v>1.9347166325852294E-5</v>
      </c>
      <c r="S381" s="792">
        <v>3.2979681878862236E-5</v>
      </c>
      <c r="T381" s="792">
        <v>0</v>
      </c>
      <c r="U381" s="792">
        <v>0</v>
      </c>
      <c r="V381" s="792">
        <v>0</v>
      </c>
      <c r="W381" s="792">
        <v>0</v>
      </c>
      <c r="X381" s="792">
        <v>0.11577758841432476</v>
      </c>
      <c r="Y381" s="792">
        <v>22.566770601667741</v>
      </c>
      <c r="Z381" s="792">
        <v>1.2558798906255415</v>
      </c>
      <c r="AA381" s="792">
        <v>0.11437544209042728</v>
      </c>
      <c r="AB381" s="792">
        <v>0.10344158961006451</v>
      </c>
      <c r="AC381" s="792">
        <v>8.4044468880268675E-2</v>
      </c>
      <c r="AD381" s="792">
        <v>1.2299147763375382E-2</v>
      </c>
      <c r="AE381" s="792">
        <v>4.950486993143729E-4</v>
      </c>
      <c r="AF381" s="792">
        <v>8.5718659975941532E-4</v>
      </c>
      <c r="AG381" s="792">
        <v>3.2037550698984297E-5</v>
      </c>
      <c r="AH381" s="792">
        <v>1.5714248118194498</v>
      </c>
      <c r="AI381" s="792">
        <v>19.165564732030134</v>
      </c>
      <c r="AJ381" s="792">
        <v>1.0588974500663246</v>
      </c>
      <c r="AK381" s="792">
        <v>6.8187727486464095E-2</v>
      </c>
      <c r="AL381" s="792">
        <v>1.0381263735459638E-2</v>
      </c>
      <c r="AM381" s="792">
        <v>5.9588265628989348E-2</v>
      </c>
      <c r="AN381" s="792">
        <v>9.9975722098768535E-3</v>
      </c>
      <c r="AO381" s="792">
        <v>1.609118657657102E-4</v>
      </c>
      <c r="AP381" s="792">
        <v>6.8078548162962382E-4</v>
      </c>
      <c r="AQ381" s="792">
        <v>4.2764027537218266E-6</v>
      </c>
      <c r="AR381" s="793">
        <v>1.2078982528772637</v>
      </c>
    </row>
    <row r="382" spans="1:44">
      <c r="A382" s="434" t="s">
        <v>1341</v>
      </c>
      <c r="B382" s="435">
        <v>380</v>
      </c>
      <c r="C382" s="772" t="s">
        <v>1342</v>
      </c>
      <c r="D382" s="786">
        <v>1818300</v>
      </c>
      <c r="E382" s="787">
        <v>4208767.8442054987</v>
      </c>
      <c r="F382" s="787">
        <v>259011.70316417061</v>
      </c>
      <c r="G382" s="787">
        <v>0</v>
      </c>
      <c r="H382" s="787">
        <v>37.619856228513022</v>
      </c>
      <c r="I382" s="787">
        <v>64.127783358488173</v>
      </c>
      <c r="J382" s="787">
        <v>0</v>
      </c>
      <c r="K382" s="787">
        <v>0</v>
      </c>
      <c r="L382" s="787">
        <v>0</v>
      </c>
      <c r="M382" s="787">
        <v>0</v>
      </c>
      <c r="N382" s="788">
        <v>259113.45080375759</v>
      </c>
      <c r="O382" s="792">
        <v>2.3146718606420826</v>
      </c>
      <c r="P382" s="792">
        <v>0.14244717767374504</v>
      </c>
      <c r="Q382" s="792">
        <v>0</v>
      </c>
      <c r="R382" s="792">
        <v>2.0689576103235451E-5</v>
      </c>
      <c r="S382" s="792">
        <v>3.5267988427920681E-5</v>
      </c>
      <c r="T382" s="792">
        <v>0</v>
      </c>
      <c r="U382" s="792">
        <v>0</v>
      </c>
      <c r="V382" s="792">
        <v>0</v>
      </c>
      <c r="W382" s="792">
        <v>0</v>
      </c>
      <c r="X382" s="792">
        <v>0.14250313523827621</v>
      </c>
      <c r="Y382" s="792">
        <v>23.9313779995821</v>
      </c>
      <c r="Z382" s="792">
        <v>1.3131394561793679</v>
      </c>
      <c r="AA382" s="792">
        <v>8.8703944495325482E-2</v>
      </c>
      <c r="AB382" s="792">
        <v>0.10585881993692267</v>
      </c>
      <c r="AC382" s="792">
        <v>0.11425740928637364</v>
      </c>
      <c r="AD382" s="792">
        <v>9.3535637304367463E-3</v>
      </c>
      <c r="AE382" s="792">
        <v>5.3755988330099285E-4</v>
      </c>
      <c r="AF382" s="792">
        <v>1.1114915161365786E-3</v>
      </c>
      <c r="AG382" s="792">
        <v>3.7643958609501083E-5</v>
      </c>
      <c r="AH382" s="792">
        <v>1.6329998889864734</v>
      </c>
      <c r="AI382" s="792">
        <v>21.048000021552564</v>
      </c>
      <c r="AJ382" s="792">
        <v>1.1455773733276491</v>
      </c>
      <c r="AK382" s="792">
        <v>4.2018452437403132E-2</v>
      </c>
      <c r="AL382" s="792">
        <v>1.3227707613541669E-2</v>
      </c>
      <c r="AM382" s="792">
        <v>7.8769309695147519E-2</v>
      </c>
      <c r="AN382" s="792">
        <v>7.6181372852147447E-3</v>
      </c>
      <c r="AO382" s="792">
        <v>1.8191821947667689E-4</v>
      </c>
      <c r="AP382" s="792">
        <v>9.4720536348869423E-4</v>
      </c>
      <c r="AQ382" s="792">
        <v>5.3755760155038725E-6</v>
      </c>
      <c r="AR382" s="793">
        <v>1.288345479517937</v>
      </c>
    </row>
    <row r="383" spans="1:44">
      <c r="A383" s="434" t="s">
        <v>1343</v>
      </c>
      <c r="B383" s="435">
        <v>381</v>
      </c>
      <c r="C383" s="772" t="s">
        <v>1344</v>
      </c>
      <c r="D383" s="786">
        <v>1970607</v>
      </c>
      <c r="E383" s="787">
        <v>6100645.7843987327</v>
      </c>
      <c r="F383" s="787">
        <v>375603.35369538871</v>
      </c>
      <c r="G383" s="787">
        <v>144.0626260453364</v>
      </c>
      <c r="H383" s="787">
        <v>54.530310486509798</v>
      </c>
      <c r="I383" s="787">
        <v>92.953782601104223</v>
      </c>
      <c r="J383" s="787">
        <v>0</v>
      </c>
      <c r="K383" s="787">
        <v>0</v>
      </c>
      <c r="L383" s="787">
        <v>0</v>
      </c>
      <c r="M383" s="787">
        <v>0</v>
      </c>
      <c r="N383" s="788">
        <v>375894.90041452163</v>
      </c>
      <c r="O383" s="792">
        <v>3.0958206199403193</v>
      </c>
      <c r="P383" s="792">
        <v>0.19060287195538669</v>
      </c>
      <c r="Q383" s="792">
        <v>7.3105711105936599E-5</v>
      </c>
      <c r="R383" s="792">
        <v>2.7671834356880796E-5</v>
      </c>
      <c r="S383" s="792">
        <v>4.7170127073081655E-5</v>
      </c>
      <c r="T383" s="792">
        <v>0</v>
      </c>
      <c r="U383" s="792">
        <v>0</v>
      </c>
      <c r="V383" s="792">
        <v>0</v>
      </c>
      <c r="W383" s="792">
        <v>0</v>
      </c>
      <c r="X383" s="792">
        <v>0.19075081962792259</v>
      </c>
      <c r="Y383" s="792">
        <v>31.050342096180131</v>
      </c>
      <c r="Z383" s="792">
        <v>1.6782175752951038</v>
      </c>
      <c r="AA383" s="792">
        <v>0.14873731464592563</v>
      </c>
      <c r="AB383" s="792">
        <v>0.12250143830947008</v>
      </c>
      <c r="AC383" s="792">
        <v>2.5817702474342879E-2</v>
      </c>
      <c r="AD383" s="792">
        <v>9.3553674831959501E-3</v>
      </c>
      <c r="AE383" s="792">
        <v>5.7711367353336122E-4</v>
      </c>
      <c r="AF383" s="792">
        <v>1.434836385736091E-3</v>
      </c>
      <c r="AG383" s="792">
        <v>4.3009907985100187E-5</v>
      </c>
      <c r="AH383" s="792">
        <v>1.9866843581752929</v>
      </c>
      <c r="AI383" s="792">
        <v>27.965271105068947</v>
      </c>
      <c r="AJ383" s="792">
        <v>1.5007820390790989</v>
      </c>
      <c r="AK383" s="792">
        <v>9.777030005224828E-2</v>
      </c>
      <c r="AL383" s="792">
        <v>1.015397987184876E-2</v>
      </c>
      <c r="AM383" s="792">
        <v>1.9593329867643908E-2</v>
      </c>
      <c r="AN383" s="792">
        <v>7.5724044438350274E-3</v>
      </c>
      <c r="AO383" s="792">
        <v>1.7436904367903184E-4</v>
      </c>
      <c r="AP383" s="792">
        <v>1.2492077441364549E-3</v>
      </c>
      <c r="AQ383" s="792">
        <v>4.8062985405608436E-6</v>
      </c>
      <c r="AR383" s="793">
        <v>1.6373004364010308</v>
      </c>
    </row>
    <row r="384" spans="1:44">
      <c r="A384" s="434" t="s">
        <v>1345</v>
      </c>
      <c r="B384" s="435">
        <v>382</v>
      </c>
      <c r="C384" s="772" t="s">
        <v>1346</v>
      </c>
      <c r="D384" s="786">
        <v>3406138</v>
      </c>
      <c r="E384" s="787">
        <v>13245486.418793092</v>
      </c>
      <c r="F384" s="787">
        <v>823077.03179254057</v>
      </c>
      <c r="G384" s="787">
        <v>2178.9212087521064</v>
      </c>
      <c r="H384" s="787">
        <v>118.3941032617783</v>
      </c>
      <c r="I384" s="787">
        <v>201.81766136414328</v>
      </c>
      <c r="J384" s="787">
        <v>0</v>
      </c>
      <c r="K384" s="787">
        <v>0</v>
      </c>
      <c r="L384" s="787">
        <v>0</v>
      </c>
      <c r="M384" s="787">
        <v>0</v>
      </c>
      <c r="N384" s="788">
        <v>825576.16476591851</v>
      </c>
      <c r="O384" s="792">
        <v>3.8887110324928384</v>
      </c>
      <c r="P384" s="792">
        <v>0.24164523921007916</v>
      </c>
      <c r="Q384" s="792">
        <v>6.3970432459052053E-4</v>
      </c>
      <c r="R384" s="792">
        <v>3.4759044777921006E-5</v>
      </c>
      <c r="S384" s="792">
        <v>5.9251169906839736E-5</v>
      </c>
      <c r="T384" s="792">
        <v>0</v>
      </c>
      <c r="U384" s="792">
        <v>0</v>
      </c>
      <c r="V384" s="792">
        <v>0</v>
      </c>
      <c r="W384" s="792">
        <v>0</v>
      </c>
      <c r="X384" s="792">
        <v>0.24237895374935445</v>
      </c>
      <c r="Y384" s="792">
        <v>39.848979037523819</v>
      </c>
      <c r="Z384" s="792">
        <v>2.1833842235512941</v>
      </c>
      <c r="AA384" s="792">
        <v>0.17245887601533244</v>
      </c>
      <c r="AB384" s="792">
        <v>0.16830774766424356</v>
      </c>
      <c r="AC384" s="792">
        <v>2.1768600106827903E-2</v>
      </c>
      <c r="AD384" s="792">
        <v>2.0839160121609458E-2</v>
      </c>
      <c r="AE384" s="792">
        <v>1.577201176777625E-3</v>
      </c>
      <c r="AF384" s="792">
        <v>2.0157746138071975E-3</v>
      </c>
      <c r="AG384" s="792">
        <v>1.0421051776959222E-4</v>
      </c>
      <c r="AH384" s="792">
        <v>2.5704557937676622</v>
      </c>
      <c r="AI384" s="792">
        <v>35.769010392651978</v>
      </c>
      <c r="AJ384" s="792">
        <v>1.9488857611976025</v>
      </c>
      <c r="AK384" s="792">
        <v>0.10327026731992756</v>
      </c>
      <c r="AL384" s="792">
        <v>1.1938014985548365E-2</v>
      </c>
      <c r="AM384" s="792">
        <v>1.9451884712549609E-2</v>
      </c>
      <c r="AN384" s="792">
        <v>1.6396434180946932E-2</v>
      </c>
      <c r="AO384" s="792">
        <v>5.0914129203879013E-4</v>
      </c>
      <c r="AP384" s="792">
        <v>1.6562346659445956E-3</v>
      </c>
      <c r="AQ384" s="792">
        <v>1.7263847773902106E-5</v>
      </c>
      <c r="AR384" s="793">
        <v>2.1021250022023326</v>
      </c>
    </row>
    <row r="385" spans="1:44">
      <c r="A385" s="434" t="s">
        <v>1347</v>
      </c>
      <c r="B385" s="435">
        <v>383</v>
      </c>
      <c r="C385" s="772" t="s">
        <v>332</v>
      </c>
      <c r="D385" s="786">
        <v>536690</v>
      </c>
      <c r="E385" s="787">
        <v>604435.60437049472</v>
      </c>
      <c r="F385" s="787">
        <v>31407.490156553569</v>
      </c>
      <c r="G385" s="787">
        <v>4429.4184881263291</v>
      </c>
      <c r="H385" s="787">
        <v>5.4027167516779153</v>
      </c>
      <c r="I385" s="787">
        <v>9.209611203571864</v>
      </c>
      <c r="J385" s="787">
        <v>0</v>
      </c>
      <c r="K385" s="787">
        <v>0</v>
      </c>
      <c r="L385" s="787">
        <v>0</v>
      </c>
      <c r="M385" s="787">
        <v>0</v>
      </c>
      <c r="N385" s="788">
        <v>35851.520972635146</v>
      </c>
      <c r="O385" s="792">
        <v>1.12622855721272</v>
      </c>
      <c r="P385" s="792">
        <v>5.8520729204109577E-2</v>
      </c>
      <c r="Q385" s="792">
        <v>8.2532159871179442E-3</v>
      </c>
      <c r="R385" s="792">
        <v>1.0066736387258781E-5</v>
      </c>
      <c r="S385" s="792">
        <v>1.7160020130004033E-5</v>
      </c>
      <c r="T385" s="792">
        <v>0</v>
      </c>
      <c r="U385" s="792">
        <v>0</v>
      </c>
      <c r="V385" s="792">
        <v>0</v>
      </c>
      <c r="W385" s="792">
        <v>0</v>
      </c>
      <c r="X385" s="792">
        <v>6.6801171947744792E-2</v>
      </c>
      <c r="Y385" s="792">
        <v>14.938117706131278</v>
      </c>
      <c r="Z385" s="792">
        <v>0.83029410825209882</v>
      </c>
      <c r="AA385" s="792">
        <v>6.8989475852065107E-2</v>
      </c>
      <c r="AB385" s="792">
        <v>6.9530752951755342E-2</v>
      </c>
      <c r="AC385" s="792">
        <v>3.7719246265548893E-2</v>
      </c>
      <c r="AD385" s="792">
        <v>8.6462276672451786E-3</v>
      </c>
      <c r="AE385" s="792">
        <v>5.2622633963135762E-4</v>
      </c>
      <c r="AF385" s="792">
        <v>6.5083587246334029E-4</v>
      </c>
      <c r="AG385" s="792">
        <v>3.277493743725042E-5</v>
      </c>
      <c r="AH385" s="792">
        <v>1.0163896481382451</v>
      </c>
      <c r="AI385" s="792">
        <v>10.412050201624513</v>
      </c>
      <c r="AJ385" s="792">
        <v>0.57417846663288563</v>
      </c>
      <c r="AK385" s="792">
        <v>2.738801420234932E-2</v>
      </c>
      <c r="AL385" s="792">
        <v>5.9376992826386862E-3</v>
      </c>
      <c r="AM385" s="792">
        <v>1.8003512236477951E-2</v>
      </c>
      <c r="AN385" s="792">
        <v>5.90990555141826E-3</v>
      </c>
      <c r="AO385" s="792">
        <v>1.3818932648215803E-4</v>
      </c>
      <c r="AP385" s="792">
        <v>4.0781442885434645E-4</v>
      </c>
      <c r="AQ385" s="792">
        <v>3.5802425628231391E-6</v>
      </c>
      <c r="AR385" s="793">
        <v>0.63196718190366918</v>
      </c>
    </row>
    <row r="386" spans="1:44">
      <c r="A386" s="434" t="s">
        <v>1348</v>
      </c>
      <c r="B386" s="435">
        <v>384</v>
      </c>
      <c r="C386" s="772" t="s">
        <v>1349</v>
      </c>
      <c r="D386" s="786">
        <v>237765</v>
      </c>
      <c r="E386" s="787">
        <v>186152.64867260892</v>
      </c>
      <c r="F386" s="787">
        <v>12064.089645655691</v>
      </c>
      <c r="G386" s="787">
        <v>221.61695902428917</v>
      </c>
      <c r="H386" s="787">
        <v>1.6639159342708834</v>
      </c>
      <c r="I386" s="787">
        <v>2.8363542888499031</v>
      </c>
      <c r="J386" s="787">
        <v>0</v>
      </c>
      <c r="K386" s="787">
        <v>0</v>
      </c>
      <c r="L386" s="787">
        <v>0</v>
      </c>
      <c r="M386" s="787">
        <v>0</v>
      </c>
      <c r="N386" s="788">
        <v>12290.2068749031</v>
      </c>
      <c r="O386" s="792">
        <v>0.7829270442353119</v>
      </c>
      <c r="P386" s="792">
        <v>5.0739552270753441E-2</v>
      </c>
      <c r="Q386" s="792">
        <v>9.3208402844947391E-4</v>
      </c>
      <c r="R386" s="792">
        <v>6.9981533626517082E-6</v>
      </c>
      <c r="S386" s="792">
        <v>1.1929233860534154E-5</v>
      </c>
      <c r="T386" s="792">
        <v>0</v>
      </c>
      <c r="U386" s="792">
        <v>0</v>
      </c>
      <c r="V386" s="792">
        <v>0</v>
      </c>
      <c r="W386" s="792">
        <v>0</v>
      </c>
      <c r="X386" s="792">
        <v>5.1690563686426098E-2</v>
      </c>
      <c r="Y386" s="792">
        <v>18.750736618811132</v>
      </c>
      <c r="Z386" s="792">
        <v>1.1197065664547448</v>
      </c>
      <c r="AA386" s="792">
        <v>0.11805722877116255</v>
      </c>
      <c r="AB386" s="792">
        <v>0.11102811251402725</v>
      </c>
      <c r="AC386" s="792">
        <v>1.817336656214966E-2</v>
      </c>
      <c r="AD386" s="792">
        <v>1.2851546622234042E-2</v>
      </c>
      <c r="AE386" s="792">
        <v>6.0543094641930784E-4</v>
      </c>
      <c r="AF386" s="792">
        <v>6.2146014763822337E-4</v>
      </c>
      <c r="AG386" s="792">
        <v>3.8922563014860249E-5</v>
      </c>
      <c r="AH386" s="792">
        <v>1.3810826345813909</v>
      </c>
      <c r="AI386" s="792">
        <v>15.369953235439226</v>
      </c>
      <c r="AJ386" s="792">
        <v>0.92796986008927018</v>
      </c>
      <c r="AK386" s="792">
        <v>6.8924439110598007E-2</v>
      </c>
      <c r="AL386" s="792">
        <v>8.7362930278218429E-3</v>
      </c>
      <c r="AM386" s="792">
        <v>1.4635776264716568E-2</v>
      </c>
      <c r="AN386" s="792">
        <v>1.1197227480593102E-2</v>
      </c>
      <c r="AO386" s="792">
        <v>1.9779597023788039E-4</v>
      </c>
      <c r="AP386" s="792">
        <v>4.176988098821141E-4</v>
      </c>
      <c r="AQ386" s="792">
        <v>4.6641623144081899E-6</v>
      </c>
      <c r="AR386" s="793">
        <v>1.032083754915434</v>
      </c>
    </row>
    <row r="387" spans="1:44">
      <c r="A387" s="434" t="s">
        <v>1350</v>
      </c>
      <c r="B387" s="435">
        <v>385</v>
      </c>
      <c r="C387" s="772" t="s">
        <v>1351</v>
      </c>
      <c r="D387" s="786">
        <v>1819894</v>
      </c>
      <c r="E387" s="787">
        <v>4865540.9710161258</v>
      </c>
      <c r="F387" s="787">
        <v>302043.05484643474</v>
      </c>
      <c r="G387" s="787">
        <v>0</v>
      </c>
      <c r="H387" s="787">
        <v>43.490389249093738</v>
      </c>
      <c r="I387" s="787">
        <v>74.134846316302458</v>
      </c>
      <c r="J387" s="787">
        <v>0</v>
      </c>
      <c r="K387" s="787">
        <v>0</v>
      </c>
      <c r="L387" s="787">
        <v>0</v>
      </c>
      <c r="M387" s="787">
        <v>0</v>
      </c>
      <c r="N387" s="788">
        <v>302160.68008200015</v>
      </c>
      <c r="O387" s="792">
        <v>2.673529870979368</v>
      </c>
      <c r="P387" s="792">
        <v>0.16596738867562327</v>
      </c>
      <c r="Q387" s="792">
        <v>0</v>
      </c>
      <c r="R387" s="792">
        <v>2.3897210084265202E-5</v>
      </c>
      <c r="S387" s="792">
        <v>4.0735804566805793E-5</v>
      </c>
      <c r="T387" s="792">
        <v>0</v>
      </c>
      <c r="U387" s="792">
        <v>0</v>
      </c>
      <c r="V387" s="792">
        <v>0</v>
      </c>
      <c r="W387" s="792">
        <v>0</v>
      </c>
      <c r="X387" s="792">
        <v>0.16603202169027437</v>
      </c>
      <c r="Y387" s="792">
        <v>27.46692837857892</v>
      </c>
      <c r="Z387" s="792">
        <v>1.5609362835232441</v>
      </c>
      <c r="AA387" s="792">
        <v>0.1319996896348701</v>
      </c>
      <c r="AB387" s="792">
        <v>0.15655269295182483</v>
      </c>
      <c r="AC387" s="792">
        <v>3.1669640924316629E-2</v>
      </c>
      <c r="AD387" s="792">
        <v>8.9051412291640767E-3</v>
      </c>
      <c r="AE387" s="792">
        <v>3.170654575267726E-4</v>
      </c>
      <c r="AF387" s="792">
        <v>1.0948314352880945E-3</v>
      </c>
      <c r="AG387" s="792">
        <v>2.0583031648327648E-5</v>
      </c>
      <c r="AH387" s="792">
        <v>1.8914959281878831</v>
      </c>
      <c r="AI387" s="792">
        <v>23.809695840243307</v>
      </c>
      <c r="AJ387" s="792">
        <v>1.3485631176248194</v>
      </c>
      <c r="AK387" s="792">
        <v>7.556184238160811E-2</v>
      </c>
      <c r="AL387" s="792">
        <v>3.1478052023930267E-2</v>
      </c>
      <c r="AM387" s="792">
        <v>2.1976010037793158E-2</v>
      </c>
      <c r="AN387" s="792">
        <v>7.3456185656625202E-3</v>
      </c>
      <c r="AO387" s="792">
        <v>1.1178836732813753E-4</v>
      </c>
      <c r="AP387" s="792">
        <v>9.4326253506654874E-4</v>
      </c>
      <c r="AQ387" s="792">
        <v>2.3849319082449847E-6</v>
      </c>
      <c r="AR387" s="793">
        <v>1.4859820764681162</v>
      </c>
    </row>
    <row r="388" spans="1:44">
      <c r="A388" s="434" t="s">
        <v>1352</v>
      </c>
      <c r="B388" s="435">
        <v>386</v>
      </c>
      <c r="C388" s="772" t="s">
        <v>1353</v>
      </c>
      <c r="D388" s="786">
        <v>2340639</v>
      </c>
      <c r="E388" s="787">
        <v>4949004.4225016125</v>
      </c>
      <c r="F388" s="787">
        <v>300587.16934357717</v>
      </c>
      <c r="G388" s="787">
        <v>0</v>
      </c>
      <c r="H388" s="787">
        <v>44.236423043650142</v>
      </c>
      <c r="I388" s="787">
        <v>75.406554885969001</v>
      </c>
      <c r="J388" s="787">
        <v>0</v>
      </c>
      <c r="K388" s="787">
        <v>0</v>
      </c>
      <c r="L388" s="787">
        <v>0</v>
      </c>
      <c r="M388" s="787">
        <v>0</v>
      </c>
      <c r="N388" s="788">
        <v>300706.81232150679</v>
      </c>
      <c r="O388" s="792">
        <v>2.1143817660483366</v>
      </c>
      <c r="P388" s="792">
        <v>0.12842098646719002</v>
      </c>
      <c r="Q388" s="792">
        <v>0</v>
      </c>
      <c r="R388" s="792">
        <v>1.8899293331286944E-5</v>
      </c>
      <c r="S388" s="792">
        <v>3.2216225947687363E-5</v>
      </c>
      <c r="T388" s="792">
        <v>0</v>
      </c>
      <c r="U388" s="792">
        <v>0</v>
      </c>
      <c r="V388" s="792">
        <v>0</v>
      </c>
      <c r="W388" s="792">
        <v>0</v>
      </c>
      <c r="X388" s="792">
        <v>0.128472101986469</v>
      </c>
      <c r="Y388" s="792">
        <v>15.564372173813746</v>
      </c>
      <c r="Z388" s="792">
        <v>0.87556936415869391</v>
      </c>
      <c r="AA388" s="792">
        <v>6.9076485553046352E-2</v>
      </c>
      <c r="AB388" s="792">
        <v>6.6419706811997631E-2</v>
      </c>
      <c r="AC388" s="792">
        <v>9.6501480998694069E-3</v>
      </c>
      <c r="AD388" s="792">
        <v>5.6827622394417937E-3</v>
      </c>
      <c r="AE388" s="792">
        <v>2.2743002816406557E-4</v>
      </c>
      <c r="AF388" s="792">
        <v>7.2335179463423526E-4</v>
      </c>
      <c r="AG388" s="792">
        <v>1.3754352757796729E-5</v>
      </c>
      <c r="AH388" s="792">
        <v>1.0273630030386054</v>
      </c>
      <c r="AI388" s="792">
        <v>13.80603294947324</v>
      </c>
      <c r="AJ388" s="792">
        <v>0.77389433619428738</v>
      </c>
      <c r="AK388" s="792">
        <v>4.1520811759003518E-2</v>
      </c>
      <c r="AL388" s="792">
        <v>6.0843551634555066E-3</v>
      </c>
      <c r="AM388" s="792">
        <v>8.6671038761993602E-3</v>
      </c>
      <c r="AN388" s="792">
        <v>4.9123884216009678E-3</v>
      </c>
      <c r="AO388" s="792">
        <v>8.1625997039264212E-5</v>
      </c>
      <c r="AP388" s="792">
        <v>6.3467737898699559E-4</v>
      </c>
      <c r="AQ388" s="792">
        <v>1.8199498722838914E-6</v>
      </c>
      <c r="AR388" s="793">
        <v>0.83579711874044549</v>
      </c>
    </row>
    <row r="389" spans="1:44">
      <c r="A389" s="434" t="s">
        <v>1354</v>
      </c>
      <c r="B389" s="435">
        <v>387</v>
      </c>
      <c r="C389" s="772" t="s">
        <v>1355</v>
      </c>
      <c r="D389" s="786">
        <v>389882</v>
      </c>
      <c r="E389" s="787">
        <v>547050.26487294631</v>
      </c>
      <c r="F389" s="787">
        <v>40764.593884539885</v>
      </c>
      <c r="G389" s="787">
        <v>515.37897204951332</v>
      </c>
      <c r="H389" s="787">
        <v>4.8897808280454473</v>
      </c>
      <c r="I389" s="787">
        <v>8.3352473147870327</v>
      </c>
      <c r="J389" s="787">
        <v>0</v>
      </c>
      <c r="K389" s="787">
        <v>0</v>
      </c>
      <c r="L389" s="787">
        <v>0</v>
      </c>
      <c r="M389" s="787">
        <v>0</v>
      </c>
      <c r="N389" s="788">
        <v>41293.197884732232</v>
      </c>
      <c r="O389" s="792">
        <v>1.403117519846893</v>
      </c>
      <c r="P389" s="792">
        <v>0.10455623466725801</v>
      </c>
      <c r="Q389" s="792">
        <v>1.3218844985136871E-3</v>
      </c>
      <c r="R389" s="792">
        <v>1.2541694225548878E-5</v>
      </c>
      <c r="S389" s="792">
        <v>2.1378897499210101E-5</v>
      </c>
      <c r="T389" s="792">
        <v>0</v>
      </c>
      <c r="U389" s="792">
        <v>0</v>
      </c>
      <c r="V389" s="792">
        <v>0</v>
      </c>
      <c r="W389" s="792">
        <v>0</v>
      </c>
      <c r="X389" s="792">
        <v>0.10591203975749645</v>
      </c>
      <c r="Y389" s="792">
        <v>21.677700227057422</v>
      </c>
      <c r="Z389" s="792">
        <v>1.2633386479403095</v>
      </c>
      <c r="AA389" s="792">
        <v>0.28058155773494636</v>
      </c>
      <c r="AB389" s="792">
        <v>0.12551444084059429</v>
      </c>
      <c r="AC389" s="792">
        <v>2.8469157497627476E-2</v>
      </c>
      <c r="AD389" s="792">
        <v>1.0345266429057915E-2</v>
      </c>
      <c r="AE389" s="792">
        <v>1.3504991099570164E-3</v>
      </c>
      <c r="AF389" s="792">
        <v>1.7188569792050703E-3</v>
      </c>
      <c r="AG389" s="792">
        <v>9.2796816854426423E-5</v>
      </c>
      <c r="AH389" s="792">
        <v>1.7114112233485523</v>
      </c>
      <c r="AI389" s="792">
        <v>16.862256502654947</v>
      </c>
      <c r="AJ389" s="792">
        <v>0.98530788562355331</v>
      </c>
      <c r="AK389" s="792">
        <v>0.22339155994020415</v>
      </c>
      <c r="AL389" s="792">
        <v>2.2689985375507843E-2</v>
      </c>
      <c r="AM389" s="792">
        <v>2.5107403940309359E-2</v>
      </c>
      <c r="AN389" s="792">
        <v>8.2733070638799852E-3</v>
      </c>
      <c r="AO389" s="792">
        <v>2.6509508354957635E-4</v>
      </c>
      <c r="AP389" s="792">
        <v>1.3045967844828343E-3</v>
      </c>
      <c r="AQ389" s="792">
        <v>5.7964762984056243E-6</v>
      </c>
      <c r="AR389" s="793">
        <v>1.2663456302877858</v>
      </c>
    </row>
    <row r="390" spans="1:44">
      <c r="A390" s="434" t="s">
        <v>1356</v>
      </c>
      <c r="B390" s="435">
        <v>388</v>
      </c>
      <c r="C390" s="772" t="s">
        <v>334</v>
      </c>
      <c r="D390" s="786">
        <v>1502153</v>
      </c>
      <c r="E390" s="787">
        <v>1812578.1508093153</v>
      </c>
      <c r="F390" s="787">
        <v>119672.26312499575</v>
      </c>
      <c r="G390" s="787">
        <v>0</v>
      </c>
      <c r="H390" s="787">
        <v>16.201637144294104</v>
      </c>
      <c r="I390" s="787">
        <v>27.617731193099626</v>
      </c>
      <c r="J390" s="787">
        <v>0</v>
      </c>
      <c r="K390" s="787">
        <v>0</v>
      </c>
      <c r="L390" s="787">
        <v>0</v>
      </c>
      <c r="M390" s="787">
        <v>0</v>
      </c>
      <c r="N390" s="788">
        <v>119716.08249333313</v>
      </c>
      <c r="O390" s="792">
        <v>1.2066534839056442</v>
      </c>
      <c r="P390" s="792">
        <v>7.9667159819935621E-2</v>
      </c>
      <c r="Q390" s="792">
        <v>0</v>
      </c>
      <c r="R390" s="792">
        <v>1.0785610483282398E-5</v>
      </c>
      <c r="S390" s="792">
        <v>1.8385431572615855E-5</v>
      </c>
      <c r="T390" s="792">
        <v>0</v>
      </c>
      <c r="U390" s="792">
        <v>0</v>
      </c>
      <c r="V390" s="792">
        <v>0</v>
      </c>
      <c r="W390" s="792">
        <v>0</v>
      </c>
      <c r="X390" s="792">
        <v>7.9696330861991529E-2</v>
      </c>
      <c r="Y390" s="792">
        <v>15.641793615415793</v>
      </c>
      <c r="Z390" s="792">
        <v>0.89847666063617249</v>
      </c>
      <c r="AA390" s="792">
        <v>0.17294036175885405</v>
      </c>
      <c r="AB390" s="792">
        <v>8.7987401070371798E-2</v>
      </c>
      <c r="AC390" s="792">
        <v>1.7541562610278224E-2</v>
      </c>
      <c r="AD390" s="792">
        <v>8.5597422844602838E-3</v>
      </c>
      <c r="AE390" s="792">
        <v>3.7579987525636875E-4</v>
      </c>
      <c r="AF390" s="792">
        <v>6.3088221748834269E-4</v>
      </c>
      <c r="AG390" s="792">
        <v>2.4358147984606922E-5</v>
      </c>
      <c r="AH390" s="792">
        <v>1.1865367686008661</v>
      </c>
      <c r="AI390" s="792">
        <v>13.004298464145068</v>
      </c>
      <c r="AJ390" s="792">
        <v>0.74715515431310753</v>
      </c>
      <c r="AK390" s="792">
        <v>0.13371292019689326</v>
      </c>
      <c r="AL390" s="792">
        <v>1.0152867712657694E-2</v>
      </c>
      <c r="AM390" s="792">
        <v>1.5493259823669343E-2</v>
      </c>
      <c r="AN390" s="792">
        <v>7.2973423120923468E-3</v>
      </c>
      <c r="AO390" s="792">
        <v>1.2551386337053902E-4</v>
      </c>
      <c r="AP390" s="792">
        <v>4.9276847587689885E-4</v>
      </c>
      <c r="AQ390" s="792">
        <v>2.8950730230128094E-6</v>
      </c>
      <c r="AR390" s="793">
        <v>0.91443272177069057</v>
      </c>
    </row>
    <row r="391" spans="1:44">
      <c r="A391" s="434" t="s">
        <v>1357</v>
      </c>
      <c r="B391" s="435">
        <v>389</v>
      </c>
      <c r="C391" s="772" t="s">
        <v>336</v>
      </c>
      <c r="D391" s="786">
        <v>1482084</v>
      </c>
      <c r="E391" s="787">
        <v>0</v>
      </c>
      <c r="F391" s="787">
        <v>0</v>
      </c>
      <c r="G391" s="787">
        <v>0</v>
      </c>
      <c r="H391" s="787">
        <v>0</v>
      </c>
      <c r="I391" s="787">
        <v>0</v>
      </c>
      <c r="J391" s="787">
        <v>0</v>
      </c>
      <c r="K391" s="787">
        <v>0</v>
      </c>
      <c r="L391" s="787">
        <v>0</v>
      </c>
      <c r="M391" s="787">
        <v>0</v>
      </c>
      <c r="N391" s="788">
        <v>0</v>
      </c>
      <c r="O391" s="792">
        <v>0</v>
      </c>
      <c r="P391" s="792">
        <v>0</v>
      </c>
      <c r="Q391" s="792">
        <v>0</v>
      </c>
      <c r="R391" s="792">
        <v>0</v>
      </c>
      <c r="S391" s="792">
        <v>0</v>
      </c>
      <c r="T391" s="792">
        <v>0</v>
      </c>
      <c r="U391" s="792">
        <v>0</v>
      </c>
      <c r="V391" s="792">
        <v>0</v>
      </c>
      <c r="W391" s="792">
        <v>0</v>
      </c>
      <c r="X391" s="792">
        <v>0</v>
      </c>
      <c r="Y391" s="792">
        <v>75.647630111897783</v>
      </c>
      <c r="Z391" s="792">
        <v>3.9098963717016804</v>
      </c>
      <c r="AA391" s="792">
        <v>0.19427720363815867</v>
      </c>
      <c r="AB391" s="792">
        <v>0.22202631797725539</v>
      </c>
      <c r="AC391" s="792">
        <v>3.0208279835131125E-2</v>
      </c>
      <c r="AD391" s="792">
        <v>3.0134951289654977E-2</v>
      </c>
      <c r="AE391" s="792">
        <v>3.2764893292568618E-3</v>
      </c>
      <c r="AF391" s="792">
        <v>3.4281521393396751E-3</v>
      </c>
      <c r="AG391" s="792">
        <v>1.9713134764176931E-4</v>
      </c>
      <c r="AH391" s="792">
        <v>4.3934448972581199</v>
      </c>
      <c r="AI391" s="792">
        <v>57.201809436110153</v>
      </c>
      <c r="AJ391" s="792">
        <v>2.8847866232587442</v>
      </c>
      <c r="AK391" s="792">
        <v>6.854109286441333E-2</v>
      </c>
      <c r="AL391" s="792">
        <v>8.3262423575696434E-3</v>
      </c>
      <c r="AM391" s="792">
        <v>1.815578569606555E-2</v>
      </c>
      <c r="AN391" s="792">
        <v>2.1720328351620903E-2</v>
      </c>
      <c r="AO391" s="792">
        <v>1.2242188388261865E-3</v>
      </c>
      <c r="AP391" s="792">
        <v>2.4460222666851015E-3</v>
      </c>
      <c r="AQ391" s="792">
        <v>2.4559325992701705E-5</v>
      </c>
      <c r="AR391" s="793">
        <v>3.0052248729599178</v>
      </c>
    </row>
    <row r="392" spans="1:44" ht="12.75" thickBot="1">
      <c r="A392" s="464" t="s">
        <v>1358</v>
      </c>
      <c r="B392" s="465">
        <v>390</v>
      </c>
      <c r="C392" s="773" t="s">
        <v>338</v>
      </c>
      <c r="D392" s="789">
        <v>7735345</v>
      </c>
      <c r="E392" s="790">
        <v>39040667.149957202</v>
      </c>
      <c r="F392" s="790">
        <v>2651020.7045151694</v>
      </c>
      <c r="G392" s="790">
        <v>13950.765239464909</v>
      </c>
      <c r="H392" s="790">
        <v>348.9630076100986</v>
      </c>
      <c r="I392" s="790">
        <v>594.85140018121206</v>
      </c>
      <c r="J392" s="790">
        <v>0</v>
      </c>
      <c r="K392" s="790">
        <v>0</v>
      </c>
      <c r="L392" s="790">
        <v>0</v>
      </c>
      <c r="M392" s="790">
        <v>0</v>
      </c>
      <c r="N392" s="791">
        <v>2665915.2841624259</v>
      </c>
      <c r="O392" s="794">
        <v>5.0470492460203396</v>
      </c>
      <c r="P392" s="794">
        <v>0.34271525116399715</v>
      </c>
      <c r="Q392" s="794">
        <v>1.8035091181408079E-3</v>
      </c>
      <c r="R392" s="794">
        <v>4.5112791686744235E-5</v>
      </c>
      <c r="S392" s="794">
        <v>7.690043562132162E-5</v>
      </c>
      <c r="T392" s="794">
        <v>0</v>
      </c>
      <c r="U392" s="794">
        <v>0</v>
      </c>
      <c r="V392" s="794">
        <v>0</v>
      </c>
      <c r="W392" s="794">
        <v>0</v>
      </c>
      <c r="X392" s="794">
        <v>0.344640773509446</v>
      </c>
      <c r="Y392" s="794">
        <v>14.917660401926984</v>
      </c>
      <c r="Z392" s="794">
        <v>0.94213123858196035</v>
      </c>
      <c r="AA392" s="794">
        <v>0.12938683076649476</v>
      </c>
      <c r="AB392" s="794">
        <v>7.3638573439244348E-2</v>
      </c>
      <c r="AC392" s="794">
        <v>1.0238553424188081E-2</v>
      </c>
      <c r="AD392" s="794">
        <v>4.5503662137623708E-3</v>
      </c>
      <c r="AE392" s="794">
        <v>3.9754297801701142E-4</v>
      </c>
      <c r="AF392" s="794">
        <v>4.3584210198212319E-4</v>
      </c>
      <c r="AG392" s="794">
        <v>3.6624956252413598E-5</v>
      </c>
      <c r="AH392" s="794">
        <v>1.1608155724619016</v>
      </c>
      <c r="AI392" s="794">
        <v>12.792249360065405</v>
      </c>
      <c r="AJ392" s="794">
        <v>0.81843332697575866</v>
      </c>
      <c r="AK392" s="794">
        <v>9.3669158736749331E-2</v>
      </c>
      <c r="AL392" s="794">
        <v>5.9324845410980353E-3</v>
      </c>
      <c r="AM392" s="794">
        <v>8.8528086540836676E-3</v>
      </c>
      <c r="AN392" s="794">
        <v>3.6126953731701441E-3</v>
      </c>
      <c r="AO392" s="794">
        <v>9.5915089684833703E-5</v>
      </c>
      <c r="AP392" s="794">
        <v>3.0155281919496974E-4</v>
      </c>
      <c r="AQ392" s="794">
        <v>2.2812598498953943E-6</v>
      </c>
      <c r="AR392" s="795">
        <v>0.93090022344958956</v>
      </c>
    </row>
    <row r="393" spans="1:44">
      <c r="A393" s="434" t="s">
        <v>1359</v>
      </c>
      <c r="B393" s="435">
        <v>391</v>
      </c>
      <c r="C393" s="772" t="s">
        <v>25</v>
      </c>
      <c r="D393" s="786">
        <v>1027239730</v>
      </c>
      <c r="E393" s="787">
        <v>14993530739.138908</v>
      </c>
      <c r="F393" s="787">
        <v>872996226.46409392</v>
      </c>
      <c r="G393" s="787">
        <v>75559803.258016661</v>
      </c>
      <c r="H393" s="787">
        <v>30270452.193085071</v>
      </c>
      <c r="I393" s="787">
        <v>17349217.067179047</v>
      </c>
      <c r="J393" s="787">
        <v>36065134.413358636</v>
      </c>
      <c r="K393" s="787">
        <v>3214175.7339196447</v>
      </c>
      <c r="L393" s="787">
        <v>2246189.9554793332</v>
      </c>
      <c r="M393" s="787">
        <v>292790.7644857979</v>
      </c>
      <c r="N393" s="788">
        <v>1037993989.8496182</v>
      </c>
      <c r="O393" s="775"/>
      <c r="P393" s="775"/>
      <c r="Q393" s="775"/>
      <c r="R393" s="775"/>
      <c r="S393" s="775"/>
      <c r="T393" s="775"/>
      <c r="U393" s="775"/>
      <c r="V393" s="775"/>
      <c r="W393" s="775"/>
      <c r="X393" s="775"/>
      <c r="Y393" s="775"/>
      <c r="Z393" s="775"/>
      <c r="AA393" s="775"/>
      <c r="AB393" s="775"/>
      <c r="AC393" s="775"/>
      <c r="AD393" s="775"/>
      <c r="AE393" s="775"/>
      <c r="AF393" s="775"/>
      <c r="AG393" s="775"/>
      <c r="AH393" s="775"/>
      <c r="AI393" s="775"/>
      <c r="AJ393" s="775"/>
      <c r="AK393" s="775"/>
      <c r="AL393" s="775"/>
      <c r="AM393" s="775"/>
      <c r="AN393" s="775"/>
      <c r="AO393" s="775"/>
      <c r="AP393" s="775"/>
      <c r="AQ393" s="775"/>
      <c r="AR393" s="775"/>
    </row>
    <row r="394" spans="1:44">
      <c r="A394" s="434" t="s">
        <v>1360</v>
      </c>
      <c r="B394" s="435">
        <v>392</v>
      </c>
      <c r="C394" s="772" t="s">
        <v>1361</v>
      </c>
      <c r="D394" s="786"/>
      <c r="E394" s="787">
        <v>12800831.183456603</v>
      </c>
      <c r="F394" s="787">
        <v>868379.74825489556</v>
      </c>
      <c r="G394" s="787">
        <v>0</v>
      </c>
      <c r="H394" s="787">
        <v>114.41957517093941</v>
      </c>
      <c r="I394" s="787">
        <v>195.04257762077788</v>
      </c>
      <c r="J394" s="787">
        <v>0</v>
      </c>
      <c r="K394" s="787">
        <v>0</v>
      </c>
      <c r="L394" s="787">
        <v>0</v>
      </c>
      <c r="M394" s="787">
        <v>0</v>
      </c>
      <c r="N394" s="788">
        <v>868689.21040768735</v>
      </c>
      <c r="O394" s="776"/>
      <c r="P394" s="776"/>
      <c r="Q394" s="776"/>
      <c r="R394" s="776"/>
      <c r="S394" s="776"/>
      <c r="T394" s="776"/>
      <c r="U394" s="776"/>
      <c r="V394" s="776"/>
      <c r="W394" s="776"/>
      <c r="X394" s="776"/>
      <c r="Y394" s="776"/>
      <c r="Z394" s="776"/>
      <c r="AA394" s="776"/>
      <c r="AB394" s="776"/>
      <c r="AC394" s="776"/>
      <c r="AD394" s="776"/>
      <c r="AE394" s="776"/>
      <c r="AF394" s="776"/>
      <c r="AG394" s="776"/>
      <c r="AH394" s="776"/>
      <c r="AI394" s="776"/>
      <c r="AJ394" s="776"/>
      <c r="AK394" s="776"/>
      <c r="AL394" s="776"/>
      <c r="AM394" s="776"/>
      <c r="AN394" s="776"/>
      <c r="AO394" s="776"/>
      <c r="AP394" s="776"/>
      <c r="AQ394" s="776"/>
      <c r="AR394" s="776"/>
    </row>
    <row r="395" spans="1:44">
      <c r="A395" s="434" t="s">
        <v>1362</v>
      </c>
      <c r="B395" s="435">
        <v>393</v>
      </c>
      <c r="C395" s="772" t="s">
        <v>672</v>
      </c>
      <c r="D395" s="786"/>
      <c r="E395" s="787">
        <v>1739230392.1572287</v>
      </c>
      <c r="F395" s="787">
        <v>109180147.77693169</v>
      </c>
      <c r="G395" s="787">
        <v>28125.476909081182</v>
      </c>
      <c r="H395" s="787">
        <v>192204.72117038621</v>
      </c>
      <c r="I395" s="787">
        <v>427929.05936837662</v>
      </c>
      <c r="J395" s="787">
        <v>10078506.462207841</v>
      </c>
      <c r="K395" s="787">
        <v>0</v>
      </c>
      <c r="L395" s="787">
        <v>0</v>
      </c>
      <c r="M395" s="787">
        <v>0</v>
      </c>
      <c r="N395" s="788">
        <v>119906913.49658737</v>
      </c>
      <c r="O395" s="776"/>
      <c r="P395" s="776"/>
      <c r="Q395" s="776"/>
      <c r="R395" s="776"/>
      <c r="S395" s="776"/>
      <c r="T395" s="776"/>
      <c r="U395" s="776"/>
      <c r="V395" s="776"/>
      <c r="W395" s="776"/>
      <c r="X395" s="776"/>
      <c r="Y395" s="776"/>
      <c r="Z395" s="776"/>
      <c r="AA395" s="776"/>
      <c r="AB395" s="776"/>
      <c r="AC395" s="776"/>
      <c r="AD395" s="776"/>
      <c r="AE395" s="776"/>
      <c r="AF395" s="776"/>
      <c r="AG395" s="776"/>
      <c r="AH395" s="776"/>
      <c r="AI395" s="776"/>
      <c r="AJ395" s="776"/>
      <c r="AK395" s="776"/>
      <c r="AL395" s="776"/>
      <c r="AM395" s="776"/>
      <c r="AN395" s="776"/>
      <c r="AO395" s="776"/>
      <c r="AP395" s="776"/>
      <c r="AQ395" s="776"/>
      <c r="AR395" s="776"/>
    </row>
    <row r="396" spans="1:44" ht="12.75" thickBot="1">
      <c r="A396" s="774" t="s">
        <v>1363</v>
      </c>
      <c r="B396" s="465">
        <v>394</v>
      </c>
      <c r="C396" s="773" t="s">
        <v>1364</v>
      </c>
      <c r="D396" s="789"/>
      <c r="E396" s="790">
        <v>16745561962.479593</v>
      </c>
      <c r="F396" s="790">
        <v>983044753.98928046</v>
      </c>
      <c r="G396" s="790">
        <v>75587928.734925747</v>
      </c>
      <c r="H396" s="790">
        <v>30462771.333830629</v>
      </c>
      <c r="I396" s="790">
        <v>17777341.169125043</v>
      </c>
      <c r="J396" s="790">
        <v>46143640.875566475</v>
      </c>
      <c r="K396" s="790">
        <v>3214175.7339196447</v>
      </c>
      <c r="L396" s="790">
        <v>2246189.9554793332</v>
      </c>
      <c r="M396" s="790">
        <v>292790.7644857979</v>
      </c>
      <c r="N396" s="791">
        <v>1158769592.5566132</v>
      </c>
      <c r="O396" s="776"/>
      <c r="P396" s="776"/>
      <c r="Q396" s="776"/>
      <c r="R396" s="776"/>
      <c r="S396" s="776"/>
      <c r="T396" s="776"/>
      <c r="U396" s="776"/>
      <c r="V396" s="776"/>
      <c r="W396" s="776"/>
      <c r="X396" s="776"/>
      <c r="Y396" s="776"/>
      <c r="Z396" s="776"/>
      <c r="AA396" s="776"/>
      <c r="AB396" s="776"/>
      <c r="AC396" s="776"/>
      <c r="AD396" s="776"/>
      <c r="AE396" s="776"/>
      <c r="AF396" s="776"/>
      <c r="AG396" s="776"/>
      <c r="AH396" s="776"/>
      <c r="AI396" s="776"/>
      <c r="AJ396" s="776"/>
      <c r="AK396" s="776"/>
      <c r="AL396" s="776"/>
      <c r="AM396" s="776"/>
      <c r="AN396" s="776"/>
      <c r="AO396" s="776"/>
      <c r="AP396" s="776"/>
      <c r="AQ396" s="776"/>
      <c r="AR396" s="776"/>
    </row>
    <row r="397" spans="1:44">
      <c r="A397" s="466"/>
      <c r="B397" s="445"/>
      <c r="C397" s="445"/>
      <c r="D397" s="777"/>
      <c r="E397" s="777"/>
      <c r="F397" s="777"/>
      <c r="G397" s="777"/>
      <c r="H397" s="777"/>
      <c r="I397" s="777"/>
      <c r="J397" s="777"/>
      <c r="K397" s="777"/>
      <c r="L397" s="777"/>
      <c r="M397" s="777"/>
      <c r="N397" s="777"/>
      <c r="O397" s="778"/>
      <c r="P397" s="778"/>
      <c r="Q397" s="778"/>
      <c r="R397" s="778"/>
      <c r="S397" s="778"/>
      <c r="T397" s="778"/>
      <c r="U397" s="778"/>
      <c r="V397" s="778"/>
      <c r="W397" s="778"/>
      <c r="X397" s="778"/>
      <c r="Y397" s="778"/>
      <c r="Z397" s="778"/>
      <c r="AA397" s="778"/>
      <c r="AB397" s="778"/>
      <c r="AC397" s="778"/>
      <c r="AD397" s="778"/>
      <c r="AE397" s="778"/>
      <c r="AF397" s="778"/>
      <c r="AG397" s="778"/>
      <c r="AH397" s="778"/>
      <c r="AI397" s="778"/>
      <c r="AJ397" s="778"/>
      <c r="AK397" s="778"/>
      <c r="AL397" s="778"/>
      <c r="AM397" s="778"/>
      <c r="AN397" s="778"/>
      <c r="AO397" s="778"/>
      <c r="AP397" s="778"/>
      <c r="AQ397" s="778"/>
      <c r="AR397" s="776"/>
    </row>
    <row r="398" spans="1:44">
      <c r="A398" s="466"/>
      <c r="B398" s="445"/>
      <c r="C398" s="445"/>
      <c r="D398" s="777"/>
      <c r="E398" s="777"/>
      <c r="F398" s="777"/>
      <c r="G398" s="777"/>
      <c r="H398" s="777"/>
      <c r="I398" s="777"/>
      <c r="J398" s="777"/>
      <c r="K398" s="777"/>
      <c r="L398" s="777"/>
      <c r="M398" s="777"/>
      <c r="N398" s="777"/>
      <c r="O398" s="779"/>
      <c r="P398" s="779"/>
      <c r="Q398" s="779"/>
      <c r="R398" s="779"/>
      <c r="S398" s="779"/>
      <c r="T398" s="779"/>
      <c r="U398" s="779"/>
      <c r="V398" s="779"/>
      <c r="W398" s="779"/>
      <c r="X398" s="779"/>
      <c r="Y398" s="780"/>
      <c r="Z398" s="779"/>
      <c r="AA398" s="779"/>
      <c r="AB398" s="779"/>
      <c r="AC398" s="779"/>
      <c r="AD398" s="781"/>
      <c r="AE398" s="781"/>
      <c r="AF398" s="781"/>
      <c r="AG398" s="781"/>
      <c r="AH398" s="779"/>
      <c r="AI398" s="780"/>
      <c r="AJ398" s="779"/>
      <c r="AK398" s="779"/>
      <c r="AL398" s="779"/>
      <c r="AM398" s="779"/>
      <c r="AN398" s="782"/>
      <c r="AO398" s="782"/>
      <c r="AP398" s="782"/>
      <c r="AQ398" s="782"/>
      <c r="AR398" s="776"/>
    </row>
    <row r="399" spans="1:44">
      <c r="A399" s="466"/>
      <c r="B399" s="445"/>
      <c r="C399" s="445"/>
      <c r="D399" s="777"/>
      <c r="E399" s="777"/>
      <c r="F399" s="777"/>
      <c r="G399" s="777"/>
      <c r="H399" s="777"/>
      <c r="I399" s="777"/>
      <c r="J399" s="777"/>
      <c r="K399" s="777"/>
      <c r="L399" s="777"/>
      <c r="M399" s="777"/>
      <c r="N399" s="777"/>
      <c r="O399" s="779"/>
      <c r="P399" s="779"/>
      <c r="Q399" s="779"/>
      <c r="R399" s="779"/>
      <c r="S399" s="779"/>
      <c r="T399" s="779"/>
      <c r="U399" s="779"/>
      <c r="V399" s="779"/>
      <c r="W399" s="779"/>
      <c r="X399" s="779"/>
      <c r="Y399" s="780"/>
      <c r="Z399" s="779"/>
      <c r="AA399" s="779"/>
      <c r="AB399" s="779"/>
      <c r="AC399" s="779"/>
      <c r="AD399" s="781"/>
      <c r="AE399" s="781"/>
      <c r="AF399" s="781"/>
      <c r="AG399" s="781"/>
      <c r="AH399" s="779"/>
      <c r="AI399" s="780"/>
      <c r="AJ399" s="779"/>
      <c r="AK399" s="779"/>
      <c r="AL399" s="779"/>
      <c r="AM399" s="779"/>
      <c r="AN399" s="782"/>
      <c r="AO399" s="782"/>
      <c r="AP399" s="782"/>
      <c r="AQ399" s="782"/>
      <c r="AR399" s="776"/>
    </row>
    <row r="400" spans="1:44">
      <c r="A400" s="466"/>
      <c r="B400" s="445"/>
      <c r="C400" s="445"/>
      <c r="D400" s="777"/>
      <c r="E400" s="777"/>
      <c r="F400" s="777"/>
      <c r="G400" s="777"/>
      <c r="H400" s="777"/>
      <c r="I400" s="777"/>
      <c r="J400" s="777"/>
      <c r="K400" s="777"/>
      <c r="L400" s="777"/>
      <c r="M400" s="777"/>
      <c r="N400" s="777"/>
      <c r="O400" s="779"/>
      <c r="P400" s="779"/>
      <c r="Q400" s="779"/>
      <c r="R400" s="779"/>
      <c r="S400" s="779"/>
      <c r="T400" s="779"/>
      <c r="U400" s="779"/>
      <c r="V400" s="779"/>
      <c r="W400" s="779"/>
      <c r="X400" s="779"/>
      <c r="Y400" s="780"/>
      <c r="Z400" s="779"/>
      <c r="AA400" s="779"/>
      <c r="AB400" s="779"/>
      <c r="AC400" s="779"/>
      <c r="AD400" s="781"/>
      <c r="AE400" s="781"/>
      <c r="AF400" s="781"/>
      <c r="AG400" s="781"/>
      <c r="AH400" s="779"/>
      <c r="AI400" s="780"/>
      <c r="AJ400" s="779"/>
      <c r="AK400" s="779"/>
      <c r="AL400" s="779"/>
      <c r="AM400" s="779"/>
      <c r="AN400" s="782"/>
      <c r="AO400" s="782"/>
      <c r="AP400" s="782"/>
      <c r="AQ400" s="782"/>
      <c r="AR400" s="776"/>
    </row>
    <row r="401" spans="1:44">
      <c r="A401" s="467"/>
      <c r="B401" s="445"/>
      <c r="C401" s="445"/>
      <c r="D401" s="777"/>
      <c r="E401" s="777"/>
      <c r="F401" s="777"/>
      <c r="G401" s="777"/>
      <c r="H401" s="777"/>
      <c r="I401" s="777"/>
      <c r="J401" s="777"/>
      <c r="K401" s="777"/>
      <c r="L401" s="777"/>
      <c r="M401" s="777"/>
      <c r="N401" s="777"/>
      <c r="O401" s="779"/>
      <c r="P401" s="779"/>
      <c r="Q401" s="779"/>
      <c r="R401" s="779"/>
      <c r="S401" s="779"/>
      <c r="T401" s="779"/>
      <c r="U401" s="779"/>
      <c r="V401" s="779"/>
      <c r="W401" s="779"/>
      <c r="X401" s="779"/>
      <c r="Y401" s="780"/>
      <c r="Z401" s="779"/>
      <c r="AA401" s="779"/>
      <c r="AB401" s="779"/>
      <c r="AC401" s="779"/>
      <c r="AD401" s="781"/>
      <c r="AE401" s="781"/>
      <c r="AF401" s="781"/>
      <c r="AG401" s="781"/>
      <c r="AH401" s="779"/>
      <c r="AI401" s="780"/>
      <c r="AJ401" s="779"/>
      <c r="AK401" s="779"/>
      <c r="AL401" s="779"/>
      <c r="AM401" s="779"/>
      <c r="AN401" s="782"/>
      <c r="AO401" s="782"/>
      <c r="AP401" s="782"/>
      <c r="AQ401" s="782"/>
      <c r="AR401" s="776"/>
    </row>
    <row r="402" spans="1:44">
      <c r="A402" s="466"/>
      <c r="B402" s="445"/>
      <c r="C402" s="445"/>
      <c r="D402" s="776"/>
      <c r="E402" s="777"/>
      <c r="F402" s="777"/>
      <c r="G402" s="777"/>
      <c r="H402" s="777"/>
      <c r="I402" s="777"/>
      <c r="J402" s="777"/>
      <c r="K402" s="777"/>
      <c r="L402" s="777"/>
      <c r="M402" s="777"/>
      <c r="N402" s="777"/>
      <c r="O402" s="776"/>
      <c r="P402" s="776"/>
      <c r="Q402" s="776"/>
      <c r="R402" s="776"/>
      <c r="S402" s="776"/>
      <c r="T402" s="776"/>
      <c r="U402" s="776"/>
      <c r="V402" s="776"/>
      <c r="W402" s="776"/>
      <c r="X402" s="776"/>
      <c r="Y402" s="776"/>
      <c r="Z402" s="776"/>
      <c r="AA402" s="776"/>
      <c r="AB402" s="776"/>
      <c r="AC402" s="776"/>
      <c r="AD402" s="776"/>
      <c r="AE402" s="776"/>
      <c r="AF402" s="776"/>
      <c r="AG402" s="776"/>
      <c r="AH402" s="776"/>
      <c r="AI402" s="776"/>
      <c r="AJ402" s="776"/>
      <c r="AK402" s="776"/>
      <c r="AL402" s="776"/>
      <c r="AM402" s="776"/>
      <c r="AN402" s="776"/>
      <c r="AO402" s="776"/>
      <c r="AP402" s="776"/>
      <c r="AQ402" s="776"/>
      <c r="AR402" s="776"/>
    </row>
    <row r="403" spans="1:44">
      <c r="A403" s="466"/>
      <c r="B403" s="445"/>
      <c r="C403" s="445"/>
      <c r="D403" s="776"/>
      <c r="E403" s="776"/>
      <c r="F403" s="776"/>
      <c r="G403" s="776"/>
      <c r="H403" s="776"/>
      <c r="I403" s="776"/>
      <c r="J403" s="776"/>
      <c r="K403" s="776"/>
      <c r="L403" s="776"/>
      <c r="M403" s="776"/>
      <c r="N403" s="776"/>
      <c r="O403" s="776"/>
      <c r="P403" s="776"/>
      <c r="Q403" s="776"/>
      <c r="R403" s="776"/>
      <c r="S403" s="776"/>
      <c r="T403" s="776"/>
      <c r="U403" s="776"/>
      <c r="V403" s="776"/>
      <c r="W403" s="776"/>
      <c r="X403" s="776"/>
      <c r="Y403" s="776"/>
      <c r="Z403" s="776"/>
      <c r="AA403" s="776"/>
      <c r="AB403" s="776"/>
      <c r="AC403" s="776"/>
      <c r="AD403" s="776"/>
      <c r="AE403" s="776"/>
      <c r="AF403" s="776"/>
      <c r="AG403" s="776"/>
      <c r="AH403" s="776"/>
      <c r="AI403" s="776"/>
      <c r="AJ403" s="776"/>
      <c r="AK403" s="776"/>
      <c r="AL403" s="776"/>
      <c r="AM403" s="776"/>
      <c r="AN403" s="776"/>
      <c r="AO403" s="776"/>
      <c r="AP403" s="776"/>
      <c r="AQ403" s="776"/>
      <c r="AR403" s="776"/>
    </row>
    <row r="404" spans="1:44">
      <c r="A404" s="466"/>
      <c r="B404" s="445"/>
      <c r="C404" s="445"/>
      <c r="D404" s="776"/>
      <c r="E404" s="776"/>
      <c r="F404" s="776"/>
      <c r="G404" s="776"/>
      <c r="H404" s="776"/>
      <c r="I404" s="776"/>
      <c r="J404" s="776"/>
      <c r="K404" s="776"/>
      <c r="L404" s="776"/>
      <c r="M404" s="776"/>
      <c r="N404" s="776"/>
      <c r="O404" s="776"/>
      <c r="P404" s="776"/>
      <c r="Q404" s="776"/>
      <c r="R404" s="776"/>
      <c r="S404" s="776"/>
      <c r="T404" s="776"/>
      <c r="U404" s="776"/>
      <c r="V404" s="776"/>
      <c r="W404" s="776"/>
      <c r="X404" s="776"/>
      <c r="Y404" s="776"/>
      <c r="Z404" s="776"/>
      <c r="AA404" s="776"/>
      <c r="AB404" s="776"/>
      <c r="AC404" s="776"/>
      <c r="AD404" s="776"/>
      <c r="AE404" s="776"/>
      <c r="AF404" s="776"/>
      <c r="AG404" s="776"/>
      <c r="AH404" s="776"/>
      <c r="AI404" s="776"/>
      <c r="AJ404" s="776"/>
      <c r="AK404" s="776"/>
      <c r="AL404" s="776"/>
      <c r="AM404" s="776"/>
      <c r="AN404" s="776"/>
      <c r="AO404" s="776"/>
      <c r="AP404" s="776"/>
      <c r="AQ404" s="776"/>
      <c r="AR404" s="776"/>
    </row>
    <row r="405" spans="1:44">
      <c r="A405" s="466"/>
      <c r="B405" s="445"/>
      <c r="C405" s="445"/>
      <c r="D405" s="776"/>
      <c r="E405" s="776"/>
      <c r="F405" s="776"/>
      <c r="G405" s="776"/>
      <c r="H405" s="776"/>
      <c r="I405" s="776"/>
      <c r="J405" s="776"/>
      <c r="K405" s="776"/>
      <c r="L405" s="776"/>
      <c r="M405" s="776"/>
      <c r="N405" s="776"/>
      <c r="O405" s="776"/>
      <c r="P405" s="776"/>
      <c r="Q405" s="776"/>
      <c r="R405" s="776"/>
      <c r="S405" s="776"/>
      <c r="T405" s="776"/>
      <c r="U405" s="776"/>
      <c r="V405" s="776"/>
      <c r="W405" s="776"/>
      <c r="X405" s="776"/>
      <c r="Y405" s="776"/>
      <c r="Z405" s="776"/>
      <c r="AA405" s="776"/>
      <c r="AB405" s="776"/>
      <c r="AC405" s="776"/>
      <c r="AD405" s="776"/>
      <c r="AE405" s="776"/>
      <c r="AF405" s="776"/>
      <c r="AG405" s="776"/>
      <c r="AH405" s="776"/>
      <c r="AI405" s="776"/>
      <c r="AJ405" s="776"/>
      <c r="AK405" s="776"/>
      <c r="AL405" s="776"/>
      <c r="AM405" s="776"/>
      <c r="AN405" s="776"/>
      <c r="AO405" s="776"/>
      <c r="AP405" s="776"/>
      <c r="AQ405" s="776"/>
      <c r="AR405" s="776"/>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65.19921875" style="2" customWidth="1"/>
    <col min="3" max="3" width="2.3984375" style="3" customWidth="1"/>
    <col min="4" max="16384" width="8.8984375" style="3"/>
  </cols>
  <sheetData>
    <row r="1" spans="2:3" ht="7.5" customHeight="1"/>
    <row r="2" spans="2:3" ht="27.6" customHeight="1">
      <c r="B2" s="4" t="s">
        <v>1886</v>
      </c>
      <c r="C2" s="5"/>
    </row>
    <row r="3" spans="2:3" ht="18.75" customHeight="1">
      <c r="B3" s="6" t="s">
        <v>1887</v>
      </c>
      <c r="C3" s="7"/>
    </row>
    <row r="4" spans="2:3" ht="74.099999999999994" customHeight="1">
      <c r="B4" s="2" t="s">
        <v>1902</v>
      </c>
      <c r="C4" s="7"/>
    </row>
    <row r="5" spans="2:3" ht="20.25" customHeight="1">
      <c r="B5" s="8" t="s">
        <v>1888</v>
      </c>
      <c r="C5" s="7"/>
    </row>
    <row r="6" spans="2:3" ht="58.5" customHeight="1">
      <c r="B6" s="2" t="s">
        <v>2136</v>
      </c>
      <c r="C6" s="7"/>
    </row>
    <row r="7" spans="2:3" ht="34.5" customHeight="1">
      <c r="B7" s="2" t="s">
        <v>1889</v>
      </c>
      <c r="C7" s="7"/>
    </row>
    <row r="8" spans="2:3" ht="42" customHeight="1">
      <c r="B8" s="2" t="s">
        <v>1890</v>
      </c>
      <c r="C8" s="7"/>
    </row>
    <row r="9" spans="2:3" ht="21" customHeight="1">
      <c r="B9" s="9" t="s">
        <v>1891</v>
      </c>
      <c r="C9" s="7"/>
    </row>
    <row r="10" spans="2:3" ht="30" customHeight="1">
      <c r="B10" s="2" t="s">
        <v>1892</v>
      </c>
      <c r="C10" s="7"/>
    </row>
    <row r="11" spans="2:3" ht="24" customHeight="1">
      <c r="B11" s="2" t="s">
        <v>1893</v>
      </c>
      <c r="C11" s="7"/>
    </row>
    <row r="12" spans="2:3" ht="24" customHeight="1">
      <c r="B12" s="2" t="s">
        <v>1894</v>
      </c>
      <c r="C12" s="7"/>
    </row>
    <row r="13" spans="2:3" ht="43.5" customHeight="1">
      <c r="B13" s="2" t="s">
        <v>1895</v>
      </c>
      <c r="C13" s="7"/>
    </row>
    <row r="14" spans="2:3" ht="24" customHeight="1">
      <c r="B14" s="2" t="s">
        <v>1896</v>
      </c>
      <c r="C14" s="7"/>
    </row>
    <row r="15" spans="2:3" ht="45" customHeight="1">
      <c r="B15" s="2" t="s">
        <v>1897</v>
      </c>
      <c r="C15" s="7"/>
    </row>
    <row r="16" spans="2:3" ht="42.75" customHeight="1">
      <c r="B16" s="2" t="s">
        <v>1898</v>
      </c>
      <c r="C16" s="7"/>
    </row>
    <row r="17" spans="2:3" ht="24" customHeight="1">
      <c r="B17" s="2" t="s">
        <v>1899</v>
      </c>
      <c r="C17" s="7"/>
    </row>
    <row r="18" spans="2:3" ht="24" customHeight="1">
      <c r="B18" s="2" t="s">
        <v>1900</v>
      </c>
      <c r="C18" s="7"/>
    </row>
    <row r="19" spans="2:3" ht="39.6" customHeight="1">
      <c r="B19" s="10" t="s">
        <v>1901</v>
      </c>
      <c r="C19" s="7"/>
    </row>
    <row r="20" spans="2:3" ht="50.1" customHeight="1">
      <c r="B20" s="10" t="s">
        <v>2105</v>
      </c>
      <c r="C20" s="7"/>
    </row>
    <row r="21" spans="2:3" ht="32.450000000000003" customHeight="1">
      <c r="B21" s="11" t="s">
        <v>2137</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398"/>
  <sheetViews>
    <sheetView workbookViewId="0"/>
  </sheetViews>
  <sheetFormatPr defaultColWidth="13.5" defaultRowHeight="12"/>
  <cols>
    <col min="1" max="1" width="7.59765625" style="429" customWidth="1"/>
    <col min="2" max="2" width="3.796875" style="433" customWidth="1"/>
    <col min="3" max="3" width="13.5" style="433"/>
    <col min="4" max="13" width="9.296875" style="433" customWidth="1"/>
    <col min="14" max="14" width="5.296875" style="429" customWidth="1"/>
    <col min="15" max="15" width="5.09765625" style="433" customWidth="1"/>
    <col min="16" max="16" width="13.5" style="433"/>
    <col min="17" max="26" width="11.3984375" style="433" customWidth="1"/>
    <col min="27" max="27" width="1.796875" style="433" customWidth="1"/>
    <col min="28" max="28" width="6.59765625" style="433" customWidth="1"/>
    <col min="29" max="29" width="18.5" style="433" customWidth="1"/>
    <col min="30" max="38" width="8.09765625" style="433" customWidth="1"/>
    <col min="39" max="39" width="2.59765625" style="433" customWidth="1"/>
    <col min="40" max="16384" width="13.5" style="433"/>
  </cols>
  <sheetData>
    <row r="1" spans="1:38" s="410" customFormat="1" ht="23.45" customHeight="1" thickBot="1">
      <c r="A1" s="409"/>
      <c r="E1" s="409">
        <v>0</v>
      </c>
      <c r="F1" s="409">
        <v>1</v>
      </c>
      <c r="G1" s="409">
        <v>2</v>
      </c>
      <c r="H1" s="409">
        <v>3</v>
      </c>
      <c r="I1" s="409">
        <v>4</v>
      </c>
      <c r="J1" s="409">
        <v>5</v>
      </c>
      <c r="K1" s="409">
        <v>6</v>
      </c>
      <c r="L1" s="409">
        <v>7</v>
      </c>
      <c r="M1" s="409">
        <v>8</v>
      </c>
      <c r="N1" s="409"/>
      <c r="Q1" s="411">
        <f t="shared" ref="Q1:Y1" si="0">SUM(E4:E393)</f>
        <v>14993530739.138912</v>
      </c>
      <c r="R1" s="411">
        <f t="shared" si="0"/>
        <v>872996226.46409416</v>
      </c>
      <c r="S1" s="411">
        <f t="shared" si="0"/>
        <v>75559803.258016691</v>
      </c>
      <c r="T1" s="411">
        <f t="shared" si="0"/>
        <v>30270452.193085078</v>
      </c>
      <c r="U1" s="411">
        <f t="shared" si="0"/>
        <v>17349217.067179032</v>
      </c>
      <c r="V1" s="411">
        <f t="shared" si="0"/>
        <v>36065134.413358636</v>
      </c>
      <c r="W1" s="411">
        <f t="shared" si="0"/>
        <v>3214175.7339196443</v>
      </c>
      <c r="X1" s="411">
        <f t="shared" si="0"/>
        <v>2246189.955479335</v>
      </c>
      <c r="Y1" s="411">
        <f t="shared" si="0"/>
        <v>292790.7644857979</v>
      </c>
      <c r="Z1" s="411"/>
    </row>
    <row r="2" spans="1:38" s="426" customFormat="1" ht="60" customHeight="1" thickBot="1">
      <c r="A2" s="422" t="s">
        <v>676</v>
      </c>
      <c r="B2" s="423"/>
      <c r="C2" s="424" t="s">
        <v>677</v>
      </c>
      <c r="D2" s="797" t="s">
        <v>678</v>
      </c>
      <c r="E2" s="412" t="s">
        <v>679</v>
      </c>
      <c r="F2" s="412" t="s">
        <v>1904</v>
      </c>
      <c r="G2" s="412" t="s">
        <v>1905</v>
      </c>
      <c r="H2" s="412" t="s">
        <v>1906</v>
      </c>
      <c r="I2" s="412" t="s">
        <v>1907</v>
      </c>
      <c r="J2" s="412" t="s">
        <v>680</v>
      </c>
      <c r="K2" s="412" t="s">
        <v>681</v>
      </c>
      <c r="L2" s="412" t="s">
        <v>1908</v>
      </c>
      <c r="M2" s="413" t="s">
        <v>1909</v>
      </c>
      <c r="N2" s="425"/>
      <c r="O2" s="414"/>
      <c r="P2" s="416"/>
      <c r="Q2" s="414" t="s">
        <v>679</v>
      </c>
      <c r="R2" s="415" t="s">
        <v>1904</v>
      </c>
      <c r="S2" s="415" t="s">
        <v>1905</v>
      </c>
      <c r="T2" s="415" t="s">
        <v>1906</v>
      </c>
      <c r="U2" s="415" t="s">
        <v>1907</v>
      </c>
      <c r="V2" s="415" t="s">
        <v>680</v>
      </c>
      <c r="W2" s="415" t="s">
        <v>681</v>
      </c>
      <c r="X2" s="415" t="s">
        <v>1908</v>
      </c>
      <c r="Y2" s="416" t="s">
        <v>1909</v>
      </c>
      <c r="Z2" s="495"/>
      <c r="AD2" s="414" t="s">
        <v>679</v>
      </c>
      <c r="AE2" s="415" t="s">
        <v>1904</v>
      </c>
      <c r="AF2" s="415" t="s">
        <v>1905</v>
      </c>
      <c r="AG2" s="415" t="s">
        <v>1906</v>
      </c>
      <c r="AH2" s="415" t="s">
        <v>1907</v>
      </c>
      <c r="AI2" s="415" t="s">
        <v>680</v>
      </c>
      <c r="AJ2" s="415" t="s">
        <v>681</v>
      </c>
      <c r="AK2" s="415" t="s">
        <v>1908</v>
      </c>
      <c r="AL2" s="416" t="s">
        <v>1909</v>
      </c>
    </row>
    <row r="3" spans="1:38" ht="14.25" thickBot="1">
      <c r="A3" s="427" t="s">
        <v>687</v>
      </c>
      <c r="B3" s="417" t="s">
        <v>688</v>
      </c>
      <c r="C3" s="428" t="s">
        <v>689</v>
      </c>
      <c r="D3" s="798" t="s">
        <v>690</v>
      </c>
      <c r="E3" s="417" t="s">
        <v>691</v>
      </c>
      <c r="F3" s="418" t="s">
        <v>1936</v>
      </c>
      <c r="G3" s="418" t="s">
        <v>1936</v>
      </c>
      <c r="H3" s="418" t="s">
        <v>1937</v>
      </c>
      <c r="I3" s="418" t="s">
        <v>1937</v>
      </c>
      <c r="J3" s="418" t="s">
        <v>1937</v>
      </c>
      <c r="K3" s="418" t="s">
        <v>1937</v>
      </c>
      <c r="L3" s="418" t="s">
        <v>1937</v>
      </c>
      <c r="M3" s="419" t="s">
        <v>1937</v>
      </c>
      <c r="O3" s="430">
        <v>108</v>
      </c>
      <c r="P3" s="431"/>
      <c r="Q3" s="432">
        <f t="shared" ref="Q3:Y3" si="1">SUM(Q4:Q111)</f>
        <v>14993530739.138905</v>
      </c>
      <c r="R3" s="432">
        <f t="shared" si="1"/>
        <v>872996226.46409392</v>
      </c>
      <c r="S3" s="432">
        <f t="shared" si="1"/>
        <v>75559803.258016646</v>
      </c>
      <c r="T3" s="432">
        <f t="shared" si="1"/>
        <v>30270452.193085067</v>
      </c>
      <c r="U3" s="432">
        <f t="shared" si="1"/>
        <v>17349217.067179039</v>
      </c>
      <c r="V3" s="432">
        <f t="shared" si="1"/>
        <v>36065134.413358644</v>
      </c>
      <c r="W3" s="432">
        <f t="shared" si="1"/>
        <v>3214175.7339196438</v>
      </c>
      <c r="X3" s="432">
        <f t="shared" si="1"/>
        <v>2246189.9554793332</v>
      </c>
      <c r="Y3" s="432">
        <f t="shared" si="1"/>
        <v>292790.7644857979</v>
      </c>
      <c r="Z3" s="881" t="s">
        <v>2128</v>
      </c>
      <c r="AB3" s="430">
        <v>108</v>
      </c>
      <c r="AC3" s="431"/>
    </row>
    <row r="4" spans="1:38">
      <c r="A4" s="434" t="s">
        <v>693</v>
      </c>
      <c r="B4" s="435">
        <v>1</v>
      </c>
      <c r="C4" s="435" t="s">
        <v>694</v>
      </c>
      <c r="D4" s="799">
        <v>1718817</v>
      </c>
      <c r="E4" s="411">
        <v>27350987.889006354</v>
      </c>
      <c r="F4" s="411">
        <v>1870499.5152863085</v>
      </c>
      <c r="G4" s="411">
        <v>91508.646931245778</v>
      </c>
      <c r="H4" s="411">
        <v>13380798.835108919</v>
      </c>
      <c r="I4" s="411">
        <v>1115948.1314253444</v>
      </c>
      <c r="J4" s="411">
        <v>0</v>
      </c>
      <c r="K4" s="411">
        <v>0</v>
      </c>
      <c r="L4" s="411">
        <v>0</v>
      </c>
      <c r="M4" s="800">
        <v>0</v>
      </c>
      <c r="N4" s="429">
        <v>11</v>
      </c>
      <c r="O4" s="436">
        <v>11</v>
      </c>
      <c r="P4" s="437" t="s">
        <v>138</v>
      </c>
      <c r="Q4" s="438">
        <f t="shared" ref="Q4:Y19" si="2">SUMIF($N$4:$N$393,$O4,E$4:E$393)</f>
        <v>135372332.54770473</v>
      </c>
      <c r="R4" s="439">
        <f t="shared" si="2"/>
        <v>9454245.7088660821</v>
      </c>
      <c r="S4" s="439">
        <f t="shared" si="2"/>
        <v>451159.41363353276</v>
      </c>
      <c r="T4" s="439">
        <f t="shared" si="2"/>
        <v>13411727.018872092</v>
      </c>
      <c r="U4" s="439">
        <f t="shared" si="2"/>
        <v>5227016.6984540122</v>
      </c>
      <c r="V4" s="439">
        <f t="shared" si="2"/>
        <v>0</v>
      </c>
      <c r="W4" s="439">
        <f t="shared" si="2"/>
        <v>0</v>
      </c>
      <c r="X4" s="439">
        <f t="shared" si="2"/>
        <v>0</v>
      </c>
      <c r="Y4" s="440">
        <f t="shared" si="2"/>
        <v>0</v>
      </c>
      <c r="Z4" s="882">
        <v>6084208</v>
      </c>
      <c r="AB4" s="436">
        <v>11</v>
      </c>
      <c r="AC4" s="437" t="s">
        <v>138</v>
      </c>
      <c r="AD4" s="441">
        <f>+Q4/$Z4</f>
        <v>22.249787079551641</v>
      </c>
      <c r="AE4" s="442">
        <f t="shared" ref="AE4:AE67" si="3">+R4/$Z4</f>
        <v>1.5538991613807553</v>
      </c>
      <c r="AF4" s="443">
        <f t="shared" ref="AF4:AF67" si="4">+S4/$Z4</f>
        <v>7.4152529570575623E-2</v>
      </c>
      <c r="AG4" s="444">
        <f t="shared" ref="AG4:AG67" si="5">+T4/$Z4</f>
        <v>2.2043505118286704</v>
      </c>
      <c r="AH4" s="444">
        <f t="shared" ref="AH4:AH67" si="6">+U4/$Z4</f>
        <v>0.85911209782012909</v>
      </c>
      <c r="AI4" s="444">
        <f t="shared" ref="AI4:AI67" si="7">+V4/$Z4</f>
        <v>0</v>
      </c>
      <c r="AJ4" s="444">
        <f t="shared" ref="AJ4:AJ67" si="8">+W4/$Z4</f>
        <v>0</v>
      </c>
      <c r="AK4" s="444">
        <f t="shared" ref="AK4:AK67" si="9">+X4/$Z4</f>
        <v>0</v>
      </c>
      <c r="AL4" s="442">
        <f t="shared" ref="AL4:AL67" si="10">+Y4/$Z4</f>
        <v>0</v>
      </c>
    </row>
    <row r="5" spans="1:38">
      <c r="A5" s="434" t="s">
        <v>695</v>
      </c>
      <c r="B5" s="435">
        <v>2</v>
      </c>
      <c r="C5" s="435" t="s">
        <v>696</v>
      </c>
      <c r="D5" s="799">
        <v>52943</v>
      </c>
      <c r="E5" s="411">
        <v>1064115.6542980631</v>
      </c>
      <c r="F5" s="411">
        <v>73056.544385311063</v>
      </c>
      <c r="G5" s="411">
        <v>31366.627342556149</v>
      </c>
      <c r="H5" s="411">
        <v>8584.8568056811164</v>
      </c>
      <c r="I5" s="411">
        <v>326777.01757255848</v>
      </c>
      <c r="J5" s="411">
        <v>0</v>
      </c>
      <c r="K5" s="411">
        <v>0</v>
      </c>
      <c r="L5" s="411">
        <v>0</v>
      </c>
      <c r="M5" s="800">
        <v>0</v>
      </c>
      <c r="N5" s="429">
        <v>11</v>
      </c>
      <c r="O5" s="446">
        <v>12</v>
      </c>
      <c r="P5" s="447" t="s">
        <v>140</v>
      </c>
      <c r="Q5" s="448">
        <f t="shared" si="2"/>
        <v>12028587.969215702</v>
      </c>
      <c r="R5" s="449">
        <f t="shared" si="2"/>
        <v>821457.42733207555</v>
      </c>
      <c r="S5" s="449">
        <f t="shared" si="2"/>
        <v>938.51616082963028</v>
      </c>
      <c r="T5" s="449">
        <f t="shared" si="2"/>
        <v>11237983.473831138</v>
      </c>
      <c r="U5" s="449">
        <f t="shared" si="2"/>
        <v>3547211.9288011692</v>
      </c>
      <c r="V5" s="449">
        <f t="shared" si="2"/>
        <v>0</v>
      </c>
      <c r="W5" s="449">
        <f t="shared" si="2"/>
        <v>0</v>
      </c>
      <c r="X5" s="449">
        <f t="shared" si="2"/>
        <v>0</v>
      </c>
      <c r="Y5" s="450">
        <f t="shared" si="2"/>
        <v>0</v>
      </c>
      <c r="Z5" s="882">
        <v>3738184</v>
      </c>
      <c r="AB5" s="446">
        <v>12</v>
      </c>
      <c r="AC5" s="431" t="s">
        <v>140</v>
      </c>
      <c r="AD5" s="451">
        <f t="shared" ref="AD5:AD68" si="11">+Q5/$Z5</f>
        <v>3.2177624133043485</v>
      </c>
      <c r="AE5" s="452">
        <f t="shared" si="3"/>
        <v>0.21974772438490869</v>
      </c>
      <c r="AF5" s="453">
        <f t="shared" si="4"/>
        <v>2.5106205602229057E-4</v>
      </c>
      <c r="AG5" s="454">
        <f t="shared" si="5"/>
        <v>3.0062681435240046</v>
      </c>
      <c r="AH5" s="454">
        <f t="shared" si="6"/>
        <v>0.94891314306657171</v>
      </c>
      <c r="AI5" s="454">
        <f t="shared" si="7"/>
        <v>0</v>
      </c>
      <c r="AJ5" s="454">
        <f t="shared" si="8"/>
        <v>0</v>
      </c>
      <c r="AK5" s="454">
        <f t="shared" si="9"/>
        <v>0</v>
      </c>
      <c r="AL5" s="452">
        <f t="shared" si="10"/>
        <v>0</v>
      </c>
    </row>
    <row r="6" spans="1:38">
      <c r="A6" s="434" t="s">
        <v>697</v>
      </c>
      <c r="B6" s="435">
        <v>3</v>
      </c>
      <c r="C6" s="435" t="s">
        <v>698</v>
      </c>
      <c r="D6" s="799">
        <v>250136</v>
      </c>
      <c r="E6" s="411">
        <v>2976747.6402853406</v>
      </c>
      <c r="F6" s="411">
        <v>204054.3829777434</v>
      </c>
      <c r="G6" s="411">
        <v>13256.285283126832</v>
      </c>
      <c r="H6" s="411">
        <v>1102.5570145239399</v>
      </c>
      <c r="I6" s="411">
        <v>148275.0681527484</v>
      </c>
      <c r="J6" s="411">
        <v>0</v>
      </c>
      <c r="K6" s="411">
        <v>0</v>
      </c>
      <c r="L6" s="411">
        <v>0</v>
      </c>
      <c r="M6" s="800">
        <v>0</v>
      </c>
      <c r="N6" s="429">
        <v>11</v>
      </c>
      <c r="O6" s="446">
        <v>13</v>
      </c>
      <c r="P6" s="447" t="s">
        <v>142</v>
      </c>
      <c r="Q6" s="448">
        <f t="shared" si="2"/>
        <v>4247894.4807270449</v>
      </c>
      <c r="R6" s="449">
        <f t="shared" si="2"/>
        <v>291681.48205527943</v>
      </c>
      <c r="S6" s="449">
        <f t="shared" si="2"/>
        <v>130.20794004548168</v>
      </c>
      <c r="T6" s="449">
        <f t="shared" si="2"/>
        <v>37.969587668956429</v>
      </c>
      <c r="U6" s="449">
        <f t="shared" si="2"/>
        <v>64.723944649221878</v>
      </c>
      <c r="V6" s="449">
        <f t="shared" si="2"/>
        <v>0</v>
      </c>
      <c r="W6" s="449">
        <f t="shared" si="2"/>
        <v>0</v>
      </c>
      <c r="X6" s="449">
        <f t="shared" si="2"/>
        <v>0</v>
      </c>
      <c r="Y6" s="450">
        <f t="shared" si="2"/>
        <v>0</v>
      </c>
      <c r="Z6" s="882">
        <v>438468</v>
      </c>
      <c r="AB6" s="446">
        <v>13</v>
      </c>
      <c r="AC6" s="431" t="s">
        <v>142</v>
      </c>
      <c r="AD6" s="451">
        <f t="shared" si="11"/>
        <v>9.6880376235598611</v>
      </c>
      <c r="AE6" s="452">
        <f t="shared" si="3"/>
        <v>0.66522866447558182</v>
      </c>
      <c r="AF6" s="453">
        <f t="shared" si="4"/>
        <v>2.9696110102785534E-4</v>
      </c>
      <c r="AG6" s="454">
        <f t="shared" si="5"/>
        <v>8.6596029057893457E-5</v>
      </c>
      <c r="AH6" s="454">
        <f t="shared" si="6"/>
        <v>1.4761383875042621E-4</v>
      </c>
      <c r="AI6" s="454">
        <f t="shared" si="7"/>
        <v>0</v>
      </c>
      <c r="AJ6" s="454">
        <f t="shared" si="8"/>
        <v>0</v>
      </c>
      <c r="AK6" s="454">
        <f t="shared" si="9"/>
        <v>0</v>
      </c>
      <c r="AL6" s="452">
        <f t="shared" si="10"/>
        <v>0</v>
      </c>
    </row>
    <row r="7" spans="1:38">
      <c r="A7" s="434" t="s">
        <v>699</v>
      </c>
      <c r="B7" s="435">
        <v>4</v>
      </c>
      <c r="C7" s="435" t="s">
        <v>700</v>
      </c>
      <c r="D7" s="799">
        <v>72639</v>
      </c>
      <c r="E7" s="411">
        <v>1465691.3383384862</v>
      </c>
      <c r="F7" s="411">
        <v>100669.37871288606</v>
      </c>
      <c r="G7" s="411">
        <v>6670.9825953790623</v>
      </c>
      <c r="H7" s="411">
        <v>3586.4304086004922</v>
      </c>
      <c r="I7" s="411">
        <v>158919.60071629033</v>
      </c>
      <c r="J7" s="411">
        <v>0</v>
      </c>
      <c r="K7" s="411">
        <v>0</v>
      </c>
      <c r="L7" s="411">
        <v>0</v>
      </c>
      <c r="M7" s="800">
        <v>0</v>
      </c>
      <c r="N7" s="429">
        <v>11</v>
      </c>
      <c r="O7" s="446">
        <v>15</v>
      </c>
      <c r="P7" s="447" t="s">
        <v>144</v>
      </c>
      <c r="Q7" s="448">
        <f t="shared" si="2"/>
        <v>8168285.109936473</v>
      </c>
      <c r="R7" s="449">
        <f t="shared" si="2"/>
        <v>558144.20371249435</v>
      </c>
      <c r="S7" s="449">
        <f t="shared" si="2"/>
        <v>92.948932554883811</v>
      </c>
      <c r="T7" s="449">
        <f t="shared" si="2"/>
        <v>23723.78718610718</v>
      </c>
      <c r="U7" s="449">
        <f t="shared" si="2"/>
        <v>3197.7796484767487</v>
      </c>
      <c r="V7" s="449">
        <f t="shared" si="2"/>
        <v>0</v>
      </c>
      <c r="W7" s="449">
        <f t="shared" si="2"/>
        <v>0</v>
      </c>
      <c r="X7" s="449">
        <f t="shared" si="2"/>
        <v>0</v>
      </c>
      <c r="Y7" s="450">
        <f t="shared" si="2"/>
        <v>0</v>
      </c>
      <c r="Z7" s="882">
        <v>752553</v>
      </c>
      <c r="AB7" s="446">
        <v>15</v>
      </c>
      <c r="AC7" s="431" t="s">
        <v>144</v>
      </c>
      <c r="AD7" s="451">
        <f t="shared" si="11"/>
        <v>10.854099458691246</v>
      </c>
      <c r="AE7" s="452">
        <f t="shared" si="3"/>
        <v>0.74166763498716282</v>
      </c>
      <c r="AF7" s="453">
        <f t="shared" si="4"/>
        <v>1.2351147700545185E-4</v>
      </c>
      <c r="AG7" s="454">
        <f t="shared" si="5"/>
        <v>3.1524407166149335E-2</v>
      </c>
      <c r="AH7" s="454">
        <f t="shared" si="6"/>
        <v>4.2492417789534408E-3</v>
      </c>
      <c r="AI7" s="454">
        <f t="shared" si="7"/>
        <v>0</v>
      </c>
      <c r="AJ7" s="454">
        <f t="shared" si="8"/>
        <v>0</v>
      </c>
      <c r="AK7" s="454">
        <f t="shared" si="9"/>
        <v>0</v>
      </c>
      <c r="AL7" s="452">
        <f t="shared" si="10"/>
        <v>0</v>
      </c>
    </row>
    <row r="8" spans="1:38">
      <c r="A8" s="434" t="s">
        <v>701</v>
      </c>
      <c r="B8" s="435">
        <v>5</v>
      </c>
      <c r="C8" s="435" t="s">
        <v>364</v>
      </c>
      <c r="D8" s="799">
        <v>2251547</v>
      </c>
      <c r="E8" s="411">
        <v>52766107.130222559</v>
      </c>
      <c r="F8" s="411">
        <v>3716242.626794192</v>
      </c>
      <c r="G8" s="411">
        <v>103274.98095865113</v>
      </c>
      <c r="H8" s="411">
        <v>7837.8238559103411</v>
      </c>
      <c r="I8" s="411">
        <v>1243069.6071659701</v>
      </c>
      <c r="J8" s="411">
        <v>0</v>
      </c>
      <c r="K8" s="411">
        <v>0</v>
      </c>
      <c r="L8" s="411">
        <v>0</v>
      </c>
      <c r="M8" s="800">
        <v>0</v>
      </c>
      <c r="N8" s="429">
        <v>11</v>
      </c>
      <c r="O8" s="446">
        <v>17</v>
      </c>
      <c r="P8" s="447" t="s">
        <v>146</v>
      </c>
      <c r="Q8" s="448">
        <f t="shared" si="2"/>
        <v>89181989.468945935</v>
      </c>
      <c r="R8" s="449">
        <f t="shared" si="2"/>
        <v>6322757.2762926146</v>
      </c>
      <c r="S8" s="449">
        <f t="shared" si="2"/>
        <v>18208.226657172014</v>
      </c>
      <c r="T8" s="449">
        <f t="shared" si="2"/>
        <v>10775.910625099423</v>
      </c>
      <c r="U8" s="449">
        <f t="shared" si="2"/>
        <v>30249.72091581548</v>
      </c>
      <c r="V8" s="449">
        <f t="shared" si="2"/>
        <v>125172.01326514682</v>
      </c>
      <c r="W8" s="449">
        <f t="shared" si="2"/>
        <v>0</v>
      </c>
      <c r="X8" s="449">
        <f t="shared" si="2"/>
        <v>0</v>
      </c>
      <c r="Y8" s="450">
        <f t="shared" si="2"/>
        <v>0</v>
      </c>
      <c r="Z8" s="882">
        <v>1352398</v>
      </c>
      <c r="AB8" s="446">
        <v>17</v>
      </c>
      <c r="AC8" s="431" t="s">
        <v>146</v>
      </c>
      <c r="AD8" s="451">
        <f t="shared" si="11"/>
        <v>65.943597571828661</v>
      </c>
      <c r="AE8" s="452">
        <f t="shared" si="3"/>
        <v>4.6752193335782914</v>
      </c>
      <c r="AF8" s="453">
        <f t="shared" si="4"/>
        <v>1.3463659852478349E-2</v>
      </c>
      <c r="AG8" s="454">
        <f t="shared" si="5"/>
        <v>7.968002485288667E-3</v>
      </c>
      <c r="AH8" s="454">
        <f t="shared" si="6"/>
        <v>2.2367469425284184E-2</v>
      </c>
      <c r="AI8" s="454">
        <f t="shared" si="7"/>
        <v>9.2555603650069596E-2</v>
      </c>
      <c r="AJ8" s="454">
        <f t="shared" si="8"/>
        <v>0</v>
      </c>
      <c r="AK8" s="454">
        <f t="shared" si="9"/>
        <v>0</v>
      </c>
      <c r="AL8" s="452">
        <f t="shared" si="10"/>
        <v>0</v>
      </c>
    </row>
    <row r="9" spans="1:38">
      <c r="A9" s="434" t="s">
        <v>702</v>
      </c>
      <c r="B9" s="435">
        <v>6</v>
      </c>
      <c r="C9" s="435" t="s">
        <v>366</v>
      </c>
      <c r="D9" s="799">
        <v>894228</v>
      </c>
      <c r="E9" s="411">
        <v>21998317.628021579</v>
      </c>
      <c r="F9" s="411">
        <v>1542160.6597064435</v>
      </c>
      <c r="G9" s="411">
        <v>36146.660471393305</v>
      </c>
      <c r="H9" s="411">
        <v>2658.0692589802952</v>
      </c>
      <c r="I9" s="411">
        <v>303929.05074056372</v>
      </c>
      <c r="J9" s="411">
        <v>0</v>
      </c>
      <c r="K9" s="411">
        <v>0</v>
      </c>
      <c r="L9" s="411">
        <v>0</v>
      </c>
      <c r="M9" s="800">
        <v>0</v>
      </c>
      <c r="N9" s="429">
        <v>11</v>
      </c>
      <c r="O9" s="446">
        <v>61</v>
      </c>
      <c r="P9" s="447" t="s">
        <v>148</v>
      </c>
      <c r="Q9" s="448">
        <f t="shared" si="2"/>
        <v>4467547.2007872919</v>
      </c>
      <c r="R9" s="449">
        <f t="shared" si="2"/>
        <v>242647.21700245203</v>
      </c>
      <c r="S9" s="449">
        <f t="shared" si="2"/>
        <v>299525.79490805755</v>
      </c>
      <c r="T9" s="449">
        <f t="shared" si="2"/>
        <v>807659.13617251953</v>
      </c>
      <c r="U9" s="449">
        <f t="shared" si="2"/>
        <v>383.56096924637581</v>
      </c>
      <c r="V9" s="449">
        <f t="shared" si="2"/>
        <v>0</v>
      </c>
      <c r="W9" s="449">
        <f t="shared" si="2"/>
        <v>0</v>
      </c>
      <c r="X9" s="449">
        <f t="shared" si="2"/>
        <v>0</v>
      </c>
      <c r="Y9" s="450">
        <f t="shared" si="2"/>
        <v>0</v>
      </c>
      <c r="Z9" s="882">
        <v>134781</v>
      </c>
      <c r="AB9" s="446">
        <v>61</v>
      </c>
      <c r="AC9" s="431" t="s">
        <v>148</v>
      </c>
      <c r="AD9" s="451">
        <f t="shared" si="11"/>
        <v>33.146713563390179</v>
      </c>
      <c r="AE9" s="452">
        <f t="shared" si="3"/>
        <v>1.8003072911052154</v>
      </c>
      <c r="AF9" s="453">
        <f t="shared" si="4"/>
        <v>2.2223146801704807</v>
      </c>
      <c r="AG9" s="454">
        <f t="shared" si="5"/>
        <v>5.9923812419593228</v>
      </c>
      <c r="AH9" s="454">
        <f t="shared" si="6"/>
        <v>2.8458088992244887E-3</v>
      </c>
      <c r="AI9" s="454">
        <f t="shared" si="7"/>
        <v>0</v>
      </c>
      <c r="AJ9" s="454">
        <f t="shared" si="8"/>
        <v>0</v>
      </c>
      <c r="AK9" s="454">
        <f t="shared" si="9"/>
        <v>0</v>
      </c>
      <c r="AL9" s="452">
        <f t="shared" si="10"/>
        <v>0</v>
      </c>
    </row>
    <row r="10" spans="1:38">
      <c r="A10" s="434" t="s">
        <v>703</v>
      </c>
      <c r="B10" s="435">
        <v>7</v>
      </c>
      <c r="C10" s="435" t="s">
        <v>704</v>
      </c>
      <c r="D10" s="799">
        <v>71100</v>
      </c>
      <c r="E10" s="411">
        <v>1008694.3038136975</v>
      </c>
      <c r="F10" s="411">
        <v>69094.269532161561</v>
      </c>
      <c r="G10" s="411">
        <v>25490.282808453772</v>
      </c>
      <c r="H10" s="411">
        <v>2047.6083647995933</v>
      </c>
      <c r="I10" s="411">
        <v>143045.7825791869</v>
      </c>
      <c r="J10" s="411">
        <v>0</v>
      </c>
      <c r="K10" s="411">
        <v>0</v>
      </c>
      <c r="L10" s="411">
        <v>0</v>
      </c>
      <c r="M10" s="800">
        <v>0</v>
      </c>
      <c r="N10" s="429">
        <v>11</v>
      </c>
      <c r="O10" s="446">
        <v>62</v>
      </c>
      <c r="P10" s="447" t="s">
        <v>150</v>
      </c>
      <c r="Q10" s="448">
        <f t="shared" si="2"/>
        <v>8187069.1943796445</v>
      </c>
      <c r="R10" s="449">
        <f t="shared" si="2"/>
        <v>566233.69978079421</v>
      </c>
      <c r="S10" s="449">
        <f t="shared" si="2"/>
        <v>524984.58448105096</v>
      </c>
      <c r="T10" s="449">
        <f t="shared" si="2"/>
        <v>319.84608368626931</v>
      </c>
      <c r="U10" s="449">
        <f t="shared" si="2"/>
        <v>484.18195661681455</v>
      </c>
      <c r="V10" s="449">
        <f t="shared" si="2"/>
        <v>0</v>
      </c>
      <c r="W10" s="449">
        <f t="shared" si="2"/>
        <v>0</v>
      </c>
      <c r="X10" s="449">
        <f t="shared" si="2"/>
        <v>0</v>
      </c>
      <c r="Y10" s="450">
        <f t="shared" si="2"/>
        <v>0</v>
      </c>
      <c r="Z10" s="882">
        <v>371758</v>
      </c>
      <c r="AB10" s="446">
        <v>62</v>
      </c>
      <c r="AC10" s="431" t="s">
        <v>150</v>
      </c>
      <c r="AD10" s="451">
        <f t="shared" si="11"/>
        <v>22.022577037695608</v>
      </c>
      <c r="AE10" s="452">
        <f t="shared" si="3"/>
        <v>1.5231244513387585</v>
      </c>
      <c r="AF10" s="453">
        <f t="shared" si="4"/>
        <v>1.4121675511516927</v>
      </c>
      <c r="AG10" s="454">
        <f t="shared" si="5"/>
        <v>8.6036099743991875E-4</v>
      </c>
      <c r="AH10" s="454">
        <f t="shared" si="6"/>
        <v>1.3024116673126457E-3</v>
      </c>
      <c r="AI10" s="454">
        <f t="shared" si="7"/>
        <v>0</v>
      </c>
      <c r="AJ10" s="454">
        <f t="shared" si="8"/>
        <v>0</v>
      </c>
      <c r="AK10" s="454">
        <f t="shared" si="9"/>
        <v>0</v>
      </c>
      <c r="AL10" s="452">
        <f t="shared" si="10"/>
        <v>0</v>
      </c>
    </row>
    <row r="11" spans="1:38">
      <c r="A11" s="434" t="s">
        <v>705</v>
      </c>
      <c r="B11" s="435">
        <v>8</v>
      </c>
      <c r="C11" s="435" t="s">
        <v>706</v>
      </c>
      <c r="D11" s="799">
        <v>50283</v>
      </c>
      <c r="E11" s="411">
        <v>359535.64734082465</v>
      </c>
      <c r="F11" s="411">
        <v>24467.623933296727</v>
      </c>
      <c r="G11" s="411">
        <v>19811.714063291882</v>
      </c>
      <c r="H11" s="411">
        <v>43.442897218962237</v>
      </c>
      <c r="I11" s="411">
        <v>389602.12364124478</v>
      </c>
      <c r="J11" s="411">
        <v>0</v>
      </c>
      <c r="K11" s="411">
        <v>0</v>
      </c>
      <c r="L11" s="411">
        <v>0</v>
      </c>
      <c r="M11" s="800">
        <v>0</v>
      </c>
      <c r="N11" s="429">
        <v>11</v>
      </c>
      <c r="O11" s="446">
        <v>111</v>
      </c>
      <c r="P11" s="447" t="s">
        <v>152</v>
      </c>
      <c r="Q11" s="448">
        <f t="shared" si="2"/>
        <v>108953805.08151184</v>
      </c>
      <c r="R11" s="449">
        <f t="shared" si="2"/>
        <v>6137516.5508611901</v>
      </c>
      <c r="S11" s="449">
        <f t="shared" si="2"/>
        <v>44894.424195429776</v>
      </c>
      <c r="T11" s="449">
        <f t="shared" si="2"/>
        <v>15227.199112299319</v>
      </c>
      <c r="U11" s="449">
        <f t="shared" si="2"/>
        <v>4152.115550552091</v>
      </c>
      <c r="V11" s="449">
        <f t="shared" si="2"/>
        <v>0</v>
      </c>
      <c r="W11" s="449">
        <f t="shared" si="2"/>
        <v>0</v>
      </c>
      <c r="X11" s="449">
        <f t="shared" si="2"/>
        <v>0</v>
      </c>
      <c r="Y11" s="450">
        <f t="shared" si="2"/>
        <v>0</v>
      </c>
      <c r="Z11" s="882">
        <v>29099163</v>
      </c>
      <c r="AB11" s="446">
        <v>111</v>
      </c>
      <c r="AC11" s="431" t="s">
        <v>152</v>
      </c>
      <c r="AD11" s="451">
        <f t="shared" si="11"/>
        <v>3.7442247078210409</v>
      </c>
      <c r="AE11" s="452">
        <f t="shared" si="3"/>
        <v>0.21091728826912273</v>
      </c>
      <c r="AF11" s="453">
        <f t="shared" si="4"/>
        <v>1.5428080936702466E-3</v>
      </c>
      <c r="AG11" s="454">
        <f t="shared" si="5"/>
        <v>5.2328649838826358E-4</v>
      </c>
      <c r="AH11" s="454">
        <f t="shared" si="6"/>
        <v>1.4268848731326366E-4</v>
      </c>
      <c r="AI11" s="454">
        <f t="shared" si="7"/>
        <v>0</v>
      </c>
      <c r="AJ11" s="454">
        <f t="shared" si="8"/>
        <v>0</v>
      </c>
      <c r="AK11" s="454">
        <f t="shared" si="9"/>
        <v>0</v>
      </c>
      <c r="AL11" s="452">
        <f t="shared" si="10"/>
        <v>0</v>
      </c>
    </row>
    <row r="12" spans="1:38">
      <c r="A12" s="434" t="s">
        <v>707</v>
      </c>
      <c r="B12" s="435">
        <v>9</v>
      </c>
      <c r="C12" s="435" t="s">
        <v>708</v>
      </c>
      <c r="D12" s="799">
        <v>15575</v>
      </c>
      <c r="E12" s="411">
        <v>777932.32424318953</v>
      </c>
      <c r="F12" s="411">
        <v>53364.547318169418</v>
      </c>
      <c r="G12" s="411">
        <v>3210.076949387621</v>
      </c>
      <c r="H12" s="411">
        <v>1917.1045314599223</v>
      </c>
      <c r="I12" s="411">
        <v>47584.233820693458</v>
      </c>
      <c r="J12" s="411">
        <v>0</v>
      </c>
      <c r="K12" s="411">
        <v>0</v>
      </c>
      <c r="L12" s="411">
        <v>0</v>
      </c>
      <c r="M12" s="800">
        <v>0</v>
      </c>
      <c r="N12" s="429">
        <v>11</v>
      </c>
      <c r="O12" s="446">
        <v>112</v>
      </c>
      <c r="P12" s="447" t="s">
        <v>154</v>
      </c>
      <c r="Q12" s="448">
        <f t="shared" si="2"/>
        <v>33453607.130608428</v>
      </c>
      <c r="R12" s="449">
        <f t="shared" si="2"/>
        <v>1825750.1239235648</v>
      </c>
      <c r="S12" s="449">
        <f t="shared" si="2"/>
        <v>172880.24361484771</v>
      </c>
      <c r="T12" s="449">
        <f t="shared" si="2"/>
        <v>1220.5253140974255</v>
      </c>
      <c r="U12" s="449">
        <f t="shared" si="2"/>
        <v>5785.7369917909737</v>
      </c>
      <c r="V12" s="449">
        <f t="shared" si="2"/>
        <v>0</v>
      </c>
      <c r="W12" s="449">
        <f t="shared" si="2"/>
        <v>0</v>
      </c>
      <c r="X12" s="449">
        <f t="shared" si="2"/>
        <v>0</v>
      </c>
      <c r="Y12" s="450">
        <f t="shared" si="2"/>
        <v>0</v>
      </c>
      <c r="Z12" s="882">
        <v>5846744</v>
      </c>
      <c r="AB12" s="446">
        <v>112</v>
      </c>
      <c r="AC12" s="431" t="s">
        <v>154</v>
      </c>
      <c r="AD12" s="451">
        <f t="shared" si="11"/>
        <v>5.7217499398996141</v>
      </c>
      <c r="AE12" s="452">
        <f t="shared" si="3"/>
        <v>0.31226784068595526</v>
      </c>
      <c r="AF12" s="453">
        <f t="shared" si="4"/>
        <v>2.9568635742363222E-2</v>
      </c>
      <c r="AG12" s="454">
        <f t="shared" si="5"/>
        <v>2.0875299381970983E-4</v>
      </c>
      <c r="AH12" s="454">
        <f t="shared" si="6"/>
        <v>9.8956564402186468E-4</v>
      </c>
      <c r="AI12" s="454">
        <f t="shared" si="7"/>
        <v>0</v>
      </c>
      <c r="AJ12" s="454">
        <f t="shared" si="8"/>
        <v>0</v>
      </c>
      <c r="AK12" s="454">
        <f t="shared" si="9"/>
        <v>0</v>
      </c>
      <c r="AL12" s="452">
        <f t="shared" si="10"/>
        <v>0</v>
      </c>
    </row>
    <row r="13" spans="1:38">
      <c r="A13" s="434" t="s">
        <v>709</v>
      </c>
      <c r="B13" s="435">
        <v>10</v>
      </c>
      <c r="C13" s="435" t="s">
        <v>710</v>
      </c>
      <c r="D13" s="799">
        <v>237188</v>
      </c>
      <c r="E13" s="411">
        <v>2542835.4215417667</v>
      </c>
      <c r="F13" s="411">
        <v>174582.0311623537</v>
      </c>
      <c r="G13" s="411">
        <v>119008.93565969824</v>
      </c>
      <c r="H13" s="411">
        <v>307.25225351036289</v>
      </c>
      <c r="I13" s="411">
        <v>1325217.5465070335</v>
      </c>
      <c r="J13" s="411">
        <v>0</v>
      </c>
      <c r="K13" s="411">
        <v>0</v>
      </c>
      <c r="L13" s="411">
        <v>0</v>
      </c>
      <c r="M13" s="800">
        <v>0</v>
      </c>
      <c r="N13" s="429">
        <v>11</v>
      </c>
      <c r="O13" s="446">
        <v>113</v>
      </c>
      <c r="P13" s="447" t="s">
        <v>156</v>
      </c>
      <c r="Q13" s="448">
        <f t="shared" si="2"/>
        <v>2816156.2688054694</v>
      </c>
      <c r="R13" s="449">
        <f t="shared" si="2"/>
        <v>164922.31508225348</v>
      </c>
      <c r="S13" s="449">
        <f t="shared" si="2"/>
        <v>0</v>
      </c>
      <c r="T13" s="449">
        <f t="shared" si="2"/>
        <v>60.355931134904267</v>
      </c>
      <c r="U13" s="449">
        <f t="shared" si="2"/>
        <v>201.93956845721092</v>
      </c>
      <c r="V13" s="449">
        <f t="shared" si="2"/>
        <v>0</v>
      </c>
      <c r="W13" s="449">
        <f t="shared" si="2"/>
        <v>0</v>
      </c>
      <c r="X13" s="449">
        <f t="shared" si="2"/>
        <v>0</v>
      </c>
      <c r="Y13" s="450">
        <f t="shared" si="2"/>
        <v>0</v>
      </c>
      <c r="Z13" s="882">
        <v>1496690</v>
      </c>
      <c r="AB13" s="446">
        <v>113</v>
      </c>
      <c r="AC13" s="431" t="s">
        <v>156</v>
      </c>
      <c r="AD13" s="451">
        <f t="shared" si="11"/>
        <v>1.8815895534850031</v>
      </c>
      <c r="AE13" s="452">
        <f t="shared" si="3"/>
        <v>0.11019136566841062</v>
      </c>
      <c r="AF13" s="453">
        <f t="shared" si="4"/>
        <v>0</v>
      </c>
      <c r="AG13" s="454">
        <f t="shared" si="5"/>
        <v>4.0326274068046334E-5</v>
      </c>
      <c r="AH13" s="454">
        <f t="shared" si="6"/>
        <v>1.3492411151087461E-4</v>
      </c>
      <c r="AI13" s="454">
        <f t="shared" si="7"/>
        <v>0</v>
      </c>
      <c r="AJ13" s="454">
        <f t="shared" si="8"/>
        <v>0</v>
      </c>
      <c r="AK13" s="454">
        <f t="shared" si="9"/>
        <v>0</v>
      </c>
      <c r="AL13" s="452">
        <f t="shared" si="10"/>
        <v>0</v>
      </c>
    </row>
    <row r="14" spans="1:38">
      <c r="A14" s="434" t="s">
        <v>711</v>
      </c>
      <c r="B14" s="435">
        <v>11</v>
      </c>
      <c r="C14" s="435" t="s">
        <v>712</v>
      </c>
      <c r="D14" s="799">
        <v>113350</v>
      </c>
      <c r="E14" s="411">
        <v>551817.21507955575</v>
      </c>
      <c r="F14" s="411">
        <v>37832.669665455163</v>
      </c>
      <c r="G14" s="411">
        <v>4.4940366447377569</v>
      </c>
      <c r="H14" s="411">
        <v>66.676388657590209</v>
      </c>
      <c r="I14" s="411">
        <v>187.17138799097447</v>
      </c>
      <c r="J14" s="411">
        <v>0</v>
      </c>
      <c r="K14" s="411">
        <v>0</v>
      </c>
      <c r="L14" s="411">
        <v>0</v>
      </c>
      <c r="M14" s="800">
        <v>0</v>
      </c>
      <c r="N14" s="429">
        <v>11</v>
      </c>
      <c r="O14" s="446">
        <v>114</v>
      </c>
      <c r="P14" s="447" t="s">
        <v>158</v>
      </c>
      <c r="Q14" s="448">
        <f t="shared" si="2"/>
        <v>289637.35569518449</v>
      </c>
      <c r="R14" s="449">
        <f t="shared" si="2"/>
        <v>5980.0498910797451</v>
      </c>
      <c r="S14" s="449">
        <f t="shared" si="2"/>
        <v>34.493868208038293</v>
      </c>
      <c r="T14" s="449">
        <f t="shared" si="2"/>
        <v>203.05906965997326</v>
      </c>
      <c r="U14" s="449">
        <f t="shared" si="2"/>
        <v>1344.7952113476656</v>
      </c>
      <c r="V14" s="449">
        <f t="shared" si="2"/>
        <v>0</v>
      </c>
      <c r="W14" s="449">
        <f t="shared" si="2"/>
        <v>0</v>
      </c>
      <c r="X14" s="449">
        <f t="shared" si="2"/>
        <v>0</v>
      </c>
      <c r="Y14" s="450">
        <f t="shared" si="2"/>
        <v>0</v>
      </c>
      <c r="Z14" s="882">
        <v>1621326</v>
      </c>
      <c r="AB14" s="446">
        <v>114</v>
      </c>
      <c r="AC14" s="431" t="s">
        <v>158</v>
      </c>
      <c r="AD14" s="451">
        <f t="shared" si="11"/>
        <v>0.17864226916436576</v>
      </c>
      <c r="AE14" s="452">
        <f t="shared" si="3"/>
        <v>3.6883698226511789E-3</v>
      </c>
      <c r="AF14" s="453">
        <f t="shared" si="4"/>
        <v>2.1275097178505923E-5</v>
      </c>
      <c r="AG14" s="454">
        <f t="shared" si="5"/>
        <v>1.2524259134805293E-4</v>
      </c>
      <c r="AH14" s="454">
        <f t="shared" si="6"/>
        <v>8.2944158753246765E-4</v>
      </c>
      <c r="AI14" s="454">
        <f t="shared" si="7"/>
        <v>0</v>
      </c>
      <c r="AJ14" s="454">
        <f t="shared" si="8"/>
        <v>0</v>
      </c>
      <c r="AK14" s="454">
        <f t="shared" si="9"/>
        <v>0</v>
      </c>
      <c r="AL14" s="452">
        <f t="shared" si="10"/>
        <v>0</v>
      </c>
    </row>
    <row r="15" spans="1:38">
      <c r="A15" s="434" t="s">
        <v>713</v>
      </c>
      <c r="B15" s="435">
        <v>12</v>
      </c>
      <c r="C15" s="435" t="s">
        <v>714</v>
      </c>
      <c r="D15" s="799">
        <v>321228</v>
      </c>
      <c r="E15" s="411">
        <v>22052247.088004179</v>
      </c>
      <c r="F15" s="411">
        <v>1556816.6945553217</v>
      </c>
      <c r="G15" s="411">
        <v>144.89844205690275</v>
      </c>
      <c r="H15" s="411">
        <v>2664.5855863721035</v>
      </c>
      <c r="I15" s="411">
        <v>7479.9219433315402</v>
      </c>
      <c r="J15" s="411">
        <v>0</v>
      </c>
      <c r="K15" s="411">
        <v>0</v>
      </c>
      <c r="L15" s="411">
        <v>0</v>
      </c>
      <c r="M15" s="800">
        <v>0</v>
      </c>
      <c r="N15" s="429">
        <v>11</v>
      </c>
      <c r="O15" s="446">
        <v>151</v>
      </c>
      <c r="P15" s="447" t="s">
        <v>160</v>
      </c>
      <c r="Q15" s="448">
        <f t="shared" si="2"/>
        <v>12221265.468112933</v>
      </c>
      <c r="R15" s="449">
        <f t="shared" si="2"/>
        <v>699661.70128305547</v>
      </c>
      <c r="S15" s="449">
        <f t="shared" si="2"/>
        <v>8845.9564295245254</v>
      </c>
      <c r="T15" s="449">
        <f t="shared" si="2"/>
        <v>7130.7033910708233</v>
      </c>
      <c r="U15" s="449">
        <f t="shared" si="2"/>
        <v>7679.8546593025421</v>
      </c>
      <c r="V15" s="449">
        <f t="shared" si="2"/>
        <v>0</v>
      </c>
      <c r="W15" s="449">
        <f t="shared" si="2"/>
        <v>0</v>
      </c>
      <c r="X15" s="449">
        <f t="shared" si="2"/>
        <v>0</v>
      </c>
      <c r="Y15" s="450">
        <f t="shared" si="2"/>
        <v>0</v>
      </c>
      <c r="Z15" s="882">
        <v>1065389</v>
      </c>
      <c r="AB15" s="446">
        <v>151</v>
      </c>
      <c r="AC15" s="431" t="s">
        <v>160</v>
      </c>
      <c r="AD15" s="451">
        <f t="shared" si="11"/>
        <v>11.471176695191083</v>
      </c>
      <c r="AE15" s="452">
        <f t="shared" si="3"/>
        <v>0.65671947174511425</v>
      </c>
      <c r="AF15" s="453">
        <f t="shared" si="4"/>
        <v>8.3030296253523601E-3</v>
      </c>
      <c r="AG15" s="454">
        <f t="shared" si="5"/>
        <v>6.6930514498186331E-3</v>
      </c>
      <c r="AH15" s="454">
        <f t="shared" si="6"/>
        <v>7.2084981723131575E-3</v>
      </c>
      <c r="AI15" s="454">
        <f t="shared" si="7"/>
        <v>0</v>
      </c>
      <c r="AJ15" s="454">
        <f t="shared" si="8"/>
        <v>0</v>
      </c>
      <c r="AK15" s="454">
        <f t="shared" si="9"/>
        <v>0</v>
      </c>
      <c r="AL15" s="452">
        <f t="shared" si="10"/>
        <v>0</v>
      </c>
    </row>
    <row r="16" spans="1:38">
      <c r="A16" s="434" t="s">
        <v>715</v>
      </c>
      <c r="B16" s="435">
        <v>13</v>
      </c>
      <c r="C16" s="435" t="s">
        <v>716</v>
      </c>
      <c r="D16" s="799">
        <v>35174</v>
      </c>
      <c r="E16" s="411">
        <v>457303.26750912529</v>
      </c>
      <c r="F16" s="411">
        <v>31404.764836438062</v>
      </c>
      <c r="G16" s="411">
        <v>1264.828091647295</v>
      </c>
      <c r="H16" s="411">
        <v>111.77639745903554</v>
      </c>
      <c r="I16" s="411">
        <v>16981.442801055633</v>
      </c>
      <c r="J16" s="411">
        <v>0</v>
      </c>
      <c r="K16" s="411">
        <v>0</v>
      </c>
      <c r="L16" s="411">
        <v>0</v>
      </c>
      <c r="M16" s="800">
        <v>0</v>
      </c>
      <c r="N16" s="429">
        <v>11</v>
      </c>
      <c r="O16" s="446">
        <v>152</v>
      </c>
      <c r="P16" s="447" t="s">
        <v>162</v>
      </c>
      <c r="Q16" s="448">
        <f t="shared" si="2"/>
        <v>5223927.8475774303</v>
      </c>
      <c r="R16" s="449">
        <f t="shared" si="2"/>
        <v>277374.90473098762</v>
      </c>
      <c r="S16" s="449">
        <f t="shared" si="2"/>
        <v>65.300349889779341</v>
      </c>
      <c r="T16" s="449">
        <f t="shared" si="2"/>
        <v>1809.0211947271614</v>
      </c>
      <c r="U16" s="449">
        <f t="shared" si="2"/>
        <v>1987.1728021132767</v>
      </c>
      <c r="V16" s="449">
        <f t="shared" si="2"/>
        <v>0</v>
      </c>
      <c r="W16" s="449">
        <f t="shared" si="2"/>
        <v>0</v>
      </c>
      <c r="X16" s="449">
        <f t="shared" si="2"/>
        <v>0</v>
      </c>
      <c r="Y16" s="450">
        <f t="shared" si="2"/>
        <v>0</v>
      </c>
      <c r="Z16" s="882">
        <v>1845525</v>
      </c>
      <c r="AB16" s="446">
        <v>152</v>
      </c>
      <c r="AC16" s="431" t="s">
        <v>162</v>
      </c>
      <c r="AD16" s="451">
        <f t="shared" si="11"/>
        <v>2.8305917544207908</v>
      </c>
      <c r="AE16" s="452">
        <f t="shared" si="3"/>
        <v>0.15029593461534665</v>
      </c>
      <c r="AF16" s="453">
        <f t="shared" si="4"/>
        <v>3.5383075216959583E-5</v>
      </c>
      <c r="AG16" s="454">
        <f t="shared" si="5"/>
        <v>9.8022036804007603E-4</v>
      </c>
      <c r="AH16" s="454">
        <f t="shared" si="6"/>
        <v>1.0767520364737822E-3</v>
      </c>
      <c r="AI16" s="454">
        <f t="shared" si="7"/>
        <v>0</v>
      </c>
      <c r="AJ16" s="454">
        <f t="shared" si="8"/>
        <v>0</v>
      </c>
      <c r="AK16" s="454">
        <f t="shared" si="9"/>
        <v>0</v>
      </c>
      <c r="AL16" s="452">
        <f t="shared" si="10"/>
        <v>0</v>
      </c>
    </row>
    <row r="17" spans="1:38">
      <c r="A17" s="434" t="s">
        <v>717</v>
      </c>
      <c r="B17" s="435">
        <v>14</v>
      </c>
      <c r="C17" s="435" t="s">
        <v>718</v>
      </c>
      <c r="D17" s="799">
        <v>1020302</v>
      </c>
      <c r="E17" s="411">
        <v>4077585.6219308693</v>
      </c>
      <c r="F17" s="411">
        <v>279658.66373479756</v>
      </c>
      <c r="G17" s="411">
        <v>100.29352234777886</v>
      </c>
      <c r="H17" s="411">
        <v>6057070.4991100393</v>
      </c>
      <c r="I17" s="411">
        <v>678531.90726882603</v>
      </c>
      <c r="J17" s="411">
        <v>0</v>
      </c>
      <c r="K17" s="411">
        <v>0</v>
      </c>
      <c r="L17" s="411">
        <v>0</v>
      </c>
      <c r="M17" s="800">
        <v>0</v>
      </c>
      <c r="N17" s="429">
        <v>12</v>
      </c>
      <c r="O17" s="446">
        <v>161</v>
      </c>
      <c r="P17" s="447" t="s">
        <v>164</v>
      </c>
      <c r="Q17" s="448">
        <f t="shared" si="2"/>
        <v>8692731.5492073148</v>
      </c>
      <c r="R17" s="449">
        <f t="shared" si="2"/>
        <v>336402.9544304653</v>
      </c>
      <c r="S17" s="449">
        <f t="shared" si="2"/>
        <v>28838.995511768408</v>
      </c>
      <c r="T17" s="449">
        <f t="shared" si="2"/>
        <v>339.60090925562395</v>
      </c>
      <c r="U17" s="449">
        <f t="shared" si="2"/>
        <v>514.08674702899316</v>
      </c>
      <c r="V17" s="449">
        <f t="shared" si="2"/>
        <v>0</v>
      </c>
      <c r="W17" s="449">
        <f t="shared" si="2"/>
        <v>0</v>
      </c>
      <c r="X17" s="449">
        <f t="shared" si="2"/>
        <v>0</v>
      </c>
      <c r="Y17" s="450">
        <f t="shared" si="2"/>
        <v>0</v>
      </c>
      <c r="Z17" s="882">
        <v>2363558</v>
      </c>
      <c r="AB17" s="446">
        <v>161</v>
      </c>
      <c r="AC17" s="431" t="s">
        <v>164</v>
      </c>
      <c r="AD17" s="451">
        <f t="shared" si="11"/>
        <v>3.6778160507198532</v>
      </c>
      <c r="AE17" s="452">
        <f t="shared" si="3"/>
        <v>0.14232904562970966</v>
      </c>
      <c r="AF17" s="453">
        <f t="shared" si="4"/>
        <v>1.2201518012999219E-2</v>
      </c>
      <c r="AG17" s="454">
        <f t="shared" si="5"/>
        <v>1.4368207137528419E-4</v>
      </c>
      <c r="AH17" s="454">
        <f t="shared" si="6"/>
        <v>2.1750545026988683E-4</v>
      </c>
      <c r="AI17" s="454">
        <f t="shared" si="7"/>
        <v>0</v>
      </c>
      <c r="AJ17" s="454">
        <f t="shared" si="8"/>
        <v>0</v>
      </c>
      <c r="AK17" s="454">
        <f t="shared" si="9"/>
        <v>0</v>
      </c>
      <c r="AL17" s="452">
        <f t="shared" si="10"/>
        <v>0</v>
      </c>
    </row>
    <row r="18" spans="1:38">
      <c r="A18" s="434" t="s">
        <v>719</v>
      </c>
      <c r="B18" s="435">
        <v>15</v>
      </c>
      <c r="C18" s="435" t="s">
        <v>720</v>
      </c>
      <c r="D18" s="799">
        <v>1107289</v>
      </c>
      <c r="E18" s="411">
        <v>1112060.5432222662</v>
      </c>
      <c r="F18" s="411">
        <v>75275.888635674783</v>
      </c>
      <c r="G18" s="411">
        <v>25.994924120272064</v>
      </c>
      <c r="H18" s="411">
        <v>4506923.3292736653</v>
      </c>
      <c r="I18" s="411">
        <v>735044.38255403098</v>
      </c>
      <c r="J18" s="411">
        <v>0</v>
      </c>
      <c r="K18" s="411">
        <v>0</v>
      </c>
      <c r="L18" s="411">
        <v>0</v>
      </c>
      <c r="M18" s="800">
        <v>0</v>
      </c>
      <c r="N18" s="429">
        <v>12</v>
      </c>
      <c r="O18" s="446">
        <v>162</v>
      </c>
      <c r="P18" s="447" t="s">
        <v>166</v>
      </c>
      <c r="Q18" s="448">
        <f t="shared" si="2"/>
        <v>1589116.2772733853</v>
      </c>
      <c r="R18" s="449">
        <f t="shared" si="2"/>
        <v>95923.265246939816</v>
      </c>
      <c r="S18" s="449">
        <f t="shared" si="2"/>
        <v>26193.754804196276</v>
      </c>
      <c r="T18" s="449">
        <f t="shared" si="2"/>
        <v>62.082364975847639</v>
      </c>
      <c r="U18" s="449">
        <f t="shared" si="2"/>
        <v>93.980081290879724</v>
      </c>
      <c r="V18" s="449">
        <f t="shared" si="2"/>
        <v>0</v>
      </c>
      <c r="W18" s="449">
        <f t="shared" si="2"/>
        <v>0</v>
      </c>
      <c r="X18" s="449">
        <f t="shared" si="2"/>
        <v>0</v>
      </c>
      <c r="Y18" s="450">
        <f t="shared" si="2"/>
        <v>0</v>
      </c>
      <c r="Z18" s="882">
        <v>1740910</v>
      </c>
      <c r="AB18" s="446">
        <v>162</v>
      </c>
      <c r="AC18" s="431" t="s">
        <v>166</v>
      </c>
      <c r="AD18" s="451">
        <f t="shared" si="11"/>
        <v>0.91280782882135514</v>
      </c>
      <c r="AE18" s="452">
        <f t="shared" si="3"/>
        <v>5.5099496956729423E-2</v>
      </c>
      <c r="AF18" s="453">
        <f t="shared" si="4"/>
        <v>1.504601317942701E-2</v>
      </c>
      <c r="AG18" s="454">
        <f t="shared" si="5"/>
        <v>3.5660869876011765E-5</v>
      </c>
      <c r="AH18" s="454">
        <f t="shared" si="6"/>
        <v>5.398330832201534E-5</v>
      </c>
      <c r="AI18" s="454">
        <f t="shared" si="7"/>
        <v>0</v>
      </c>
      <c r="AJ18" s="454">
        <f t="shared" si="8"/>
        <v>0</v>
      </c>
      <c r="AK18" s="454">
        <f t="shared" si="9"/>
        <v>0</v>
      </c>
      <c r="AL18" s="452">
        <f t="shared" si="10"/>
        <v>0</v>
      </c>
    </row>
    <row r="19" spans="1:38">
      <c r="A19" s="434" t="s">
        <v>721</v>
      </c>
      <c r="B19" s="435">
        <v>16</v>
      </c>
      <c r="C19" s="435" t="s">
        <v>722</v>
      </c>
      <c r="D19" s="799">
        <v>665100</v>
      </c>
      <c r="E19" s="411">
        <v>1107449.9400908113</v>
      </c>
      <c r="F19" s="411">
        <v>75183.811636039958</v>
      </c>
      <c r="G19" s="411">
        <v>471.13590841183043</v>
      </c>
      <c r="H19" s="411">
        <v>553580.70708708977</v>
      </c>
      <c r="I19" s="411">
        <v>1324601.6056232052</v>
      </c>
      <c r="J19" s="411">
        <v>0</v>
      </c>
      <c r="K19" s="411">
        <v>0</v>
      </c>
      <c r="L19" s="411">
        <v>0</v>
      </c>
      <c r="M19" s="800">
        <v>0</v>
      </c>
      <c r="N19" s="429">
        <v>12</v>
      </c>
      <c r="O19" s="446">
        <v>163</v>
      </c>
      <c r="P19" s="447" t="s">
        <v>168</v>
      </c>
      <c r="Q19" s="448">
        <f t="shared" si="2"/>
        <v>165104278.75972238</v>
      </c>
      <c r="R19" s="449">
        <f t="shared" si="2"/>
        <v>8371073.7805548534</v>
      </c>
      <c r="S19" s="449">
        <f t="shared" si="2"/>
        <v>22516.092424153627</v>
      </c>
      <c r="T19" s="449">
        <f t="shared" si="2"/>
        <v>13025.052216306796</v>
      </c>
      <c r="U19" s="449">
        <f t="shared" si="2"/>
        <v>25464.90213517331</v>
      </c>
      <c r="V19" s="449">
        <f t="shared" si="2"/>
        <v>0</v>
      </c>
      <c r="W19" s="449">
        <f t="shared" si="2"/>
        <v>0</v>
      </c>
      <c r="X19" s="449">
        <f t="shared" si="2"/>
        <v>0</v>
      </c>
      <c r="Y19" s="450">
        <f t="shared" si="2"/>
        <v>0</v>
      </c>
      <c r="Z19" s="882">
        <v>3814849</v>
      </c>
      <c r="AB19" s="446">
        <v>163</v>
      </c>
      <c r="AC19" s="431" t="s">
        <v>168</v>
      </c>
      <c r="AD19" s="451">
        <f t="shared" si="11"/>
        <v>43.27937455970666</v>
      </c>
      <c r="AE19" s="452">
        <f t="shared" si="3"/>
        <v>2.1943394825207641</v>
      </c>
      <c r="AF19" s="453">
        <f t="shared" si="4"/>
        <v>5.9022237640739194E-3</v>
      </c>
      <c r="AG19" s="454">
        <f t="shared" si="5"/>
        <v>3.4143034799822471E-3</v>
      </c>
      <c r="AH19" s="454">
        <f t="shared" si="6"/>
        <v>6.6752057906284915E-3</v>
      </c>
      <c r="AI19" s="454">
        <f t="shared" si="7"/>
        <v>0</v>
      </c>
      <c r="AJ19" s="454">
        <f t="shared" si="8"/>
        <v>0</v>
      </c>
      <c r="AK19" s="454">
        <f t="shared" si="9"/>
        <v>0</v>
      </c>
      <c r="AL19" s="452">
        <f t="shared" si="10"/>
        <v>0</v>
      </c>
    </row>
    <row r="20" spans="1:38">
      <c r="A20" s="434" t="s">
        <v>723</v>
      </c>
      <c r="B20" s="435">
        <v>17</v>
      </c>
      <c r="C20" s="435" t="s">
        <v>724</v>
      </c>
      <c r="D20" s="799">
        <v>475566</v>
      </c>
      <c r="E20" s="411">
        <v>1927886.6137112021</v>
      </c>
      <c r="F20" s="411">
        <v>131470.42737899875</v>
      </c>
      <c r="G20" s="411">
        <v>105.75790234175581</v>
      </c>
      <c r="H20" s="411">
        <v>35799.915932460564</v>
      </c>
      <c r="I20" s="411">
        <v>525394.94727407314</v>
      </c>
      <c r="J20" s="411">
        <v>0</v>
      </c>
      <c r="K20" s="411">
        <v>0</v>
      </c>
      <c r="L20" s="411">
        <v>0</v>
      </c>
      <c r="M20" s="800">
        <v>0</v>
      </c>
      <c r="N20" s="429">
        <v>12</v>
      </c>
      <c r="O20" s="446">
        <v>164</v>
      </c>
      <c r="P20" s="447" t="s">
        <v>170</v>
      </c>
      <c r="Q20" s="448">
        <f t="shared" ref="Q20:Y48" si="12">SUMIF($N$4:$N$393,$O20,E$4:E$393)</f>
        <v>64726845.358761854</v>
      </c>
      <c r="R20" s="449">
        <f t="shared" si="12"/>
        <v>639876.05707499315</v>
      </c>
      <c r="S20" s="449">
        <f t="shared" si="12"/>
        <v>35279.320625365894</v>
      </c>
      <c r="T20" s="449">
        <f t="shared" si="12"/>
        <v>3785.8341723962922</v>
      </c>
      <c r="U20" s="449">
        <f t="shared" si="12"/>
        <v>9974.6226052695492</v>
      </c>
      <c r="V20" s="449">
        <f t="shared" si="12"/>
        <v>0</v>
      </c>
      <c r="W20" s="449">
        <f t="shared" si="12"/>
        <v>0</v>
      </c>
      <c r="X20" s="449">
        <f t="shared" si="12"/>
        <v>0</v>
      </c>
      <c r="Y20" s="450">
        <f t="shared" si="12"/>
        <v>0</v>
      </c>
      <c r="Z20" s="882">
        <v>3520839</v>
      </c>
      <c r="AB20" s="446">
        <v>164</v>
      </c>
      <c r="AC20" s="431" t="s">
        <v>170</v>
      </c>
      <c r="AD20" s="451">
        <f t="shared" si="11"/>
        <v>18.383926489896826</v>
      </c>
      <c r="AE20" s="452">
        <f t="shared" si="3"/>
        <v>0.18173965270067535</v>
      </c>
      <c r="AF20" s="453">
        <f t="shared" si="4"/>
        <v>1.0020145944011042E-2</v>
      </c>
      <c r="AG20" s="454">
        <f t="shared" si="5"/>
        <v>1.0752647798994194E-3</v>
      </c>
      <c r="AH20" s="454">
        <f t="shared" si="6"/>
        <v>2.8330243459782026E-3</v>
      </c>
      <c r="AI20" s="454">
        <f t="shared" si="7"/>
        <v>0</v>
      </c>
      <c r="AJ20" s="454">
        <f t="shared" si="8"/>
        <v>0</v>
      </c>
      <c r="AK20" s="454">
        <f t="shared" si="9"/>
        <v>0</v>
      </c>
      <c r="AL20" s="452">
        <f t="shared" si="10"/>
        <v>0</v>
      </c>
    </row>
    <row r="21" spans="1:38">
      <c r="A21" s="434" t="s">
        <v>725</v>
      </c>
      <c r="B21" s="435">
        <v>18</v>
      </c>
      <c r="C21" s="435" t="s">
        <v>726</v>
      </c>
      <c r="D21" s="799">
        <v>373610</v>
      </c>
      <c r="E21" s="411">
        <v>3464292.9748065942</v>
      </c>
      <c r="F21" s="411">
        <v>236644.07980113119</v>
      </c>
      <c r="G21" s="411">
        <v>214.38465728904515</v>
      </c>
      <c r="H21" s="411">
        <v>34347.432432216883</v>
      </c>
      <c r="I21" s="411">
        <v>247966.51659826198</v>
      </c>
      <c r="J21" s="411">
        <v>0</v>
      </c>
      <c r="K21" s="411">
        <v>0</v>
      </c>
      <c r="L21" s="411">
        <v>0</v>
      </c>
      <c r="M21" s="800">
        <v>0</v>
      </c>
      <c r="N21" s="429">
        <v>12</v>
      </c>
      <c r="O21" s="446">
        <v>191</v>
      </c>
      <c r="P21" s="447" t="s">
        <v>172</v>
      </c>
      <c r="Q21" s="448">
        <f t="shared" si="12"/>
        <v>9461173.7323782016</v>
      </c>
      <c r="R21" s="449">
        <f t="shared" si="12"/>
        <v>512277.25220824801</v>
      </c>
      <c r="S21" s="449">
        <f t="shared" si="12"/>
        <v>407664.00060149573</v>
      </c>
      <c r="T21" s="449">
        <f t="shared" si="12"/>
        <v>269.78215724711532</v>
      </c>
      <c r="U21" s="449">
        <f t="shared" si="12"/>
        <v>1456.164363029686</v>
      </c>
      <c r="V21" s="449">
        <f t="shared" si="12"/>
        <v>0</v>
      </c>
      <c r="W21" s="449">
        <f t="shared" si="12"/>
        <v>0</v>
      </c>
      <c r="X21" s="449">
        <f t="shared" si="12"/>
        <v>0</v>
      </c>
      <c r="Y21" s="450">
        <f t="shared" si="12"/>
        <v>0</v>
      </c>
      <c r="Z21" s="882">
        <v>4087529</v>
      </c>
      <c r="AB21" s="446">
        <v>191</v>
      </c>
      <c r="AC21" s="431" t="s">
        <v>172</v>
      </c>
      <c r="AD21" s="451">
        <f t="shared" si="11"/>
        <v>2.3146438183993805</v>
      </c>
      <c r="AE21" s="452">
        <f t="shared" si="3"/>
        <v>0.1253268789550479</v>
      </c>
      <c r="AF21" s="453">
        <f t="shared" si="4"/>
        <v>9.9733604483661337E-2</v>
      </c>
      <c r="AG21" s="454">
        <f t="shared" si="5"/>
        <v>6.6001282742487037E-5</v>
      </c>
      <c r="AH21" s="454">
        <f t="shared" si="6"/>
        <v>3.5624563471713252E-4</v>
      </c>
      <c r="AI21" s="454">
        <f t="shared" si="7"/>
        <v>0</v>
      </c>
      <c r="AJ21" s="454">
        <f t="shared" si="8"/>
        <v>0</v>
      </c>
      <c r="AK21" s="454">
        <f t="shared" si="9"/>
        <v>0</v>
      </c>
      <c r="AL21" s="452">
        <f t="shared" si="10"/>
        <v>0</v>
      </c>
    </row>
    <row r="22" spans="1:38">
      <c r="A22" s="434" t="s">
        <v>727</v>
      </c>
      <c r="B22" s="435">
        <v>19</v>
      </c>
      <c r="C22" s="435" t="s">
        <v>728</v>
      </c>
      <c r="D22" s="799">
        <v>96317</v>
      </c>
      <c r="E22" s="411">
        <v>339312.2754539593</v>
      </c>
      <c r="F22" s="411">
        <v>23224.556145433326</v>
      </c>
      <c r="G22" s="411">
        <v>20.949246318948148</v>
      </c>
      <c r="H22" s="411">
        <v>50261.589995665687</v>
      </c>
      <c r="I22" s="411">
        <v>35672.569482771978</v>
      </c>
      <c r="J22" s="411">
        <v>0</v>
      </c>
      <c r="K22" s="411">
        <v>0</v>
      </c>
      <c r="L22" s="411">
        <v>0</v>
      </c>
      <c r="M22" s="800">
        <v>0</v>
      </c>
      <c r="N22" s="429">
        <v>12</v>
      </c>
      <c r="O22" s="446">
        <v>201</v>
      </c>
      <c r="P22" s="447" t="s">
        <v>174</v>
      </c>
      <c r="Q22" s="448">
        <f t="shared" si="12"/>
        <v>34454047.100826927</v>
      </c>
      <c r="R22" s="449">
        <f t="shared" si="12"/>
        <v>2043861.7703908214</v>
      </c>
      <c r="S22" s="449">
        <f t="shared" si="12"/>
        <v>930920.54099264112</v>
      </c>
      <c r="T22" s="449">
        <f t="shared" si="12"/>
        <v>2424.2312816004578</v>
      </c>
      <c r="U22" s="449">
        <f t="shared" si="12"/>
        <v>15970.833641892128</v>
      </c>
      <c r="V22" s="449">
        <f t="shared" si="12"/>
        <v>0</v>
      </c>
      <c r="W22" s="449">
        <f t="shared" si="12"/>
        <v>0</v>
      </c>
      <c r="X22" s="449">
        <f t="shared" si="12"/>
        <v>0</v>
      </c>
      <c r="Y22" s="450">
        <f t="shared" si="12"/>
        <v>0</v>
      </c>
      <c r="Z22" s="882">
        <v>315465</v>
      </c>
      <c r="AB22" s="446">
        <v>201</v>
      </c>
      <c r="AC22" s="431" t="s">
        <v>174</v>
      </c>
      <c r="AD22" s="451">
        <f t="shared" si="11"/>
        <v>109.21670264792267</v>
      </c>
      <c r="AE22" s="452">
        <f t="shared" si="3"/>
        <v>6.4788859949307254</v>
      </c>
      <c r="AF22" s="453">
        <f t="shared" si="4"/>
        <v>2.9509471446678432</v>
      </c>
      <c r="AG22" s="454">
        <f t="shared" si="5"/>
        <v>7.6846283473616973E-3</v>
      </c>
      <c r="AH22" s="454">
        <f t="shared" si="6"/>
        <v>5.0626325081679829E-2</v>
      </c>
      <c r="AI22" s="454">
        <f t="shared" si="7"/>
        <v>0</v>
      </c>
      <c r="AJ22" s="454">
        <f t="shared" si="8"/>
        <v>0</v>
      </c>
      <c r="AK22" s="454">
        <f t="shared" si="9"/>
        <v>0</v>
      </c>
      <c r="AL22" s="452">
        <f t="shared" si="10"/>
        <v>0</v>
      </c>
    </row>
    <row r="23" spans="1:38">
      <c r="A23" s="434" t="s">
        <v>729</v>
      </c>
      <c r="B23" s="435">
        <v>20</v>
      </c>
      <c r="C23" s="435" t="s">
        <v>142</v>
      </c>
      <c r="D23" s="799">
        <v>438468</v>
      </c>
      <c r="E23" s="411">
        <v>4247894.4807270449</v>
      </c>
      <c r="F23" s="411">
        <v>291681.48205527943</v>
      </c>
      <c r="G23" s="411">
        <v>130.20794004548168</v>
      </c>
      <c r="H23" s="411">
        <v>37.969587668956429</v>
      </c>
      <c r="I23" s="411">
        <v>64.723944649221878</v>
      </c>
      <c r="J23" s="411">
        <v>0</v>
      </c>
      <c r="K23" s="411">
        <v>0</v>
      </c>
      <c r="L23" s="411">
        <v>0</v>
      </c>
      <c r="M23" s="800">
        <v>0</v>
      </c>
      <c r="N23" s="429">
        <v>13</v>
      </c>
      <c r="O23" s="446">
        <v>202</v>
      </c>
      <c r="P23" s="447" t="s">
        <v>176</v>
      </c>
      <c r="Q23" s="448">
        <f t="shared" si="12"/>
        <v>30395018.667877376</v>
      </c>
      <c r="R23" s="449">
        <f t="shared" si="12"/>
        <v>1680076.9315126743</v>
      </c>
      <c r="S23" s="449">
        <f t="shared" si="12"/>
        <v>1830026.0197777357</v>
      </c>
      <c r="T23" s="449">
        <f t="shared" si="12"/>
        <v>11279.638711336876</v>
      </c>
      <c r="U23" s="449">
        <f t="shared" si="12"/>
        <v>248811.83813031222</v>
      </c>
      <c r="V23" s="449">
        <f t="shared" si="12"/>
        <v>0</v>
      </c>
      <c r="W23" s="449">
        <f t="shared" si="12"/>
        <v>0</v>
      </c>
      <c r="X23" s="449">
        <f t="shared" si="12"/>
        <v>0</v>
      </c>
      <c r="Y23" s="450">
        <f t="shared" si="12"/>
        <v>0</v>
      </c>
      <c r="Z23" s="882">
        <v>2188577</v>
      </c>
      <c r="AB23" s="446">
        <v>202</v>
      </c>
      <c r="AC23" s="431" t="s">
        <v>176</v>
      </c>
      <c r="AD23" s="451">
        <f t="shared" si="11"/>
        <v>13.888028005355707</v>
      </c>
      <c r="AE23" s="452">
        <f t="shared" si="3"/>
        <v>0.76765721814342114</v>
      </c>
      <c r="AF23" s="453">
        <f t="shared" si="4"/>
        <v>0.83617164019257062</v>
      </c>
      <c r="AG23" s="454">
        <f t="shared" si="5"/>
        <v>5.1538687975505896E-3</v>
      </c>
      <c r="AH23" s="454">
        <f t="shared" si="6"/>
        <v>0.11368658179735609</v>
      </c>
      <c r="AI23" s="454">
        <f t="shared" si="7"/>
        <v>0</v>
      </c>
      <c r="AJ23" s="454">
        <f t="shared" si="8"/>
        <v>0</v>
      </c>
      <c r="AK23" s="454">
        <f t="shared" si="9"/>
        <v>0</v>
      </c>
      <c r="AL23" s="452">
        <f t="shared" si="10"/>
        <v>0</v>
      </c>
    </row>
    <row r="24" spans="1:38">
      <c r="A24" s="434" t="s">
        <v>730</v>
      </c>
      <c r="B24" s="435">
        <v>21</v>
      </c>
      <c r="C24" s="435" t="s">
        <v>374</v>
      </c>
      <c r="D24" s="799">
        <v>256132</v>
      </c>
      <c r="E24" s="411">
        <v>254071.78304148666</v>
      </c>
      <c r="F24" s="411">
        <v>17248.366991778723</v>
      </c>
      <c r="G24" s="411">
        <v>4.803481174933939</v>
      </c>
      <c r="H24" s="411">
        <v>30.699638376738161</v>
      </c>
      <c r="I24" s="411">
        <v>86.178841438212075</v>
      </c>
      <c r="J24" s="411">
        <v>0</v>
      </c>
      <c r="K24" s="411">
        <v>0</v>
      </c>
      <c r="L24" s="411">
        <v>0</v>
      </c>
      <c r="M24" s="800">
        <v>0</v>
      </c>
      <c r="N24" s="429">
        <v>15</v>
      </c>
      <c r="O24" s="446">
        <v>203</v>
      </c>
      <c r="P24" s="447" t="s">
        <v>178</v>
      </c>
      <c r="Q24" s="448">
        <f t="shared" si="12"/>
        <v>251372269.15703118</v>
      </c>
      <c r="R24" s="449">
        <f t="shared" si="12"/>
        <v>13144904.648797341</v>
      </c>
      <c r="S24" s="449">
        <f t="shared" si="12"/>
        <v>421182.34601840732</v>
      </c>
      <c r="T24" s="449">
        <f t="shared" si="12"/>
        <v>9401.4471253865267</v>
      </c>
      <c r="U24" s="449">
        <f t="shared" si="12"/>
        <v>49413.385446224544</v>
      </c>
      <c r="V24" s="449">
        <f t="shared" si="12"/>
        <v>0</v>
      </c>
      <c r="W24" s="449">
        <f t="shared" si="12"/>
        <v>0</v>
      </c>
      <c r="X24" s="449">
        <f t="shared" si="12"/>
        <v>0</v>
      </c>
      <c r="Y24" s="450">
        <f t="shared" si="12"/>
        <v>0</v>
      </c>
      <c r="Z24" s="882">
        <v>2063291</v>
      </c>
      <c r="AB24" s="446">
        <v>203</v>
      </c>
      <c r="AC24" s="431" t="s">
        <v>178</v>
      </c>
      <c r="AD24" s="451">
        <f t="shared" si="11"/>
        <v>121.83073989904051</v>
      </c>
      <c r="AE24" s="452">
        <f t="shared" si="3"/>
        <v>6.3708437873268196</v>
      </c>
      <c r="AF24" s="453">
        <f t="shared" si="4"/>
        <v>0.20413133485214024</v>
      </c>
      <c r="AG24" s="454">
        <f t="shared" si="5"/>
        <v>4.5565298958734016E-3</v>
      </c>
      <c r="AH24" s="454">
        <f t="shared" si="6"/>
        <v>2.3948820329378912E-2</v>
      </c>
      <c r="AI24" s="454">
        <f t="shared" si="7"/>
        <v>0</v>
      </c>
      <c r="AJ24" s="454">
        <f t="shared" si="8"/>
        <v>0</v>
      </c>
      <c r="AK24" s="454">
        <f t="shared" si="9"/>
        <v>0</v>
      </c>
      <c r="AL24" s="452">
        <f t="shared" si="10"/>
        <v>0</v>
      </c>
    </row>
    <row r="25" spans="1:38">
      <c r="A25" s="434" t="s">
        <v>731</v>
      </c>
      <c r="B25" s="435">
        <v>22</v>
      </c>
      <c r="C25" s="435" t="s">
        <v>376</v>
      </c>
      <c r="D25" s="799">
        <v>256416</v>
      </c>
      <c r="E25" s="411">
        <v>4963651.6947650015</v>
      </c>
      <c r="F25" s="411">
        <v>341904.03770856658</v>
      </c>
      <c r="G25" s="411">
        <v>58.643826091054109</v>
      </c>
      <c r="H25" s="411">
        <v>599.76086377323907</v>
      </c>
      <c r="I25" s="411">
        <v>1683.6255771378501</v>
      </c>
      <c r="J25" s="411">
        <v>0</v>
      </c>
      <c r="K25" s="411">
        <v>0</v>
      </c>
      <c r="L25" s="411">
        <v>0</v>
      </c>
      <c r="M25" s="800">
        <v>0</v>
      </c>
      <c r="N25" s="429">
        <v>15</v>
      </c>
      <c r="O25" s="446">
        <v>204</v>
      </c>
      <c r="P25" s="447" t="s">
        <v>180</v>
      </c>
      <c r="Q25" s="448">
        <f t="shared" si="12"/>
        <v>234781272.02737132</v>
      </c>
      <c r="R25" s="449">
        <f t="shared" si="12"/>
        <v>14208665.403534496</v>
      </c>
      <c r="S25" s="449">
        <f t="shared" si="12"/>
        <v>1727731.7213062921</v>
      </c>
      <c r="T25" s="449">
        <f t="shared" si="12"/>
        <v>43777.90931097338</v>
      </c>
      <c r="U25" s="449">
        <f t="shared" si="12"/>
        <v>512698.21762947651</v>
      </c>
      <c r="V25" s="449">
        <f t="shared" si="12"/>
        <v>0</v>
      </c>
      <c r="W25" s="449">
        <f t="shared" si="12"/>
        <v>0</v>
      </c>
      <c r="X25" s="449">
        <f t="shared" si="12"/>
        <v>0</v>
      </c>
      <c r="Y25" s="450">
        <f t="shared" si="12"/>
        <v>0</v>
      </c>
      <c r="Z25" s="882">
        <v>4563301</v>
      </c>
      <c r="AB25" s="446">
        <v>204</v>
      </c>
      <c r="AC25" s="431" t="s">
        <v>180</v>
      </c>
      <c r="AD25" s="451">
        <f t="shared" si="11"/>
        <v>51.449876312645458</v>
      </c>
      <c r="AE25" s="452">
        <f t="shared" si="3"/>
        <v>3.1136813906280776</v>
      </c>
      <c r="AF25" s="453">
        <f t="shared" si="4"/>
        <v>0.37861445504171037</v>
      </c>
      <c r="AG25" s="454">
        <f t="shared" si="5"/>
        <v>9.5934739590864994E-3</v>
      </c>
      <c r="AH25" s="454">
        <f t="shared" si="6"/>
        <v>0.11235248729581426</v>
      </c>
      <c r="AI25" s="454">
        <f t="shared" si="7"/>
        <v>0</v>
      </c>
      <c r="AJ25" s="454">
        <f t="shared" si="8"/>
        <v>0</v>
      </c>
      <c r="AK25" s="454">
        <f t="shared" si="9"/>
        <v>0</v>
      </c>
      <c r="AL25" s="452">
        <f t="shared" si="10"/>
        <v>0</v>
      </c>
    </row>
    <row r="26" spans="1:38">
      <c r="A26" s="434" t="s">
        <v>732</v>
      </c>
      <c r="B26" s="435">
        <v>23</v>
      </c>
      <c r="C26" s="435" t="s">
        <v>733</v>
      </c>
      <c r="D26" s="799">
        <v>240005</v>
      </c>
      <c r="E26" s="411">
        <v>2950561.6321299849</v>
      </c>
      <c r="F26" s="411">
        <v>198991.79901214899</v>
      </c>
      <c r="G26" s="411">
        <v>29.501625288895763</v>
      </c>
      <c r="H26" s="411">
        <v>23093.326683957202</v>
      </c>
      <c r="I26" s="411">
        <v>1427.9752299006866</v>
      </c>
      <c r="J26" s="411">
        <v>0</v>
      </c>
      <c r="K26" s="411">
        <v>0</v>
      </c>
      <c r="L26" s="411">
        <v>0</v>
      </c>
      <c r="M26" s="800">
        <v>0</v>
      </c>
      <c r="N26" s="429">
        <v>15</v>
      </c>
      <c r="O26" s="446">
        <v>205</v>
      </c>
      <c r="P26" s="447" t="s">
        <v>182</v>
      </c>
      <c r="Q26" s="448">
        <f t="shared" si="12"/>
        <v>4067778.4363628137</v>
      </c>
      <c r="R26" s="449">
        <f t="shared" si="12"/>
        <v>174902.816306097</v>
      </c>
      <c r="S26" s="449">
        <f t="shared" si="12"/>
        <v>23970.610719579559</v>
      </c>
      <c r="T26" s="449">
        <f t="shared" si="12"/>
        <v>4932.1810530971034</v>
      </c>
      <c r="U26" s="449">
        <f t="shared" si="12"/>
        <v>31538.86632290878</v>
      </c>
      <c r="V26" s="449">
        <f t="shared" si="12"/>
        <v>116265.6749188274</v>
      </c>
      <c r="W26" s="449">
        <f t="shared" si="12"/>
        <v>0</v>
      </c>
      <c r="X26" s="449">
        <f t="shared" si="12"/>
        <v>0</v>
      </c>
      <c r="Y26" s="450">
        <f t="shared" si="12"/>
        <v>0</v>
      </c>
      <c r="Z26" s="882">
        <v>2065324</v>
      </c>
      <c r="AB26" s="446">
        <v>205</v>
      </c>
      <c r="AC26" s="431" t="s">
        <v>182</v>
      </c>
      <c r="AD26" s="451">
        <f t="shared" si="11"/>
        <v>1.9695594668743566</v>
      </c>
      <c r="AE26" s="452">
        <f t="shared" si="3"/>
        <v>8.4685413187517794E-2</v>
      </c>
      <c r="AF26" s="453">
        <f t="shared" si="4"/>
        <v>1.1606222907194976E-2</v>
      </c>
      <c r="AG26" s="454">
        <f t="shared" si="5"/>
        <v>2.3880907078487942E-3</v>
      </c>
      <c r="AH26" s="454">
        <f t="shared" si="6"/>
        <v>1.5270662773932216E-2</v>
      </c>
      <c r="AI26" s="454">
        <f t="shared" si="7"/>
        <v>5.6294157681229383E-2</v>
      </c>
      <c r="AJ26" s="454">
        <f t="shared" si="8"/>
        <v>0</v>
      </c>
      <c r="AK26" s="454">
        <f t="shared" si="9"/>
        <v>0</v>
      </c>
      <c r="AL26" s="452">
        <f t="shared" si="10"/>
        <v>0</v>
      </c>
    </row>
    <row r="27" spans="1:38">
      <c r="A27" s="434" t="s">
        <v>734</v>
      </c>
      <c r="B27" s="435">
        <v>24</v>
      </c>
      <c r="C27" s="435" t="s">
        <v>380</v>
      </c>
      <c r="D27" s="799">
        <v>770425</v>
      </c>
      <c r="E27" s="411">
        <v>75346813.445195779</v>
      </c>
      <c r="F27" s="411">
        <v>5348020.9580638818</v>
      </c>
      <c r="G27" s="411">
        <v>12603.798828360532</v>
      </c>
      <c r="H27" s="411">
        <v>9104.1984195047753</v>
      </c>
      <c r="I27" s="411">
        <v>25556.954853612373</v>
      </c>
      <c r="J27" s="411">
        <v>105753.55392057794</v>
      </c>
      <c r="K27" s="411">
        <v>0</v>
      </c>
      <c r="L27" s="411">
        <v>0</v>
      </c>
      <c r="M27" s="800">
        <v>0</v>
      </c>
      <c r="N27" s="429">
        <v>17</v>
      </c>
      <c r="O27" s="446">
        <v>206</v>
      </c>
      <c r="P27" s="447" t="s">
        <v>184</v>
      </c>
      <c r="Q27" s="448">
        <f t="shared" si="12"/>
        <v>35995501.161546692</v>
      </c>
      <c r="R27" s="449">
        <f t="shared" si="12"/>
        <v>2772377.9655597722</v>
      </c>
      <c r="S27" s="449">
        <f t="shared" si="12"/>
        <v>328.88536398594971</v>
      </c>
      <c r="T27" s="449">
        <f t="shared" si="12"/>
        <v>2027.7620744216597</v>
      </c>
      <c r="U27" s="449">
        <f t="shared" si="12"/>
        <v>13462.613193095387</v>
      </c>
      <c r="V27" s="449">
        <f t="shared" si="12"/>
        <v>0</v>
      </c>
      <c r="W27" s="449">
        <f t="shared" si="12"/>
        <v>0</v>
      </c>
      <c r="X27" s="449">
        <f t="shared" si="12"/>
        <v>0</v>
      </c>
      <c r="Y27" s="450">
        <f t="shared" si="12"/>
        <v>0</v>
      </c>
      <c r="Z27" s="882">
        <v>369424</v>
      </c>
      <c r="AB27" s="446">
        <v>206</v>
      </c>
      <c r="AC27" s="431" t="s">
        <v>184</v>
      </c>
      <c r="AD27" s="451">
        <f t="shared" si="11"/>
        <v>97.436823708115043</v>
      </c>
      <c r="AE27" s="452">
        <f t="shared" si="3"/>
        <v>7.5045962513528419</v>
      </c>
      <c r="AF27" s="453">
        <f t="shared" si="4"/>
        <v>8.9026528862756532E-4</v>
      </c>
      <c r="AG27" s="454">
        <f t="shared" si="5"/>
        <v>5.4889830504289373E-3</v>
      </c>
      <c r="AH27" s="454">
        <f t="shared" si="6"/>
        <v>3.6442172660940783E-2</v>
      </c>
      <c r="AI27" s="454">
        <f t="shared" si="7"/>
        <v>0</v>
      </c>
      <c r="AJ27" s="454">
        <f t="shared" si="8"/>
        <v>0</v>
      </c>
      <c r="AK27" s="454">
        <f t="shared" si="9"/>
        <v>0</v>
      </c>
      <c r="AL27" s="452">
        <f t="shared" si="10"/>
        <v>0</v>
      </c>
    </row>
    <row r="28" spans="1:38">
      <c r="A28" s="434" t="s">
        <v>735</v>
      </c>
      <c r="B28" s="435">
        <v>25</v>
      </c>
      <c r="C28" s="435" t="s">
        <v>736</v>
      </c>
      <c r="D28" s="799">
        <v>468234</v>
      </c>
      <c r="E28" s="411">
        <v>9470316.2085265145</v>
      </c>
      <c r="F28" s="411">
        <v>667322.59130043001</v>
      </c>
      <c r="G28" s="411">
        <v>4300.0050065626274</v>
      </c>
      <c r="H28" s="411">
        <v>1144.3037059634944</v>
      </c>
      <c r="I28" s="411">
        <v>3212.2452526381921</v>
      </c>
      <c r="J28" s="411">
        <v>13292.129421396128</v>
      </c>
      <c r="K28" s="411">
        <v>0</v>
      </c>
      <c r="L28" s="411">
        <v>0</v>
      </c>
      <c r="M28" s="800">
        <v>0</v>
      </c>
      <c r="N28" s="429">
        <v>17</v>
      </c>
      <c r="O28" s="446">
        <v>207</v>
      </c>
      <c r="P28" s="447" t="s">
        <v>186</v>
      </c>
      <c r="Q28" s="448">
        <f t="shared" si="12"/>
        <v>29454702.276088674</v>
      </c>
      <c r="R28" s="449">
        <f t="shared" si="12"/>
        <v>1319355.649331647</v>
      </c>
      <c r="S28" s="449">
        <f t="shared" si="12"/>
        <v>123812.09341547883</v>
      </c>
      <c r="T28" s="449">
        <f t="shared" si="12"/>
        <v>11311.925168274798</v>
      </c>
      <c r="U28" s="449">
        <f t="shared" si="12"/>
        <v>72625.056822164363</v>
      </c>
      <c r="V28" s="449">
        <f t="shared" si="12"/>
        <v>92323.372521188765</v>
      </c>
      <c r="W28" s="449">
        <f t="shared" si="12"/>
        <v>0</v>
      </c>
      <c r="X28" s="449">
        <f t="shared" si="12"/>
        <v>0</v>
      </c>
      <c r="Y28" s="450">
        <f t="shared" si="12"/>
        <v>0</v>
      </c>
      <c r="Z28" s="882">
        <v>9624243</v>
      </c>
      <c r="AB28" s="446">
        <v>207</v>
      </c>
      <c r="AC28" s="431" t="s">
        <v>186</v>
      </c>
      <c r="AD28" s="451">
        <f t="shared" si="11"/>
        <v>3.0604695118451053</v>
      </c>
      <c r="AE28" s="452">
        <f t="shared" si="3"/>
        <v>0.13708669339829085</v>
      </c>
      <c r="AF28" s="453">
        <f t="shared" si="4"/>
        <v>1.2864605913990204E-2</v>
      </c>
      <c r="AG28" s="454">
        <f t="shared" si="5"/>
        <v>1.1753573936438219E-3</v>
      </c>
      <c r="AH28" s="454">
        <f t="shared" si="6"/>
        <v>7.5460539412984858E-3</v>
      </c>
      <c r="AI28" s="454">
        <f t="shared" si="7"/>
        <v>9.5927931704539015E-3</v>
      </c>
      <c r="AJ28" s="454">
        <f t="shared" si="8"/>
        <v>0</v>
      </c>
      <c r="AK28" s="454">
        <f t="shared" si="9"/>
        <v>0</v>
      </c>
      <c r="AL28" s="452">
        <f t="shared" si="10"/>
        <v>0</v>
      </c>
    </row>
    <row r="29" spans="1:38">
      <c r="A29" s="434" t="s">
        <v>737</v>
      </c>
      <c r="B29" s="435">
        <v>26</v>
      </c>
      <c r="C29" s="435" t="s">
        <v>738</v>
      </c>
      <c r="D29" s="799">
        <v>113739</v>
      </c>
      <c r="E29" s="411">
        <v>4364859.8152236557</v>
      </c>
      <c r="F29" s="411">
        <v>307413.72692830284</v>
      </c>
      <c r="G29" s="411">
        <v>1304.4228222488555</v>
      </c>
      <c r="H29" s="411">
        <v>527.40849963115329</v>
      </c>
      <c r="I29" s="411">
        <v>1480.5208095649143</v>
      </c>
      <c r="J29" s="411">
        <v>6126.3299231727642</v>
      </c>
      <c r="K29" s="411">
        <v>0</v>
      </c>
      <c r="L29" s="411">
        <v>0</v>
      </c>
      <c r="M29" s="800">
        <v>0</v>
      </c>
      <c r="N29" s="429">
        <v>17</v>
      </c>
      <c r="O29" s="446">
        <v>208</v>
      </c>
      <c r="P29" s="447" t="s">
        <v>188</v>
      </c>
      <c r="Q29" s="448">
        <f t="shared" si="12"/>
        <v>25331365.950406212</v>
      </c>
      <c r="R29" s="449">
        <f t="shared" si="12"/>
        <v>1217274.7231133622</v>
      </c>
      <c r="S29" s="449">
        <f t="shared" si="12"/>
        <v>801848.70434611512</v>
      </c>
      <c r="T29" s="449">
        <f t="shared" si="12"/>
        <v>5945.165540198389</v>
      </c>
      <c r="U29" s="449">
        <f t="shared" si="12"/>
        <v>38311.651974170323</v>
      </c>
      <c r="V29" s="449">
        <f t="shared" si="12"/>
        <v>292727.03460852319</v>
      </c>
      <c r="W29" s="449">
        <f t="shared" si="12"/>
        <v>0</v>
      </c>
      <c r="X29" s="449">
        <f t="shared" si="12"/>
        <v>0</v>
      </c>
      <c r="Y29" s="450">
        <f t="shared" si="12"/>
        <v>0</v>
      </c>
      <c r="Z29" s="882">
        <v>7134369</v>
      </c>
      <c r="AB29" s="446">
        <v>208</v>
      </c>
      <c r="AC29" s="431" t="s">
        <v>188</v>
      </c>
      <c r="AD29" s="451">
        <f t="shared" si="11"/>
        <v>3.5506105656164144</v>
      </c>
      <c r="AE29" s="452">
        <f t="shared" si="3"/>
        <v>0.17062121725318136</v>
      </c>
      <c r="AF29" s="453">
        <f t="shared" si="4"/>
        <v>0.11239237896807905</v>
      </c>
      <c r="AG29" s="454">
        <f t="shared" si="5"/>
        <v>8.3331343531549732E-4</v>
      </c>
      <c r="AH29" s="454">
        <f t="shared" si="6"/>
        <v>5.3700126772487271E-3</v>
      </c>
      <c r="AI29" s="454">
        <f t="shared" si="7"/>
        <v>4.1030543080757834E-2</v>
      </c>
      <c r="AJ29" s="454">
        <f t="shared" si="8"/>
        <v>0</v>
      </c>
      <c r="AK29" s="454">
        <f t="shared" si="9"/>
        <v>0</v>
      </c>
      <c r="AL29" s="452">
        <f t="shared" si="10"/>
        <v>0</v>
      </c>
    </row>
    <row r="30" spans="1:38">
      <c r="A30" s="434" t="s">
        <v>739</v>
      </c>
      <c r="B30" s="435">
        <v>27</v>
      </c>
      <c r="C30" s="435" t="s">
        <v>148</v>
      </c>
      <c r="D30" s="799">
        <v>134781</v>
      </c>
      <c r="E30" s="411">
        <v>4467547.2007872919</v>
      </c>
      <c r="F30" s="411">
        <v>242647.21700245203</v>
      </c>
      <c r="G30" s="411">
        <v>299525.79490805755</v>
      </c>
      <c r="H30" s="411">
        <v>807659.13617251953</v>
      </c>
      <c r="I30" s="411">
        <v>383.56096924637581</v>
      </c>
      <c r="J30" s="411">
        <v>0</v>
      </c>
      <c r="K30" s="411">
        <v>0</v>
      </c>
      <c r="L30" s="411">
        <v>0</v>
      </c>
      <c r="M30" s="800">
        <v>0</v>
      </c>
      <c r="N30" s="429">
        <v>61</v>
      </c>
      <c r="O30" s="446">
        <v>211</v>
      </c>
      <c r="P30" s="447" t="s">
        <v>190</v>
      </c>
      <c r="Q30" s="448">
        <f t="shared" si="12"/>
        <v>370959278.26117945</v>
      </c>
      <c r="R30" s="449">
        <f t="shared" si="12"/>
        <v>27393516.741105504</v>
      </c>
      <c r="S30" s="449">
        <f t="shared" si="12"/>
        <v>-72112.113246706649</v>
      </c>
      <c r="T30" s="449">
        <f t="shared" si="12"/>
        <v>29030.804910101484</v>
      </c>
      <c r="U30" s="449">
        <f t="shared" si="12"/>
        <v>227277.95418379857</v>
      </c>
      <c r="V30" s="449">
        <f t="shared" si="12"/>
        <v>0</v>
      </c>
      <c r="W30" s="449">
        <f t="shared" si="12"/>
        <v>0</v>
      </c>
      <c r="X30" s="449">
        <f t="shared" si="12"/>
        <v>0</v>
      </c>
      <c r="Y30" s="450">
        <f t="shared" si="12"/>
        <v>0</v>
      </c>
      <c r="Z30" s="882">
        <v>11709885</v>
      </c>
      <c r="AB30" s="446">
        <v>211</v>
      </c>
      <c r="AC30" s="431" t="s">
        <v>190</v>
      </c>
      <c r="AD30" s="451">
        <f t="shared" si="11"/>
        <v>31.679156393182293</v>
      </c>
      <c r="AE30" s="452">
        <f t="shared" si="3"/>
        <v>2.3393497665524046</v>
      </c>
      <c r="AF30" s="453">
        <f t="shared" si="4"/>
        <v>-6.1582255715326535E-3</v>
      </c>
      <c r="AG30" s="454">
        <f t="shared" si="5"/>
        <v>2.4791707954520035E-3</v>
      </c>
      <c r="AH30" s="454">
        <f t="shared" si="6"/>
        <v>1.9409067995441336E-2</v>
      </c>
      <c r="AI30" s="454">
        <f t="shared" si="7"/>
        <v>0</v>
      </c>
      <c r="AJ30" s="454">
        <f t="shared" si="8"/>
        <v>0</v>
      </c>
      <c r="AK30" s="454">
        <f t="shared" si="9"/>
        <v>0</v>
      </c>
      <c r="AL30" s="452">
        <f t="shared" si="10"/>
        <v>0</v>
      </c>
    </row>
    <row r="31" spans="1:38">
      <c r="A31" s="434" t="s">
        <v>740</v>
      </c>
      <c r="B31" s="435">
        <v>28</v>
      </c>
      <c r="C31" s="435" t="s">
        <v>385</v>
      </c>
      <c r="D31" s="799">
        <v>208534</v>
      </c>
      <c r="E31" s="411">
        <v>5075382.6468738252</v>
      </c>
      <c r="F31" s="411">
        <v>351362.98740238277</v>
      </c>
      <c r="G31" s="411">
        <v>2151.0533494018227</v>
      </c>
      <c r="H31" s="411">
        <v>198.28112164072766</v>
      </c>
      <c r="I31" s="411">
        <v>300.15731419851522</v>
      </c>
      <c r="J31" s="411">
        <v>0</v>
      </c>
      <c r="K31" s="411">
        <v>0</v>
      </c>
      <c r="L31" s="411">
        <v>0</v>
      </c>
      <c r="M31" s="800">
        <v>0</v>
      </c>
      <c r="N31" s="429">
        <v>62</v>
      </c>
      <c r="O31" s="446">
        <v>212</v>
      </c>
      <c r="P31" s="447" t="s">
        <v>192</v>
      </c>
      <c r="Q31" s="448">
        <f t="shared" si="12"/>
        <v>148065908.91345835</v>
      </c>
      <c r="R31" s="449">
        <f t="shared" si="12"/>
        <v>15429414.649230788</v>
      </c>
      <c r="S31" s="449">
        <f t="shared" si="12"/>
        <v>22708.108831279773</v>
      </c>
      <c r="T31" s="449">
        <f t="shared" si="12"/>
        <v>122597.83751469197</v>
      </c>
      <c r="U31" s="449">
        <f t="shared" si="12"/>
        <v>12668.283963507698</v>
      </c>
      <c r="V31" s="449">
        <f t="shared" si="12"/>
        <v>0</v>
      </c>
      <c r="W31" s="449">
        <f t="shared" si="12"/>
        <v>0</v>
      </c>
      <c r="X31" s="449">
        <f t="shared" si="12"/>
        <v>0</v>
      </c>
      <c r="Y31" s="450">
        <f t="shared" si="12"/>
        <v>0</v>
      </c>
      <c r="Z31" s="882">
        <v>1541949</v>
      </c>
      <c r="AB31" s="446">
        <v>212</v>
      </c>
      <c r="AC31" s="431" t="s">
        <v>192</v>
      </c>
      <c r="AD31" s="451">
        <f t="shared" si="11"/>
        <v>96.025166145870159</v>
      </c>
      <c r="AE31" s="452">
        <f t="shared" si="3"/>
        <v>10.006436431575096</v>
      </c>
      <c r="AF31" s="453">
        <f t="shared" si="4"/>
        <v>1.4726887096317564E-2</v>
      </c>
      <c r="AG31" s="454">
        <f t="shared" si="5"/>
        <v>7.9508360856741678E-2</v>
      </c>
      <c r="AH31" s="454">
        <f t="shared" si="6"/>
        <v>8.2157606791843953E-3</v>
      </c>
      <c r="AI31" s="454">
        <f t="shared" si="7"/>
        <v>0</v>
      </c>
      <c r="AJ31" s="454">
        <f t="shared" si="8"/>
        <v>0</v>
      </c>
      <c r="AK31" s="454">
        <f t="shared" si="9"/>
        <v>0</v>
      </c>
      <c r="AL31" s="452">
        <f t="shared" si="10"/>
        <v>0</v>
      </c>
    </row>
    <row r="32" spans="1:38">
      <c r="A32" s="434" t="s">
        <v>741</v>
      </c>
      <c r="B32" s="435">
        <v>29</v>
      </c>
      <c r="C32" s="435" t="s">
        <v>387</v>
      </c>
      <c r="D32" s="799">
        <v>163224</v>
      </c>
      <c r="E32" s="411">
        <v>3111686.5475058192</v>
      </c>
      <c r="F32" s="411">
        <v>214870.71237841144</v>
      </c>
      <c r="G32" s="411">
        <v>522833.5311316491</v>
      </c>
      <c r="H32" s="411">
        <v>121.56496204554165</v>
      </c>
      <c r="I32" s="411">
        <v>184.02464241829935</v>
      </c>
      <c r="J32" s="411">
        <v>0</v>
      </c>
      <c r="K32" s="411">
        <v>0</v>
      </c>
      <c r="L32" s="411">
        <v>0</v>
      </c>
      <c r="M32" s="800">
        <v>0</v>
      </c>
      <c r="N32" s="429">
        <v>62</v>
      </c>
      <c r="O32" s="446">
        <v>221</v>
      </c>
      <c r="P32" s="447" t="s">
        <v>96</v>
      </c>
      <c r="Q32" s="448">
        <f t="shared" si="12"/>
        <v>20940722.041222721</v>
      </c>
      <c r="R32" s="449">
        <f t="shared" si="12"/>
        <v>1265965.7607572912</v>
      </c>
      <c r="S32" s="449">
        <f t="shared" si="12"/>
        <v>62604.78275635474</v>
      </c>
      <c r="T32" s="449">
        <f t="shared" si="12"/>
        <v>1061.5713334935447</v>
      </c>
      <c r="U32" s="449">
        <f t="shared" si="12"/>
        <v>2053.1623583561932</v>
      </c>
      <c r="V32" s="449">
        <f t="shared" si="12"/>
        <v>2571354.1144444449</v>
      </c>
      <c r="W32" s="449">
        <f t="shared" si="12"/>
        <v>0</v>
      </c>
      <c r="X32" s="449">
        <f t="shared" si="12"/>
        <v>0</v>
      </c>
      <c r="Y32" s="450">
        <f t="shared" si="12"/>
        <v>0</v>
      </c>
      <c r="Z32" s="882">
        <v>11006851</v>
      </c>
      <c r="AB32" s="446">
        <v>221</v>
      </c>
      <c r="AC32" s="431" t="s">
        <v>96</v>
      </c>
      <c r="AD32" s="451">
        <f t="shared" si="11"/>
        <v>1.9025170815179311</v>
      </c>
      <c r="AE32" s="452">
        <f t="shared" si="3"/>
        <v>0.11501616227541295</v>
      </c>
      <c r="AF32" s="453">
        <f t="shared" si="4"/>
        <v>5.6878014208018935E-3</v>
      </c>
      <c r="AG32" s="454">
        <f t="shared" si="5"/>
        <v>9.6446416281418249E-5</v>
      </c>
      <c r="AH32" s="454">
        <f t="shared" si="6"/>
        <v>1.8653494613093185E-4</v>
      </c>
      <c r="AI32" s="454">
        <f t="shared" si="7"/>
        <v>0.23361396592399086</v>
      </c>
      <c r="AJ32" s="454">
        <f t="shared" si="8"/>
        <v>0</v>
      </c>
      <c r="AK32" s="454">
        <f t="shared" si="9"/>
        <v>0</v>
      </c>
      <c r="AL32" s="452">
        <f t="shared" si="10"/>
        <v>0</v>
      </c>
    </row>
    <row r="33" spans="1:38">
      <c r="A33" s="434" t="s">
        <v>742</v>
      </c>
      <c r="B33" s="435">
        <v>30</v>
      </c>
      <c r="C33" s="435" t="s">
        <v>743</v>
      </c>
      <c r="D33" s="799">
        <v>2483335</v>
      </c>
      <c r="E33" s="411">
        <v>1638053.750518804</v>
      </c>
      <c r="F33" s="411">
        <v>97334.236541636012</v>
      </c>
      <c r="G33" s="411">
        <v>0</v>
      </c>
      <c r="H33" s="411">
        <v>376.29384932662293</v>
      </c>
      <c r="I33" s="411">
        <v>96.726308973095399</v>
      </c>
      <c r="J33" s="411">
        <v>0</v>
      </c>
      <c r="K33" s="411">
        <v>0</v>
      </c>
      <c r="L33" s="411">
        <v>0</v>
      </c>
      <c r="M33" s="800">
        <v>0</v>
      </c>
      <c r="N33" s="429">
        <v>111</v>
      </c>
      <c r="O33" s="446">
        <v>222</v>
      </c>
      <c r="P33" s="447" t="s">
        <v>97</v>
      </c>
      <c r="Q33" s="448">
        <f t="shared" si="12"/>
        <v>10488516.241256079</v>
      </c>
      <c r="R33" s="449">
        <f t="shared" si="12"/>
        <v>589701.53012439748</v>
      </c>
      <c r="S33" s="449">
        <f t="shared" si="12"/>
        <v>26630.342217949401</v>
      </c>
      <c r="T33" s="449">
        <f t="shared" si="12"/>
        <v>504.38202045468176</v>
      </c>
      <c r="U33" s="449">
        <f t="shared" si="12"/>
        <v>669.73995159800836</v>
      </c>
      <c r="V33" s="449">
        <f t="shared" si="12"/>
        <v>0</v>
      </c>
      <c r="W33" s="449">
        <f t="shared" si="12"/>
        <v>0</v>
      </c>
      <c r="X33" s="449">
        <f t="shared" si="12"/>
        <v>0</v>
      </c>
      <c r="Y33" s="450">
        <f t="shared" si="12"/>
        <v>0</v>
      </c>
      <c r="Z33" s="882">
        <v>2679059</v>
      </c>
      <c r="AB33" s="446">
        <v>222</v>
      </c>
      <c r="AC33" s="431" t="s">
        <v>97</v>
      </c>
      <c r="AD33" s="451">
        <f t="shared" si="11"/>
        <v>3.915000095651525</v>
      </c>
      <c r="AE33" s="452">
        <f t="shared" si="3"/>
        <v>0.22011517108223352</v>
      </c>
      <c r="AF33" s="453">
        <f t="shared" si="4"/>
        <v>9.9401850492838728E-3</v>
      </c>
      <c r="AG33" s="454">
        <f t="shared" si="5"/>
        <v>1.882683511093566E-4</v>
      </c>
      <c r="AH33" s="454">
        <f t="shared" si="6"/>
        <v>2.4999074361483205E-4</v>
      </c>
      <c r="AI33" s="454">
        <f t="shared" si="7"/>
        <v>0</v>
      </c>
      <c r="AJ33" s="454">
        <f t="shared" si="8"/>
        <v>0</v>
      </c>
      <c r="AK33" s="454">
        <f t="shared" si="9"/>
        <v>0</v>
      </c>
      <c r="AL33" s="452">
        <f t="shared" si="10"/>
        <v>0</v>
      </c>
    </row>
    <row r="34" spans="1:38">
      <c r="A34" s="434" t="s">
        <v>744</v>
      </c>
      <c r="B34" s="435">
        <v>31</v>
      </c>
      <c r="C34" s="435" t="s">
        <v>745</v>
      </c>
      <c r="D34" s="799">
        <v>2626659</v>
      </c>
      <c r="E34" s="411">
        <v>5217860.4925690182</v>
      </c>
      <c r="F34" s="411">
        <v>313137.29167192569</v>
      </c>
      <c r="G34" s="411">
        <v>0</v>
      </c>
      <c r="H34" s="411">
        <v>701.20092676034494</v>
      </c>
      <c r="I34" s="411">
        <v>192.32065023491768</v>
      </c>
      <c r="J34" s="411">
        <v>0</v>
      </c>
      <c r="K34" s="411">
        <v>0</v>
      </c>
      <c r="L34" s="411">
        <v>0</v>
      </c>
      <c r="M34" s="800">
        <v>0</v>
      </c>
      <c r="N34" s="429">
        <v>111</v>
      </c>
      <c r="O34" s="446">
        <v>231</v>
      </c>
      <c r="P34" s="447" t="s">
        <v>196</v>
      </c>
      <c r="Q34" s="448">
        <f t="shared" si="12"/>
        <v>317438.56711418182</v>
      </c>
      <c r="R34" s="449">
        <f t="shared" si="12"/>
        <v>20996.117640206758</v>
      </c>
      <c r="S34" s="449">
        <f t="shared" si="12"/>
        <v>2155.322976967791</v>
      </c>
      <c r="T34" s="449">
        <f t="shared" si="12"/>
        <v>12.970375703043407</v>
      </c>
      <c r="U34" s="449">
        <f t="shared" si="12"/>
        <v>39.025139787861484</v>
      </c>
      <c r="V34" s="449">
        <f t="shared" si="12"/>
        <v>0</v>
      </c>
      <c r="W34" s="449">
        <f t="shared" si="12"/>
        <v>0</v>
      </c>
      <c r="X34" s="449">
        <f t="shared" si="12"/>
        <v>0</v>
      </c>
      <c r="Y34" s="450">
        <f t="shared" si="12"/>
        <v>0</v>
      </c>
      <c r="Z34" s="882">
        <v>266229</v>
      </c>
      <c r="AB34" s="446">
        <v>231</v>
      </c>
      <c r="AC34" s="431" t="s">
        <v>196</v>
      </c>
      <c r="AD34" s="451">
        <f t="shared" si="11"/>
        <v>1.1923515736985144</v>
      </c>
      <c r="AE34" s="452">
        <f t="shared" si="3"/>
        <v>7.88648781320095E-2</v>
      </c>
      <c r="AF34" s="453">
        <f t="shared" si="4"/>
        <v>8.095748310543896E-3</v>
      </c>
      <c r="AG34" s="454">
        <f t="shared" si="5"/>
        <v>4.8718868729715426E-5</v>
      </c>
      <c r="AH34" s="454">
        <f t="shared" si="6"/>
        <v>1.4658485660037592E-4</v>
      </c>
      <c r="AI34" s="454">
        <f t="shared" si="7"/>
        <v>0</v>
      </c>
      <c r="AJ34" s="454">
        <f t="shared" si="8"/>
        <v>0</v>
      </c>
      <c r="AK34" s="454">
        <f t="shared" si="9"/>
        <v>0</v>
      </c>
      <c r="AL34" s="452">
        <f t="shared" si="10"/>
        <v>0</v>
      </c>
    </row>
    <row r="35" spans="1:38">
      <c r="A35" s="434" t="s">
        <v>746</v>
      </c>
      <c r="B35" s="435">
        <v>32</v>
      </c>
      <c r="C35" s="435" t="s">
        <v>747</v>
      </c>
      <c r="D35" s="799">
        <v>1514221</v>
      </c>
      <c r="E35" s="411">
        <v>3991875.5477968166</v>
      </c>
      <c r="F35" s="411">
        <v>231702.78923302414</v>
      </c>
      <c r="G35" s="411">
        <v>0</v>
      </c>
      <c r="H35" s="411">
        <v>475.89923279020485</v>
      </c>
      <c r="I35" s="411">
        <v>133.0392450741935</v>
      </c>
      <c r="J35" s="411">
        <v>0</v>
      </c>
      <c r="K35" s="411">
        <v>0</v>
      </c>
      <c r="L35" s="411">
        <v>0</v>
      </c>
      <c r="M35" s="800">
        <v>0</v>
      </c>
      <c r="N35" s="429">
        <v>111</v>
      </c>
      <c r="O35" s="446">
        <v>251</v>
      </c>
      <c r="P35" s="447" t="s">
        <v>198</v>
      </c>
      <c r="Q35" s="448">
        <f t="shared" si="12"/>
        <v>22471070.29953818</v>
      </c>
      <c r="R35" s="449">
        <f t="shared" si="12"/>
        <v>1365220.5214151605</v>
      </c>
      <c r="S35" s="449">
        <f t="shared" si="12"/>
        <v>172360.41522458161</v>
      </c>
      <c r="T35" s="449">
        <f t="shared" si="12"/>
        <v>877.88238512508724</v>
      </c>
      <c r="U35" s="449">
        <f t="shared" si="12"/>
        <v>1328.9354867518982</v>
      </c>
      <c r="V35" s="449">
        <f t="shared" si="12"/>
        <v>0</v>
      </c>
      <c r="W35" s="449">
        <f t="shared" si="12"/>
        <v>0</v>
      </c>
      <c r="X35" s="449">
        <f t="shared" si="12"/>
        <v>0</v>
      </c>
      <c r="Y35" s="450">
        <f t="shared" si="12"/>
        <v>0</v>
      </c>
      <c r="Z35" s="882">
        <v>1210346</v>
      </c>
      <c r="AB35" s="446">
        <v>251</v>
      </c>
      <c r="AC35" s="431" t="s">
        <v>198</v>
      </c>
      <c r="AD35" s="451">
        <f t="shared" si="11"/>
        <v>18.565823574034351</v>
      </c>
      <c r="AE35" s="452">
        <f t="shared" si="3"/>
        <v>1.127958882348651</v>
      </c>
      <c r="AF35" s="453">
        <f t="shared" si="4"/>
        <v>0.14240590312570259</v>
      </c>
      <c r="AG35" s="454">
        <f t="shared" si="5"/>
        <v>7.2531522814557755E-4</v>
      </c>
      <c r="AH35" s="454">
        <f t="shared" si="6"/>
        <v>1.0979798229199735E-3</v>
      </c>
      <c r="AI35" s="454">
        <f t="shared" si="7"/>
        <v>0</v>
      </c>
      <c r="AJ35" s="454">
        <f t="shared" si="8"/>
        <v>0</v>
      </c>
      <c r="AK35" s="454">
        <f t="shared" si="9"/>
        <v>0</v>
      </c>
      <c r="AL35" s="452">
        <f t="shared" si="10"/>
        <v>0</v>
      </c>
    </row>
    <row r="36" spans="1:38">
      <c r="A36" s="434" t="s">
        <v>748</v>
      </c>
      <c r="B36" s="435">
        <v>33</v>
      </c>
      <c r="C36" s="435" t="s">
        <v>749</v>
      </c>
      <c r="D36" s="799">
        <v>1117736</v>
      </c>
      <c r="E36" s="411">
        <v>600101.99722476001</v>
      </c>
      <c r="F36" s="411">
        <v>37003.23440844375</v>
      </c>
      <c r="G36" s="411">
        <v>59.283496289178451</v>
      </c>
      <c r="H36" s="411">
        <v>272.12195378309349</v>
      </c>
      <c r="I36" s="411">
        <v>66.689210381802084</v>
      </c>
      <c r="J36" s="411">
        <v>0</v>
      </c>
      <c r="K36" s="411">
        <v>0</v>
      </c>
      <c r="L36" s="411">
        <v>0</v>
      </c>
      <c r="M36" s="800">
        <v>0</v>
      </c>
      <c r="N36" s="429">
        <v>111</v>
      </c>
      <c r="O36" s="446">
        <v>252</v>
      </c>
      <c r="P36" s="447" t="s">
        <v>200</v>
      </c>
      <c r="Q36" s="448">
        <f t="shared" si="12"/>
        <v>194634782.37073645</v>
      </c>
      <c r="R36" s="449">
        <f t="shared" si="12"/>
        <v>14795702.451364152</v>
      </c>
      <c r="S36" s="449">
        <f t="shared" si="12"/>
        <v>24701047.868891638</v>
      </c>
      <c r="T36" s="449">
        <f t="shared" si="12"/>
        <v>63987.536544669572</v>
      </c>
      <c r="U36" s="449">
        <f t="shared" si="12"/>
        <v>291801.54223804467</v>
      </c>
      <c r="V36" s="449">
        <f t="shared" si="12"/>
        <v>0</v>
      </c>
      <c r="W36" s="449">
        <f t="shared" si="12"/>
        <v>0</v>
      </c>
      <c r="X36" s="449">
        <f t="shared" si="12"/>
        <v>0</v>
      </c>
      <c r="Y36" s="450">
        <f t="shared" si="12"/>
        <v>0</v>
      </c>
      <c r="Z36" s="882">
        <v>2805125</v>
      </c>
      <c r="AB36" s="446">
        <v>252</v>
      </c>
      <c r="AC36" s="431" t="s">
        <v>200</v>
      </c>
      <c r="AD36" s="451">
        <f t="shared" si="11"/>
        <v>69.385422172180014</v>
      </c>
      <c r="AE36" s="452">
        <f t="shared" si="3"/>
        <v>5.2745251820735808</v>
      </c>
      <c r="AF36" s="453">
        <f t="shared" si="4"/>
        <v>8.8056852614024823</v>
      </c>
      <c r="AG36" s="454">
        <f t="shared" si="5"/>
        <v>2.2810939457125645E-2</v>
      </c>
      <c r="AH36" s="454">
        <f t="shared" si="6"/>
        <v>0.1040244346466003</v>
      </c>
      <c r="AI36" s="454">
        <f t="shared" si="7"/>
        <v>0</v>
      </c>
      <c r="AJ36" s="454">
        <f t="shared" si="8"/>
        <v>0</v>
      </c>
      <c r="AK36" s="454">
        <f t="shared" si="9"/>
        <v>0</v>
      </c>
      <c r="AL36" s="452">
        <f t="shared" si="10"/>
        <v>0</v>
      </c>
    </row>
    <row r="37" spans="1:38">
      <c r="A37" s="434" t="s">
        <v>750</v>
      </c>
      <c r="B37" s="435">
        <v>34</v>
      </c>
      <c r="C37" s="435" t="s">
        <v>751</v>
      </c>
      <c r="D37" s="799">
        <v>435378</v>
      </c>
      <c r="E37" s="411">
        <v>665382.3980425531</v>
      </c>
      <c r="F37" s="411">
        <v>41353.39009766416</v>
      </c>
      <c r="G37" s="411">
        <v>0</v>
      </c>
      <c r="H37" s="411">
        <v>62.335888585061234</v>
      </c>
      <c r="I37" s="411">
        <v>18.220977845800007</v>
      </c>
      <c r="J37" s="411">
        <v>0</v>
      </c>
      <c r="K37" s="411">
        <v>0</v>
      </c>
      <c r="L37" s="411">
        <v>0</v>
      </c>
      <c r="M37" s="800">
        <v>0</v>
      </c>
      <c r="N37" s="429">
        <v>111</v>
      </c>
      <c r="O37" s="446">
        <v>253</v>
      </c>
      <c r="P37" s="447" t="s">
        <v>98</v>
      </c>
      <c r="Q37" s="448">
        <f t="shared" si="12"/>
        <v>26848185.488100268</v>
      </c>
      <c r="R37" s="449">
        <f t="shared" si="12"/>
        <v>1424723.3215691159</v>
      </c>
      <c r="S37" s="449">
        <f t="shared" si="12"/>
        <v>473926.29856218898</v>
      </c>
      <c r="T37" s="449">
        <f t="shared" si="12"/>
        <v>8826.5274538934555</v>
      </c>
      <c r="U37" s="449">
        <f t="shared" si="12"/>
        <v>40251.499944126379</v>
      </c>
      <c r="V37" s="449">
        <f t="shared" si="12"/>
        <v>0</v>
      </c>
      <c r="W37" s="449">
        <f t="shared" si="12"/>
        <v>0</v>
      </c>
      <c r="X37" s="449">
        <f t="shared" si="12"/>
        <v>0</v>
      </c>
      <c r="Y37" s="450">
        <f t="shared" si="12"/>
        <v>0</v>
      </c>
      <c r="Z37" s="882">
        <v>598701</v>
      </c>
      <c r="AB37" s="446">
        <v>253</v>
      </c>
      <c r="AC37" s="431" t="s">
        <v>98</v>
      </c>
      <c r="AD37" s="451">
        <f t="shared" si="11"/>
        <v>44.844063210350853</v>
      </c>
      <c r="AE37" s="452">
        <f t="shared" si="3"/>
        <v>2.3796909000805342</v>
      </c>
      <c r="AF37" s="453">
        <f t="shared" si="4"/>
        <v>0.79159095869589158</v>
      </c>
      <c r="AG37" s="454">
        <f t="shared" si="5"/>
        <v>1.4742797245859711E-2</v>
      </c>
      <c r="AH37" s="454">
        <f t="shared" si="6"/>
        <v>6.7231389197823926E-2</v>
      </c>
      <c r="AI37" s="454">
        <f t="shared" si="7"/>
        <v>0</v>
      </c>
      <c r="AJ37" s="454">
        <f t="shared" si="8"/>
        <v>0</v>
      </c>
      <c r="AK37" s="454">
        <f t="shared" si="9"/>
        <v>0</v>
      </c>
      <c r="AL37" s="452">
        <f t="shared" si="10"/>
        <v>0</v>
      </c>
    </row>
    <row r="38" spans="1:38">
      <c r="A38" s="434" t="s">
        <v>752</v>
      </c>
      <c r="B38" s="435">
        <v>35</v>
      </c>
      <c r="C38" s="435" t="s">
        <v>753</v>
      </c>
      <c r="D38" s="799">
        <v>102188</v>
      </c>
      <c r="E38" s="411">
        <v>406202.63226102135</v>
      </c>
      <c r="F38" s="411">
        <v>23494.398440976489</v>
      </c>
      <c r="G38" s="411">
        <v>0</v>
      </c>
      <c r="H38" s="411">
        <v>79.599414597643474</v>
      </c>
      <c r="I38" s="411">
        <v>20.793960160744582</v>
      </c>
      <c r="J38" s="411">
        <v>0</v>
      </c>
      <c r="K38" s="411">
        <v>0</v>
      </c>
      <c r="L38" s="411">
        <v>0</v>
      </c>
      <c r="M38" s="800">
        <v>0</v>
      </c>
      <c r="N38" s="429">
        <v>111</v>
      </c>
      <c r="O38" s="446">
        <v>259</v>
      </c>
      <c r="P38" s="447" t="s">
        <v>99</v>
      </c>
      <c r="Q38" s="448">
        <f t="shared" si="12"/>
        <v>39577467.838043489</v>
      </c>
      <c r="R38" s="449">
        <f t="shared" si="12"/>
        <v>2285845.5205927119</v>
      </c>
      <c r="S38" s="449">
        <f t="shared" si="12"/>
        <v>4883206.0636677695</v>
      </c>
      <c r="T38" s="449">
        <f t="shared" si="12"/>
        <v>13011.367437956204</v>
      </c>
      <c r="U38" s="449">
        <f t="shared" si="12"/>
        <v>59335.5720511447</v>
      </c>
      <c r="V38" s="449">
        <f t="shared" si="12"/>
        <v>0</v>
      </c>
      <c r="W38" s="449">
        <f t="shared" si="12"/>
        <v>0</v>
      </c>
      <c r="X38" s="449">
        <f t="shared" si="12"/>
        <v>0</v>
      </c>
      <c r="Y38" s="450">
        <f t="shared" si="12"/>
        <v>0</v>
      </c>
      <c r="Z38" s="882">
        <v>1962768</v>
      </c>
      <c r="AB38" s="446">
        <v>259</v>
      </c>
      <c r="AC38" s="431" t="s">
        <v>99</v>
      </c>
      <c r="AD38" s="451">
        <f t="shared" si="11"/>
        <v>20.164108971637752</v>
      </c>
      <c r="AE38" s="452">
        <f t="shared" si="3"/>
        <v>1.164603009929198</v>
      </c>
      <c r="AF38" s="453">
        <f t="shared" si="4"/>
        <v>2.4879181154715022</v>
      </c>
      <c r="AG38" s="454">
        <f t="shared" si="5"/>
        <v>6.6290908747015454E-3</v>
      </c>
      <c r="AH38" s="454">
        <f t="shared" si="6"/>
        <v>3.0230558095070175E-2</v>
      </c>
      <c r="AI38" s="454">
        <f t="shared" si="7"/>
        <v>0</v>
      </c>
      <c r="AJ38" s="454">
        <f t="shared" si="8"/>
        <v>0</v>
      </c>
      <c r="AK38" s="454">
        <f t="shared" si="9"/>
        <v>0</v>
      </c>
      <c r="AL38" s="452">
        <f t="shared" si="10"/>
        <v>0</v>
      </c>
    </row>
    <row r="39" spans="1:38">
      <c r="A39" s="434" t="s">
        <v>754</v>
      </c>
      <c r="B39" s="435">
        <v>36</v>
      </c>
      <c r="C39" s="435" t="s">
        <v>755</v>
      </c>
      <c r="D39" s="799">
        <v>341956</v>
      </c>
      <c r="E39" s="411">
        <v>1569181.7793223478</v>
      </c>
      <c r="F39" s="411">
        <v>89725.335347020635</v>
      </c>
      <c r="G39" s="411">
        <v>0</v>
      </c>
      <c r="H39" s="411">
        <v>134.32915142869734</v>
      </c>
      <c r="I39" s="411">
        <v>40.01960673569571</v>
      </c>
      <c r="J39" s="411">
        <v>0</v>
      </c>
      <c r="K39" s="411">
        <v>0</v>
      </c>
      <c r="L39" s="411">
        <v>0</v>
      </c>
      <c r="M39" s="800">
        <v>0</v>
      </c>
      <c r="N39" s="429">
        <v>111</v>
      </c>
      <c r="O39" s="446">
        <v>261</v>
      </c>
      <c r="P39" s="447" t="s">
        <v>204</v>
      </c>
      <c r="Q39" s="448">
        <f t="shared" si="12"/>
        <v>969775477.13106704</v>
      </c>
      <c r="R39" s="449">
        <f t="shared" si="12"/>
        <v>94676807.450701535</v>
      </c>
      <c r="S39" s="449">
        <f t="shared" si="12"/>
        <v>5049477.0277655721</v>
      </c>
      <c r="T39" s="449">
        <f t="shared" si="12"/>
        <v>71647.426737919697</v>
      </c>
      <c r="U39" s="449">
        <f t="shared" si="12"/>
        <v>126917.92841906742</v>
      </c>
      <c r="V39" s="449">
        <f t="shared" si="12"/>
        <v>0</v>
      </c>
      <c r="W39" s="449">
        <f t="shared" si="12"/>
        <v>0</v>
      </c>
      <c r="X39" s="449">
        <f t="shared" si="12"/>
        <v>0</v>
      </c>
      <c r="Y39" s="450">
        <f t="shared" si="12"/>
        <v>0</v>
      </c>
      <c r="Z39" s="882">
        <v>6782412</v>
      </c>
      <c r="AB39" s="446">
        <v>261</v>
      </c>
      <c r="AC39" s="431" t="s">
        <v>204</v>
      </c>
      <c r="AD39" s="451">
        <f t="shared" si="11"/>
        <v>142.9838643142096</v>
      </c>
      <c r="AE39" s="452">
        <f t="shared" si="3"/>
        <v>13.959164888641613</v>
      </c>
      <c r="AF39" s="453">
        <f t="shared" si="4"/>
        <v>0.74449576754782398</v>
      </c>
      <c r="AG39" s="454">
        <f t="shared" si="5"/>
        <v>1.0563709007639126E-2</v>
      </c>
      <c r="AH39" s="454">
        <f t="shared" si="6"/>
        <v>1.8712801348409299E-2</v>
      </c>
      <c r="AI39" s="454">
        <f t="shared" si="7"/>
        <v>0</v>
      </c>
      <c r="AJ39" s="454">
        <f t="shared" si="8"/>
        <v>0</v>
      </c>
      <c r="AK39" s="454">
        <f t="shared" si="9"/>
        <v>0</v>
      </c>
      <c r="AL39" s="452">
        <f t="shared" si="10"/>
        <v>0</v>
      </c>
    </row>
    <row r="40" spans="1:38">
      <c r="A40" s="434" t="s">
        <v>756</v>
      </c>
      <c r="B40" s="435">
        <v>37</v>
      </c>
      <c r="C40" s="435" t="s">
        <v>757</v>
      </c>
      <c r="D40" s="799">
        <v>982918</v>
      </c>
      <c r="E40" s="411">
        <v>1344755.0040152201</v>
      </c>
      <c r="F40" s="411">
        <v>81593.501680272559</v>
      </c>
      <c r="G40" s="411">
        <v>1402.3613260129798</v>
      </c>
      <c r="H40" s="411">
        <v>77.29171197394281</v>
      </c>
      <c r="I40" s="411">
        <v>25.491231099630802</v>
      </c>
      <c r="J40" s="411">
        <v>0</v>
      </c>
      <c r="K40" s="411">
        <v>0</v>
      </c>
      <c r="L40" s="411">
        <v>0</v>
      </c>
      <c r="M40" s="800">
        <v>0</v>
      </c>
      <c r="N40" s="429">
        <v>111</v>
      </c>
      <c r="O40" s="446">
        <v>262</v>
      </c>
      <c r="P40" s="447" t="s">
        <v>206</v>
      </c>
      <c r="Q40" s="448">
        <f t="shared" si="12"/>
        <v>212264613.3794291</v>
      </c>
      <c r="R40" s="449">
        <f t="shared" si="12"/>
        <v>12148185.15160431</v>
      </c>
      <c r="S40" s="449">
        <f t="shared" si="12"/>
        <v>62152.72796822276</v>
      </c>
      <c r="T40" s="449">
        <f t="shared" si="12"/>
        <v>53271.055444999954</v>
      </c>
      <c r="U40" s="449">
        <f t="shared" si="12"/>
        <v>108228.06676901309</v>
      </c>
      <c r="V40" s="449">
        <f t="shared" si="12"/>
        <v>0</v>
      </c>
      <c r="W40" s="449">
        <f t="shared" si="12"/>
        <v>0</v>
      </c>
      <c r="X40" s="449">
        <f t="shared" si="12"/>
        <v>0</v>
      </c>
      <c r="Y40" s="450">
        <f t="shared" si="12"/>
        <v>0</v>
      </c>
      <c r="Z40" s="882">
        <v>10658360</v>
      </c>
      <c r="AB40" s="446">
        <v>262</v>
      </c>
      <c r="AC40" s="431" t="s">
        <v>206</v>
      </c>
      <c r="AD40" s="451">
        <f t="shared" si="11"/>
        <v>19.915316557090314</v>
      </c>
      <c r="AE40" s="452">
        <f t="shared" si="3"/>
        <v>1.1397799616080062</v>
      </c>
      <c r="AF40" s="453">
        <f t="shared" si="4"/>
        <v>5.831359418167782E-3</v>
      </c>
      <c r="AG40" s="454">
        <f t="shared" si="5"/>
        <v>4.9980536822738161E-3</v>
      </c>
      <c r="AH40" s="454">
        <f t="shared" si="6"/>
        <v>1.0154288912085264E-2</v>
      </c>
      <c r="AI40" s="454">
        <f t="shared" si="7"/>
        <v>0</v>
      </c>
      <c r="AJ40" s="454">
        <f t="shared" si="8"/>
        <v>0</v>
      </c>
      <c r="AK40" s="454">
        <f t="shared" si="9"/>
        <v>0</v>
      </c>
      <c r="AL40" s="452">
        <f t="shared" si="10"/>
        <v>0</v>
      </c>
    </row>
    <row r="41" spans="1:38">
      <c r="A41" s="434" t="s">
        <v>758</v>
      </c>
      <c r="B41" s="435">
        <v>38</v>
      </c>
      <c r="C41" s="435" t="s">
        <v>759</v>
      </c>
      <c r="D41" s="799">
        <v>1982785</v>
      </c>
      <c r="E41" s="411">
        <v>481160.12227914343</v>
      </c>
      <c r="F41" s="411">
        <v>25807.264755761717</v>
      </c>
      <c r="G41" s="411">
        <v>0</v>
      </c>
      <c r="H41" s="411">
        <v>43.140815482164541</v>
      </c>
      <c r="I41" s="411">
        <v>12.725469635968246</v>
      </c>
      <c r="J41" s="411">
        <v>0</v>
      </c>
      <c r="K41" s="411">
        <v>0</v>
      </c>
      <c r="L41" s="411">
        <v>0</v>
      </c>
      <c r="M41" s="800">
        <v>0</v>
      </c>
      <c r="N41" s="429">
        <v>111</v>
      </c>
      <c r="O41" s="446">
        <v>263</v>
      </c>
      <c r="P41" s="447" t="s">
        <v>208</v>
      </c>
      <c r="Q41" s="448">
        <f t="shared" si="12"/>
        <v>40915987.461722381</v>
      </c>
      <c r="R41" s="449">
        <f t="shared" si="12"/>
        <v>2658152.1295567448</v>
      </c>
      <c r="S41" s="449">
        <f t="shared" si="12"/>
        <v>158424.6907515442</v>
      </c>
      <c r="T41" s="449">
        <f t="shared" si="12"/>
        <v>4842.0370436613721</v>
      </c>
      <c r="U41" s="449">
        <f t="shared" si="12"/>
        <v>10267.662091348331</v>
      </c>
      <c r="V41" s="449">
        <f t="shared" si="12"/>
        <v>0</v>
      </c>
      <c r="W41" s="449">
        <f t="shared" si="12"/>
        <v>0</v>
      </c>
      <c r="X41" s="449">
        <f t="shared" si="12"/>
        <v>0</v>
      </c>
      <c r="Y41" s="450">
        <f t="shared" si="12"/>
        <v>0</v>
      </c>
      <c r="Z41" s="882">
        <v>1575987</v>
      </c>
      <c r="AB41" s="446">
        <v>263</v>
      </c>
      <c r="AC41" s="431" t="s">
        <v>208</v>
      </c>
      <c r="AD41" s="451">
        <f t="shared" si="11"/>
        <v>25.962135132918217</v>
      </c>
      <c r="AE41" s="452">
        <f t="shared" si="3"/>
        <v>1.6866586650503748</v>
      </c>
      <c r="AF41" s="453">
        <f t="shared" si="4"/>
        <v>0.10052411013006085</v>
      </c>
      <c r="AG41" s="454">
        <f t="shared" si="5"/>
        <v>3.0723838735099793E-3</v>
      </c>
      <c r="AH41" s="454">
        <f t="shared" si="6"/>
        <v>6.5150677583941559E-3</v>
      </c>
      <c r="AI41" s="454">
        <f t="shared" si="7"/>
        <v>0</v>
      </c>
      <c r="AJ41" s="454">
        <f t="shared" si="8"/>
        <v>0</v>
      </c>
      <c r="AK41" s="454">
        <f t="shared" si="9"/>
        <v>0</v>
      </c>
      <c r="AL41" s="452">
        <f t="shared" si="10"/>
        <v>0</v>
      </c>
    </row>
    <row r="42" spans="1:38">
      <c r="A42" s="434" t="s">
        <v>760</v>
      </c>
      <c r="B42" s="435">
        <v>39</v>
      </c>
      <c r="C42" s="435" t="s">
        <v>761</v>
      </c>
      <c r="D42" s="799">
        <v>639528</v>
      </c>
      <c r="E42" s="411">
        <v>1172949.1952703772</v>
      </c>
      <c r="F42" s="411">
        <v>74102.055656313765</v>
      </c>
      <c r="G42" s="411">
        <v>0</v>
      </c>
      <c r="H42" s="411">
        <v>92.208811064340381</v>
      </c>
      <c r="I42" s="411">
        <v>28.00532797508043</v>
      </c>
      <c r="J42" s="411">
        <v>0</v>
      </c>
      <c r="K42" s="411">
        <v>0</v>
      </c>
      <c r="L42" s="411">
        <v>0</v>
      </c>
      <c r="M42" s="800">
        <v>0</v>
      </c>
      <c r="N42" s="429">
        <v>111</v>
      </c>
      <c r="O42" s="446">
        <v>269</v>
      </c>
      <c r="P42" s="447" t="s">
        <v>210</v>
      </c>
      <c r="Q42" s="448">
        <f t="shared" si="12"/>
        <v>63636958.45569247</v>
      </c>
      <c r="R42" s="449">
        <f t="shared" si="12"/>
        <v>4188034.6567198848</v>
      </c>
      <c r="S42" s="449">
        <f t="shared" si="12"/>
        <v>1366.0335545084108</v>
      </c>
      <c r="T42" s="449">
        <f t="shared" si="12"/>
        <v>4324.8316735868993</v>
      </c>
      <c r="U42" s="449">
        <f t="shared" si="12"/>
        <v>9710.1094056334005</v>
      </c>
      <c r="V42" s="449">
        <f t="shared" si="12"/>
        <v>0</v>
      </c>
      <c r="W42" s="449">
        <f t="shared" si="12"/>
        <v>0</v>
      </c>
      <c r="X42" s="449">
        <f t="shared" si="12"/>
        <v>0</v>
      </c>
      <c r="Y42" s="450">
        <f t="shared" si="12"/>
        <v>0</v>
      </c>
      <c r="Z42" s="882">
        <v>2027059</v>
      </c>
      <c r="AB42" s="446">
        <v>269</v>
      </c>
      <c r="AC42" s="431" t="s">
        <v>210</v>
      </c>
      <c r="AD42" s="451">
        <f t="shared" si="11"/>
        <v>31.39373765425302</v>
      </c>
      <c r="AE42" s="452">
        <f t="shared" si="3"/>
        <v>2.0660645085909608</v>
      </c>
      <c r="AF42" s="453">
        <f t="shared" si="4"/>
        <v>6.7389925725319828E-4</v>
      </c>
      <c r="AG42" s="454">
        <f t="shared" si="5"/>
        <v>2.1335499724413052E-3</v>
      </c>
      <c r="AH42" s="454">
        <f t="shared" si="6"/>
        <v>4.7902450819800515E-3</v>
      </c>
      <c r="AI42" s="454">
        <f t="shared" si="7"/>
        <v>0</v>
      </c>
      <c r="AJ42" s="454">
        <f t="shared" si="8"/>
        <v>0</v>
      </c>
      <c r="AK42" s="454">
        <f t="shared" si="9"/>
        <v>0</v>
      </c>
      <c r="AL42" s="452">
        <f t="shared" si="10"/>
        <v>0</v>
      </c>
    </row>
    <row r="43" spans="1:38">
      <c r="A43" s="434" t="s">
        <v>762</v>
      </c>
      <c r="B43" s="435">
        <v>40</v>
      </c>
      <c r="C43" s="435" t="s">
        <v>763</v>
      </c>
      <c r="D43" s="799">
        <v>1067595</v>
      </c>
      <c r="E43" s="411">
        <v>10417811.020313889</v>
      </c>
      <c r="F43" s="411">
        <v>562751.91397375893</v>
      </c>
      <c r="G43" s="411">
        <v>0</v>
      </c>
      <c r="H43" s="411">
        <v>162.53795341239842</v>
      </c>
      <c r="I43" s="411">
        <v>95.935881685674175</v>
      </c>
      <c r="J43" s="411">
        <v>0</v>
      </c>
      <c r="K43" s="411">
        <v>0</v>
      </c>
      <c r="L43" s="411">
        <v>0</v>
      </c>
      <c r="M43" s="800">
        <v>0</v>
      </c>
      <c r="N43" s="429">
        <v>111</v>
      </c>
      <c r="O43" s="446">
        <v>271</v>
      </c>
      <c r="P43" s="447" t="s">
        <v>212</v>
      </c>
      <c r="Q43" s="448">
        <f t="shared" si="12"/>
        <v>29872542.558613814</v>
      </c>
      <c r="R43" s="449">
        <f t="shared" si="12"/>
        <v>1625485.3764437342</v>
      </c>
      <c r="S43" s="449">
        <f t="shared" si="12"/>
        <v>885.04841485592215</v>
      </c>
      <c r="T43" s="449">
        <f t="shared" si="12"/>
        <v>167.41464224410484</v>
      </c>
      <c r="U43" s="449">
        <f t="shared" si="12"/>
        <v>277.72808406418892</v>
      </c>
      <c r="V43" s="449">
        <f t="shared" si="12"/>
        <v>0</v>
      </c>
      <c r="W43" s="449">
        <f t="shared" si="12"/>
        <v>0</v>
      </c>
      <c r="X43" s="449">
        <f t="shared" si="12"/>
        <v>0</v>
      </c>
      <c r="Y43" s="450">
        <f t="shared" si="12"/>
        <v>0</v>
      </c>
      <c r="Z43" s="882">
        <v>3599819</v>
      </c>
      <c r="AB43" s="446">
        <v>271</v>
      </c>
      <c r="AC43" s="431" t="s">
        <v>212</v>
      </c>
      <c r="AD43" s="451">
        <f t="shared" si="11"/>
        <v>8.2983457108854122</v>
      </c>
      <c r="AE43" s="452">
        <f t="shared" si="3"/>
        <v>0.45154641842929716</v>
      </c>
      <c r="AF43" s="453">
        <f t="shared" si="4"/>
        <v>2.4585914315578705E-4</v>
      </c>
      <c r="AG43" s="454">
        <f t="shared" si="5"/>
        <v>4.6506405528751542E-5</v>
      </c>
      <c r="AH43" s="454">
        <f t="shared" si="6"/>
        <v>7.715056897699271E-5</v>
      </c>
      <c r="AI43" s="454">
        <f t="shared" si="7"/>
        <v>0</v>
      </c>
      <c r="AJ43" s="454">
        <f t="shared" si="8"/>
        <v>0</v>
      </c>
      <c r="AK43" s="454">
        <f t="shared" si="9"/>
        <v>0</v>
      </c>
      <c r="AL43" s="452">
        <f t="shared" si="10"/>
        <v>0</v>
      </c>
    </row>
    <row r="44" spans="1:38">
      <c r="A44" s="434" t="s">
        <v>764</v>
      </c>
      <c r="B44" s="435">
        <v>41</v>
      </c>
      <c r="C44" s="435" t="s">
        <v>765</v>
      </c>
      <c r="D44" s="799">
        <v>2096394</v>
      </c>
      <c r="E44" s="411">
        <v>18060407.461091135</v>
      </c>
      <c r="F44" s="411">
        <v>937222.43042090745</v>
      </c>
      <c r="G44" s="411">
        <v>28816.331150106045</v>
      </c>
      <c r="H44" s="411">
        <v>444.56279284846221</v>
      </c>
      <c r="I44" s="411">
        <v>204.20719394937294</v>
      </c>
      <c r="J44" s="411">
        <v>0</v>
      </c>
      <c r="K44" s="411">
        <v>0</v>
      </c>
      <c r="L44" s="411">
        <v>0</v>
      </c>
      <c r="M44" s="800">
        <v>0</v>
      </c>
      <c r="N44" s="429">
        <v>111</v>
      </c>
      <c r="O44" s="446">
        <v>272</v>
      </c>
      <c r="P44" s="447" t="s">
        <v>214</v>
      </c>
      <c r="Q44" s="448">
        <f t="shared" si="12"/>
        <v>23464928.498080153</v>
      </c>
      <c r="R44" s="449">
        <f t="shared" si="12"/>
        <v>1345938.3552007773</v>
      </c>
      <c r="S44" s="449">
        <f t="shared" si="12"/>
        <v>12244.476117945982</v>
      </c>
      <c r="T44" s="449">
        <f t="shared" si="12"/>
        <v>916.70966812415679</v>
      </c>
      <c r="U44" s="449">
        <f t="shared" si="12"/>
        <v>1387.7121009156167</v>
      </c>
      <c r="V44" s="449">
        <f t="shared" si="12"/>
        <v>1170</v>
      </c>
      <c r="W44" s="449">
        <f t="shared" si="12"/>
        <v>0</v>
      </c>
      <c r="X44" s="449">
        <f t="shared" si="12"/>
        <v>305500</v>
      </c>
      <c r="Y44" s="450">
        <f t="shared" si="12"/>
        <v>0</v>
      </c>
      <c r="Z44" s="882">
        <v>4617194</v>
      </c>
      <c r="AB44" s="446">
        <v>272</v>
      </c>
      <c r="AC44" s="431" t="s">
        <v>214</v>
      </c>
      <c r="AD44" s="451">
        <f t="shared" si="11"/>
        <v>5.082075498252868</v>
      </c>
      <c r="AE44" s="452">
        <f t="shared" si="3"/>
        <v>0.29150569701008389</v>
      </c>
      <c r="AF44" s="453">
        <f t="shared" si="4"/>
        <v>2.6519301805265237E-3</v>
      </c>
      <c r="AG44" s="454">
        <f t="shared" si="5"/>
        <v>1.9854259277911148E-4</v>
      </c>
      <c r="AH44" s="454">
        <f t="shared" si="6"/>
        <v>3.0055312835363139E-4</v>
      </c>
      <c r="AI44" s="454">
        <f t="shared" si="7"/>
        <v>2.5340065849518127E-4</v>
      </c>
      <c r="AJ44" s="454">
        <f t="shared" si="8"/>
        <v>0</v>
      </c>
      <c r="AK44" s="454">
        <f t="shared" si="9"/>
        <v>6.6165727495964E-2</v>
      </c>
      <c r="AL44" s="452">
        <f t="shared" si="10"/>
        <v>0</v>
      </c>
    </row>
    <row r="45" spans="1:38">
      <c r="A45" s="434" t="s">
        <v>766</v>
      </c>
      <c r="B45" s="435">
        <v>42</v>
      </c>
      <c r="C45" s="435" t="s">
        <v>767</v>
      </c>
      <c r="D45" s="799">
        <v>3284020</v>
      </c>
      <c r="E45" s="411">
        <v>6835067.0785039123</v>
      </c>
      <c r="F45" s="411">
        <v>389888.28939160419</v>
      </c>
      <c r="G45" s="411">
        <v>12539.481594407607</v>
      </c>
      <c r="H45" s="411">
        <v>615.34777925276126</v>
      </c>
      <c r="I45" s="411">
        <v>181.35583598957388</v>
      </c>
      <c r="J45" s="411">
        <v>0</v>
      </c>
      <c r="K45" s="411">
        <v>0</v>
      </c>
      <c r="L45" s="411">
        <v>0</v>
      </c>
      <c r="M45" s="800">
        <v>0</v>
      </c>
      <c r="N45" s="429">
        <v>111</v>
      </c>
      <c r="O45" s="446">
        <v>281</v>
      </c>
      <c r="P45" s="447" t="s">
        <v>216</v>
      </c>
      <c r="Q45" s="448">
        <f t="shared" si="12"/>
        <v>13410352.203937341</v>
      </c>
      <c r="R45" s="449">
        <f t="shared" si="12"/>
        <v>815405.55216396251</v>
      </c>
      <c r="S45" s="449">
        <f t="shared" si="12"/>
        <v>64073.298954502476</v>
      </c>
      <c r="T45" s="449">
        <f t="shared" si="12"/>
        <v>523.9052622429798</v>
      </c>
      <c r="U45" s="449">
        <f t="shared" si="12"/>
        <v>793.08607449909186</v>
      </c>
      <c r="V45" s="449">
        <f t="shared" si="12"/>
        <v>0</v>
      </c>
      <c r="W45" s="449">
        <f t="shared" si="12"/>
        <v>0</v>
      </c>
      <c r="X45" s="449">
        <f t="shared" si="12"/>
        <v>0</v>
      </c>
      <c r="Y45" s="450">
        <f t="shared" si="12"/>
        <v>0</v>
      </c>
      <c r="Z45" s="882">
        <v>4693323</v>
      </c>
      <c r="AB45" s="446">
        <v>281</v>
      </c>
      <c r="AC45" s="431" t="s">
        <v>216</v>
      </c>
      <c r="AD45" s="451">
        <f t="shared" si="11"/>
        <v>2.8573256526212538</v>
      </c>
      <c r="AE45" s="452">
        <f t="shared" si="3"/>
        <v>0.17373736096236345</v>
      </c>
      <c r="AF45" s="453">
        <f t="shared" si="4"/>
        <v>1.3652011369024138E-2</v>
      </c>
      <c r="AG45" s="454">
        <f t="shared" si="5"/>
        <v>1.1162778744249646E-4</v>
      </c>
      <c r="AH45" s="454">
        <f t="shared" si="6"/>
        <v>1.6898177996679364E-4</v>
      </c>
      <c r="AI45" s="454">
        <f t="shared" si="7"/>
        <v>0</v>
      </c>
      <c r="AJ45" s="454">
        <f t="shared" si="8"/>
        <v>0</v>
      </c>
      <c r="AK45" s="454">
        <f t="shared" si="9"/>
        <v>0</v>
      </c>
      <c r="AL45" s="452">
        <f t="shared" si="10"/>
        <v>0</v>
      </c>
    </row>
    <row r="46" spans="1:38">
      <c r="A46" s="434" t="s">
        <v>768</v>
      </c>
      <c r="B46" s="435">
        <v>43</v>
      </c>
      <c r="C46" s="435" t="s">
        <v>397</v>
      </c>
      <c r="D46" s="799">
        <v>802329</v>
      </c>
      <c r="E46" s="411">
        <v>2501225.182163009</v>
      </c>
      <c r="F46" s="411">
        <v>150189.38092778425</v>
      </c>
      <c r="G46" s="411">
        <v>10.221292463651457</v>
      </c>
      <c r="H46" s="411">
        <v>121.75434472173978</v>
      </c>
      <c r="I46" s="411">
        <v>42.290682440319763</v>
      </c>
      <c r="J46" s="411">
        <v>0</v>
      </c>
      <c r="K46" s="411">
        <v>0</v>
      </c>
      <c r="L46" s="411">
        <v>0</v>
      </c>
      <c r="M46" s="800">
        <v>0</v>
      </c>
      <c r="N46" s="429">
        <v>111</v>
      </c>
      <c r="O46" s="446">
        <v>289</v>
      </c>
      <c r="P46" s="447" t="s">
        <v>218</v>
      </c>
      <c r="Q46" s="448">
        <f t="shared" si="12"/>
        <v>21346644.080561634</v>
      </c>
      <c r="R46" s="449">
        <f t="shared" si="12"/>
        <v>1209681.8477697815</v>
      </c>
      <c r="S46" s="449">
        <f t="shared" si="12"/>
        <v>61530.965226010121</v>
      </c>
      <c r="T46" s="449">
        <f t="shared" si="12"/>
        <v>833.954171744321</v>
      </c>
      <c r="U46" s="449">
        <f t="shared" si="12"/>
        <v>1262.4371008399953</v>
      </c>
      <c r="V46" s="449">
        <f t="shared" si="12"/>
        <v>0</v>
      </c>
      <c r="W46" s="449">
        <f t="shared" si="12"/>
        <v>0</v>
      </c>
      <c r="X46" s="449">
        <f t="shared" si="12"/>
        <v>0</v>
      </c>
      <c r="Y46" s="450">
        <f t="shared" si="12"/>
        <v>0</v>
      </c>
      <c r="Z46" s="882">
        <v>7353114</v>
      </c>
      <c r="AB46" s="446">
        <v>289</v>
      </c>
      <c r="AC46" s="431" t="s">
        <v>218</v>
      </c>
      <c r="AD46" s="451">
        <f t="shared" si="11"/>
        <v>2.9030753610730957</v>
      </c>
      <c r="AE46" s="452">
        <f t="shared" si="3"/>
        <v>0.16451286458632106</v>
      </c>
      <c r="AF46" s="453">
        <f t="shared" si="4"/>
        <v>8.3680145889224785E-3</v>
      </c>
      <c r="AG46" s="454">
        <f t="shared" si="5"/>
        <v>1.134151016486785E-4</v>
      </c>
      <c r="AH46" s="454">
        <f t="shared" si="6"/>
        <v>1.7168741037334594E-4</v>
      </c>
      <c r="AI46" s="454">
        <f t="shared" si="7"/>
        <v>0</v>
      </c>
      <c r="AJ46" s="454">
        <f t="shared" si="8"/>
        <v>0</v>
      </c>
      <c r="AK46" s="454">
        <f t="shared" si="9"/>
        <v>0</v>
      </c>
      <c r="AL46" s="452">
        <f t="shared" si="10"/>
        <v>0</v>
      </c>
    </row>
    <row r="47" spans="1:38">
      <c r="A47" s="434" t="s">
        <v>769</v>
      </c>
      <c r="B47" s="435">
        <v>44</v>
      </c>
      <c r="C47" s="435" t="s">
        <v>770</v>
      </c>
      <c r="D47" s="799">
        <v>353341</v>
      </c>
      <c r="E47" s="411">
        <v>2469621.9913406451</v>
      </c>
      <c r="F47" s="411">
        <v>148605.70787821535</v>
      </c>
      <c r="G47" s="411">
        <v>1508.6627676349551</v>
      </c>
      <c r="H47" s="411">
        <v>240.24502905436344</v>
      </c>
      <c r="I47" s="411">
        <v>69.695734107885443</v>
      </c>
      <c r="J47" s="411">
        <v>0</v>
      </c>
      <c r="K47" s="411">
        <v>0</v>
      </c>
      <c r="L47" s="411">
        <v>0</v>
      </c>
      <c r="M47" s="800">
        <v>0</v>
      </c>
      <c r="N47" s="429">
        <v>111</v>
      </c>
      <c r="O47" s="446">
        <v>291</v>
      </c>
      <c r="P47" s="447" t="s">
        <v>0</v>
      </c>
      <c r="Q47" s="448">
        <f t="shared" si="12"/>
        <v>7704617.5795803573</v>
      </c>
      <c r="R47" s="449">
        <f t="shared" si="12"/>
        <v>436791.11013773305</v>
      </c>
      <c r="S47" s="449">
        <f t="shared" si="12"/>
        <v>24706.942490720736</v>
      </c>
      <c r="T47" s="449">
        <f t="shared" si="12"/>
        <v>300.99803734660946</v>
      </c>
      <c r="U47" s="449">
        <f t="shared" si="12"/>
        <v>455.64984564029794</v>
      </c>
      <c r="V47" s="449">
        <f t="shared" si="12"/>
        <v>30791335.304564469</v>
      </c>
      <c r="W47" s="449">
        <f t="shared" si="12"/>
        <v>0</v>
      </c>
      <c r="X47" s="449">
        <f t="shared" si="12"/>
        <v>101332.08275292758</v>
      </c>
      <c r="Y47" s="450">
        <f t="shared" si="12"/>
        <v>0</v>
      </c>
      <c r="Z47" s="882">
        <v>10393595</v>
      </c>
      <c r="AB47" s="446">
        <v>291</v>
      </c>
      <c r="AC47" s="431" t="s">
        <v>0</v>
      </c>
      <c r="AD47" s="451">
        <f t="shared" si="11"/>
        <v>0.74128514528229716</v>
      </c>
      <c r="AE47" s="452">
        <f t="shared" si="3"/>
        <v>4.2025026964946491E-2</v>
      </c>
      <c r="AF47" s="453">
        <f t="shared" si="4"/>
        <v>2.3771315402149819E-3</v>
      </c>
      <c r="AG47" s="454">
        <f t="shared" si="5"/>
        <v>2.8959954409096129E-5</v>
      </c>
      <c r="AH47" s="454">
        <f t="shared" si="6"/>
        <v>4.3839484378629137E-5</v>
      </c>
      <c r="AI47" s="454">
        <f t="shared" si="7"/>
        <v>2.9625298373242819</v>
      </c>
      <c r="AJ47" s="454">
        <f t="shared" si="8"/>
        <v>0</v>
      </c>
      <c r="AK47" s="454">
        <f t="shared" si="9"/>
        <v>9.7494738589417405E-3</v>
      </c>
      <c r="AL47" s="452">
        <f t="shared" si="10"/>
        <v>0</v>
      </c>
    </row>
    <row r="48" spans="1:38">
      <c r="A48" s="434" t="s">
        <v>771</v>
      </c>
      <c r="B48" s="435">
        <v>45</v>
      </c>
      <c r="C48" s="435" t="s">
        <v>772</v>
      </c>
      <c r="D48" s="799">
        <v>172718</v>
      </c>
      <c r="E48" s="411">
        <v>3443748.8833877346</v>
      </c>
      <c r="F48" s="411">
        <v>203083.98405340349</v>
      </c>
      <c r="G48" s="411">
        <v>0</v>
      </c>
      <c r="H48" s="411">
        <v>1929.7210882737929</v>
      </c>
      <c r="I48" s="411">
        <v>468.39120705248183</v>
      </c>
      <c r="J48" s="411">
        <v>0</v>
      </c>
      <c r="K48" s="411">
        <v>0</v>
      </c>
      <c r="L48" s="411">
        <v>0</v>
      </c>
      <c r="M48" s="800">
        <v>0</v>
      </c>
      <c r="N48" s="429">
        <v>111</v>
      </c>
      <c r="O48" s="446">
        <v>301</v>
      </c>
      <c r="P48" s="447" t="s">
        <v>1</v>
      </c>
      <c r="Q48" s="448">
        <f t="shared" si="12"/>
        <v>9080017.853451198</v>
      </c>
      <c r="R48" s="449">
        <f t="shared" si="12"/>
        <v>544135.60208221979</v>
      </c>
      <c r="S48" s="449">
        <f t="shared" si="12"/>
        <v>16148.034115691436</v>
      </c>
      <c r="T48" s="449">
        <f t="shared" ref="Q48:Y76" si="13">SUMIF($N$4:$N$393,$O48,H$4:H$393)</f>
        <v>354.73111088660232</v>
      </c>
      <c r="U48" s="449">
        <f t="shared" si="13"/>
        <v>536.99079683089633</v>
      </c>
      <c r="V48" s="449">
        <f t="shared" si="13"/>
        <v>0</v>
      </c>
      <c r="W48" s="449">
        <f t="shared" si="13"/>
        <v>0</v>
      </c>
      <c r="X48" s="449">
        <f t="shared" si="13"/>
        <v>150868.08925182041</v>
      </c>
      <c r="Y48" s="450">
        <f t="shared" si="13"/>
        <v>0</v>
      </c>
      <c r="Z48" s="882">
        <v>16534090</v>
      </c>
      <c r="AB48" s="446">
        <v>301</v>
      </c>
      <c r="AC48" s="431" t="s">
        <v>1</v>
      </c>
      <c r="AD48" s="451">
        <f t="shared" si="11"/>
        <v>0.54916949487097255</v>
      </c>
      <c r="AE48" s="452">
        <f t="shared" si="3"/>
        <v>3.2909921385586981E-2</v>
      </c>
      <c r="AF48" s="453">
        <f t="shared" si="4"/>
        <v>9.7665091430441204E-4</v>
      </c>
      <c r="AG48" s="454">
        <f t="shared" si="5"/>
        <v>2.145452884837341E-5</v>
      </c>
      <c r="AH48" s="454">
        <f t="shared" si="6"/>
        <v>3.2477795683396931E-5</v>
      </c>
      <c r="AI48" s="454">
        <f t="shared" si="7"/>
        <v>0</v>
      </c>
      <c r="AJ48" s="454">
        <f t="shared" si="8"/>
        <v>0</v>
      </c>
      <c r="AK48" s="454">
        <f t="shared" si="9"/>
        <v>9.1246684427035533E-3</v>
      </c>
      <c r="AL48" s="452">
        <f t="shared" si="10"/>
        <v>0</v>
      </c>
    </row>
    <row r="49" spans="1:38">
      <c r="A49" s="434" t="s">
        <v>773</v>
      </c>
      <c r="B49" s="435">
        <v>46</v>
      </c>
      <c r="C49" s="435" t="s">
        <v>774</v>
      </c>
      <c r="D49" s="799">
        <v>147093</v>
      </c>
      <c r="E49" s="411">
        <v>3034179.6343273884</v>
      </c>
      <c r="F49" s="411">
        <v>171091.22191525417</v>
      </c>
      <c r="G49" s="411">
        <v>0</v>
      </c>
      <c r="H49" s="411">
        <v>1428.9402937838913</v>
      </c>
      <c r="I49" s="411">
        <v>349.53926152209181</v>
      </c>
      <c r="J49" s="411">
        <v>0</v>
      </c>
      <c r="K49" s="411">
        <v>0</v>
      </c>
      <c r="L49" s="411">
        <v>0</v>
      </c>
      <c r="M49" s="800">
        <v>0</v>
      </c>
      <c r="N49" s="429">
        <v>111</v>
      </c>
      <c r="O49" s="446">
        <v>311</v>
      </c>
      <c r="P49" s="447" t="s">
        <v>2</v>
      </c>
      <c r="Q49" s="448">
        <f t="shared" si="13"/>
        <v>5242266.6146042375</v>
      </c>
      <c r="R49" s="449">
        <f t="shared" si="13"/>
        <v>310980.10723451886</v>
      </c>
      <c r="S49" s="449">
        <f t="shared" si="13"/>
        <v>58443.310199729953</v>
      </c>
      <c r="T49" s="449">
        <f t="shared" si="13"/>
        <v>204.80081534812194</v>
      </c>
      <c r="U49" s="449">
        <f t="shared" si="13"/>
        <v>310.02680523435004</v>
      </c>
      <c r="V49" s="449">
        <f t="shared" si="13"/>
        <v>900.82637018616526</v>
      </c>
      <c r="W49" s="449">
        <f t="shared" si="13"/>
        <v>0</v>
      </c>
      <c r="X49" s="449">
        <f t="shared" si="13"/>
        <v>33204.713534765433</v>
      </c>
      <c r="Y49" s="450">
        <f t="shared" si="13"/>
        <v>0</v>
      </c>
      <c r="Z49" s="882">
        <v>5707414</v>
      </c>
      <c r="AB49" s="446">
        <v>311</v>
      </c>
      <c r="AC49" s="431" t="s">
        <v>2</v>
      </c>
      <c r="AD49" s="451">
        <f t="shared" si="11"/>
        <v>0.91850120117521483</v>
      </c>
      <c r="AE49" s="452">
        <f t="shared" si="3"/>
        <v>5.4487042158588614E-2</v>
      </c>
      <c r="AF49" s="453">
        <f t="shared" si="4"/>
        <v>1.02398932686029E-2</v>
      </c>
      <c r="AG49" s="454">
        <f t="shared" si="5"/>
        <v>3.588329414129095E-5</v>
      </c>
      <c r="AH49" s="454">
        <f t="shared" si="6"/>
        <v>5.4320013448183371E-5</v>
      </c>
      <c r="AI49" s="454">
        <f t="shared" si="7"/>
        <v>1.5783441856262139E-4</v>
      </c>
      <c r="AJ49" s="454">
        <f t="shared" si="8"/>
        <v>0</v>
      </c>
      <c r="AK49" s="454">
        <f t="shared" si="9"/>
        <v>5.8178210893349309E-3</v>
      </c>
      <c r="AL49" s="452">
        <f t="shared" si="10"/>
        <v>0</v>
      </c>
    </row>
    <row r="50" spans="1:38">
      <c r="A50" s="434" t="s">
        <v>775</v>
      </c>
      <c r="B50" s="435">
        <v>47</v>
      </c>
      <c r="C50" s="435" t="s">
        <v>776</v>
      </c>
      <c r="D50" s="799">
        <v>796153</v>
      </c>
      <c r="E50" s="411">
        <v>8346932.0648832545</v>
      </c>
      <c r="F50" s="411">
        <v>435788.06873042381</v>
      </c>
      <c r="G50" s="411">
        <v>558.08256851536953</v>
      </c>
      <c r="H50" s="411">
        <v>1530.1367156442636</v>
      </c>
      <c r="I50" s="411">
        <v>402.7249215132843</v>
      </c>
      <c r="J50" s="411">
        <v>0</v>
      </c>
      <c r="K50" s="411">
        <v>0</v>
      </c>
      <c r="L50" s="411">
        <v>0</v>
      </c>
      <c r="M50" s="800">
        <v>0</v>
      </c>
      <c r="N50" s="429">
        <v>111</v>
      </c>
      <c r="O50" s="446">
        <v>321</v>
      </c>
      <c r="P50" s="447" t="s">
        <v>223</v>
      </c>
      <c r="Q50" s="448">
        <f t="shared" si="13"/>
        <v>8628223.5049479734</v>
      </c>
      <c r="R50" s="449">
        <f t="shared" si="13"/>
        <v>480633.76363590133</v>
      </c>
      <c r="S50" s="449">
        <f t="shared" si="13"/>
        <v>32660.693620532176</v>
      </c>
      <c r="T50" s="449">
        <f t="shared" si="13"/>
        <v>337.08075890233579</v>
      </c>
      <c r="U50" s="449">
        <f t="shared" si="13"/>
        <v>296031.64675165695</v>
      </c>
      <c r="V50" s="449">
        <f t="shared" si="13"/>
        <v>150961.30016063337</v>
      </c>
      <c r="W50" s="449">
        <f t="shared" si="13"/>
        <v>2980330.9066578904</v>
      </c>
      <c r="X50" s="449">
        <f t="shared" si="13"/>
        <v>517255.60506191407</v>
      </c>
      <c r="Y50" s="450">
        <f t="shared" si="13"/>
        <v>292790.7644857979</v>
      </c>
      <c r="Z50" s="882">
        <v>5369635</v>
      </c>
      <c r="AB50" s="446">
        <v>321</v>
      </c>
      <c r="AC50" s="431" t="s">
        <v>223</v>
      </c>
      <c r="AD50" s="451">
        <f t="shared" si="11"/>
        <v>1.6068547498941685</v>
      </c>
      <c r="AE50" s="452">
        <f t="shared" si="3"/>
        <v>8.9509578143747451E-2</v>
      </c>
      <c r="AF50" s="453">
        <f t="shared" si="4"/>
        <v>6.0824792784858143E-3</v>
      </c>
      <c r="AG50" s="454">
        <f t="shared" si="5"/>
        <v>6.2775357897200789E-5</v>
      </c>
      <c r="AH50" s="454">
        <f t="shared" si="6"/>
        <v>5.5130683324221656E-2</v>
      </c>
      <c r="AI50" s="454">
        <f t="shared" si="7"/>
        <v>2.8113884865662818E-2</v>
      </c>
      <c r="AJ50" s="454">
        <f t="shared" si="8"/>
        <v>0.55503417022905477</v>
      </c>
      <c r="AK50" s="454">
        <f t="shared" si="9"/>
        <v>9.6329751475084255E-2</v>
      </c>
      <c r="AL50" s="452">
        <f t="shared" si="10"/>
        <v>5.452712604968455E-2</v>
      </c>
    </row>
    <row r="51" spans="1:38">
      <c r="A51" s="434" t="s">
        <v>777</v>
      </c>
      <c r="B51" s="435">
        <v>48</v>
      </c>
      <c r="C51" s="435" t="s">
        <v>778</v>
      </c>
      <c r="D51" s="799">
        <v>1817267</v>
      </c>
      <c r="E51" s="411">
        <v>4526227.7154575121</v>
      </c>
      <c r="F51" s="411">
        <v>256449.49696608685</v>
      </c>
      <c r="G51" s="411">
        <v>0</v>
      </c>
      <c r="H51" s="411">
        <v>2706.8949781397782</v>
      </c>
      <c r="I51" s="411">
        <v>655.33262311056615</v>
      </c>
      <c r="J51" s="411">
        <v>0</v>
      </c>
      <c r="K51" s="411">
        <v>0</v>
      </c>
      <c r="L51" s="411">
        <v>0</v>
      </c>
      <c r="M51" s="800">
        <v>0</v>
      </c>
      <c r="N51" s="429">
        <v>111</v>
      </c>
      <c r="O51" s="446">
        <v>329</v>
      </c>
      <c r="P51" s="447" t="s">
        <v>225</v>
      </c>
      <c r="Q51" s="448">
        <f t="shared" si="13"/>
        <v>6292646.9995766832</v>
      </c>
      <c r="R51" s="449">
        <f t="shared" si="13"/>
        <v>350902.07257328031</v>
      </c>
      <c r="S51" s="449">
        <f t="shared" si="13"/>
        <v>23773.114873500283</v>
      </c>
      <c r="T51" s="449">
        <f t="shared" si="13"/>
        <v>245.8362633867126</v>
      </c>
      <c r="U51" s="449">
        <f t="shared" si="13"/>
        <v>372.14613242130156</v>
      </c>
      <c r="V51" s="449">
        <f t="shared" si="13"/>
        <v>5314.3696800000007</v>
      </c>
      <c r="W51" s="449">
        <f t="shared" si="13"/>
        <v>143364.04373084329</v>
      </c>
      <c r="X51" s="449">
        <f t="shared" si="13"/>
        <v>21764.616309377849</v>
      </c>
      <c r="Y51" s="450">
        <f t="shared" si="13"/>
        <v>0</v>
      </c>
      <c r="Z51" s="882">
        <v>7615750</v>
      </c>
      <c r="AB51" s="446">
        <v>329</v>
      </c>
      <c r="AC51" s="431" t="s">
        <v>225</v>
      </c>
      <c r="AD51" s="451">
        <f t="shared" si="11"/>
        <v>0.82626753761306282</v>
      </c>
      <c r="AE51" s="452">
        <f t="shared" si="3"/>
        <v>4.6075839224407354E-2</v>
      </c>
      <c r="AF51" s="453">
        <f t="shared" si="4"/>
        <v>3.1215723826937968E-3</v>
      </c>
      <c r="AG51" s="454">
        <f t="shared" si="5"/>
        <v>3.2279980748673816E-5</v>
      </c>
      <c r="AH51" s="454">
        <f t="shared" si="6"/>
        <v>4.8865329405679227E-5</v>
      </c>
      <c r="AI51" s="454">
        <f t="shared" si="7"/>
        <v>6.9781304270754695E-4</v>
      </c>
      <c r="AJ51" s="454">
        <f t="shared" si="8"/>
        <v>1.8824678295748059E-2</v>
      </c>
      <c r="AK51" s="454">
        <f t="shared" si="9"/>
        <v>2.8578428006930177E-3</v>
      </c>
      <c r="AL51" s="452">
        <f t="shared" si="10"/>
        <v>0</v>
      </c>
    </row>
    <row r="52" spans="1:38">
      <c r="A52" s="434" t="s">
        <v>779</v>
      </c>
      <c r="B52" s="435">
        <v>49</v>
      </c>
      <c r="C52" s="435" t="s">
        <v>780</v>
      </c>
      <c r="D52" s="799">
        <v>607283</v>
      </c>
      <c r="E52" s="411">
        <v>3725320.5335610718</v>
      </c>
      <c r="F52" s="411">
        <v>207966.74130442063</v>
      </c>
      <c r="G52" s="411">
        <v>0</v>
      </c>
      <c r="H52" s="411">
        <v>493.07413904890882</v>
      </c>
      <c r="I52" s="411">
        <v>135.55046639248624</v>
      </c>
      <c r="J52" s="411">
        <v>0</v>
      </c>
      <c r="K52" s="411">
        <v>0</v>
      </c>
      <c r="L52" s="411">
        <v>0</v>
      </c>
      <c r="M52" s="800">
        <v>0</v>
      </c>
      <c r="N52" s="429">
        <v>111</v>
      </c>
      <c r="O52" s="446">
        <v>331</v>
      </c>
      <c r="P52" s="447" t="s">
        <v>227</v>
      </c>
      <c r="Q52" s="448">
        <f t="shared" si="13"/>
        <v>4912099.2937142542</v>
      </c>
      <c r="R52" s="449">
        <f t="shared" si="13"/>
        <v>278107.37822024612</v>
      </c>
      <c r="S52" s="449">
        <f t="shared" si="13"/>
        <v>15366.965293771967</v>
      </c>
      <c r="T52" s="449">
        <f t="shared" si="13"/>
        <v>191.90209395703553</v>
      </c>
      <c r="U52" s="449">
        <f t="shared" si="13"/>
        <v>290.5007629298355</v>
      </c>
      <c r="V52" s="449">
        <f t="shared" si="13"/>
        <v>0</v>
      </c>
      <c r="W52" s="449">
        <f t="shared" si="13"/>
        <v>0</v>
      </c>
      <c r="X52" s="449">
        <f t="shared" si="13"/>
        <v>156063.18538895022</v>
      </c>
      <c r="Y52" s="450">
        <f t="shared" si="13"/>
        <v>0</v>
      </c>
      <c r="Z52" s="882">
        <v>8145995</v>
      </c>
      <c r="AB52" s="446">
        <v>331</v>
      </c>
      <c r="AC52" s="431" t="s">
        <v>227</v>
      </c>
      <c r="AD52" s="451">
        <f t="shared" si="11"/>
        <v>0.60300789451923975</v>
      </c>
      <c r="AE52" s="452">
        <f t="shared" si="3"/>
        <v>3.4140381650153984E-2</v>
      </c>
      <c r="AF52" s="453">
        <f t="shared" si="4"/>
        <v>1.886444233487986E-3</v>
      </c>
      <c r="AG52" s="454">
        <f t="shared" si="5"/>
        <v>2.3557845782747907E-5</v>
      </c>
      <c r="AH52" s="454">
        <f t="shared" si="6"/>
        <v>3.5661789987574939E-5</v>
      </c>
      <c r="AI52" s="454">
        <f t="shared" si="7"/>
        <v>0</v>
      </c>
      <c r="AJ52" s="454">
        <f t="shared" si="8"/>
        <v>0</v>
      </c>
      <c r="AK52" s="454">
        <f t="shared" si="9"/>
        <v>1.9158271689210492E-2</v>
      </c>
      <c r="AL52" s="452">
        <f t="shared" si="10"/>
        <v>0</v>
      </c>
    </row>
    <row r="53" spans="1:38">
      <c r="A53" s="434" t="s">
        <v>781</v>
      </c>
      <c r="B53" s="435">
        <v>50</v>
      </c>
      <c r="C53" s="435" t="s">
        <v>782</v>
      </c>
      <c r="D53" s="799">
        <v>242106</v>
      </c>
      <c r="E53" s="411">
        <v>773656.11531724432</v>
      </c>
      <c r="F53" s="411">
        <v>50242.291225175177</v>
      </c>
      <c r="G53" s="411">
        <v>0</v>
      </c>
      <c r="H53" s="411">
        <v>84.014674291237611</v>
      </c>
      <c r="I53" s="411">
        <v>23.871048814453374</v>
      </c>
      <c r="J53" s="411">
        <v>0</v>
      </c>
      <c r="K53" s="411">
        <v>0</v>
      </c>
      <c r="L53" s="411">
        <v>0</v>
      </c>
      <c r="M53" s="800">
        <v>0</v>
      </c>
      <c r="N53" s="429">
        <v>111</v>
      </c>
      <c r="O53" s="446">
        <v>332</v>
      </c>
      <c r="P53" s="447" t="s">
        <v>229</v>
      </c>
      <c r="Q53" s="448">
        <f t="shared" si="13"/>
        <v>803056.69342665421</v>
      </c>
      <c r="R53" s="449">
        <f t="shared" si="13"/>
        <v>47377.533899207745</v>
      </c>
      <c r="S53" s="449">
        <f t="shared" si="13"/>
        <v>27845.366198669097</v>
      </c>
      <c r="T53" s="449">
        <f t="shared" si="13"/>
        <v>31.373197449813766</v>
      </c>
      <c r="U53" s="449">
        <f t="shared" si="13"/>
        <v>47.492643810128335</v>
      </c>
      <c r="V53" s="449">
        <f t="shared" si="13"/>
        <v>32428.160655232929</v>
      </c>
      <c r="W53" s="449">
        <f t="shared" si="13"/>
        <v>0</v>
      </c>
      <c r="X53" s="449">
        <f t="shared" si="13"/>
        <v>38519.973534597986</v>
      </c>
      <c r="Y53" s="450">
        <f t="shared" si="13"/>
        <v>0</v>
      </c>
      <c r="Z53" s="882">
        <v>2724964</v>
      </c>
      <c r="AB53" s="446">
        <v>332</v>
      </c>
      <c r="AC53" s="431" t="s">
        <v>229</v>
      </c>
      <c r="AD53" s="451">
        <f t="shared" si="11"/>
        <v>0.29470359734170953</v>
      </c>
      <c r="AE53" s="452">
        <f t="shared" si="3"/>
        <v>1.7386480665141906E-2</v>
      </c>
      <c r="AF53" s="453">
        <f t="shared" si="4"/>
        <v>1.0218618006942145E-2</v>
      </c>
      <c r="AG53" s="454">
        <f t="shared" si="5"/>
        <v>1.1513252083261932E-5</v>
      </c>
      <c r="AH53" s="454">
        <f t="shared" si="6"/>
        <v>1.7428723392356131E-5</v>
      </c>
      <c r="AI53" s="454">
        <f t="shared" si="7"/>
        <v>1.190039965857638E-2</v>
      </c>
      <c r="AJ53" s="454">
        <f t="shared" si="8"/>
        <v>0</v>
      </c>
      <c r="AK53" s="454">
        <f t="shared" si="9"/>
        <v>1.4135956854695323E-2</v>
      </c>
      <c r="AL53" s="452">
        <f t="shared" si="10"/>
        <v>0</v>
      </c>
    </row>
    <row r="54" spans="1:38">
      <c r="A54" s="434" t="s">
        <v>783</v>
      </c>
      <c r="B54" s="435">
        <v>51</v>
      </c>
      <c r="C54" s="435" t="s">
        <v>784</v>
      </c>
      <c r="D54" s="799">
        <v>2637226</v>
      </c>
      <c r="E54" s="411">
        <v>17665869.595889583</v>
      </c>
      <c r="F54" s="411">
        <v>1019126.2465721492</v>
      </c>
      <c r="G54" s="411">
        <v>0</v>
      </c>
      <c r="H54" s="411">
        <v>551.89991913819699</v>
      </c>
      <c r="I54" s="411">
        <v>226.99187218139326</v>
      </c>
      <c r="J54" s="411">
        <v>0</v>
      </c>
      <c r="K54" s="411">
        <v>0</v>
      </c>
      <c r="L54" s="411">
        <v>0</v>
      </c>
      <c r="M54" s="800">
        <v>0</v>
      </c>
      <c r="N54" s="429">
        <v>111</v>
      </c>
      <c r="O54" s="446">
        <v>333</v>
      </c>
      <c r="P54" s="447" t="s">
        <v>231</v>
      </c>
      <c r="Q54" s="448">
        <f t="shared" si="13"/>
        <v>566843.08981589589</v>
      </c>
      <c r="R54" s="449">
        <f t="shared" si="13"/>
        <v>33488.558864693056</v>
      </c>
      <c r="S54" s="449">
        <f t="shared" si="13"/>
        <v>3448.7994404205328</v>
      </c>
      <c r="T54" s="449">
        <f t="shared" si="13"/>
        <v>22.144987178891952</v>
      </c>
      <c r="U54" s="449">
        <f t="shared" si="13"/>
        <v>33.523009248558992</v>
      </c>
      <c r="V54" s="449">
        <f t="shared" si="13"/>
        <v>0</v>
      </c>
      <c r="W54" s="449">
        <f t="shared" si="13"/>
        <v>0</v>
      </c>
      <c r="X54" s="449">
        <f t="shared" si="13"/>
        <v>31571.102347146898</v>
      </c>
      <c r="Y54" s="450">
        <f t="shared" si="13"/>
        <v>0</v>
      </c>
      <c r="Z54" s="882">
        <v>2220412</v>
      </c>
      <c r="AB54" s="446">
        <v>333</v>
      </c>
      <c r="AC54" s="431" t="s">
        <v>231</v>
      </c>
      <c r="AD54" s="451">
        <f t="shared" si="11"/>
        <v>0.25528734749041887</v>
      </c>
      <c r="AE54" s="452">
        <f t="shared" si="3"/>
        <v>1.5082137398236479E-2</v>
      </c>
      <c r="AF54" s="453">
        <f t="shared" si="4"/>
        <v>1.5532250052785396E-3</v>
      </c>
      <c r="AG54" s="454">
        <f t="shared" si="5"/>
        <v>9.9733685365112203E-6</v>
      </c>
      <c r="AH54" s="454">
        <f t="shared" si="6"/>
        <v>1.5097652709748908E-5</v>
      </c>
      <c r="AI54" s="454">
        <f t="shared" si="7"/>
        <v>0</v>
      </c>
      <c r="AJ54" s="454">
        <f t="shared" si="8"/>
        <v>0</v>
      </c>
      <c r="AK54" s="454">
        <f t="shared" si="9"/>
        <v>1.421857851027057E-2</v>
      </c>
      <c r="AL54" s="452">
        <f t="shared" si="10"/>
        <v>0</v>
      </c>
    </row>
    <row r="55" spans="1:38">
      <c r="A55" s="434" t="s">
        <v>785</v>
      </c>
      <c r="B55" s="435">
        <v>52</v>
      </c>
      <c r="C55" s="435" t="s">
        <v>401</v>
      </c>
      <c r="D55" s="799">
        <v>2848934</v>
      </c>
      <c r="E55" s="411">
        <v>10066214.8859754</v>
      </c>
      <c r="F55" s="411">
        <v>589857.27966896654</v>
      </c>
      <c r="G55" s="411">
        <v>0</v>
      </c>
      <c r="H55" s="411">
        <v>2603.6476488974058</v>
      </c>
      <c r="I55" s="411">
        <v>662.19683367557923</v>
      </c>
      <c r="J55" s="411">
        <v>0</v>
      </c>
      <c r="K55" s="411">
        <v>0</v>
      </c>
      <c r="L55" s="411">
        <v>0</v>
      </c>
      <c r="M55" s="800">
        <v>0</v>
      </c>
      <c r="N55" s="429">
        <v>111</v>
      </c>
      <c r="O55" s="446">
        <v>339</v>
      </c>
      <c r="P55" s="447" t="s">
        <v>233</v>
      </c>
      <c r="Q55" s="448">
        <f t="shared" si="13"/>
        <v>2793494.6225600941</v>
      </c>
      <c r="R55" s="449">
        <f t="shared" si="13"/>
        <v>156109.18145657351</v>
      </c>
      <c r="S55" s="449">
        <f t="shared" si="13"/>
        <v>17998.652176684096</v>
      </c>
      <c r="T55" s="449">
        <f t="shared" si="13"/>
        <v>109.13408615599235</v>
      </c>
      <c r="U55" s="449">
        <f t="shared" si="13"/>
        <v>165.20682310566244</v>
      </c>
      <c r="V55" s="449">
        <f t="shared" si="13"/>
        <v>0</v>
      </c>
      <c r="W55" s="449">
        <f t="shared" si="13"/>
        <v>0</v>
      </c>
      <c r="X55" s="449">
        <f t="shared" si="13"/>
        <v>8404.1826289283654</v>
      </c>
      <c r="Y55" s="450">
        <f t="shared" si="13"/>
        <v>0</v>
      </c>
      <c r="Z55" s="882">
        <v>2514043</v>
      </c>
      <c r="AB55" s="446">
        <v>339</v>
      </c>
      <c r="AC55" s="431" t="s">
        <v>233</v>
      </c>
      <c r="AD55" s="451">
        <f t="shared" si="11"/>
        <v>1.1111562620687452</v>
      </c>
      <c r="AE55" s="452">
        <f t="shared" si="3"/>
        <v>6.2094873260550243E-2</v>
      </c>
      <c r="AF55" s="453">
        <f t="shared" si="4"/>
        <v>7.1592459542991491E-3</v>
      </c>
      <c r="AG55" s="454">
        <f t="shared" si="5"/>
        <v>4.3409792973307281E-5</v>
      </c>
      <c r="AH55" s="454">
        <f t="shared" si="6"/>
        <v>6.5713602792658059E-5</v>
      </c>
      <c r="AI55" s="454">
        <f t="shared" si="7"/>
        <v>0</v>
      </c>
      <c r="AJ55" s="454">
        <f t="shared" si="8"/>
        <v>0</v>
      </c>
      <c r="AK55" s="454">
        <f t="shared" si="9"/>
        <v>3.3428953398682384E-3</v>
      </c>
      <c r="AL55" s="452">
        <f t="shared" si="10"/>
        <v>0</v>
      </c>
    </row>
    <row r="56" spans="1:38">
      <c r="A56" s="434" t="s">
        <v>786</v>
      </c>
      <c r="B56" s="435">
        <v>53</v>
      </c>
      <c r="C56" s="435" t="s">
        <v>787</v>
      </c>
      <c r="D56" s="799">
        <v>264249</v>
      </c>
      <c r="E56" s="411">
        <v>1077831.4396054251</v>
      </c>
      <c r="F56" s="411">
        <v>55645.06007066145</v>
      </c>
      <c r="G56" s="411">
        <v>2969.5062259516194</v>
      </c>
      <c r="H56" s="411">
        <v>92.503445582760193</v>
      </c>
      <c r="I56" s="411">
        <v>544.09632238214863</v>
      </c>
      <c r="J56" s="411">
        <v>0</v>
      </c>
      <c r="K56" s="411">
        <v>0</v>
      </c>
      <c r="L56" s="411">
        <v>0</v>
      </c>
      <c r="M56" s="800">
        <v>0</v>
      </c>
      <c r="N56" s="429">
        <v>112</v>
      </c>
      <c r="O56" s="446">
        <v>341</v>
      </c>
      <c r="P56" s="447" t="s">
        <v>235</v>
      </c>
      <c r="Q56" s="448">
        <f t="shared" si="13"/>
        <v>1372523.3208393373</v>
      </c>
      <c r="R56" s="449">
        <f t="shared" si="13"/>
        <v>77792.32787689603</v>
      </c>
      <c r="S56" s="449">
        <f t="shared" si="13"/>
        <v>6744.0112727439246</v>
      </c>
      <c r="T56" s="449">
        <f t="shared" si="13"/>
        <v>53.620678965300819</v>
      </c>
      <c r="U56" s="449">
        <f t="shared" si="13"/>
        <v>81.170808650598332</v>
      </c>
      <c r="V56" s="449">
        <f t="shared" si="13"/>
        <v>0</v>
      </c>
      <c r="W56" s="449">
        <f t="shared" si="13"/>
        <v>0</v>
      </c>
      <c r="X56" s="449">
        <f t="shared" si="13"/>
        <v>29561.616019014378</v>
      </c>
      <c r="Y56" s="450">
        <f t="shared" si="13"/>
        <v>0</v>
      </c>
      <c r="Z56" s="882">
        <v>3062475</v>
      </c>
      <c r="AB56" s="446">
        <v>341</v>
      </c>
      <c r="AC56" s="431" t="s">
        <v>235</v>
      </c>
      <c r="AD56" s="451">
        <f t="shared" si="11"/>
        <v>0.44817453884173336</v>
      </c>
      <c r="AE56" s="452">
        <f t="shared" si="3"/>
        <v>2.5401783811099202E-2</v>
      </c>
      <c r="AF56" s="453">
        <f t="shared" si="4"/>
        <v>2.2021441065621515E-3</v>
      </c>
      <c r="AG56" s="454">
        <f t="shared" si="5"/>
        <v>1.7508936061617096E-5</v>
      </c>
      <c r="AH56" s="454">
        <f t="shared" si="6"/>
        <v>2.6504970212197107E-5</v>
      </c>
      <c r="AI56" s="454">
        <f t="shared" si="7"/>
        <v>0</v>
      </c>
      <c r="AJ56" s="454">
        <f t="shared" si="8"/>
        <v>0</v>
      </c>
      <c r="AK56" s="454">
        <f t="shared" si="9"/>
        <v>9.6528513764240938E-3</v>
      </c>
      <c r="AL56" s="452">
        <f t="shared" si="10"/>
        <v>0</v>
      </c>
    </row>
    <row r="57" spans="1:38">
      <c r="A57" s="434" t="s">
        <v>788</v>
      </c>
      <c r="B57" s="435">
        <v>54</v>
      </c>
      <c r="C57" s="435" t="s">
        <v>789</v>
      </c>
      <c r="D57" s="799">
        <v>925949</v>
      </c>
      <c r="E57" s="411">
        <v>3190255.9907931946</v>
      </c>
      <c r="F57" s="411">
        <v>157992.33287607317</v>
      </c>
      <c r="G57" s="411">
        <v>45973.047363717349</v>
      </c>
      <c r="H57" s="411">
        <v>334.91052421666672</v>
      </c>
      <c r="I57" s="411">
        <v>2021.4957324884974</v>
      </c>
      <c r="J57" s="411">
        <v>0</v>
      </c>
      <c r="K57" s="411">
        <v>0</v>
      </c>
      <c r="L57" s="411">
        <v>0</v>
      </c>
      <c r="M57" s="800">
        <v>0</v>
      </c>
      <c r="N57" s="429">
        <v>112</v>
      </c>
      <c r="O57" s="446">
        <v>342</v>
      </c>
      <c r="P57" s="447" t="s">
        <v>237</v>
      </c>
      <c r="Q57" s="448">
        <f t="shared" si="13"/>
        <v>547234.97287331452</v>
      </c>
      <c r="R57" s="449">
        <f t="shared" si="13"/>
        <v>31887.008414599099</v>
      </c>
      <c r="S57" s="449">
        <f t="shared" si="13"/>
        <v>7977.2296600743412</v>
      </c>
      <c r="T57" s="449">
        <f t="shared" si="13"/>
        <v>21.378952440007318</v>
      </c>
      <c r="U57" s="449">
        <f t="shared" si="13"/>
        <v>32.363388363303997</v>
      </c>
      <c r="V57" s="449">
        <f t="shared" si="13"/>
        <v>0</v>
      </c>
      <c r="W57" s="449">
        <f t="shared" si="13"/>
        <v>0</v>
      </c>
      <c r="X57" s="449">
        <f t="shared" si="13"/>
        <v>11632.853707702452</v>
      </c>
      <c r="Y57" s="450">
        <f t="shared" si="13"/>
        <v>0</v>
      </c>
      <c r="Z57" s="882">
        <v>1726984</v>
      </c>
      <c r="AB57" s="446">
        <v>342</v>
      </c>
      <c r="AC57" s="431" t="s">
        <v>237</v>
      </c>
      <c r="AD57" s="451">
        <f t="shared" si="11"/>
        <v>0.3168732153125417</v>
      </c>
      <c r="AE57" s="452">
        <f t="shared" si="3"/>
        <v>1.8463986009481907E-2</v>
      </c>
      <c r="AF57" s="453">
        <f t="shared" si="4"/>
        <v>4.619168249430418E-3</v>
      </c>
      <c r="AG57" s="454">
        <f t="shared" si="5"/>
        <v>1.2379357562089352E-5</v>
      </c>
      <c r="AH57" s="454">
        <f t="shared" si="6"/>
        <v>1.8739831036827208E-5</v>
      </c>
      <c r="AI57" s="454">
        <f t="shared" si="7"/>
        <v>0</v>
      </c>
      <c r="AJ57" s="454">
        <f t="shared" si="8"/>
        <v>0</v>
      </c>
      <c r="AK57" s="454">
        <f t="shared" si="9"/>
        <v>6.7359360061832957E-3</v>
      </c>
      <c r="AL57" s="452">
        <f t="shared" si="10"/>
        <v>0</v>
      </c>
    </row>
    <row r="58" spans="1:38">
      <c r="A58" s="434" t="s">
        <v>790</v>
      </c>
      <c r="B58" s="435">
        <v>55</v>
      </c>
      <c r="C58" s="435" t="s">
        <v>791</v>
      </c>
      <c r="D58" s="799">
        <v>236222</v>
      </c>
      <c r="E58" s="411">
        <v>1048212.5262938722</v>
      </c>
      <c r="F58" s="411">
        <v>53143.53137073775</v>
      </c>
      <c r="G58" s="411">
        <v>2653.7925485046258</v>
      </c>
      <c r="H58" s="411">
        <v>54.464832462896865</v>
      </c>
      <c r="I58" s="411">
        <v>290.39386034483209</v>
      </c>
      <c r="J58" s="411">
        <v>0</v>
      </c>
      <c r="K58" s="411">
        <v>0</v>
      </c>
      <c r="L58" s="411">
        <v>0</v>
      </c>
      <c r="M58" s="800">
        <v>0</v>
      </c>
      <c r="N58" s="429">
        <v>112</v>
      </c>
      <c r="O58" s="446">
        <v>351</v>
      </c>
      <c r="P58" s="447" t="s">
        <v>239</v>
      </c>
      <c r="Q58" s="448">
        <f t="shared" si="13"/>
        <v>6982008.7493075915</v>
      </c>
      <c r="R58" s="449">
        <f t="shared" si="13"/>
        <v>376905.0789791476</v>
      </c>
      <c r="S58" s="449">
        <f t="shared" si="13"/>
        <v>10851.238968519585</v>
      </c>
      <c r="T58" s="449">
        <f t="shared" si="13"/>
        <v>72.583794419934407</v>
      </c>
      <c r="U58" s="449">
        <f t="shared" si="13"/>
        <v>109.87711087745657</v>
      </c>
      <c r="V58" s="449">
        <f t="shared" si="13"/>
        <v>0</v>
      </c>
      <c r="W58" s="449">
        <f t="shared" si="13"/>
        <v>0</v>
      </c>
      <c r="X58" s="449">
        <f t="shared" si="13"/>
        <v>6671.783744123466</v>
      </c>
      <c r="Y58" s="450">
        <f t="shared" si="13"/>
        <v>0</v>
      </c>
      <c r="Z58" s="882">
        <v>14449090</v>
      </c>
      <c r="AB58" s="446">
        <v>351</v>
      </c>
      <c r="AC58" s="431" t="s">
        <v>239</v>
      </c>
      <c r="AD58" s="451">
        <f t="shared" si="11"/>
        <v>0.48321442729663883</v>
      </c>
      <c r="AE58" s="452">
        <f t="shared" si="3"/>
        <v>2.6085039194796877E-2</v>
      </c>
      <c r="AF58" s="453">
        <f t="shared" si="4"/>
        <v>7.509980883584769E-4</v>
      </c>
      <c r="AG58" s="454">
        <f t="shared" si="5"/>
        <v>5.0234163134103538E-6</v>
      </c>
      <c r="AH58" s="454">
        <f t="shared" si="6"/>
        <v>7.6044312048341154E-6</v>
      </c>
      <c r="AI58" s="454">
        <f t="shared" si="7"/>
        <v>0</v>
      </c>
      <c r="AJ58" s="454">
        <f t="shared" si="8"/>
        <v>0</v>
      </c>
      <c r="AK58" s="454">
        <f t="shared" si="9"/>
        <v>4.6174421670316029E-4</v>
      </c>
      <c r="AL58" s="452">
        <f t="shared" si="10"/>
        <v>0</v>
      </c>
    </row>
    <row r="59" spans="1:38">
      <c r="A59" s="434" t="s">
        <v>792</v>
      </c>
      <c r="B59" s="435">
        <v>56</v>
      </c>
      <c r="C59" s="435" t="s">
        <v>793</v>
      </c>
      <c r="D59" s="799">
        <v>1562889</v>
      </c>
      <c r="E59" s="411">
        <v>2768917.5946529433</v>
      </c>
      <c r="F59" s="411">
        <v>136014.69873859303</v>
      </c>
      <c r="G59" s="411">
        <v>17559.7475616337</v>
      </c>
      <c r="H59" s="411">
        <v>221.6844374697022</v>
      </c>
      <c r="I59" s="411">
        <v>1290.4593189237305</v>
      </c>
      <c r="J59" s="411">
        <v>0</v>
      </c>
      <c r="K59" s="411">
        <v>0</v>
      </c>
      <c r="L59" s="411">
        <v>0</v>
      </c>
      <c r="M59" s="800">
        <v>0</v>
      </c>
      <c r="N59" s="429">
        <v>112</v>
      </c>
      <c r="O59" s="446">
        <v>352</v>
      </c>
      <c r="P59" s="447" t="s">
        <v>241</v>
      </c>
      <c r="Q59" s="448">
        <f t="shared" si="13"/>
        <v>4374042.2075337907</v>
      </c>
      <c r="R59" s="449">
        <f t="shared" si="13"/>
        <v>227066.71419562184</v>
      </c>
      <c r="S59" s="449">
        <f t="shared" si="13"/>
        <v>1005.3156190956848</v>
      </c>
      <c r="T59" s="449">
        <f t="shared" si="13"/>
        <v>170.88169609199625</v>
      </c>
      <c r="U59" s="449">
        <f t="shared" si="13"/>
        <v>258.68015331079846</v>
      </c>
      <c r="V59" s="449">
        <f t="shared" si="13"/>
        <v>0</v>
      </c>
      <c r="W59" s="449">
        <f t="shared" si="13"/>
        <v>0</v>
      </c>
      <c r="X59" s="449">
        <f t="shared" si="13"/>
        <v>1274.6022393070832</v>
      </c>
      <c r="Y59" s="450">
        <f t="shared" si="13"/>
        <v>0</v>
      </c>
      <c r="Z59" s="882">
        <v>3636766</v>
      </c>
      <c r="AB59" s="446">
        <v>352</v>
      </c>
      <c r="AC59" s="431" t="s">
        <v>241</v>
      </c>
      <c r="AD59" s="451">
        <f t="shared" si="11"/>
        <v>1.2027285251604833</v>
      </c>
      <c r="AE59" s="452">
        <f t="shared" si="3"/>
        <v>6.2436437811952114E-2</v>
      </c>
      <c r="AF59" s="453">
        <f t="shared" si="4"/>
        <v>2.7643120813813286E-4</v>
      </c>
      <c r="AG59" s="454">
        <f t="shared" si="5"/>
        <v>4.6987267284173977E-5</v>
      </c>
      <c r="AH59" s="454">
        <f t="shared" si="6"/>
        <v>7.1129171717619022E-5</v>
      </c>
      <c r="AI59" s="454">
        <f t="shared" si="7"/>
        <v>0</v>
      </c>
      <c r="AJ59" s="454">
        <f t="shared" si="8"/>
        <v>0</v>
      </c>
      <c r="AK59" s="454">
        <f t="shared" si="9"/>
        <v>3.5047683554759456E-4</v>
      </c>
      <c r="AL59" s="452">
        <f t="shared" si="10"/>
        <v>0</v>
      </c>
    </row>
    <row r="60" spans="1:38">
      <c r="A60" s="434" t="s">
        <v>794</v>
      </c>
      <c r="B60" s="435">
        <v>57</v>
      </c>
      <c r="C60" s="435" t="s">
        <v>795</v>
      </c>
      <c r="D60" s="799">
        <v>569522</v>
      </c>
      <c r="E60" s="411">
        <v>957845.08134710463</v>
      </c>
      <c r="F60" s="411">
        <v>50315.378020017408</v>
      </c>
      <c r="G60" s="411">
        <v>14.30980944911204</v>
      </c>
      <c r="H60" s="411">
        <v>17.091931323648769</v>
      </c>
      <c r="I60" s="411">
        <v>45.56988574976738</v>
      </c>
      <c r="J60" s="411">
        <v>0</v>
      </c>
      <c r="K60" s="411">
        <v>0</v>
      </c>
      <c r="L60" s="411">
        <v>0</v>
      </c>
      <c r="M60" s="800">
        <v>0</v>
      </c>
      <c r="N60" s="429">
        <v>112</v>
      </c>
      <c r="O60" s="446">
        <v>353</v>
      </c>
      <c r="P60" s="447" t="s">
        <v>243</v>
      </c>
      <c r="Q60" s="448">
        <f t="shared" si="13"/>
        <v>24635494.581024975</v>
      </c>
      <c r="R60" s="449">
        <f t="shared" si="13"/>
        <v>1335985.2255107737</v>
      </c>
      <c r="S60" s="449">
        <f t="shared" si="13"/>
        <v>228484.62428232323</v>
      </c>
      <c r="T60" s="449">
        <f t="shared" si="13"/>
        <v>962.44043800489726</v>
      </c>
      <c r="U60" s="449">
        <f t="shared" si="13"/>
        <v>1456.9391909686217</v>
      </c>
      <c r="V60" s="449">
        <f t="shared" si="13"/>
        <v>5324.53783272685</v>
      </c>
      <c r="W60" s="449">
        <f t="shared" si="13"/>
        <v>42452.013668104737</v>
      </c>
      <c r="X60" s="449">
        <f t="shared" si="13"/>
        <v>12379.785076672577</v>
      </c>
      <c r="Y60" s="450">
        <f t="shared" si="13"/>
        <v>0</v>
      </c>
      <c r="Z60" s="882">
        <v>22729977</v>
      </c>
      <c r="AB60" s="446">
        <v>353</v>
      </c>
      <c r="AC60" s="431" t="s">
        <v>243</v>
      </c>
      <c r="AD60" s="451">
        <f t="shared" si="11"/>
        <v>1.0838327984680747</v>
      </c>
      <c r="AE60" s="452">
        <f t="shared" si="3"/>
        <v>5.8776356241397591E-2</v>
      </c>
      <c r="AF60" s="453">
        <f t="shared" si="4"/>
        <v>1.0052127385888831E-2</v>
      </c>
      <c r="AG60" s="454">
        <f t="shared" si="5"/>
        <v>4.2342341041739603E-5</v>
      </c>
      <c r="AH60" s="454">
        <f t="shared" si="6"/>
        <v>6.4097697545783782E-5</v>
      </c>
      <c r="AI60" s="454">
        <f t="shared" si="7"/>
        <v>2.3425179148781584E-4</v>
      </c>
      <c r="AJ60" s="454">
        <f t="shared" si="8"/>
        <v>1.8676663715103952E-3</v>
      </c>
      <c r="AK60" s="454">
        <f t="shared" si="9"/>
        <v>5.4464573706663132E-4</v>
      </c>
      <c r="AL60" s="452">
        <f t="shared" si="10"/>
        <v>0</v>
      </c>
    </row>
    <row r="61" spans="1:38">
      <c r="A61" s="434" t="s">
        <v>796</v>
      </c>
      <c r="B61" s="435">
        <v>58</v>
      </c>
      <c r="C61" s="435" t="s">
        <v>797</v>
      </c>
      <c r="D61" s="799">
        <v>2236217</v>
      </c>
      <c r="E61" s="411">
        <v>24371629.440281902</v>
      </c>
      <c r="F61" s="411">
        <v>1370455.8797308628</v>
      </c>
      <c r="G61" s="411">
        <v>103709.84010559128</v>
      </c>
      <c r="H61" s="411">
        <v>470.79159425668422</v>
      </c>
      <c r="I61" s="411">
        <v>1400.9583704749266</v>
      </c>
      <c r="J61" s="411">
        <v>0</v>
      </c>
      <c r="K61" s="411">
        <v>0</v>
      </c>
      <c r="L61" s="411">
        <v>0</v>
      </c>
      <c r="M61" s="800">
        <v>0</v>
      </c>
      <c r="N61" s="429">
        <v>112</v>
      </c>
      <c r="O61" s="446">
        <v>354</v>
      </c>
      <c r="P61" s="447" t="s">
        <v>245</v>
      </c>
      <c r="Q61" s="448">
        <f t="shared" si="13"/>
        <v>7627992.408824861</v>
      </c>
      <c r="R61" s="449">
        <f t="shared" si="13"/>
        <v>451500.87807158125</v>
      </c>
      <c r="S61" s="449">
        <f t="shared" si="13"/>
        <v>12112.993969777142</v>
      </c>
      <c r="T61" s="449">
        <f t="shared" si="13"/>
        <v>298.00450447226154</v>
      </c>
      <c r="U61" s="449">
        <f t="shared" si="13"/>
        <v>451.11824535432959</v>
      </c>
      <c r="V61" s="449">
        <f t="shared" si="13"/>
        <v>348.89213364000005</v>
      </c>
      <c r="W61" s="449">
        <f t="shared" si="13"/>
        <v>0</v>
      </c>
      <c r="X61" s="449">
        <f t="shared" si="13"/>
        <v>45223.080207097621</v>
      </c>
      <c r="Y61" s="450">
        <f t="shared" si="13"/>
        <v>0</v>
      </c>
      <c r="Z61" s="882">
        <v>2319178</v>
      </c>
      <c r="AB61" s="446">
        <v>354</v>
      </c>
      <c r="AC61" s="431" t="s">
        <v>245</v>
      </c>
      <c r="AD61" s="451">
        <f t="shared" si="11"/>
        <v>3.2890931221427855</v>
      </c>
      <c r="AE61" s="452">
        <f t="shared" si="3"/>
        <v>0.19468142508750136</v>
      </c>
      <c r="AF61" s="453">
        <f t="shared" si="4"/>
        <v>5.2229686422418384E-3</v>
      </c>
      <c r="AG61" s="454">
        <f t="shared" si="5"/>
        <v>1.2849574481659515E-4</v>
      </c>
      <c r="AH61" s="454">
        <f t="shared" si="6"/>
        <v>1.945164387357631E-4</v>
      </c>
      <c r="AI61" s="454">
        <f t="shared" si="7"/>
        <v>1.5043784204575933E-4</v>
      </c>
      <c r="AJ61" s="454">
        <f t="shared" si="8"/>
        <v>0</v>
      </c>
      <c r="AK61" s="454">
        <f t="shared" si="9"/>
        <v>1.9499615901451987E-2</v>
      </c>
      <c r="AL61" s="452">
        <f t="shared" si="10"/>
        <v>0</v>
      </c>
    </row>
    <row r="62" spans="1:38">
      <c r="A62" s="434" t="s">
        <v>798</v>
      </c>
      <c r="B62" s="435">
        <v>59</v>
      </c>
      <c r="C62" s="435" t="s">
        <v>799</v>
      </c>
      <c r="D62" s="799">
        <v>51696</v>
      </c>
      <c r="E62" s="411">
        <v>38915.05763398642</v>
      </c>
      <c r="F62" s="411">
        <v>2183.2431166190831</v>
      </c>
      <c r="G62" s="411">
        <v>0</v>
      </c>
      <c r="H62" s="411">
        <v>29.078548785066751</v>
      </c>
      <c r="I62" s="411">
        <v>192.76350142707068</v>
      </c>
      <c r="J62" s="411">
        <v>0</v>
      </c>
      <c r="K62" s="411">
        <v>0</v>
      </c>
      <c r="L62" s="411">
        <v>0</v>
      </c>
      <c r="M62" s="800">
        <v>0</v>
      </c>
      <c r="N62" s="429">
        <v>112</v>
      </c>
      <c r="O62" s="446">
        <v>359</v>
      </c>
      <c r="P62" s="447" t="s">
        <v>247</v>
      </c>
      <c r="Q62" s="448">
        <f t="shared" si="13"/>
        <v>18752156.52576448</v>
      </c>
      <c r="R62" s="449">
        <f t="shared" si="13"/>
        <v>1172514.0165210024</v>
      </c>
      <c r="S62" s="449">
        <f t="shared" si="13"/>
        <v>6065.889372566241</v>
      </c>
      <c r="T62" s="449">
        <f t="shared" si="13"/>
        <v>732.59473970919021</v>
      </c>
      <c r="U62" s="449">
        <f t="shared" si="13"/>
        <v>1108.9995237443925</v>
      </c>
      <c r="V62" s="449">
        <f t="shared" si="13"/>
        <v>0</v>
      </c>
      <c r="W62" s="449">
        <f t="shared" si="13"/>
        <v>0</v>
      </c>
      <c r="X62" s="449">
        <f t="shared" si="13"/>
        <v>7331.9746960518978</v>
      </c>
      <c r="Y62" s="450">
        <f t="shared" si="13"/>
        <v>0</v>
      </c>
      <c r="Z62" s="882">
        <v>4150338</v>
      </c>
      <c r="AB62" s="446">
        <v>359</v>
      </c>
      <c r="AC62" s="431" t="s">
        <v>247</v>
      </c>
      <c r="AD62" s="451">
        <f t="shared" si="11"/>
        <v>4.5182239436316944</v>
      </c>
      <c r="AE62" s="452">
        <f t="shared" si="3"/>
        <v>0.28251048866887524</v>
      </c>
      <c r="AF62" s="453">
        <f t="shared" si="4"/>
        <v>1.4615410534193217E-3</v>
      </c>
      <c r="AG62" s="454">
        <f t="shared" si="5"/>
        <v>1.7651447658219408E-4</v>
      </c>
      <c r="AH62" s="454">
        <f t="shared" si="6"/>
        <v>2.6720703801579352E-4</v>
      </c>
      <c r="AI62" s="454">
        <f t="shared" si="7"/>
        <v>0</v>
      </c>
      <c r="AJ62" s="454">
        <f t="shared" si="8"/>
        <v>0</v>
      </c>
      <c r="AK62" s="454">
        <f t="shared" si="9"/>
        <v>1.7665970087380588E-3</v>
      </c>
      <c r="AL62" s="452">
        <f t="shared" si="10"/>
        <v>0</v>
      </c>
    </row>
    <row r="63" spans="1:38">
      <c r="A63" s="434" t="s">
        <v>800</v>
      </c>
      <c r="B63" s="435">
        <v>60</v>
      </c>
      <c r="C63" s="435" t="s">
        <v>801</v>
      </c>
      <c r="D63" s="799">
        <v>1426993</v>
      </c>
      <c r="E63" s="411">
        <v>2420927.6661045924</v>
      </c>
      <c r="F63" s="411">
        <v>142291.35332329868</v>
      </c>
      <c r="G63" s="411">
        <v>0</v>
      </c>
      <c r="H63" s="411">
        <v>54.211274048939053</v>
      </c>
      <c r="I63" s="411">
        <v>189.24268731041079</v>
      </c>
      <c r="J63" s="411">
        <v>0</v>
      </c>
      <c r="K63" s="411">
        <v>0</v>
      </c>
      <c r="L63" s="411">
        <v>0</v>
      </c>
      <c r="M63" s="800">
        <v>0</v>
      </c>
      <c r="N63" s="429">
        <v>113</v>
      </c>
      <c r="O63" s="446">
        <v>391</v>
      </c>
      <c r="P63" s="447" t="s">
        <v>3</v>
      </c>
      <c r="Q63" s="448">
        <f t="shared" si="13"/>
        <v>1666804.0179157706</v>
      </c>
      <c r="R63" s="449">
        <f t="shared" si="13"/>
        <v>100045.55270638459</v>
      </c>
      <c r="S63" s="449">
        <f t="shared" si="13"/>
        <v>15511.932483422477</v>
      </c>
      <c r="T63" s="449">
        <f t="shared" si="13"/>
        <v>65.11740950826217</v>
      </c>
      <c r="U63" s="449">
        <f t="shared" si="13"/>
        <v>98.574521789219716</v>
      </c>
      <c r="V63" s="449">
        <f t="shared" si="13"/>
        <v>0</v>
      </c>
      <c r="W63" s="449">
        <f t="shared" si="13"/>
        <v>0</v>
      </c>
      <c r="X63" s="449">
        <f t="shared" si="13"/>
        <v>0</v>
      </c>
      <c r="Y63" s="450">
        <f t="shared" si="13"/>
        <v>0</v>
      </c>
      <c r="Z63" s="882">
        <v>3499326</v>
      </c>
      <c r="AB63" s="446">
        <v>391</v>
      </c>
      <c r="AC63" s="431" t="s">
        <v>3</v>
      </c>
      <c r="AD63" s="451">
        <f t="shared" si="11"/>
        <v>0.4763214453056876</v>
      </c>
      <c r="AE63" s="452">
        <f t="shared" si="3"/>
        <v>2.8589949237763101E-2</v>
      </c>
      <c r="AF63" s="453">
        <f t="shared" si="4"/>
        <v>4.4328343467920613E-3</v>
      </c>
      <c r="AG63" s="454">
        <f t="shared" si="5"/>
        <v>1.8608557621742636E-5</v>
      </c>
      <c r="AH63" s="454">
        <f t="shared" si="6"/>
        <v>2.8169573737691119E-5</v>
      </c>
      <c r="AI63" s="454">
        <f t="shared" si="7"/>
        <v>0</v>
      </c>
      <c r="AJ63" s="454">
        <f t="shared" si="8"/>
        <v>0</v>
      </c>
      <c r="AK63" s="454">
        <f t="shared" si="9"/>
        <v>0</v>
      </c>
      <c r="AL63" s="452">
        <f t="shared" si="10"/>
        <v>0</v>
      </c>
    </row>
    <row r="64" spans="1:38">
      <c r="A64" s="434" t="s">
        <v>802</v>
      </c>
      <c r="B64" s="435">
        <v>61</v>
      </c>
      <c r="C64" s="435" t="s">
        <v>803</v>
      </c>
      <c r="D64" s="799">
        <v>69697</v>
      </c>
      <c r="E64" s="411">
        <v>395228.60270087683</v>
      </c>
      <c r="F64" s="411">
        <v>22630.961758954807</v>
      </c>
      <c r="G64" s="411">
        <v>0</v>
      </c>
      <c r="H64" s="411">
        <v>6.1446570859652132</v>
      </c>
      <c r="I64" s="411">
        <v>12.696881146800138</v>
      </c>
      <c r="J64" s="411">
        <v>0</v>
      </c>
      <c r="K64" s="411">
        <v>0</v>
      </c>
      <c r="L64" s="411">
        <v>0</v>
      </c>
      <c r="M64" s="800">
        <v>0</v>
      </c>
      <c r="N64" s="429">
        <v>113</v>
      </c>
      <c r="O64" s="446">
        <v>392</v>
      </c>
      <c r="P64" s="447" t="s">
        <v>250</v>
      </c>
      <c r="Q64" s="448">
        <f t="shared" si="13"/>
        <v>3468061.4032523655</v>
      </c>
      <c r="R64" s="449">
        <f t="shared" si="13"/>
        <v>236305.57979374111</v>
      </c>
      <c r="S64" s="449">
        <f t="shared" si="13"/>
        <v>45.170098800147386</v>
      </c>
      <c r="T64" s="449">
        <f t="shared" si="13"/>
        <v>135.4875391275873</v>
      </c>
      <c r="U64" s="449">
        <f t="shared" si="13"/>
        <v>205.1005941230745</v>
      </c>
      <c r="V64" s="449">
        <f t="shared" si="13"/>
        <v>0</v>
      </c>
      <c r="W64" s="449">
        <f t="shared" si="13"/>
        <v>0</v>
      </c>
      <c r="X64" s="449">
        <f t="shared" si="13"/>
        <v>0</v>
      </c>
      <c r="Y64" s="450">
        <f t="shared" si="13"/>
        <v>0</v>
      </c>
      <c r="Z64" s="882">
        <v>914413</v>
      </c>
      <c r="AB64" s="446">
        <v>392</v>
      </c>
      <c r="AC64" s="431" t="s">
        <v>250</v>
      </c>
      <c r="AD64" s="451">
        <f t="shared" si="11"/>
        <v>3.7926641498451636</v>
      </c>
      <c r="AE64" s="452">
        <f t="shared" si="3"/>
        <v>0.2584232505374936</v>
      </c>
      <c r="AF64" s="453">
        <f t="shared" si="4"/>
        <v>4.9397918446202523E-5</v>
      </c>
      <c r="AG64" s="454">
        <f t="shared" si="5"/>
        <v>1.4816886803620168E-4</v>
      </c>
      <c r="AH64" s="454">
        <f t="shared" si="6"/>
        <v>2.2429754839779672E-4</v>
      </c>
      <c r="AI64" s="454">
        <f t="shared" si="7"/>
        <v>0</v>
      </c>
      <c r="AJ64" s="454">
        <f t="shared" si="8"/>
        <v>0</v>
      </c>
      <c r="AK64" s="454">
        <f t="shared" si="9"/>
        <v>0</v>
      </c>
      <c r="AL64" s="452">
        <f t="shared" si="10"/>
        <v>0</v>
      </c>
    </row>
    <row r="65" spans="1:38">
      <c r="A65" s="434" t="s">
        <v>804</v>
      </c>
      <c r="B65" s="435">
        <v>62</v>
      </c>
      <c r="C65" s="435" t="s">
        <v>158</v>
      </c>
      <c r="D65" s="799">
        <v>1621326</v>
      </c>
      <c r="E65" s="411">
        <v>289637.35569518449</v>
      </c>
      <c r="F65" s="411">
        <v>5980.0498910797451</v>
      </c>
      <c r="G65" s="411">
        <v>34.493868208038293</v>
      </c>
      <c r="H65" s="411">
        <v>203.05906965997326</v>
      </c>
      <c r="I65" s="411">
        <v>1344.7952113476656</v>
      </c>
      <c r="J65" s="411">
        <v>0</v>
      </c>
      <c r="K65" s="411">
        <v>0</v>
      </c>
      <c r="L65" s="411">
        <v>0</v>
      </c>
      <c r="M65" s="800">
        <v>0</v>
      </c>
      <c r="N65" s="429">
        <v>114</v>
      </c>
      <c r="O65" s="446">
        <v>411</v>
      </c>
      <c r="P65" s="447" t="s">
        <v>252</v>
      </c>
      <c r="Q65" s="448">
        <f t="shared" si="13"/>
        <v>12156854.083054729</v>
      </c>
      <c r="R65" s="449">
        <f t="shared" si="13"/>
        <v>800961.53403393086</v>
      </c>
      <c r="S65" s="449">
        <f t="shared" si="13"/>
        <v>162422.0729369371</v>
      </c>
      <c r="T65" s="449">
        <f t="shared" si="13"/>
        <v>474.93456768141016</v>
      </c>
      <c r="U65" s="449">
        <f t="shared" si="13"/>
        <v>718.95439704837599</v>
      </c>
      <c r="V65" s="449">
        <f t="shared" si="13"/>
        <v>0</v>
      </c>
      <c r="W65" s="449">
        <f t="shared" si="13"/>
        <v>0</v>
      </c>
      <c r="X65" s="449">
        <f t="shared" si="13"/>
        <v>0</v>
      </c>
      <c r="Y65" s="450">
        <f t="shared" si="13"/>
        <v>0</v>
      </c>
      <c r="Z65" s="882">
        <v>30782436</v>
      </c>
      <c r="AB65" s="446">
        <v>411</v>
      </c>
      <c r="AC65" s="431" t="s">
        <v>252</v>
      </c>
      <c r="AD65" s="451">
        <f t="shared" si="11"/>
        <v>0.39492826633521561</v>
      </c>
      <c r="AE65" s="452">
        <f t="shared" si="3"/>
        <v>2.6020082817160114E-2</v>
      </c>
      <c r="AF65" s="453">
        <f t="shared" si="4"/>
        <v>5.276452875170019E-3</v>
      </c>
      <c r="AG65" s="454">
        <f t="shared" si="5"/>
        <v>1.5428751892196256E-5</v>
      </c>
      <c r="AH65" s="454">
        <f t="shared" si="6"/>
        <v>2.3355994212036241E-5</v>
      </c>
      <c r="AI65" s="454">
        <f t="shared" si="7"/>
        <v>0</v>
      </c>
      <c r="AJ65" s="454">
        <f t="shared" si="8"/>
        <v>0</v>
      </c>
      <c r="AK65" s="454">
        <f t="shared" si="9"/>
        <v>0</v>
      </c>
      <c r="AL65" s="452">
        <f t="shared" si="10"/>
        <v>0</v>
      </c>
    </row>
    <row r="66" spans="1:38">
      <c r="A66" s="434" t="s">
        <v>805</v>
      </c>
      <c r="B66" s="435">
        <v>63</v>
      </c>
      <c r="C66" s="435" t="s">
        <v>409</v>
      </c>
      <c r="D66" s="799">
        <v>79871</v>
      </c>
      <c r="E66" s="411">
        <v>388604.06679642643</v>
      </c>
      <c r="F66" s="411">
        <v>22381.22248363082</v>
      </c>
      <c r="G66" s="411">
        <v>0</v>
      </c>
      <c r="H66" s="411">
        <v>347.35098467565012</v>
      </c>
      <c r="I66" s="411">
        <v>370.32068167822683</v>
      </c>
      <c r="J66" s="411">
        <v>0</v>
      </c>
      <c r="K66" s="411">
        <v>0</v>
      </c>
      <c r="L66" s="411">
        <v>0</v>
      </c>
      <c r="M66" s="800">
        <v>0</v>
      </c>
      <c r="N66" s="429">
        <v>151</v>
      </c>
      <c r="O66" s="446">
        <v>412</v>
      </c>
      <c r="P66" s="447" t="s">
        <v>254</v>
      </c>
      <c r="Q66" s="448">
        <f t="shared" si="13"/>
        <v>13016107.36452497</v>
      </c>
      <c r="R66" s="449">
        <f t="shared" si="13"/>
        <v>875306.18306508893</v>
      </c>
      <c r="S66" s="449">
        <f t="shared" si="13"/>
        <v>103677.46617265385</v>
      </c>
      <c r="T66" s="449">
        <f t="shared" si="13"/>
        <v>508.50320994493217</v>
      </c>
      <c r="U66" s="449">
        <f t="shared" si="13"/>
        <v>769.77049804545607</v>
      </c>
      <c r="V66" s="449">
        <f t="shared" si="13"/>
        <v>0</v>
      </c>
      <c r="W66" s="449">
        <f t="shared" si="13"/>
        <v>0</v>
      </c>
      <c r="X66" s="449">
        <f t="shared" si="13"/>
        <v>0</v>
      </c>
      <c r="Y66" s="450">
        <f t="shared" si="13"/>
        <v>0</v>
      </c>
      <c r="Z66" s="882">
        <v>15521269</v>
      </c>
      <c r="AB66" s="446">
        <v>412</v>
      </c>
      <c r="AC66" s="431" t="s">
        <v>254</v>
      </c>
      <c r="AD66" s="451">
        <f t="shared" si="11"/>
        <v>0.83859814326553905</v>
      </c>
      <c r="AE66" s="452">
        <f t="shared" si="3"/>
        <v>5.6393983189460151E-2</v>
      </c>
      <c r="AF66" s="453">
        <f t="shared" si="4"/>
        <v>6.6797029400530233E-3</v>
      </c>
      <c r="AG66" s="454">
        <f t="shared" si="5"/>
        <v>3.2761703308210959E-5</v>
      </c>
      <c r="AH66" s="454">
        <f t="shared" si="6"/>
        <v>4.9594559442623927E-5</v>
      </c>
      <c r="AI66" s="454">
        <f t="shared" si="7"/>
        <v>0</v>
      </c>
      <c r="AJ66" s="454">
        <f t="shared" si="8"/>
        <v>0</v>
      </c>
      <c r="AK66" s="454">
        <f t="shared" si="9"/>
        <v>0</v>
      </c>
      <c r="AL66" s="452">
        <f t="shared" si="10"/>
        <v>0</v>
      </c>
    </row>
    <row r="67" spans="1:38">
      <c r="A67" s="434" t="s">
        <v>806</v>
      </c>
      <c r="B67" s="435">
        <v>64</v>
      </c>
      <c r="C67" s="435" t="s">
        <v>807</v>
      </c>
      <c r="D67" s="799">
        <v>77986</v>
      </c>
      <c r="E67" s="411">
        <v>956920.64215790934</v>
      </c>
      <c r="F67" s="411">
        <v>54158.52699244325</v>
      </c>
      <c r="G67" s="411">
        <v>0</v>
      </c>
      <c r="H67" s="411">
        <v>76.849894740491905</v>
      </c>
      <c r="I67" s="411">
        <v>97.86009732465746</v>
      </c>
      <c r="J67" s="411">
        <v>0</v>
      </c>
      <c r="K67" s="411">
        <v>0</v>
      </c>
      <c r="L67" s="411">
        <v>0</v>
      </c>
      <c r="M67" s="800">
        <v>0</v>
      </c>
      <c r="N67" s="429">
        <v>151</v>
      </c>
      <c r="O67" s="446">
        <v>413</v>
      </c>
      <c r="P67" s="447" t="s">
        <v>256</v>
      </c>
      <c r="Q67" s="448">
        <f t="shared" si="13"/>
        <v>36949425.625229441</v>
      </c>
      <c r="R67" s="449">
        <f t="shared" si="13"/>
        <v>2532604.9438101836</v>
      </c>
      <c r="S67" s="449">
        <f t="shared" si="13"/>
        <v>78630.942272351298</v>
      </c>
      <c r="T67" s="449">
        <f t="shared" si="13"/>
        <v>1443.5115668498033</v>
      </c>
      <c r="U67" s="449">
        <f t="shared" si="13"/>
        <v>2185.1830942594897</v>
      </c>
      <c r="V67" s="449">
        <f t="shared" si="13"/>
        <v>0</v>
      </c>
      <c r="W67" s="449">
        <f t="shared" si="13"/>
        <v>0</v>
      </c>
      <c r="X67" s="449">
        <f t="shared" si="13"/>
        <v>0</v>
      </c>
      <c r="Y67" s="450">
        <f t="shared" si="13"/>
        <v>0</v>
      </c>
      <c r="Z67" s="882">
        <v>13215135</v>
      </c>
      <c r="AB67" s="446">
        <v>413</v>
      </c>
      <c r="AC67" s="431" t="s">
        <v>256</v>
      </c>
      <c r="AD67" s="451">
        <f t="shared" si="11"/>
        <v>2.7959930507883151</v>
      </c>
      <c r="AE67" s="452">
        <f t="shared" si="3"/>
        <v>0.19164427331315068</v>
      </c>
      <c r="AF67" s="453">
        <f t="shared" si="4"/>
        <v>5.9500672730434688E-3</v>
      </c>
      <c r="AG67" s="454">
        <f t="shared" si="5"/>
        <v>1.0923169281659274E-4</v>
      </c>
      <c r="AH67" s="454">
        <f t="shared" si="6"/>
        <v>1.6535457974961964E-4</v>
      </c>
      <c r="AI67" s="454">
        <f t="shared" si="7"/>
        <v>0</v>
      </c>
      <c r="AJ67" s="454">
        <f t="shared" si="8"/>
        <v>0</v>
      </c>
      <c r="AK67" s="454">
        <f t="shared" si="9"/>
        <v>0</v>
      </c>
      <c r="AL67" s="452">
        <f t="shared" si="10"/>
        <v>0</v>
      </c>
    </row>
    <row r="68" spans="1:38">
      <c r="A68" s="434" t="s">
        <v>808</v>
      </c>
      <c r="B68" s="435">
        <v>65</v>
      </c>
      <c r="C68" s="435" t="s">
        <v>809</v>
      </c>
      <c r="D68" s="799">
        <v>87637</v>
      </c>
      <c r="E68" s="411">
        <v>398539.6444203303</v>
      </c>
      <c r="F68" s="411">
        <v>21862.103398678242</v>
      </c>
      <c r="G68" s="411">
        <v>0</v>
      </c>
      <c r="H68" s="411">
        <v>25.436253319030499</v>
      </c>
      <c r="I68" s="411">
        <v>33.886561609241689</v>
      </c>
      <c r="J68" s="411">
        <v>0</v>
      </c>
      <c r="K68" s="411">
        <v>0</v>
      </c>
      <c r="L68" s="411">
        <v>0</v>
      </c>
      <c r="M68" s="800">
        <v>0</v>
      </c>
      <c r="N68" s="429">
        <v>151</v>
      </c>
      <c r="O68" s="446">
        <v>419</v>
      </c>
      <c r="P68" s="447" t="s">
        <v>258</v>
      </c>
      <c r="Q68" s="448">
        <f t="shared" si="13"/>
        <v>11120617.748812191</v>
      </c>
      <c r="R68" s="449">
        <f t="shared" si="13"/>
        <v>757127.32864800247</v>
      </c>
      <c r="S68" s="449">
        <f t="shared" si="13"/>
        <v>21752.437091279211</v>
      </c>
      <c r="T68" s="449">
        <f t="shared" si="13"/>
        <v>434.45168847129918</v>
      </c>
      <c r="U68" s="449">
        <f t="shared" si="13"/>
        <v>657.67154674885501</v>
      </c>
      <c r="V68" s="449">
        <f t="shared" si="13"/>
        <v>0</v>
      </c>
      <c r="W68" s="449">
        <f t="shared" si="13"/>
        <v>0</v>
      </c>
      <c r="X68" s="449">
        <f t="shared" si="13"/>
        <v>0</v>
      </c>
      <c r="Y68" s="450">
        <f t="shared" si="13"/>
        <v>0</v>
      </c>
      <c r="Z68" s="882">
        <v>9367640</v>
      </c>
      <c r="AB68" s="446">
        <v>419</v>
      </c>
      <c r="AC68" s="431" t="s">
        <v>258</v>
      </c>
      <c r="AD68" s="451">
        <f t="shared" si="11"/>
        <v>1.1871312036769337</v>
      </c>
      <c r="AE68" s="452">
        <f t="shared" ref="AE68:AE111" si="14">+R68/$Z68</f>
        <v>8.0823700382166963E-2</v>
      </c>
      <c r="AF68" s="453">
        <f t="shared" ref="AF68:AF111" si="15">+S68/$Z68</f>
        <v>2.3220829463215082E-3</v>
      </c>
      <c r="AG68" s="454">
        <f t="shared" ref="AG68:AG111" si="16">+T68/$Z68</f>
        <v>4.6377923198510958E-5</v>
      </c>
      <c r="AH68" s="454">
        <f t="shared" ref="AH68:AH111" si="17">+U68/$Z68</f>
        <v>7.0206748631336703E-5</v>
      </c>
      <c r="AI68" s="454">
        <f t="shared" ref="AI68:AI111" si="18">+V68/$Z68</f>
        <v>0</v>
      </c>
      <c r="AJ68" s="454">
        <f t="shared" ref="AJ68:AJ111" si="19">+W68/$Z68</f>
        <v>0</v>
      </c>
      <c r="AK68" s="454">
        <f t="shared" ref="AK68:AK111" si="20">+X68/$Z68</f>
        <v>0</v>
      </c>
      <c r="AL68" s="452">
        <f t="shared" ref="AL68:AL111" si="21">+Y68/$Z68</f>
        <v>0</v>
      </c>
    </row>
    <row r="69" spans="1:38">
      <c r="A69" s="434" t="s">
        <v>810</v>
      </c>
      <c r="B69" s="435">
        <v>66</v>
      </c>
      <c r="C69" s="435" t="s">
        <v>811</v>
      </c>
      <c r="D69" s="799">
        <v>102543</v>
      </c>
      <c r="E69" s="411">
        <v>472201.98856061732</v>
      </c>
      <c r="F69" s="411">
        <v>25975.249344919444</v>
      </c>
      <c r="G69" s="411">
        <v>284.89959077196289</v>
      </c>
      <c r="H69" s="411">
        <v>126.97818580083104</v>
      </c>
      <c r="I69" s="411">
        <v>141.41285158072694</v>
      </c>
      <c r="J69" s="411">
        <v>0</v>
      </c>
      <c r="K69" s="411">
        <v>0</v>
      </c>
      <c r="L69" s="411">
        <v>0</v>
      </c>
      <c r="M69" s="800">
        <v>0</v>
      </c>
      <c r="N69" s="429">
        <v>151</v>
      </c>
      <c r="O69" s="446">
        <v>461</v>
      </c>
      <c r="P69" s="447" t="s">
        <v>260</v>
      </c>
      <c r="Q69" s="448">
        <f t="shared" si="13"/>
        <v>8476877480.6503563</v>
      </c>
      <c r="R69" s="449">
        <f t="shared" si="13"/>
        <v>424237793.68264407</v>
      </c>
      <c r="S69" s="449">
        <f t="shared" si="13"/>
        <v>185726.7760565471</v>
      </c>
      <c r="T69" s="449">
        <f t="shared" si="13"/>
        <v>359376.83499750623</v>
      </c>
      <c r="U69" s="449">
        <f t="shared" si="13"/>
        <v>2061535.4913870734</v>
      </c>
      <c r="V69" s="449">
        <f t="shared" si="13"/>
        <v>0</v>
      </c>
      <c r="W69" s="449">
        <f t="shared" si="13"/>
        <v>0</v>
      </c>
      <c r="X69" s="449">
        <f t="shared" si="13"/>
        <v>486228.76569037663</v>
      </c>
      <c r="Y69" s="450">
        <f t="shared" si="13"/>
        <v>0</v>
      </c>
      <c r="Z69" s="882">
        <v>20010229</v>
      </c>
      <c r="AB69" s="446">
        <v>461</v>
      </c>
      <c r="AC69" s="431" t="s">
        <v>260</v>
      </c>
      <c r="AD69" s="451">
        <f t="shared" ref="AD69:AD111" si="22">+Q69/$Z69</f>
        <v>423.6272098960165</v>
      </c>
      <c r="AE69" s="452">
        <f t="shared" si="14"/>
        <v>21.201046408946347</v>
      </c>
      <c r="AF69" s="453">
        <f t="shared" si="15"/>
        <v>9.281591732735647E-3</v>
      </c>
      <c r="AG69" s="454">
        <f t="shared" si="16"/>
        <v>1.795965628366903E-2</v>
      </c>
      <c r="AH69" s="454">
        <f t="shared" si="17"/>
        <v>0.10302408290215337</v>
      </c>
      <c r="AI69" s="454">
        <f t="shared" si="18"/>
        <v>0</v>
      </c>
      <c r="AJ69" s="454">
        <f t="shared" si="19"/>
        <v>0</v>
      </c>
      <c r="AK69" s="454">
        <f t="shared" si="20"/>
        <v>2.4299010555570186E-2</v>
      </c>
      <c r="AL69" s="452">
        <f t="shared" si="21"/>
        <v>0</v>
      </c>
    </row>
    <row r="70" spans="1:38">
      <c r="A70" s="434" t="s">
        <v>812</v>
      </c>
      <c r="B70" s="435">
        <v>67</v>
      </c>
      <c r="C70" s="435" t="s">
        <v>413</v>
      </c>
      <c r="D70" s="799">
        <v>50693</v>
      </c>
      <c r="E70" s="411">
        <v>106321.17353986153</v>
      </c>
      <c r="F70" s="411">
        <v>5669.0270993022796</v>
      </c>
      <c r="G70" s="411">
        <v>0</v>
      </c>
      <c r="H70" s="411">
        <v>20.597698168220802</v>
      </c>
      <c r="I70" s="411">
        <v>23.482802248178157</v>
      </c>
      <c r="J70" s="411">
        <v>0</v>
      </c>
      <c r="K70" s="411">
        <v>0</v>
      </c>
      <c r="L70" s="411">
        <v>0</v>
      </c>
      <c r="M70" s="800">
        <v>0</v>
      </c>
      <c r="N70" s="429">
        <v>151</v>
      </c>
      <c r="O70" s="446">
        <v>462</v>
      </c>
      <c r="P70" s="447" t="s">
        <v>262</v>
      </c>
      <c r="Q70" s="448">
        <f t="shared" si="13"/>
        <v>59870294.322493434</v>
      </c>
      <c r="R70" s="449">
        <f t="shared" si="13"/>
        <v>3106044.011356758</v>
      </c>
      <c r="S70" s="449">
        <f t="shared" si="13"/>
        <v>1205.4246233154383</v>
      </c>
      <c r="T70" s="449">
        <f t="shared" si="13"/>
        <v>34824.783221231432</v>
      </c>
      <c r="U70" s="449">
        <f t="shared" si="13"/>
        <v>9255.9409132742549</v>
      </c>
      <c r="V70" s="449">
        <f t="shared" si="13"/>
        <v>0</v>
      </c>
      <c r="W70" s="449">
        <f t="shared" si="13"/>
        <v>0</v>
      </c>
      <c r="X70" s="449">
        <f t="shared" si="13"/>
        <v>0</v>
      </c>
      <c r="Y70" s="450">
        <f t="shared" si="13"/>
        <v>0</v>
      </c>
      <c r="Z70" s="882">
        <v>3242373</v>
      </c>
      <c r="AB70" s="446">
        <v>462</v>
      </c>
      <c r="AC70" s="431" t="s">
        <v>262</v>
      </c>
      <c r="AD70" s="451">
        <f t="shared" si="22"/>
        <v>18.464962027038048</v>
      </c>
      <c r="AE70" s="452">
        <f t="shared" si="14"/>
        <v>0.95795394649436016</v>
      </c>
      <c r="AF70" s="453">
        <f t="shared" si="15"/>
        <v>3.7177234800420507E-4</v>
      </c>
      <c r="AG70" s="454">
        <f t="shared" si="16"/>
        <v>1.0740523444166181E-2</v>
      </c>
      <c r="AH70" s="454">
        <f t="shared" si="17"/>
        <v>2.8546810972316433E-3</v>
      </c>
      <c r="AI70" s="454">
        <f t="shared" si="18"/>
        <v>0</v>
      </c>
      <c r="AJ70" s="454">
        <f t="shared" si="19"/>
        <v>0</v>
      </c>
      <c r="AK70" s="454">
        <f t="shared" si="20"/>
        <v>0</v>
      </c>
      <c r="AL70" s="452">
        <f t="shared" si="21"/>
        <v>0</v>
      </c>
    </row>
    <row r="71" spans="1:38">
      <c r="A71" s="434" t="s">
        <v>813</v>
      </c>
      <c r="B71" s="435">
        <v>68</v>
      </c>
      <c r="C71" s="435" t="s">
        <v>415</v>
      </c>
      <c r="D71" s="799">
        <v>217484</v>
      </c>
      <c r="E71" s="411">
        <v>7084485.1125700986</v>
      </c>
      <c r="F71" s="411">
        <v>406751.32435326726</v>
      </c>
      <c r="G71" s="411">
        <v>4478.6684639872356</v>
      </c>
      <c r="H71" s="411">
        <v>5828.2739671497775</v>
      </c>
      <c r="I71" s="411">
        <v>6224.0022908197407</v>
      </c>
      <c r="J71" s="411">
        <v>0</v>
      </c>
      <c r="K71" s="411">
        <v>0</v>
      </c>
      <c r="L71" s="411">
        <v>0</v>
      </c>
      <c r="M71" s="800">
        <v>0</v>
      </c>
      <c r="N71" s="429">
        <v>151</v>
      </c>
      <c r="O71" s="446">
        <v>471</v>
      </c>
      <c r="P71" s="447" t="s">
        <v>4</v>
      </c>
      <c r="Q71" s="448">
        <f t="shared" si="13"/>
        <v>16233038.258905843</v>
      </c>
      <c r="R71" s="449">
        <f t="shared" si="13"/>
        <v>841633.07915272412</v>
      </c>
      <c r="S71" s="449">
        <f t="shared" si="13"/>
        <v>594626.04258858843</v>
      </c>
      <c r="T71" s="449">
        <f t="shared" si="13"/>
        <v>1609542.7505850755</v>
      </c>
      <c r="U71" s="449">
        <f t="shared" si="13"/>
        <v>1332741.3974631326</v>
      </c>
      <c r="V71" s="449">
        <f t="shared" si="13"/>
        <v>0</v>
      </c>
      <c r="W71" s="449">
        <f t="shared" si="13"/>
        <v>0</v>
      </c>
      <c r="X71" s="449">
        <f t="shared" si="13"/>
        <v>0</v>
      </c>
      <c r="Y71" s="450">
        <f t="shared" si="13"/>
        <v>0</v>
      </c>
      <c r="Z71" s="882">
        <v>4530411</v>
      </c>
      <c r="AB71" s="446">
        <v>471</v>
      </c>
      <c r="AC71" s="431" t="s">
        <v>4</v>
      </c>
      <c r="AD71" s="451">
        <f t="shared" si="22"/>
        <v>3.5831270626232019</v>
      </c>
      <c r="AE71" s="452">
        <f t="shared" si="14"/>
        <v>0.18577411169819341</v>
      </c>
      <c r="AF71" s="453">
        <f t="shared" si="15"/>
        <v>0.13125211875668419</v>
      </c>
      <c r="AG71" s="454">
        <f t="shared" si="16"/>
        <v>0.35527521688100161</v>
      </c>
      <c r="AH71" s="454">
        <f t="shared" si="17"/>
        <v>0.29417670879377888</v>
      </c>
      <c r="AI71" s="454">
        <f t="shared" si="18"/>
        <v>0</v>
      </c>
      <c r="AJ71" s="454">
        <f t="shared" si="19"/>
        <v>0</v>
      </c>
      <c r="AK71" s="454">
        <f t="shared" si="20"/>
        <v>0</v>
      </c>
      <c r="AL71" s="452">
        <f t="shared" si="21"/>
        <v>0</v>
      </c>
    </row>
    <row r="72" spans="1:38">
      <c r="A72" s="434" t="s">
        <v>814</v>
      </c>
      <c r="B72" s="435">
        <v>69</v>
      </c>
      <c r="C72" s="435" t="s">
        <v>417</v>
      </c>
      <c r="D72" s="799">
        <v>449175</v>
      </c>
      <c r="E72" s="411">
        <v>2814192.8400676888</v>
      </c>
      <c r="F72" s="411">
        <v>162864.24761081417</v>
      </c>
      <c r="G72" s="411">
        <v>4082.3883747653281</v>
      </c>
      <c r="H72" s="411">
        <v>705.21640721682127</v>
      </c>
      <c r="I72" s="411">
        <v>788.88937404177034</v>
      </c>
      <c r="J72" s="411">
        <v>0</v>
      </c>
      <c r="K72" s="411">
        <v>0</v>
      </c>
      <c r="L72" s="411">
        <v>0</v>
      </c>
      <c r="M72" s="800">
        <v>0</v>
      </c>
      <c r="N72" s="429">
        <v>151</v>
      </c>
      <c r="O72" s="446">
        <v>481</v>
      </c>
      <c r="P72" s="447" t="s">
        <v>5</v>
      </c>
      <c r="Q72" s="448">
        <f t="shared" si="13"/>
        <v>130363442.39385061</v>
      </c>
      <c r="R72" s="449">
        <f t="shared" si="13"/>
        <v>4172501.1603334541</v>
      </c>
      <c r="S72" s="449">
        <f t="shared" si="13"/>
        <v>29607743.616836049</v>
      </c>
      <c r="T72" s="449">
        <f t="shared" si="13"/>
        <v>2179319.2487268313</v>
      </c>
      <c r="U72" s="449">
        <f t="shared" si="13"/>
        <v>1836321.9779203255</v>
      </c>
      <c r="V72" s="449">
        <f t="shared" si="13"/>
        <v>0</v>
      </c>
      <c r="W72" s="449">
        <f t="shared" si="13"/>
        <v>0</v>
      </c>
      <c r="X72" s="449">
        <f t="shared" si="13"/>
        <v>0</v>
      </c>
      <c r="Y72" s="450">
        <f t="shared" si="13"/>
        <v>0</v>
      </c>
      <c r="Z72" s="882">
        <v>5992317</v>
      </c>
      <c r="AB72" s="446">
        <v>481</v>
      </c>
      <c r="AC72" s="431" t="s">
        <v>5</v>
      </c>
      <c r="AD72" s="451">
        <f t="shared" si="22"/>
        <v>21.755097801710193</v>
      </c>
      <c r="AE72" s="452">
        <f t="shared" si="14"/>
        <v>0.69630848306814441</v>
      </c>
      <c r="AF72" s="453">
        <f t="shared" si="15"/>
        <v>4.9409508236690494</v>
      </c>
      <c r="AG72" s="454">
        <f t="shared" si="16"/>
        <v>0.36368557416552416</v>
      </c>
      <c r="AH72" s="454">
        <f t="shared" si="17"/>
        <v>0.30644606717573947</v>
      </c>
      <c r="AI72" s="454">
        <f t="shared" si="18"/>
        <v>0</v>
      </c>
      <c r="AJ72" s="454">
        <f t="shared" si="19"/>
        <v>0</v>
      </c>
      <c r="AK72" s="454">
        <f t="shared" si="20"/>
        <v>0</v>
      </c>
      <c r="AL72" s="452">
        <f t="shared" si="21"/>
        <v>0</v>
      </c>
    </row>
    <row r="73" spans="1:38">
      <c r="A73" s="434" t="s">
        <v>815</v>
      </c>
      <c r="B73" s="435">
        <v>70</v>
      </c>
      <c r="C73" s="435" t="s">
        <v>816</v>
      </c>
      <c r="D73" s="799">
        <v>698652</v>
      </c>
      <c r="E73" s="411">
        <v>1752711.159535327</v>
      </c>
      <c r="F73" s="411">
        <v>92391.879955645316</v>
      </c>
      <c r="G73" s="411">
        <v>2.2117728809061621</v>
      </c>
      <c r="H73" s="411">
        <v>124.38324768485312</v>
      </c>
      <c r="I73" s="411">
        <v>162.11800578004221</v>
      </c>
      <c r="J73" s="411">
        <v>0</v>
      </c>
      <c r="K73" s="411">
        <v>0</v>
      </c>
      <c r="L73" s="411">
        <v>0</v>
      </c>
      <c r="M73" s="800">
        <v>0</v>
      </c>
      <c r="N73" s="429">
        <v>152</v>
      </c>
      <c r="O73" s="446">
        <v>511</v>
      </c>
      <c r="P73" s="447" t="s">
        <v>52</v>
      </c>
      <c r="Q73" s="448">
        <f t="shared" si="13"/>
        <v>83924042.1457818</v>
      </c>
      <c r="R73" s="449">
        <f t="shared" si="13"/>
        <v>5263992.060084736</v>
      </c>
      <c r="S73" s="449">
        <f t="shared" si="13"/>
        <v>0</v>
      </c>
      <c r="T73" s="449">
        <f t="shared" si="13"/>
        <v>750.15076062860726</v>
      </c>
      <c r="U73" s="449">
        <f t="shared" si="13"/>
        <v>1278.7264568899679</v>
      </c>
      <c r="V73" s="449">
        <f t="shared" si="13"/>
        <v>0</v>
      </c>
      <c r="W73" s="449">
        <f t="shared" si="13"/>
        <v>0</v>
      </c>
      <c r="X73" s="449">
        <f t="shared" si="13"/>
        <v>0</v>
      </c>
      <c r="Y73" s="450">
        <f t="shared" si="13"/>
        <v>0</v>
      </c>
      <c r="Z73" s="882">
        <v>92718302</v>
      </c>
      <c r="AB73" s="446">
        <v>511</v>
      </c>
      <c r="AC73" s="431" t="s">
        <v>52</v>
      </c>
      <c r="AD73" s="451">
        <f t="shared" si="22"/>
        <v>0.90515076673623507</v>
      </c>
      <c r="AE73" s="452">
        <f t="shared" si="14"/>
        <v>5.6774034322638223E-2</v>
      </c>
      <c r="AF73" s="453">
        <f t="shared" si="15"/>
        <v>0</v>
      </c>
      <c r="AG73" s="454">
        <f t="shared" si="16"/>
        <v>8.0906438583032638E-6</v>
      </c>
      <c r="AH73" s="454">
        <f t="shared" si="17"/>
        <v>1.3791521515244832E-5</v>
      </c>
      <c r="AI73" s="454">
        <f t="shared" si="18"/>
        <v>0</v>
      </c>
      <c r="AJ73" s="454">
        <f t="shared" si="19"/>
        <v>0</v>
      </c>
      <c r="AK73" s="454">
        <f t="shared" si="20"/>
        <v>0</v>
      </c>
      <c r="AL73" s="452">
        <f t="shared" si="21"/>
        <v>0</v>
      </c>
    </row>
    <row r="74" spans="1:38">
      <c r="A74" s="434" t="s">
        <v>817</v>
      </c>
      <c r="B74" s="435">
        <v>71</v>
      </c>
      <c r="C74" s="435" t="s">
        <v>818</v>
      </c>
      <c r="D74" s="799">
        <v>271574</v>
      </c>
      <c r="E74" s="411">
        <v>592352.34271823731</v>
      </c>
      <c r="F74" s="411">
        <v>31049.264040239952</v>
      </c>
      <c r="G74" s="411">
        <v>1.1630171052735352</v>
      </c>
      <c r="H74" s="411">
        <v>434.24218386774487</v>
      </c>
      <c r="I74" s="411">
        <v>464.90625059732838</v>
      </c>
      <c r="J74" s="411">
        <v>0</v>
      </c>
      <c r="K74" s="411">
        <v>0</v>
      </c>
      <c r="L74" s="411">
        <v>0</v>
      </c>
      <c r="M74" s="800">
        <v>0</v>
      </c>
      <c r="N74" s="429">
        <v>152</v>
      </c>
      <c r="O74" s="446">
        <v>531</v>
      </c>
      <c r="P74" s="447" t="s">
        <v>6</v>
      </c>
      <c r="Q74" s="448">
        <f t="shared" si="13"/>
        <v>3933167.911189124</v>
      </c>
      <c r="R74" s="449">
        <f t="shared" si="13"/>
        <v>216595.62030917109</v>
      </c>
      <c r="S74" s="449">
        <f t="shared" si="13"/>
        <v>0</v>
      </c>
      <c r="T74" s="449">
        <f t="shared" si="13"/>
        <v>35.156420315568042</v>
      </c>
      <c r="U74" s="449">
        <f t="shared" si="13"/>
        <v>59.928546562279422</v>
      </c>
      <c r="V74" s="449">
        <f t="shared" si="13"/>
        <v>0</v>
      </c>
      <c r="W74" s="449">
        <f t="shared" si="13"/>
        <v>0</v>
      </c>
      <c r="X74" s="449">
        <f t="shared" si="13"/>
        <v>0</v>
      </c>
      <c r="Y74" s="450">
        <f t="shared" si="13"/>
        <v>0</v>
      </c>
      <c r="Z74" s="882">
        <v>36333585</v>
      </c>
      <c r="AB74" s="446">
        <v>531</v>
      </c>
      <c r="AC74" s="431" t="s">
        <v>6</v>
      </c>
      <c r="AD74" s="451">
        <f t="shared" si="22"/>
        <v>0.10825157801491717</v>
      </c>
      <c r="AE74" s="452">
        <f t="shared" si="14"/>
        <v>5.9613060563434928E-3</v>
      </c>
      <c r="AF74" s="453">
        <f t="shared" si="15"/>
        <v>0</v>
      </c>
      <c r="AG74" s="454">
        <f t="shared" si="16"/>
        <v>9.6760119640184255E-7</v>
      </c>
      <c r="AH74" s="454">
        <f t="shared" si="17"/>
        <v>1.6493981136813068E-6</v>
      </c>
      <c r="AI74" s="454">
        <f t="shared" si="18"/>
        <v>0</v>
      </c>
      <c r="AJ74" s="454">
        <f t="shared" si="19"/>
        <v>0</v>
      </c>
      <c r="AK74" s="454">
        <f t="shared" si="20"/>
        <v>0</v>
      </c>
      <c r="AL74" s="452">
        <f t="shared" si="21"/>
        <v>0</v>
      </c>
    </row>
    <row r="75" spans="1:38">
      <c r="A75" s="434" t="s">
        <v>819</v>
      </c>
      <c r="B75" s="435">
        <v>72</v>
      </c>
      <c r="C75" s="435" t="s">
        <v>421</v>
      </c>
      <c r="D75" s="799">
        <v>114714</v>
      </c>
      <c r="E75" s="411">
        <v>581026.06246717682</v>
      </c>
      <c r="F75" s="411">
        <v>31989.695623768268</v>
      </c>
      <c r="G75" s="411">
        <v>7.7534473684902364E-2</v>
      </c>
      <c r="H75" s="411">
        <v>68.742346123810208</v>
      </c>
      <c r="I75" s="411">
        <v>82.507746334046217</v>
      </c>
      <c r="J75" s="411">
        <v>0</v>
      </c>
      <c r="K75" s="411">
        <v>0</v>
      </c>
      <c r="L75" s="411">
        <v>0</v>
      </c>
      <c r="M75" s="800">
        <v>0</v>
      </c>
      <c r="N75" s="429">
        <v>152</v>
      </c>
      <c r="O75" s="446">
        <v>551</v>
      </c>
      <c r="P75" s="447" t="s">
        <v>268</v>
      </c>
      <c r="Q75" s="448">
        <f t="shared" si="13"/>
        <v>19927446.49363102</v>
      </c>
      <c r="R75" s="449">
        <f t="shared" si="13"/>
        <v>1062731.0678154652</v>
      </c>
      <c r="S75" s="449">
        <f t="shared" si="13"/>
        <v>0</v>
      </c>
      <c r="T75" s="449">
        <f t="shared" si="13"/>
        <v>178.12046181732356</v>
      </c>
      <c r="U75" s="449">
        <f t="shared" si="13"/>
        <v>303.62876236825747</v>
      </c>
      <c r="V75" s="449">
        <f t="shared" si="13"/>
        <v>0</v>
      </c>
      <c r="W75" s="449">
        <f t="shared" si="13"/>
        <v>0</v>
      </c>
      <c r="X75" s="449">
        <f t="shared" si="13"/>
        <v>0</v>
      </c>
      <c r="Y75" s="450">
        <f t="shared" si="13"/>
        <v>0</v>
      </c>
      <c r="Z75" s="882">
        <v>23399261</v>
      </c>
      <c r="AB75" s="446">
        <v>551</v>
      </c>
      <c r="AC75" s="431" t="s">
        <v>268</v>
      </c>
      <c r="AD75" s="451">
        <f t="shared" si="22"/>
        <v>0.85162717291076073</v>
      </c>
      <c r="AE75" s="452">
        <f t="shared" si="14"/>
        <v>4.5417291931376176E-2</v>
      </c>
      <c r="AF75" s="453">
        <f t="shared" si="15"/>
        <v>0</v>
      </c>
      <c r="AG75" s="454">
        <f t="shared" si="16"/>
        <v>7.6122259509530476E-6</v>
      </c>
      <c r="AH75" s="454">
        <f t="shared" si="17"/>
        <v>1.2975997932937176E-5</v>
      </c>
      <c r="AI75" s="454">
        <f t="shared" si="18"/>
        <v>0</v>
      </c>
      <c r="AJ75" s="454">
        <f t="shared" si="19"/>
        <v>0</v>
      </c>
      <c r="AK75" s="454">
        <f t="shared" si="20"/>
        <v>0</v>
      </c>
      <c r="AL75" s="452">
        <f t="shared" si="21"/>
        <v>0</v>
      </c>
    </row>
    <row r="76" spans="1:38">
      <c r="A76" s="434" t="s">
        <v>820</v>
      </c>
      <c r="B76" s="435">
        <v>73</v>
      </c>
      <c r="C76" s="435" t="s">
        <v>821</v>
      </c>
      <c r="D76" s="799">
        <v>90540</v>
      </c>
      <c r="E76" s="411">
        <v>402853.0889535881</v>
      </c>
      <c r="F76" s="411">
        <v>21662.057937717731</v>
      </c>
      <c r="G76" s="411">
        <v>0</v>
      </c>
      <c r="H76" s="411">
        <v>71.648037177011872</v>
      </c>
      <c r="I76" s="411">
        <v>82.287616387713669</v>
      </c>
      <c r="J76" s="411">
        <v>0</v>
      </c>
      <c r="K76" s="411">
        <v>0</v>
      </c>
      <c r="L76" s="411">
        <v>0</v>
      </c>
      <c r="M76" s="800">
        <v>0</v>
      </c>
      <c r="N76" s="429">
        <v>152</v>
      </c>
      <c r="O76" s="446">
        <v>552</v>
      </c>
      <c r="P76" s="447" t="s">
        <v>270</v>
      </c>
      <c r="Q76" s="448">
        <f t="shared" si="13"/>
        <v>1811130.7769122543</v>
      </c>
      <c r="R76" s="449">
        <f t="shared" si="13"/>
        <v>109062.68908937424</v>
      </c>
      <c r="S76" s="449">
        <f t="shared" si="13"/>
        <v>0</v>
      </c>
      <c r="T76" s="449">
        <f t="shared" si="13"/>
        <v>16.188699866703161</v>
      </c>
      <c r="U76" s="449">
        <f t="shared" si="13"/>
        <v>27.595677973928314</v>
      </c>
      <c r="V76" s="449">
        <f t="shared" si="13"/>
        <v>0</v>
      </c>
      <c r="W76" s="449">
        <f t="shared" ref="W76:Y111" si="23">SUMIF($N$4:$N$393,$O76,K$4:K$393)</f>
        <v>0</v>
      </c>
      <c r="X76" s="449">
        <f t="shared" si="23"/>
        <v>0</v>
      </c>
      <c r="Y76" s="450">
        <f t="shared" si="23"/>
        <v>0</v>
      </c>
      <c r="Z76" s="882">
        <v>14935043</v>
      </c>
      <c r="AB76" s="446">
        <v>552</v>
      </c>
      <c r="AC76" s="431" t="s">
        <v>270</v>
      </c>
      <c r="AD76" s="451">
        <f t="shared" si="22"/>
        <v>0.12126719534133609</v>
      </c>
      <c r="AE76" s="452">
        <f t="shared" si="14"/>
        <v>7.302469038045236E-3</v>
      </c>
      <c r="AF76" s="453">
        <f t="shared" si="15"/>
        <v>0</v>
      </c>
      <c r="AG76" s="454">
        <f t="shared" si="16"/>
        <v>1.0839406265320535E-6</v>
      </c>
      <c r="AH76" s="454">
        <f t="shared" si="17"/>
        <v>1.8477133258959024E-6</v>
      </c>
      <c r="AI76" s="454">
        <f t="shared" si="18"/>
        <v>0</v>
      </c>
      <c r="AJ76" s="454">
        <f t="shared" si="19"/>
        <v>0</v>
      </c>
      <c r="AK76" s="454">
        <f t="shared" si="20"/>
        <v>0</v>
      </c>
      <c r="AL76" s="452">
        <f t="shared" si="21"/>
        <v>0</v>
      </c>
    </row>
    <row r="77" spans="1:38">
      <c r="A77" s="434" t="s">
        <v>822</v>
      </c>
      <c r="B77" s="435">
        <v>74</v>
      </c>
      <c r="C77" s="435" t="s">
        <v>823</v>
      </c>
      <c r="D77" s="799">
        <v>113224</v>
      </c>
      <c r="E77" s="411">
        <v>492308.41944131948</v>
      </c>
      <c r="F77" s="411">
        <v>27312.562514100675</v>
      </c>
      <c r="G77" s="411">
        <v>0.95489825485616564</v>
      </c>
      <c r="H77" s="411">
        <v>279.04871678781154</v>
      </c>
      <c r="I77" s="411">
        <v>300.79580586124752</v>
      </c>
      <c r="J77" s="411">
        <v>0</v>
      </c>
      <c r="K77" s="411">
        <v>0</v>
      </c>
      <c r="L77" s="411">
        <v>0</v>
      </c>
      <c r="M77" s="800">
        <v>0</v>
      </c>
      <c r="N77" s="429">
        <v>152</v>
      </c>
      <c r="O77" s="446">
        <v>553</v>
      </c>
      <c r="P77" s="447" t="s">
        <v>272</v>
      </c>
      <c r="Q77" s="448">
        <f t="shared" ref="Q77:V111" si="24">SUMIF($N$4:$N$393,$O77,E$4:E$393)</f>
        <v>640.48041798188058</v>
      </c>
      <c r="R77" s="449">
        <f t="shared" si="24"/>
        <v>0</v>
      </c>
      <c r="S77" s="449">
        <f t="shared" si="24"/>
        <v>0</v>
      </c>
      <c r="T77" s="449">
        <f t="shared" si="24"/>
        <v>5.724901475577757E-3</v>
      </c>
      <c r="U77" s="449">
        <f t="shared" si="24"/>
        <v>9.7588156463045261E-3</v>
      </c>
      <c r="V77" s="449">
        <f t="shared" si="24"/>
        <v>0</v>
      </c>
      <c r="W77" s="449">
        <f t="shared" si="23"/>
        <v>0</v>
      </c>
      <c r="X77" s="449">
        <f t="shared" si="23"/>
        <v>0</v>
      </c>
      <c r="Y77" s="450">
        <f t="shared" si="23"/>
        <v>0</v>
      </c>
      <c r="Z77" s="882">
        <v>52214289</v>
      </c>
      <c r="AB77" s="446">
        <v>553</v>
      </c>
      <c r="AC77" s="431" t="s">
        <v>272</v>
      </c>
      <c r="AD77" s="451">
        <f t="shared" si="22"/>
        <v>1.2266382062233588E-5</v>
      </c>
      <c r="AE77" s="452">
        <f t="shared" si="14"/>
        <v>0</v>
      </c>
      <c r="AF77" s="453">
        <f t="shared" si="15"/>
        <v>0</v>
      </c>
      <c r="AG77" s="454">
        <f t="shared" si="16"/>
        <v>1.0964242902125426E-10</v>
      </c>
      <c r="AH77" s="454">
        <f t="shared" si="17"/>
        <v>1.868993303021808E-10</v>
      </c>
      <c r="AI77" s="454">
        <f t="shared" si="18"/>
        <v>0</v>
      </c>
      <c r="AJ77" s="454">
        <f t="shared" si="19"/>
        <v>0</v>
      </c>
      <c r="AK77" s="454">
        <f t="shared" si="20"/>
        <v>0</v>
      </c>
      <c r="AL77" s="452">
        <f t="shared" si="21"/>
        <v>0</v>
      </c>
    </row>
    <row r="78" spans="1:38">
      <c r="A78" s="434" t="s">
        <v>824</v>
      </c>
      <c r="B78" s="435">
        <v>75</v>
      </c>
      <c r="C78" s="435" t="s">
        <v>423</v>
      </c>
      <c r="D78" s="799">
        <v>556821</v>
      </c>
      <c r="E78" s="411">
        <v>1402676.7744617811</v>
      </c>
      <c r="F78" s="411">
        <v>72969.444659515691</v>
      </c>
      <c r="G78" s="411">
        <v>60.893127175058574</v>
      </c>
      <c r="H78" s="411">
        <v>830.95666308592979</v>
      </c>
      <c r="I78" s="411">
        <v>894.55737715289865</v>
      </c>
      <c r="J78" s="411">
        <v>0</v>
      </c>
      <c r="K78" s="411">
        <v>0</v>
      </c>
      <c r="L78" s="411">
        <v>0</v>
      </c>
      <c r="M78" s="800">
        <v>0</v>
      </c>
      <c r="N78" s="429">
        <v>152</v>
      </c>
      <c r="O78" s="446">
        <v>571</v>
      </c>
      <c r="P78" s="447" t="s">
        <v>274</v>
      </c>
      <c r="Q78" s="448">
        <f t="shared" si="24"/>
        <v>6981161.8730462138</v>
      </c>
      <c r="R78" s="449">
        <f t="shared" si="24"/>
        <v>479803.70036210044</v>
      </c>
      <c r="S78" s="449">
        <f t="shared" si="24"/>
        <v>2871.146834071877</v>
      </c>
      <c r="T78" s="449">
        <f t="shared" si="24"/>
        <v>749.01454871488772</v>
      </c>
      <c r="U78" s="449">
        <f t="shared" si="24"/>
        <v>48786.030321010519</v>
      </c>
      <c r="V78" s="449">
        <f t="shared" si="24"/>
        <v>600</v>
      </c>
      <c r="W78" s="449">
        <f t="shared" si="23"/>
        <v>48028.769862805711</v>
      </c>
      <c r="X78" s="449">
        <f t="shared" si="23"/>
        <v>0</v>
      </c>
      <c r="Y78" s="450">
        <f t="shared" si="23"/>
        <v>0</v>
      </c>
      <c r="Z78" s="882">
        <v>4828578</v>
      </c>
      <c r="AB78" s="446">
        <v>571</v>
      </c>
      <c r="AC78" s="431" t="s">
        <v>274</v>
      </c>
      <c r="AD78" s="451">
        <f t="shared" si="22"/>
        <v>1.4458007871150085</v>
      </c>
      <c r="AE78" s="452">
        <f t="shared" si="14"/>
        <v>9.936749501863705E-2</v>
      </c>
      <c r="AF78" s="453">
        <f t="shared" si="15"/>
        <v>5.9461539899984569E-4</v>
      </c>
      <c r="AG78" s="454">
        <f t="shared" si="16"/>
        <v>1.5512114513111059E-4</v>
      </c>
      <c r="AH78" s="454">
        <f t="shared" si="17"/>
        <v>1.0103601996490586E-2</v>
      </c>
      <c r="AI78" s="454">
        <f t="shared" si="18"/>
        <v>1.2426018591809017E-4</v>
      </c>
      <c r="AJ78" s="454">
        <f t="shared" si="19"/>
        <v>9.9467731209490068E-3</v>
      </c>
      <c r="AK78" s="454">
        <f t="shared" si="20"/>
        <v>0</v>
      </c>
      <c r="AL78" s="452">
        <f t="shared" si="21"/>
        <v>0</v>
      </c>
    </row>
    <row r="79" spans="1:38">
      <c r="A79" s="434" t="s">
        <v>825</v>
      </c>
      <c r="B79" s="435">
        <v>76</v>
      </c>
      <c r="C79" s="435" t="s">
        <v>826</v>
      </c>
      <c r="D79" s="799">
        <v>474968</v>
      </c>
      <c r="E79" s="411">
        <v>2269389.321845755</v>
      </c>
      <c r="F79" s="411">
        <v>105343.1260512247</v>
      </c>
      <c r="G79" s="411">
        <v>3802.9755543323781</v>
      </c>
      <c r="H79" s="411">
        <v>88.658745848892636</v>
      </c>
      <c r="I79" s="411">
        <v>134.21131983725004</v>
      </c>
      <c r="J79" s="411">
        <v>0</v>
      </c>
      <c r="K79" s="411">
        <v>0</v>
      </c>
      <c r="L79" s="411">
        <v>0</v>
      </c>
      <c r="M79" s="800">
        <v>0</v>
      </c>
      <c r="N79" s="429">
        <v>161</v>
      </c>
      <c r="O79" s="446">
        <v>572</v>
      </c>
      <c r="P79" s="447" t="s">
        <v>276</v>
      </c>
      <c r="Q79" s="448">
        <f t="shared" si="24"/>
        <v>677223905.67276621</v>
      </c>
      <c r="R79" s="449">
        <f t="shared" si="24"/>
        <v>46416520.809626415</v>
      </c>
      <c r="S79" s="449">
        <f t="shared" si="24"/>
        <v>72460.254963404572</v>
      </c>
      <c r="T79" s="449">
        <f t="shared" si="24"/>
        <v>26726.276454561303</v>
      </c>
      <c r="U79" s="449">
        <f t="shared" si="24"/>
        <v>311892.95473615837</v>
      </c>
      <c r="V79" s="449">
        <f t="shared" si="24"/>
        <v>73768.178186474892</v>
      </c>
      <c r="W79" s="449">
        <f t="shared" si="23"/>
        <v>0</v>
      </c>
      <c r="X79" s="449">
        <f t="shared" si="23"/>
        <v>0</v>
      </c>
      <c r="Y79" s="450">
        <f t="shared" si="23"/>
        <v>0</v>
      </c>
      <c r="Z79" s="882">
        <v>15986047</v>
      </c>
      <c r="AB79" s="446">
        <v>572</v>
      </c>
      <c r="AC79" s="431" t="s">
        <v>276</v>
      </c>
      <c r="AD79" s="451">
        <f t="shared" si="22"/>
        <v>42.363437669910901</v>
      </c>
      <c r="AE79" s="452">
        <f t="shared" si="14"/>
        <v>2.9035646404409055</v>
      </c>
      <c r="AF79" s="453">
        <f t="shared" si="15"/>
        <v>4.5327187492570599E-3</v>
      </c>
      <c r="AG79" s="454">
        <f t="shared" si="16"/>
        <v>1.6718502363067807E-3</v>
      </c>
      <c r="AH79" s="454">
        <f t="shared" si="17"/>
        <v>1.9510323892839698E-2</v>
      </c>
      <c r="AI79" s="454">
        <f t="shared" si="18"/>
        <v>4.6145352998446017E-3</v>
      </c>
      <c r="AJ79" s="454">
        <f t="shared" si="19"/>
        <v>0</v>
      </c>
      <c r="AK79" s="454">
        <f t="shared" si="20"/>
        <v>0</v>
      </c>
      <c r="AL79" s="452">
        <f t="shared" si="21"/>
        <v>0</v>
      </c>
    </row>
    <row r="80" spans="1:38">
      <c r="A80" s="434" t="s">
        <v>827</v>
      </c>
      <c r="B80" s="435">
        <v>77</v>
      </c>
      <c r="C80" s="435" t="s">
        <v>828</v>
      </c>
      <c r="D80" s="799">
        <v>500000</v>
      </c>
      <c r="E80" s="411">
        <v>1107610.511110422</v>
      </c>
      <c r="F80" s="411">
        <v>23212.041888284344</v>
      </c>
      <c r="G80" s="411">
        <v>19024.096246807581</v>
      </c>
      <c r="H80" s="411">
        <v>43.271270318762603</v>
      </c>
      <c r="I80" s="411">
        <v>65.503907650731648</v>
      </c>
      <c r="J80" s="411">
        <v>0</v>
      </c>
      <c r="K80" s="411">
        <v>0</v>
      </c>
      <c r="L80" s="411">
        <v>0</v>
      </c>
      <c r="M80" s="800">
        <v>0</v>
      </c>
      <c r="N80" s="429">
        <v>161</v>
      </c>
      <c r="O80" s="446">
        <v>573</v>
      </c>
      <c r="P80" s="447" t="s">
        <v>278</v>
      </c>
      <c r="Q80" s="448">
        <f t="shared" si="24"/>
        <v>921131790.78232205</v>
      </c>
      <c r="R80" s="449">
        <f t="shared" si="24"/>
        <v>62719897.107374541</v>
      </c>
      <c r="S80" s="449">
        <f t="shared" si="24"/>
        <v>156696.94075852371</v>
      </c>
      <c r="T80" s="449">
        <f t="shared" si="24"/>
        <v>36416.608077923549</v>
      </c>
      <c r="U80" s="449">
        <f t="shared" si="24"/>
        <v>424978.14890909626</v>
      </c>
      <c r="V80" s="449">
        <f t="shared" si="24"/>
        <v>1256512.6781319007</v>
      </c>
      <c r="W80" s="449">
        <f t="shared" si="23"/>
        <v>0</v>
      </c>
      <c r="X80" s="449">
        <f t="shared" si="23"/>
        <v>0</v>
      </c>
      <c r="Y80" s="450">
        <f t="shared" si="23"/>
        <v>0</v>
      </c>
      <c r="Z80" s="882">
        <v>9849179</v>
      </c>
      <c r="AB80" s="446">
        <v>573</v>
      </c>
      <c r="AC80" s="431" t="s">
        <v>278</v>
      </c>
      <c r="AD80" s="451">
        <f t="shared" si="22"/>
        <v>93.523713071142481</v>
      </c>
      <c r="AE80" s="452">
        <f t="shared" si="14"/>
        <v>6.3680330215721064</v>
      </c>
      <c r="AF80" s="453">
        <f t="shared" si="15"/>
        <v>1.5909644931676407E-2</v>
      </c>
      <c r="AG80" s="454">
        <f t="shared" si="16"/>
        <v>3.6974257527377205E-3</v>
      </c>
      <c r="AH80" s="454">
        <f t="shared" si="17"/>
        <v>4.314858618257382E-2</v>
      </c>
      <c r="AI80" s="454">
        <f t="shared" si="18"/>
        <v>0.12757537233630342</v>
      </c>
      <c r="AJ80" s="454">
        <f t="shared" si="19"/>
        <v>0</v>
      </c>
      <c r="AK80" s="454">
        <f t="shared" si="20"/>
        <v>0</v>
      </c>
      <c r="AL80" s="452">
        <f t="shared" si="21"/>
        <v>0</v>
      </c>
    </row>
    <row r="81" spans="1:38">
      <c r="A81" s="434" t="s">
        <v>829</v>
      </c>
      <c r="B81" s="435">
        <v>78</v>
      </c>
      <c r="C81" s="435" t="s">
        <v>830</v>
      </c>
      <c r="D81" s="799">
        <v>140648</v>
      </c>
      <c r="E81" s="411">
        <v>1340948.5848686893</v>
      </c>
      <c r="F81" s="411">
        <v>77202.25405278214</v>
      </c>
      <c r="G81" s="411">
        <v>0</v>
      </c>
      <c r="H81" s="411">
        <v>52.387141614648804</v>
      </c>
      <c r="I81" s="411">
        <v>79.303483838879032</v>
      </c>
      <c r="J81" s="411">
        <v>0</v>
      </c>
      <c r="K81" s="411">
        <v>0</v>
      </c>
      <c r="L81" s="411">
        <v>0</v>
      </c>
      <c r="M81" s="800">
        <v>0</v>
      </c>
      <c r="N81" s="429">
        <v>161</v>
      </c>
      <c r="O81" s="446">
        <v>574</v>
      </c>
      <c r="P81" s="447" t="s">
        <v>280</v>
      </c>
      <c r="Q81" s="448">
        <f t="shared" si="24"/>
        <v>127719658.85881585</v>
      </c>
      <c r="R81" s="449">
        <f t="shared" si="24"/>
        <v>9252207.0927407127</v>
      </c>
      <c r="S81" s="449">
        <f t="shared" si="24"/>
        <v>317625.22779756866</v>
      </c>
      <c r="T81" s="449">
        <f t="shared" si="24"/>
        <v>5029.3215569269123</v>
      </c>
      <c r="U81" s="449">
        <f t="shared" si="24"/>
        <v>135996.9604679216</v>
      </c>
      <c r="V81" s="449">
        <f t="shared" si="24"/>
        <v>179261.83221627423</v>
      </c>
      <c r="W81" s="449">
        <f t="shared" si="23"/>
        <v>0</v>
      </c>
      <c r="X81" s="449">
        <f t="shared" si="23"/>
        <v>0</v>
      </c>
      <c r="Y81" s="450">
        <f t="shared" si="23"/>
        <v>0</v>
      </c>
      <c r="Z81" s="882">
        <v>5467156</v>
      </c>
      <c r="AB81" s="446">
        <v>574</v>
      </c>
      <c r="AC81" s="431" t="s">
        <v>280</v>
      </c>
      <c r="AD81" s="451">
        <f t="shared" si="22"/>
        <v>23.361261112508195</v>
      </c>
      <c r="AE81" s="452">
        <f t="shared" si="14"/>
        <v>1.6923254234451537</v>
      </c>
      <c r="AF81" s="453">
        <f t="shared" si="15"/>
        <v>5.809697542882783E-2</v>
      </c>
      <c r="AG81" s="454">
        <f t="shared" si="16"/>
        <v>9.1991550212339147E-4</v>
      </c>
      <c r="AH81" s="454">
        <f t="shared" si="17"/>
        <v>2.4875266128846808E-2</v>
      </c>
      <c r="AI81" s="454">
        <f t="shared" si="18"/>
        <v>3.2788863572993751E-2</v>
      </c>
      <c r="AJ81" s="454">
        <f t="shared" si="19"/>
        <v>0</v>
      </c>
      <c r="AK81" s="454">
        <f t="shared" si="20"/>
        <v>0</v>
      </c>
      <c r="AL81" s="452">
        <f t="shared" si="21"/>
        <v>0</v>
      </c>
    </row>
    <row r="82" spans="1:38">
      <c r="A82" s="434" t="s">
        <v>831</v>
      </c>
      <c r="B82" s="435">
        <v>79</v>
      </c>
      <c r="C82" s="435" t="s">
        <v>427</v>
      </c>
      <c r="D82" s="799">
        <v>1247942</v>
      </c>
      <c r="E82" s="411">
        <v>3974783.1313824486</v>
      </c>
      <c r="F82" s="411">
        <v>130645.53243817412</v>
      </c>
      <c r="G82" s="411">
        <v>6011.9237106284509</v>
      </c>
      <c r="H82" s="411">
        <v>155.28375147331991</v>
      </c>
      <c r="I82" s="411">
        <v>235.06803570213248</v>
      </c>
      <c r="J82" s="411">
        <v>0</v>
      </c>
      <c r="K82" s="411">
        <v>0</v>
      </c>
      <c r="L82" s="411">
        <v>0</v>
      </c>
      <c r="M82" s="800">
        <v>0</v>
      </c>
      <c r="N82" s="429">
        <v>161</v>
      </c>
      <c r="O82" s="446">
        <v>575</v>
      </c>
      <c r="P82" s="447" t="s">
        <v>282</v>
      </c>
      <c r="Q82" s="448">
        <f t="shared" si="24"/>
        <v>48300193.242842354</v>
      </c>
      <c r="R82" s="449">
        <f t="shared" si="24"/>
        <v>3290398.020117152</v>
      </c>
      <c r="S82" s="449">
        <f t="shared" si="24"/>
        <v>0</v>
      </c>
      <c r="T82" s="449">
        <f t="shared" si="24"/>
        <v>1146.9613737753218</v>
      </c>
      <c r="U82" s="449">
        <f t="shared" si="24"/>
        <v>50688.17018092396</v>
      </c>
      <c r="V82" s="449">
        <f t="shared" si="24"/>
        <v>0</v>
      </c>
      <c r="W82" s="449">
        <f t="shared" si="23"/>
        <v>0</v>
      </c>
      <c r="X82" s="449">
        <f t="shared" si="23"/>
        <v>0</v>
      </c>
      <c r="Y82" s="450">
        <f t="shared" si="23"/>
        <v>0</v>
      </c>
      <c r="Z82" s="882">
        <v>1668709</v>
      </c>
      <c r="AB82" s="446">
        <v>575</v>
      </c>
      <c r="AC82" s="431" t="s">
        <v>282</v>
      </c>
      <c r="AD82" s="451">
        <f t="shared" si="22"/>
        <v>28.944647175057096</v>
      </c>
      <c r="AE82" s="452">
        <f t="shared" si="14"/>
        <v>1.9718225407288821</v>
      </c>
      <c r="AF82" s="453">
        <f t="shared" si="15"/>
        <v>0</v>
      </c>
      <c r="AG82" s="454">
        <f t="shared" si="16"/>
        <v>6.8733456448986723E-4</v>
      </c>
      <c r="AH82" s="454">
        <f t="shared" si="17"/>
        <v>3.0375679750588004E-2</v>
      </c>
      <c r="AI82" s="454">
        <f t="shared" si="18"/>
        <v>0</v>
      </c>
      <c r="AJ82" s="454">
        <f t="shared" si="19"/>
        <v>0</v>
      </c>
      <c r="AK82" s="454">
        <f t="shared" si="20"/>
        <v>0</v>
      </c>
      <c r="AL82" s="452">
        <f t="shared" si="21"/>
        <v>0</v>
      </c>
    </row>
    <row r="83" spans="1:38">
      <c r="A83" s="434" t="s">
        <v>832</v>
      </c>
      <c r="B83" s="435">
        <v>80</v>
      </c>
      <c r="C83" s="435" t="s">
        <v>833</v>
      </c>
      <c r="D83" s="799">
        <v>641829</v>
      </c>
      <c r="E83" s="411">
        <v>372712.86912139738</v>
      </c>
      <c r="F83" s="411">
        <v>22589.401656023467</v>
      </c>
      <c r="G83" s="411">
        <v>9191.491220861988</v>
      </c>
      <c r="H83" s="411">
        <v>14.560857945330326</v>
      </c>
      <c r="I83" s="411">
        <v>22.042179190490998</v>
      </c>
      <c r="J83" s="411">
        <v>0</v>
      </c>
      <c r="K83" s="411">
        <v>0</v>
      </c>
      <c r="L83" s="411">
        <v>0</v>
      </c>
      <c r="M83" s="800">
        <v>0</v>
      </c>
      <c r="N83" s="429">
        <v>162</v>
      </c>
      <c r="O83" s="446">
        <v>576</v>
      </c>
      <c r="P83" s="447" t="s">
        <v>284</v>
      </c>
      <c r="Q83" s="448">
        <f t="shared" si="24"/>
        <v>17907049.00335677</v>
      </c>
      <c r="R83" s="449">
        <f t="shared" si="24"/>
        <v>1233175.559734643</v>
      </c>
      <c r="S83" s="449">
        <f t="shared" si="24"/>
        <v>272.32004504534802</v>
      </c>
      <c r="T83" s="449">
        <f t="shared" si="24"/>
        <v>160.06124213068543</v>
      </c>
      <c r="U83" s="449">
        <f t="shared" si="24"/>
        <v>272.8445477595285</v>
      </c>
      <c r="V83" s="449">
        <f t="shared" si="24"/>
        <v>0</v>
      </c>
      <c r="W83" s="449">
        <f t="shared" si="23"/>
        <v>0</v>
      </c>
      <c r="X83" s="449">
        <f t="shared" si="23"/>
        <v>0</v>
      </c>
      <c r="Y83" s="450">
        <f t="shared" si="23"/>
        <v>0</v>
      </c>
      <c r="Z83" s="882">
        <v>811755</v>
      </c>
      <c r="AB83" s="446">
        <v>576</v>
      </c>
      <c r="AC83" s="431" t="s">
        <v>284</v>
      </c>
      <c r="AD83" s="451">
        <f t="shared" si="22"/>
        <v>22.05967194948817</v>
      </c>
      <c r="AE83" s="452">
        <f t="shared" si="14"/>
        <v>1.5191474764364161</v>
      </c>
      <c r="AF83" s="453">
        <f t="shared" si="15"/>
        <v>3.3547073322042739E-4</v>
      </c>
      <c r="AG83" s="454">
        <f t="shared" si="16"/>
        <v>1.9717925005781971E-4</v>
      </c>
      <c r="AH83" s="454">
        <f t="shared" si="17"/>
        <v>3.3611686747790713E-4</v>
      </c>
      <c r="AI83" s="454">
        <f t="shared" si="18"/>
        <v>0</v>
      </c>
      <c r="AJ83" s="454">
        <f t="shared" si="19"/>
        <v>0</v>
      </c>
      <c r="AK83" s="454">
        <f t="shared" si="20"/>
        <v>0</v>
      </c>
      <c r="AL83" s="452">
        <f t="shared" si="21"/>
        <v>0</v>
      </c>
    </row>
    <row r="84" spans="1:38">
      <c r="A84" s="434" t="s">
        <v>834</v>
      </c>
      <c r="B84" s="435">
        <v>81</v>
      </c>
      <c r="C84" s="435" t="s">
        <v>835</v>
      </c>
      <c r="D84" s="799">
        <v>433963</v>
      </c>
      <c r="E84" s="411">
        <v>546717.2964277732</v>
      </c>
      <c r="F84" s="411">
        <v>33014.518823084923</v>
      </c>
      <c r="G84" s="411">
        <v>3784.4556714119044</v>
      </c>
      <c r="H84" s="411">
        <v>21.358728257239118</v>
      </c>
      <c r="I84" s="411">
        <v>32.332773061497498</v>
      </c>
      <c r="J84" s="411">
        <v>0</v>
      </c>
      <c r="K84" s="411">
        <v>0</v>
      </c>
      <c r="L84" s="411">
        <v>0</v>
      </c>
      <c r="M84" s="800">
        <v>0</v>
      </c>
      <c r="N84" s="429">
        <v>162</v>
      </c>
      <c r="O84" s="446">
        <v>577</v>
      </c>
      <c r="P84" s="447" t="s">
        <v>286</v>
      </c>
      <c r="Q84" s="448">
        <f t="shared" si="24"/>
        <v>7061075.1599939857</v>
      </c>
      <c r="R84" s="449">
        <f t="shared" si="24"/>
        <v>478231.76928997278</v>
      </c>
      <c r="S84" s="449">
        <f t="shared" si="24"/>
        <v>1909.9144185158077</v>
      </c>
      <c r="T84" s="449">
        <f t="shared" si="24"/>
        <v>63.11505936432647</v>
      </c>
      <c r="U84" s="449">
        <f t="shared" si="24"/>
        <v>107.58756835721243</v>
      </c>
      <c r="V84" s="449">
        <f t="shared" si="24"/>
        <v>0</v>
      </c>
      <c r="W84" s="449">
        <f t="shared" si="23"/>
        <v>0</v>
      </c>
      <c r="X84" s="449">
        <f t="shared" si="23"/>
        <v>0</v>
      </c>
      <c r="Y84" s="450">
        <f t="shared" si="23"/>
        <v>0</v>
      </c>
      <c r="Z84" s="882">
        <v>3045236</v>
      </c>
      <c r="AB84" s="446">
        <v>577</v>
      </c>
      <c r="AC84" s="431" t="s">
        <v>286</v>
      </c>
      <c r="AD84" s="451">
        <f t="shared" si="22"/>
        <v>2.3187283875515678</v>
      </c>
      <c r="AE84" s="452">
        <f t="shared" si="14"/>
        <v>0.15704259679380278</v>
      </c>
      <c r="AF84" s="453">
        <f t="shared" si="15"/>
        <v>6.2718108498514E-4</v>
      </c>
      <c r="AG84" s="454">
        <f t="shared" si="16"/>
        <v>2.0725835161651335E-5</v>
      </c>
      <c r="AH84" s="454">
        <f t="shared" si="17"/>
        <v>3.532979656000797E-5</v>
      </c>
      <c r="AI84" s="454">
        <f t="shared" si="18"/>
        <v>0</v>
      </c>
      <c r="AJ84" s="454">
        <f t="shared" si="19"/>
        <v>0</v>
      </c>
      <c r="AK84" s="454">
        <f t="shared" si="20"/>
        <v>0</v>
      </c>
      <c r="AL84" s="452">
        <f t="shared" si="21"/>
        <v>0</v>
      </c>
    </row>
    <row r="85" spans="1:38">
      <c r="A85" s="434" t="s">
        <v>836</v>
      </c>
      <c r="B85" s="435">
        <v>82</v>
      </c>
      <c r="C85" s="435" t="s">
        <v>837</v>
      </c>
      <c r="D85" s="799">
        <v>284590</v>
      </c>
      <c r="E85" s="411">
        <v>272470.48195337871</v>
      </c>
      <c r="F85" s="411">
        <v>16691.229548281921</v>
      </c>
      <c r="G85" s="411">
        <v>3626.4633719147137</v>
      </c>
      <c r="H85" s="411">
        <v>10.644665936465431</v>
      </c>
      <c r="I85" s="411">
        <v>16.113860520817262</v>
      </c>
      <c r="J85" s="411">
        <v>0</v>
      </c>
      <c r="K85" s="411">
        <v>0</v>
      </c>
      <c r="L85" s="411">
        <v>0</v>
      </c>
      <c r="M85" s="800">
        <v>0</v>
      </c>
      <c r="N85" s="429">
        <v>162</v>
      </c>
      <c r="O85" s="446">
        <v>578</v>
      </c>
      <c r="P85" s="447" t="s">
        <v>288</v>
      </c>
      <c r="Q85" s="448">
        <f t="shared" si="24"/>
        <v>14973776.274914995</v>
      </c>
      <c r="R85" s="449">
        <f t="shared" si="24"/>
        <v>1012784.3145103557</v>
      </c>
      <c r="S85" s="449">
        <f t="shared" si="24"/>
        <v>46.66817463440475</v>
      </c>
      <c r="T85" s="449">
        <f t="shared" si="24"/>
        <v>133.84233379272058</v>
      </c>
      <c r="U85" s="449">
        <f t="shared" si="24"/>
        <v>228.15111608929462</v>
      </c>
      <c r="V85" s="449">
        <f t="shared" si="24"/>
        <v>0</v>
      </c>
      <c r="W85" s="449">
        <f t="shared" si="23"/>
        <v>0</v>
      </c>
      <c r="X85" s="449">
        <f t="shared" si="23"/>
        <v>0</v>
      </c>
      <c r="Y85" s="450">
        <f t="shared" si="23"/>
        <v>0</v>
      </c>
      <c r="Z85" s="882">
        <v>6617483</v>
      </c>
      <c r="AB85" s="446">
        <v>578</v>
      </c>
      <c r="AC85" s="431" t="s">
        <v>288</v>
      </c>
      <c r="AD85" s="451">
        <f t="shared" si="22"/>
        <v>2.2627600667678323</v>
      </c>
      <c r="AE85" s="452">
        <f t="shared" si="14"/>
        <v>0.15304675728072981</v>
      </c>
      <c r="AF85" s="453">
        <f t="shared" si="15"/>
        <v>7.0522545557585491E-6</v>
      </c>
      <c r="AG85" s="454">
        <f t="shared" si="16"/>
        <v>2.0225565187356067E-5</v>
      </c>
      <c r="AH85" s="454">
        <f t="shared" si="17"/>
        <v>3.4477023377210732E-5</v>
      </c>
      <c r="AI85" s="454">
        <f t="shared" si="18"/>
        <v>0</v>
      </c>
      <c r="AJ85" s="454">
        <f t="shared" si="19"/>
        <v>0</v>
      </c>
      <c r="AK85" s="454">
        <f t="shared" si="20"/>
        <v>0</v>
      </c>
      <c r="AL85" s="452">
        <f t="shared" si="21"/>
        <v>0</v>
      </c>
    </row>
    <row r="86" spans="1:38">
      <c r="A86" s="434" t="s">
        <v>838</v>
      </c>
      <c r="B86" s="435">
        <v>83</v>
      </c>
      <c r="C86" s="435" t="s">
        <v>839</v>
      </c>
      <c r="D86" s="799">
        <v>380528</v>
      </c>
      <c r="E86" s="411">
        <v>397215.62977083621</v>
      </c>
      <c r="F86" s="411">
        <v>23628.115219549509</v>
      </c>
      <c r="G86" s="411">
        <v>9591.3445400076707</v>
      </c>
      <c r="H86" s="411">
        <v>15.518112836812758</v>
      </c>
      <c r="I86" s="411">
        <v>23.491268518073966</v>
      </c>
      <c r="J86" s="411">
        <v>0</v>
      </c>
      <c r="K86" s="411">
        <v>0</v>
      </c>
      <c r="L86" s="411">
        <v>0</v>
      </c>
      <c r="M86" s="800">
        <v>0</v>
      </c>
      <c r="N86" s="429">
        <v>162</v>
      </c>
      <c r="O86" s="446">
        <v>579</v>
      </c>
      <c r="P86" s="447" t="s">
        <v>290</v>
      </c>
      <c r="Q86" s="448">
        <f t="shared" si="24"/>
        <v>1936467.7537353951</v>
      </c>
      <c r="R86" s="449">
        <f t="shared" si="24"/>
        <v>118257.62484493532</v>
      </c>
      <c r="S86" s="449">
        <f t="shared" si="24"/>
        <v>0</v>
      </c>
      <c r="T86" s="449">
        <f t="shared" si="24"/>
        <v>17.309018026968214</v>
      </c>
      <c r="U86" s="449">
        <f t="shared" si="24"/>
        <v>29.505401388012107</v>
      </c>
      <c r="V86" s="449">
        <f t="shared" si="24"/>
        <v>0</v>
      </c>
      <c r="W86" s="449">
        <f t="shared" si="23"/>
        <v>0</v>
      </c>
      <c r="X86" s="449">
        <f t="shared" si="23"/>
        <v>0</v>
      </c>
      <c r="Y86" s="450">
        <f t="shared" si="23"/>
        <v>0</v>
      </c>
      <c r="Z86" s="882">
        <v>1532744</v>
      </c>
      <c r="AB86" s="446">
        <v>579</v>
      </c>
      <c r="AC86" s="431" t="s">
        <v>290</v>
      </c>
      <c r="AD86" s="451">
        <f t="shared" si="22"/>
        <v>1.2633993372248693</v>
      </c>
      <c r="AE86" s="452">
        <f t="shared" si="14"/>
        <v>7.7154191988313317E-2</v>
      </c>
      <c r="AF86" s="453">
        <f t="shared" si="15"/>
        <v>0</v>
      </c>
      <c r="AG86" s="454">
        <f t="shared" si="16"/>
        <v>1.1292830392399653E-5</v>
      </c>
      <c r="AH86" s="454">
        <f t="shared" si="17"/>
        <v>1.9250051794697685E-5</v>
      </c>
      <c r="AI86" s="454">
        <f t="shared" si="18"/>
        <v>0</v>
      </c>
      <c r="AJ86" s="454">
        <f t="shared" si="19"/>
        <v>0</v>
      </c>
      <c r="AK86" s="454">
        <f t="shared" si="20"/>
        <v>0</v>
      </c>
      <c r="AL86" s="452">
        <f t="shared" si="21"/>
        <v>0</v>
      </c>
    </row>
    <row r="87" spans="1:38">
      <c r="A87" s="434" t="s">
        <v>840</v>
      </c>
      <c r="B87" s="435">
        <v>84</v>
      </c>
      <c r="C87" s="435" t="s">
        <v>430</v>
      </c>
      <c r="D87" s="799">
        <v>440904</v>
      </c>
      <c r="E87" s="411">
        <v>41320799.469656691</v>
      </c>
      <c r="F87" s="411">
        <v>2836008.7010538564</v>
      </c>
      <c r="G87" s="411">
        <v>885.07970830891088</v>
      </c>
      <c r="H87" s="411">
        <v>2218.5594738361679</v>
      </c>
      <c r="I87" s="411">
        <v>6366.3906955551292</v>
      </c>
      <c r="J87" s="411">
        <v>0</v>
      </c>
      <c r="K87" s="411">
        <v>0</v>
      </c>
      <c r="L87" s="411">
        <v>0</v>
      </c>
      <c r="M87" s="800">
        <v>0</v>
      </c>
      <c r="N87" s="429">
        <v>163</v>
      </c>
      <c r="O87" s="446">
        <v>591</v>
      </c>
      <c r="P87" s="447" t="s">
        <v>292</v>
      </c>
      <c r="Q87" s="448">
        <f t="shared" si="24"/>
        <v>1979770.5212422991</v>
      </c>
      <c r="R87" s="449">
        <f t="shared" si="24"/>
        <v>104569.89003523882</v>
      </c>
      <c r="S87" s="449">
        <f t="shared" si="24"/>
        <v>0</v>
      </c>
      <c r="T87" s="449">
        <f t="shared" si="24"/>
        <v>17.696077600745671</v>
      </c>
      <c r="U87" s="449">
        <f t="shared" si="24"/>
        <v>30.165193183686675</v>
      </c>
      <c r="V87" s="449">
        <f t="shared" si="24"/>
        <v>0</v>
      </c>
      <c r="W87" s="449">
        <f t="shared" si="23"/>
        <v>0</v>
      </c>
      <c r="X87" s="449">
        <f t="shared" si="23"/>
        <v>0</v>
      </c>
      <c r="Y87" s="450">
        <f t="shared" si="23"/>
        <v>0</v>
      </c>
      <c r="Z87" s="882">
        <v>17952626</v>
      </c>
      <c r="AB87" s="446">
        <v>591</v>
      </c>
      <c r="AC87" s="431" t="s">
        <v>292</v>
      </c>
      <c r="AD87" s="451">
        <f t="shared" si="22"/>
        <v>0.11027748927885531</v>
      </c>
      <c r="AE87" s="452">
        <f t="shared" si="14"/>
        <v>5.8247684787305666E-3</v>
      </c>
      <c r="AF87" s="453">
        <f t="shared" si="15"/>
        <v>0</v>
      </c>
      <c r="AG87" s="454">
        <f t="shared" si="16"/>
        <v>9.857097006725183E-7</v>
      </c>
      <c r="AH87" s="454">
        <f t="shared" si="17"/>
        <v>1.6802663400711782E-6</v>
      </c>
      <c r="AI87" s="454">
        <f t="shared" si="18"/>
        <v>0</v>
      </c>
      <c r="AJ87" s="454">
        <f t="shared" si="19"/>
        <v>0</v>
      </c>
      <c r="AK87" s="454">
        <f t="shared" si="20"/>
        <v>0</v>
      </c>
      <c r="AL87" s="452">
        <f t="shared" si="21"/>
        <v>0</v>
      </c>
    </row>
    <row r="88" spans="1:38">
      <c r="A88" s="434" t="s">
        <v>841</v>
      </c>
      <c r="B88" s="435">
        <v>85</v>
      </c>
      <c r="C88" s="435" t="s">
        <v>842</v>
      </c>
      <c r="D88" s="799">
        <v>1510560</v>
      </c>
      <c r="E88" s="411">
        <v>70129954.392698318</v>
      </c>
      <c r="F88" s="411">
        <v>3544576.8519581691</v>
      </c>
      <c r="G88" s="411">
        <v>11813.900250722112</v>
      </c>
      <c r="H88" s="411">
        <v>4803.9218492055916</v>
      </c>
      <c r="I88" s="411">
        <v>10811.800024315424</v>
      </c>
      <c r="J88" s="411">
        <v>0</v>
      </c>
      <c r="K88" s="411">
        <v>0</v>
      </c>
      <c r="L88" s="411">
        <v>0</v>
      </c>
      <c r="M88" s="800">
        <v>0</v>
      </c>
      <c r="N88" s="429">
        <v>163</v>
      </c>
      <c r="O88" s="446">
        <v>592</v>
      </c>
      <c r="P88" s="447" t="s">
        <v>294</v>
      </c>
      <c r="Q88" s="448">
        <f t="shared" si="24"/>
        <v>890327.81182607613</v>
      </c>
      <c r="R88" s="449">
        <f t="shared" si="24"/>
        <v>48424.765653338196</v>
      </c>
      <c r="S88" s="449">
        <f t="shared" si="24"/>
        <v>0</v>
      </c>
      <c r="T88" s="449">
        <f t="shared" si="24"/>
        <v>7.9581496335696187</v>
      </c>
      <c r="U88" s="449">
        <f t="shared" si="24"/>
        <v>13.565668420848093</v>
      </c>
      <c r="V88" s="449">
        <f t="shared" si="24"/>
        <v>0</v>
      </c>
      <c r="W88" s="449">
        <f t="shared" si="23"/>
        <v>0</v>
      </c>
      <c r="X88" s="449">
        <f t="shared" si="23"/>
        <v>0</v>
      </c>
      <c r="Y88" s="450">
        <f t="shared" si="23"/>
        <v>0</v>
      </c>
      <c r="Z88" s="882">
        <v>4396241</v>
      </c>
      <c r="AB88" s="446">
        <v>592</v>
      </c>
      <c r="AC88" s="431" t="s">
        <v>294</v>
      </c>
      <c r="AD88" s="451">
        <f t="shared" si="22"/>
        <v>0.20252024668940491</v>
      </c>
      <c r="AE88" s="452">
        <f t="shared" si="14"/>
        <v>1.1015038905587341E-2</v>
      </c>
      <c r="AF88" s="453">
        <f t="shared" si="15"/>
        <v>0</v>
      </c>
      <c r="AG88" s="454">
        <f t="shared" si="16"/>
        <v>1.8102168724529931E-6</v>
      </c>
      <c r="AH88" s="454">
        <f t="shared" si="17"/>
        <v>3.0857426653470756E-6</v>
      </c>
      <c r="AI88" s="454">
        <f t="shared" si="18"/>
        <v>0</v>
      </c>
      <c r="AJ88" s="454">
        <f t="shared" si="19"/>
        <v>0</v>
      </c>
      <c r="AK88" s="454">
        <f t="shared" si="20"/>
        <v>0</v>
      </c>
      <c r="AL88" s="452">
        <f t="shared" si="21"/>
        <v>0</v>
      </c>
    </row>
    <row r="89" spans="1:38">
      <c r="A89" s="434" t="s">
        <v>843</v>
      </c>
      <c r="B89" s="435">
        <v>86</v>
      </c>
      <c r="C89" s="435" t="s">
        <v>844</v>
      </c>
      <c r="D89" s="799">
        <v>832591</v>
      </c>
      <c r="E89" s="411">
        <v>34031939.680146761</v>
      </c>
      <c r="F89" s="411">
        <v>1765673.1419999683</v>
      </c>
      <c r="G89" s="411">
        <v>367.07589154893481</v>
      </c>
      <c r="H89" s="411">
        <v>4980.546211204859</v>
      </c>
      <c r="I89" s="411">
        <v>5263.7721954542039</v>
      </c>
      <c r="J89" s="411">
        <v>0</v>
      </c>
      <c r="K89" s="411">
        <v>0</v>
      </c>
      <c r="L89" s="411">
        <v>0</v>
      </c>
      <c r="M89" s="800">
        <v>0</v>
      </c>
      <c r="N89" s="429">
        <v>163</v>
      </c>
      <c r="O89" s="446">
        <v>593</v>
      </c>
      <c r="P89" s="447" t="s">
        <v>296</v>
      </c>
      <c r="Q89" s="448">
        <f t="shared" si="24"/>
        <v>2304972.3093974618</v>
      </c>
      <c r="R89" s="449">
        <f t="shared" si="24"/>
        <v>132145.28404560758</v>
      </c>
      <c r="S89" s="449">
        <f t="shared" si="24"/>
        <v>0</v>
      </c>
      <c r="T89" s="449">
        <f t="shared" si="24"/>
        <v>20.602877160264267</v>
      </c>
      <c r="U89" s="449">
        <f t="shared" si="24"/>
        <v>35.120199159442507</v>
      </c>
      <c r="V89" s="449">
        <f t="shared" si="24"/>
        <v>0</v>
      </c>
      <c r="W89" s="449">
        <f t="shared" si="23"/>
        <v>0</v>
      </c>
      <c r="X89" s="449">
        <f t="shared" si="23"/>
        <v>0</v>
      </c>
      <c r="Y89" s="450">
        <f t="shared" si="23"/>
        <v>0</v>
      </c>
      <c r="Z89" s="882">
        <v>27277475</v>
      </c>
      <c r="AB89" s="446">
        <v>593</v>
      </c>
      <c r="AC89" s="431" t="s">
        <v>296</v>
      </c>
      <c r="AD89" s="451">
        <f t="shared" si="22"/>
        <v>8.4500941139070307E-2</v>
      </c>
      <c r="AE89" s="452">
        <f t="shared" si="14"/>
        <v>4.8444837377949234E-3</v>
      </c>
      <c r="AF89" s="453">
        <f t="shared" si="15"/>
        <v>0</v>
      </c>
      <c r="AG89" s="454">
        <f t="shared" si="16"/>
        <v>7.5530734278976584E-7</v>
      </c>
      <c r="AH89" s="454">
        <f t="shared" si="17"/>
        <v>1.2875165006820649E-6</v>
      </c>
      <c r="AI89" s="454">
        <f t="shared" si="18"/>
        <v>0</v>
      </c>
      <c r="AJ89" s="454">
        <f t="shared" si="19"/>
        <v>0</v>
      </c>
      <c r="AK89" s="454">
        <f t="shared" si="20"/>
        <v>0</v>
      </c>
      <c r="AL89" s="452">
        <f t="shared" si="21"/>
        <v>0</v>
      </c>
    </row>
    <row r="90" spans="1:38">
      <c r="A90" s="434" t="s">
        <v>845</v>
      </c>
      <c r="B90" s="435">
        <v>87</v>
      </c>
      <c r="C90" s="435" t="s">
        <v>846</v>
      </c>
      <c r="D90" s="799">
        <v>724061</v>
      </c>
      <c r="E90" s="411">
        <v>13201042.014516722</v>
      </c>
      <c r="F90" s="411">
        <v>120910.54784647179</v>
      </c>
      <c r="G90" s="411">
        <v>2281.364085649936</v>
      </c>
      <c r="H90" s="411">
        <v>656.35791632894848</v>
      </c>
      <c r="I90" s="411">
        <v>2033.5759229604791</v>
      </c>
      <c r="J90" s="411">
        <v>0</v>
      </c>
      <c r="K90" s="411">
        <v>0</v>
      </c>
      <c r="L90" s="411">
        <v>0</v>
      </c>
      <c r="M90" s="800">
        <v>0</v>
      </c>
      <c r="N90" s="429">
        <v>163</v>
      </c>
      <c r="O90" s="446">
        <v>594</v>
      </c>
      <c r="P90" s="447" t="s">
        <v>298</v>
      </c>
      <c r="Q90" s="448">
        <f t="shared" si="24"/>
        <v>421967.75575070002</v>
      </c>
      <c r="R90" s="449">
        <f t="shared" si="24"/>
        <v>22346.500092559152</v>
      </c>
      <c r="S90" s="449">
        <f t="shared" si="24"/>
        <v>0</v>
      </c>
      <c r="T90" s="449">
        <f t="shared" si="24"/>
        <v>3.7717372143167678</v>
      </c>
      <c r="U90" s="449">
        <f t="shared" si="24"/>
        <v>6.4294011517654788</v>
      </c>
      <c r="V90" s="449">
        <f t="shared" si="24"/>
        <v>0</v>
      </c>
      <c r="W90" s="449">
        <f t="shared" si="23"/>
        <v>0</v>
      </c>
      <c r="X90" s="449">
        <f t="shared" si="23"/>
        <v>0</v>
      </c>
      <c r="Y90" s="450">
        <f t="shared" si="23"/>
        <v>0</v>
      </c>
      <c r="Z90" s="882">
        <v>8424576</v>
      </c>
      <c r="AB90" s="446">
        <v>594</v>
      </c>
      <c r="AC90" s="431" t="s">
        <v>298</v>
      </c>
      <c r="AD90" s="451">
        <f t="shared" si="22"/>
        <v>5.008771429573429E-2</v>
      </c>
      <c r="AE90" s="452">
        <f t="shared" si="14"/>
        <v>2.6525370644836193E-3</v>
      </c>
      <c r="AF90" s="453">
        <f t="shared" si="15"/>
        <v>0</v>
      </c>
      <c r="AG90" s="454">
        <f t="shared" si="16"/>
        <v>4.4770647381147344E-7</v>
      </c>
      <c r="AH90" s="454">
        <f t="shared" si="17"/>
        <v>7.6317207557572976E-7</v>
      </c>
      <c r="AI90" s="454">
        <f t="shared" si="18"/>
        <v>0</v>
      </c>
      <c r="AJ90" s="454">
        <f t="shared" si="19"/>
        <v>0</v>
      </c>
      <c r="AK90" s="454">
        <f t="shared" si="20"/>
        <v>0</v>
      </c>
      <c r="AL90" s="452">
        <f t="shared" si="21"/>
        <v>0</v>
      </c>
    </row>
    <row r="91" spans="1:38">
      <c r="A91" s="434" t="s">
        <v>847</v>
      </c>
      <c r="B91" s="435">
        <v>88</v>
      </c>
      <c r="C91" s="435" t="s">
        <v>848</v>
      </c>
      <c r="D91" s="799">
        <v>306733</v>
      </c>
      <c r="E91" s="411">
        <v>6420543.2027038923</v>
      </c>
      <c r="F91" s="411">
        <v>103904.5376963874</v>
      </c>
      <c r="G91" s="411">
        <v>7168.6724879237336</v>
      </c>
      <c r="H91" s="411">
        <v>365.66676573122743</v>
      </c>
      <c r="I91" s="411">
        <v>989.36329688807689</v>
      </c>
      <c r="J91" s="411">
        <v>0</v>
      </c>
      <c r="K91" s="411">
        <v>0</v>
      </c>
      <c r="L91" s="411">
        <v>0</v>
      </c>
      <c r="M91" s="800">
        <v>0</v>
      </c>
      <c r="N91" s="429">
        <v>163</v>
      </c>
      <c r="O91" s="446">
        <v>595</v>
      </c>
      <c r="P91" s="447" t="s">
        <v>300</v>
      </c>
      <c r="Q91" s="448">
        <f t="shared" si="24"/>
        <v>1246982.2405954003</v>
      </c>
      <c r="R91" s="449">
        <f t="shared" si="24"/>
        <v>70101.726668839823</v>
      </c>
      <c r="S91" s="449">
        <f t="shared" si="24"/>
        <v>6085.3927259622433</v>
      </c>
      <c r="T91" s="449">
        <f t="shared" si="24"/>
        <v>11.146087013398473</v>
      </c>
      <c r="U91" s="449">
        <f t="shared" si="24"/>
        <v>18.999909222096679</v>
      </c>
      <c r="V91" s="449">
        <f t="shared" si="24"/>
        <v>0</v>
      </c>
      <c r="W91" s="449">
        <f t="shared" si="23"/>
        <v>0</v>
      </c>
      <c r="X91" s="449">
        <f t="shared" si="23"/>
        <v>0</v>
      </c>
      <c r="Y91" s="450">
        <f t="shared" si="23"/>
        <v>0</v>
      </c>
      <c r="Z91" s="882">
        <v>6925070</v>
      </c>
      <c r="AB91" s="446">
        <v>595</v>
      </c>
      <c r="AC91" s="431" t="s">
        <v>300</v>
      </c>
      <c r="AD91" s="451">
        <f t="shared" si="22"/>
        <v>0.18006781745100053</v>
      </c>
      <c r="AE91" s="452">
        <f t="shared" si="14"/>
        <v>1.0122890695522186E-2</v>
      </c>
      <c r="AF91" s="453">
        <f t="shared" si="15"/>
        <v>8.7874818968793717E-4</v>
      </c>
      <c r="AG91" s="454">
        <f t="shared" si="16"/>
        <v>1.6095269814454544E-6</v>
      </c>
      <c r="AH91" s="454">
        <f t="shared" si="17"/>
        <v>2.7436414681868457E-6</v>
      </c>
      <c r="AI91" s="454">
        <f t="shared" si="18"/>
        <v>0</v>
      </c>
      <c r="AJ91" s="454">
        <f t="shared" si="19"/>
        <v>0</v>
      </c>
      <c r="AK91" s="454">
        <f t="shared" si="20"/>
        <v>0</v>
      </c>
      <c r="AL91" s="452">
        <f t="shared" si="21"/>
        <v>0</v>
      </c>
    </row>
    <row r="92" spans="1:38">
      <c r="A92" s="434" t="s">
        <v>849</v>
      </c>
      <c r="B92" s="435">
        <v>89</v>
      </c>
      <c r="C92" s="435" t="s">
        <v>850</v>
      </c>
      <c r="D92" s="799">
        <v>1331642</v>
      </c>
      <c r="E92" s="411">
        <v>22151538.996971637</v>
      </c>
      <c r="F92" s="411">
        <v>107537.49888333329</v>
      </c>
      <c r="G92" s="411">
        <v>16309.527527078251</v>
      </c>
      <c r="H92" s="411">
        <v>824.88572408364064</v>
      </c>
      <c r="I92" s="411">
        <v>3410.5816420713327</v>
      </c>
      <c r="J92" s="411">
        <v>0</v>
      </c>
      <c r="K92" s="411">
        <v>0</v>
      </c>
      <c r="L92" s="411">
        <v>0</v>
      </c>
      <c r="M92" s="800">
        <v>0</v>
      </c>
      <c r="N92" s="429">
        <v>164</v>
      </c>
      <c r="O92" s="446">
        <v>611</v>
      </c>
      <c r="P92" s="447" t="s">
        <v>7</v>
      </c>
      <c r="Q92" s="448">
        <f t="shared" si="24"/>
        <v>94469945.10358578</v>
      </c>
      <c r="R92" s="449">
        <f t="shared" si="24"/>
        <v>6254139.3283742107</v>
      </c>
      <c r="S92" s="449">
        <f t="shared" si="24"/>
        <v>7955.9092496304793</v>
      </c>
      <c r="T92" s="449">
        <f t="shared" si="24"/>
        <v>844.4147751236452</v>
      </c>
      <c r="U92" s="449">
        <f t="shared" si="24"/>
        <v>1439.4113426407423</v>
      </c>
      <c r="V92" s="449">
        <f t="shared" si="24"/>
        <v>0</v>
      </c>
      <c r="W92" s="449">
        <f t="shared" si="23"/>
        <v>0</v>
      </c>
      <c r="X92" s="449">
        <f t="shared" si="23"/>
        <v>28905</v>
      </c>
      <c r="Y92" s="450">
        <f t="shared" si="23"/>
        <v>0</v>
      </c>
      <c r="Z92" s="882">
        <v>42626802</v>
      </c>
      <c r="AB92" s="446">
        <v>611</v>
      </c>
      <c r="AC92" s="431" t="s">
        <v>7</v>
      </c>
      <c r="AD92" s="451">
        <f t="shared" si="22"/>
        <v>2.2162100057045278</v>
      </c>
      <c r="AE92" s="452">
        <f t="shared" si="14"/>
        <v>0.14671847370521041</v>
      </c>
      <c r="AF92" s="453">
        <f t="shared" si="15"/>
        <v>1.8664100698031439E-4</v>
      </c>
      <c r="AG92" s="454">
        <f t="shared" si="16"/>
        <v>1.9809479846122288E-5</v>
      </c>
      <c r="AH92" s="454">
        <f t="shared" si="17"/>
        <v>3.3767753504960152E-5</v>
      </c>
      <c r="AI92" s="454">
        <f t="shared" si="18"/>
        <v>0</v>
      </c>
      <c r="AJ92" s="454">
        <f t="shared" si="19"/>
        <v>0</v>
      </c>
      <c r="AK92" s="454">
        <f t="shared" si="20"/>
        <v>6.7809450026300351E-4</v>
      </c>
      <c r="AL92" s="452">
        <f t="shared" si="21"/>
        <v>0</v>
      </c>
    </row>
    <row r="93" spans="1:38">
      <c r="A93" s="434" t="s">
        <v>851</v>
      </c>
      <c r="B93" s="435">
        <v>90</v>
      </c>
      <c r="C93" s="435" t="s">
        <v>852</v>
      </c>
      <c r="D93" s="799">
        <v>593723</v>
      </c>
      <c r="E93" s="411">
        <v>11261271.991242036</v>
      </c>
      <c r="F93" s="411">
        <v>116485.56261511834</v>
      </c>
      <c r="G93" s="411">
        <v>4423.013458706052</v>
      </c>
      <c r="H93" s="411">
        <v>600.56171653486717</v>
      </c>
      <c r="I93" s="411">
        <v>1735.0237883337611</v>
      </c>
      <c r="J93" s="411">
        <v>0</v>
      </c>
      <c r="K93" s="411">
        <v>0</v>
      </c>
      <c r="L93" s="411">
        <v>0</v>
      </c>
      <c r="M93" s="800">
        <v>0</v>
      </c>
      <c r="N93" s="429">
        <v>164</v>
      </c>
      <c r="O93" s="446">
        <v>631</v>
      </c>
      <c r="P93" s="447" t="s">
        <v>303</v>
      </c>
      <c r="Q93" s="448">
        <f t="shared" si="24"/>
        <v>85770231.428715423</v>
      </c>
      <c r="R93" s="449">
        <f t="shared" si="24"/>
        <v>4770072.314530462</v>
      </c>
      <c r="S93" s="449">
        <f t="shared" si="24"/>
        <v>740.56122847540041</v>
      </c>
      <c r="T93" s="449">
        <f t="shared" si="24"/>
        <v>766.65282915923558</v>
      </c>
      <c r="U93" s="449">
        <f t="shared" si="24"/>
        <v>1306.8563112219738</v>
      </c>
      <c r="V93" s="449">
        <f t="shared" si="24"/>
        <v>0</v>
      </c>
      <c r="W93" s="449">
        <f t="shared" si="23"/>
        <v>0</v>
      </c>
      <c r="X93" s="449">
        <f t="shared" si="23"/>
        <v>21388.624708799063</v>
      </c>
      <c r="Y93" s="450">
        <f t="shared" si="23"/>
        <v>0</v>
      </c>
      <c r="Z93" s="882">
        <v>25706319</v>
      </c>
      <c r="AB93" s="446">
        <v>631</v>
      </c>
      <c r="AC93" s="431" t="s">
        <v>303</v>
      </c>
      <c r="AD93" s="451">
        <f t="shared" si="22"/>
        <v>3.3365427165482315</v>
      </c>
      <c r="AE93" s="452">
        <f t="shared" si="14"/>
        <v>0.18556030190594236</v>
      </c>
      <c r="AF93" s="453">
        <f t="shared" si="15"/>
        <v>2.880852869192981E-5</v>
      </c>
      <c r="AG93" s="454">
        <f t="shared" si="16"/>
        <v>2.9823516511999853E-5</v>
      </c>
      <c r="AH93" s="454">
        <f t="shared" si="17"/>
        <v>5.0837940322065318E-5</v>
      </c>
      <c r="AI93" s="454">
        <f t="shared" si="18"/>
        <v>0</v>
      </c>
      <c r="AJ93" s="454">
        <f t="shared" si="19"/>
        <v>0</v>
      </c>
      <c r="AK93" s="454">
        <f t="shared" si="20"/>
        <v>8.320376289113608E-4</v>
      </c>
      <c r="AL93" s="452">
        <f t="shared" si="21"/>
        <v>0</v>
      </c>
    </row>
    <row r="94" spans="1:38">
      <c r="A94" s="434" t="s">
        <v>853</v>
      </c>
      <c r="B94" s="435">
        <v>91</v>
      </c>
      <c r="C94" s="435" t="s">
        <v>854</v>
      </c>
      <c r="D94" s="799">
        <v>814925</v>
      </c>
      <c r="E94" s="411">
        <v>16899317.807999842</v>
      </c>
      <c r="F94" s="411">
        <v>273062.62689167762</v>
      </c>
      <c r="G94" s="411">
        <v>9126.7015902046187</v>
      </c>
      <c r="H94" s="411">
        <v>1720.2744843541334</v>
      </c>
      <c r="I94" s="411">
        <v>2608.9741013659414</v>
      </c>
      <c r="J94" s="411">
        <v>0</v>
      </c>
      <c r="K94" s="411">
        <v>0</v>
      </c>
      <c r="L94" s="411">
        <v>0</v>
      </c>
      <c r="M94" s="800">
        <v>0</v>
      </c>
      <c r="N94" s="429">
        <v>164</v>
      </c>
      <c r="O94" s="446">
        <v>632</v>
      </c>
      <c r="P94" s="447" t="s">
        <v>305</v>
      </c>
      <c r="Q94" s="448">
        <f t="shared" si="24"/>
        <v>28179601.124844473</v>
      </c>
      <c r="R94" s="449">
        <f t="shared" si="24"/>
        <v>1975435.2416609051</v>
      </c>
      <c r="S94" s="449">
        <f t="shared" si="24"/>
        <v>6311.746904479337</v>
      </c>
      <c r="T94" s="449">
        <f t="shared" si="24"/>
        <v>251.881924148661</v>
      </c>
      <c r="U94" s="449">
        <f t="shared" si="24"/>
        <v>429.36446555268878</v>
      </c>
      <c r="V94" s="449">
        <f t="shared" si="24"/>
        <v>0</v>
      </c>
      <c r="W94" s="449">
        <f t="shared" si="23"/>
        <v>0</v>
      </c>
      <c r="X94" s="449">
        <f t="shared" si="23"/>
        <v>205751.85247449492</v>
      </c>
      <c r="Y94" s="450">
        <f t="shared" si="23"/>
        <v>0</v>
      </c>
      <c r="Z94" s="882">
        <v>20177411</v>
      </c>
      <c r="AB94" s="446">
        <v>632</v>
      </c>
      <c r="AC94" s="431" t="s">
        <v>305</v>
      </c>
      <c r="AD94" s="451">
        <f t="shared" si="22"/>
        <v>1.396591521322754</v>
      </c>
      <c r="AE94" s="452">
        <f t="shared" si="14"/>
        <v>9.7903305912780639E-2</v>
      </c>
      <c r="AF94" s="453">
        <f t="shared" si="15"/>
        <v>3.1281252607082925E-4</v>
      </c>
      <c r="AG94" s="454">
        <f t="shared" si="16"/>
        <v>1.2483361921341692E-5</v>
      </c>
      <c r="AH94" s="454">
        <f t="shared" si="17"/>
        <v>2.1279462739431178E-5</v>
      </c>
      <c r="AI94" s="454">
        <f t="shared" si="18"/>
        <v>0</v>
      </c>
      <c r="AJ94" s="454">
        <f t="shared" si="19"/>
        <v>0</v>
      </c>
      <c r="AK94" s="454">
        <f t="shared" si="20"/>
        <v>1.0197138397710932E-2</v>
      </c>
      <c r="AL94" s="452">
        <f t="shared" si="21"/>
        <v>0</v>
      </c>
    </row>
    <row r="95" spans="1:38">
      <c r="A95" s="434" t="s">
        <v>855</v>
      </c>
      <c r="B95" s="435">
        <v>92</v>
      </c>
      <c r="C95" s="435" t="s">
        <v>856</v>
      </c>
      <c r="D95" s="799">
        <v>780549</v>
      </c>
      <c r="E95" s="411">
        <v>14414716.562548338</v>
      </c>
      <c r="F95" s="411">
        <v>142790.3686848639</v>
      </c>
      <c r="G95" s="411">
        <v>5420.0780493769726</v>
      </c>
      <c r="H95" s="411">
        <v>640.11224742365062</v>
      </c>
      <c r="I95" s="411">
        <v>2220.0430734985139</v>
      </c>
      <c r="J95" s="411">
        <v>0</v>
      </c>
      <c r="K95" s="411">
        <v>0</v>
      </c>
      <c r="L95" s="411">
        <v>0</v>
      </c>
      <c r="M95" s="800">
        <v>0</v>
      </c>
      <c r="N95" s="429">
        <v>164</v>
      </c>
      <c r="O95" s="446">
        <v>641</v>
      </c>
      <c r="P95" s="447" t="s">
        <v>307</v>
      </c>
      <c r="Q95" s="448">
        <f t="shared" si="24"/>
        <v>58428266.504486859</v>
      </c>
      <c r="R95" s="449">
        <f t="shared" si="24"/>
        <v>3305843.1574976165</v>
      </c>
      <c r="S95" s="449">
        <f t="shared" si="24"/>
        <v>2591.0982177449941</v>
      </c>
      <c r="T95" s="449">
        <f t="shared" si="24"/>
        <v>522.25807337087122</v>
      </c>
      <c r="U95" s="449">
        <f t="shared" si="24"/>
        <v>74807.168417187306</v>
      </c>
      <c r="V95" s="449">
        <f t="shared" si="24"/>
        <v>241226.49999999997</v>
      </c>
      <c r="W95" s="449">
        <f t="shared" si="23"/>
        <v>0</v>
      </c>
      <c r="X95" s="449">
        <f t="shared" si="23"/>
        <v>25356.466105264433</v>
      </c>
      <c r="Y95" s="450">
        <f t="shared" si="23"/>
        <v>0</v>
      </c>
      <c r="Z95" s="882">
        <v>46494527</v>
      </c>
      <c r="AB95" s="446">
        <v>641</v>
      </c>
      <c r="AC95" s="431" t="s">
        <v>307</v>
      </c>
      <c r="AD95" s="451">
        <f t="shared" si="22"/>
        <v>1.2566697689920978</v>
      </c>
      <c r="AE95" s="452">
        <f t="shared" si="14"/>
        <v>7.1101769838364345E-2</v>
      </c>
      <c r="AF95" s="453">
        <f t="shared" si="15"/>
        <v>5.572910157242796E-5</v>
      </c>
      <c r="AG95" s="454">
        <f t="shared" si="16"/>
        <v>1.1232678490758089E-5</v>
      </c>
      <c r="AH95" s="454">
        <f t="shared" si="17"/>
        <v>1.6089456812236698E-3</v>
      </c>
      <c r="AI95" s="454">
        <f t="shared" si="18"/>
        <v>5.1882773213285938E-3</v>
      </c>
      <c r="AJ95" s="454">
        <f t="shared" si="19"/>
        <v>0</v>
      </c>
      <c r="AK95" s="454">
        <f t="shared" si="20"/>
        <v>5.4536453516914869E-4</v>
      </c>
      <c r="AL95" s="452">
        <f t="shared" si="21"/>
        <v>0</v>
      </c>
    </row>
    <row r="96" spans="1:38">
      <c r="A96" s="434" t="s">
        <v>857</v>
      </c>
      <c r="B96" s="435">
        <v>93</v>
      </c>
      <c r="C96" s="435" t="s">
        <v>172</v>
      </c>
      <c r="D96" s="799">
        <v>4087529</v>
      </c>
      <c r="E96" s="411">
        <v>9461173.7323782016</v>
      </c>
      <c r="F96" s="411">
        <v>512277.25220824801</v>
      </c>
      <c r="G96" s="411">
        <v>407664.00060149573</v>
      </c>
      <c r="H96" s="411">
        <v>269.78215724711532</v>
      </c>
      <c r="I96" s="411">
        <v>1456.164363029686</v>
      </c>
      <c r="J96" s="411">
        <v>0</v>
      </c>
      <c r="K96" s="411">
        <v>0</v>
      </c>
      <c r="L96" s="411">
        <v>0</v>
      </c>
      <c r="M96" s="800">
        <v>0</v>
      </c>
      <c r="N96" s="429">
        <v>191</v>
      </c>
      <c r="O96" s="446">
        <v>642</v>
      </c>
      <c r="P96" s="447" t="s">
        <v>309</v>
      </c>
      <c r="Q96" s="448">
        <f t="shared" si="24"/>
        <v>1579689.8243410268</v>
      </c>
      <c r="R96" s="449">
        <f t="shared" si="24"/>
        <v>96527.584830614695</v>
      </c>
      <c r="S96" s="449">
        <f t="shared" si="24"/>
        <v>6369.1913120607178</v>
      </c>
      <c r="T96" s="449">
        <f t="shared" si="24"/>
        <v>14.119976743115599</v>
      </c>
      <c r="U96" s="449">
        <f t="shared" si="24"/>
        <v>24.06927884331256</v>
      </c>
      <c r="V96" s="449">
        <f t="shared" si="24"/>
        <v>0</v>
      </c>
      <c r="W96" s="449">
        <f t="shared" si="23"/>
        <v>0</v>
      </c>
      <c r="X96" s="449">
        <f t="shared" si="23"/>
        <v>0</v>
      </c>
      <c r="Y96" s="450">
        <f t="shared" si="23"/>
        <v>0</v>
      </c>
      <c r="Z96" s="882">
        <v>1989674</v>
      </c>
      <c r="AB96" s="446">
        <v>642</v>
      </c>
      <c r="AC96" s="431" t="s">
        <v>309</v>
      </c>
      <c r="AD96" s="451">
        <f t="shared" si="22"/>
        <v>0.79394404527627482</v>
      </c>
      <c r="AE96" s="452">
        <f t="shared" si="14"/>
        <v>4.8514271599575956E-2</v>
      </c>
      <c r="AF96" s="453">
        <f t="shared" si="15"/>
        <v>3.2011230543600197E-3</v>
      </c>
      <c r="AG96" s="454">
        <f t="shared" si="16"/>
        <v>7.0966282632811197E-6</v>
      </c>
      <c r="AH96" s="454">
        <f t="shared" si="17"/>
        <v>1.2097096732084029E-5</v>
      </c>
      <c r="AI96" s="454">
        <f t="shared" si="18"/>
        <v>0</v>
      </c>
      <c r="AJ96" s="454">
        <f t="shared" si="19"/>
        <v>0</v>
      </c>
      <c r="AK96" s="454">
        <f t="shared" si="20"/>
        <v>0</v>
      </c>
      <c r="AL96" s="452">
        <f t="shared" si="21"/>
        <v>0</v>
      </c>
    </row>
    <row r="97" spans="1:38">
      <c r="A97" s="434" t="s">
        <v>858</v>
      </c>
      <c r="B97" s="435">
        <v>94</v>
      </c>
      <c r="C97" s="435" t="s">
        <v>174</v>
      </c>
      <c r="D97" s="799">
        <v>315465</v>
      </c>
      <c r="E97" s="411">
        <v>34454047.100826927</v>
      </c>
      <c r="F97" s="411">
        <v>2043861.7703908214</v>
      </c>
      <c r="G97" s="411">
        <v>930920.54099264112</v>
      </c>
      <c r="H97" s="411">
        <v>2424.2312816004578</v>
      </c>
      <c r="I97" s="411">
        <v>15970.833641892128</v>
      </c>
      <c r="J97" s="411">
        <v>0</v>
      </c>
      <c r="K97" s="411">
        <v>0</v>
      </c>
      <c r="L97" s="411">
        <v>0</v>
      </c>
      <c r="M97" s="800">
        <v>0</v>
      </c>
      <c r="N97" s="429">
        <v>201</v>
      </c>
      <c r="O97" s="446">
        <v>643</v>
      </c>
      <c r="P97" s="447" t="s">
        <v>311</v>
      </c>
      <c r="Q97" s="448">
        <f t="shared" si="24"/>
        <v>27805656.056627821</v>
      </c>
      <c r="R97" s="449">
        <f t="shared" si="24"/>
        <v>1555072.0625919912</v>
      </c>
      <c r="S97" s="449">
        <f t="shared" si="24"/>
        <v>0</v>
      </c>
      <c r="T97" s="449">
        <f t="shared" si="24"/>
        <v>248.53943527200795</v>
      </c>
      <c r="U97" s="449">
        <f t="shared" si="24"/>
        <v>423.6667722585367</v>
      </c>
      <c r="V97" s="449">
        <f t="shared" si="24"/>
        <v>0</v>
      </c>
      <c r="W97" s="449">
        <f t="shared" si="23"/>
        <v>0</v>
      </c>
      <c r="X97" s="449">
        <f t="shared" si="23"/>
        <v>0</v>
      </c>
      <c r="Y97" s="450">
        <f t="shared" si="23"/>
        <v>0</v>
      </c>
      <c r="Z97" s="882">
        <v>11875480</v>
      </c>
      <c r="AB97" s="446">
        <v>643</v>
      </c>
      <c r="AC97" s="431" t="s">
        <v>311</v>
      </c>
      <c r="AD97" s="451">
        <f t="shared" si="22"/>
        <v>2.3414342878458658</v>
      </c>
      <c r="AE97" s="452">
        <f t="shared" si="14"/>
        <v>0.13094814378803982</v>
      </c>
      <c r="AF97" s="453">
        <f t="shared" si="15"/>
        <v>0</v>
      </c>
      <c r="AG97" s="454">
        <f t="shared" si="16"/>
        <v>2.0928790690734855E-5</v>
      </c>
      <c r="AH97" s="454">
        <f t="shared" si="17"/>
        <v>3.5675759822637629E-5</v>
      </c>
      <c r="AI97" s="454">
        <f t="shared" si="18"/>
        <v>0</v>
      </c>
      <c r="AJ97" s="454">
        <f t="shared" si="19"/>
        <v>0</v>
      </c>
      <c r="AK97" s="454">
        <f t="shared" si="20"/>
        <v>0</v>
      </c>
      <c r="AL97" s="452">
        <f t="shared" si="21"/>
        <v>0</v>
      </c>
    </row>
    <row r="98" spans="1:38">
      <c r="A98" s="434" t="s">
        <v>859</v>
      </c>
      <c r="B98" s="435">
        <v>95</v>
      </c>
      <c r="C98" s="435" t="s">
        <v>442</v>
      </c>
      <c r="D98" s="799">
        <v>486247</v>
      </c>
      <c r="E98" s="411">
        <v>21409323.024293005</v>
      </c>
      <c r="F98" s="411">
        <v>1141362.3210018328</v>
      </c>
      <c r="G98" s="411">
        <v>11568.882691304718</v>
      </c>
      <c r="H98" s="411">
        <v>1978.2040677047517</v>
      </c>
      <c r="I98" s="411">
        <v>12935.489879369852</v>
      </c>
      <c r="J98" s="411">
        <v>0</v>
      </c>
      <c r="K98" s="411">
        <v>0</v>
      </c>
      <c r="L98" s="411">
        <v>0</v>
      </c>
      <c r="M98" s="800">
        <v>0</v>
      </c>
      <c r="N98" s="429">
        <v>202</v>
      </c>
      <c r="O98" s="446">
        <v>644</v>
      </c>
      <c r="P98" s="447" t="s">
        <v>313</v>
      </c>
      <c r="Q98" s="448">
        <f t="shared" si="24"/>
        <v>35035630.309303567</v>
      </c>
      <c r="R98" s="449">
        <f t="shared" si="24"/>
        <v>2132976.7529086242</v>
      </c>
      <c r="S98" s="449">
        <f t="shared" si="24"/>
        <v>68.987736416076586</v>
      </c>
      <c r="T98" s="449">
        <f t="shared" si="24"/>
        <v>313.16419054236121</v>
      </c>
      <c r="U98" s="449">
        <f t="shared" si="24"/>
        <v>533.8278074416404</v>
      </c>
      <c r="V98" s="449">
        <f t="shared" si="24"/>
        <v>0</v>
      </c>
      <c r="W98" s="449">
        <f t="shared" si="23"/>
        <v>0</v>
      </c>
      <c r="X98" s="449">
        <f t="shared" si="23"/>
        <v>0</v>
      </c>
      <c r="Y98" s="450">
        <f t="shared" si="23"/>
        <v>0</v>
      </c>
      <c r="Z98" s="882">
        <v>11597213</v>
      </c>
      <c r="AB98" s="446">
        <v>644</v>
      </c>
      <c r="AC98" s="431" t="s">
        <v>313</v>
      </c>
      <c r="AD98" s="451">
        <f t="shared" si="22"/>
        <v>3.0210387883109129</v>
      </c>
      <c r="AE98" s="452">
        <f t="shared" si="14"/>
        <v>0.18392149500993249</v>
      </c>
      <c r="AF98" s="453">
        <f t="shared" si="15"/>
        <v>5.9486478704906586E-6</v>
      </c>
      <c r="AG98" s="454">
        <f t="shared" si="16"/>
        <v>2.7003400777614518E-5</v>
      </c>
      <c r="AH98" s="454">
        <f t="shared" si="17"/>
        <v>4.6030697844528716E-5</v>
      </c>
      <c r="AI98" s="454">
        <f t="shared" si="18"/>
        <v>0</v>
      </c>
      <c r="AJ98" s="454">
        <f t="shared" si="19"/>
        <v>0</v>
      </c>
      <c r="AK98" s="454">
        <f t="shared" si="20"/>
        <v>0</v>
      </c>
      <c r="AL98" s="452">
        <f t="shared" si="21"/>
        <v>0</v>
      </c>
    </row>
    <row r="99" spans="1:38">
      <c r="A99" s="434" t="s">
        <v>860</v>
      </c>
      <c r="B99" s="435">
        <v>96</v>
      </c>
      <c r="C99" s="435" t="s">
        <v>861</v>
      </c>
      <c r="D99" s="799">
        <v>202264</v>
      </c>
      <c r="E99" s="411">
        <v>639064.73994991439</v>
      </c>
      <c r="F99" s="411">
        <v>32073.296463260263</v>
      </c>
      <c r="G99" s="411">
        <v>1095265.2552739265</v>
      </c>
      <c r="H99" s="411">
        <v>5653.4670229322346</v>
      </c>
      <c r="I99" s="411">
        <v>9707.1514314357937</v>
      </c>
      <c r="J99" s="411">
        <v>0</v>
      </c>
      <c r="K99" s="411">
        <v>0</v>
      </c>
      <c r="L99" s="411">
        <v>0</v>
      </c>
      <c r="M99" s="800">
        <v>0</v>
      </c>
      <c r="N99" s="429">
        <v>202</v>
      </c>
      <c r="O99" s="446">
        <v>659</v>
      </c>
      <c r="P99" s="447" t="s">
        <v>59</v>
      </c>
      <c r="Q99" s="448">
        <f t="shared" si="24"/>
        <v>11933041.902958954</v>
      </c>
      <c r="R99" s="449">
        <f t="shared" si="24"/>
        <v>698138.50054622872</v>
      </c>
      <c r="S99" s="449">
        <f t="shared" si="24"/>
        <v>0</v>
      </c>
      <c r="T99" s="449">
        <f t="shared" si="24"/>
        <v>106.66288504750756</v>
      </c>
      <c r="U99" s="449">
        <f t="shared" si="24"/>
        <v>181.82032230983501</v>
      </c>
      <c r="V99" s="449">
        <f t="shared" si="24"/>
        <v>0</v>
      </c>
      <c r="W99" s="449">
        <f t="shared" si="23"/>
        <v>0</v>
      </c>
      <c r="X99" s="449">
        <f t="shared" si="23"/>
        <v>0</v>
      </c>
      <c r="Y99" s="450">
        <f t="shared" si="23"/>
        <v>0</v>
      </c>
      <c r="Z99" s="882">
        <v>4774680</v>
      </c>
      <c r="AB99" s="446">
        <v>659</v>
      </c>
      <c r="AC99" s="431" t="s">
        <v>59</v>
      </c>
      <c r="AD99" s="451">
        <f t="shared" si="22"/>
        <v>2.4992338550350923</v>
      </c>
      <c r="AE99" s="452">
        <f t="shared" si="14"/>
        <v>0.14621681464438008</v>
      </c>
      <c r="AF99" s="453">
        <f t="shared" si="15"/>
        <v>0</v>
      </c>
      <c r="AG99" s="454">
        <f t="shared" si="16"/>
        <v>2.2339274055540384E-5</v>
      </c>
      <c r="AH99" s="454">
        <f t="shared" si="17"/>
        <v>3.8080106375680672E-5</v>
      </c>
      <c r="AI99" s="454">
        <f t="shared" si="18"/>
        <v>0</v>
      </c>
      <c r="AJ99" s="454">
        <f t="shared" si="19"/>
        <v>0</v>
      </c>
      <c r="AK99" s="454">
        <f t="shared" si="20"/>
        <v>0</v>
      </c>
      <c r="AL99" s="452">
        <f t="shared" si="21"/>
        <v>0</v>
      </c>
    </row>
    <row r="100" spans="1:38">
      <c r="A100" s="434" t="s">
        <v>862</v>
      </c>
      <c r="B100" s="435">
        <v>97</v>
      </c>
      <c r="C100" s="435" t="s">
        <v>863</v>
      </c>
      <c r="D100" s="799">
        <v>360270</v>
      </c>
      <c r="E100" s="411">
        <v>1505085.5098526452</v>
      </c>
      <c r="F100" s="411">
        <v>70636.829386088095</v>
      </c>
      <c r="G100" s="411">
        <v>101616.32236393835</v>
      </c>
      <c r="H100" s="411">
        <v>873.63835608935653</v>
      </c>
      <c r="I100" s="411">
        <v>5597.825877475655</v>
      </c>
      <c r="J100" s="411">
        <v>0</v>
      </c>
      <c r="K100" s="411">
        <v>0</v>
      </c>
      <c r="L100" s="411">
        <v>0</v>
      </c>
      <c r="M100" s="800">
        <v>0</v>
      </c>
      <c r="N100" s="429">
        <v>202</v>
      </c>
      <c r="O100" s="446">
        <v>661</v>
      </c>
      <c r="P100" s="447" t="s">
        <v>316</v>
      </c>
      <c r="Q100" s="448">
        <f t="shared" si="24"/>
        <v>15082709.164650517</v>
      </c>
      <c r="R100" s="449">
        <f t="shared" si="24"/>
        <v>1026634.461736914</v>
      </c>
      <c r="S100" s="449">
        <f t="shared" si="24"/>
        <v>0</v>
      </c>
      <c r="T100" s="449">
        <f t="shared" si="24"/>
        <v>134.81602485910923</v>
      </c>
      <c r="U100" s="449">
        <f t="shared" si="24"/>
        <v>229.81089515341927</v>
      </c>
      <c r="V100" s="449">
        <f t="shared" si="24"/>
        <v>0</v>
      </c>
      <c r="W100" s="449">
        <f t="shared" si="23"/>
        <v>0</v>
      </c>
      <c r="X100" s="449">
        <f t="shared" si="23"/>
        <v>0</v>
      </c>
      <c r="Y100" s="450">
        <f t="shared" si="23"/>
        <v>0</v>
      </c>
      <c r="Z100" s="882">
        <v>8872840</v>
      </c>
      <c r="AB100" s="446">
        <v>661</v>
      </c>
      <c r="AC100" s="431" t="s">
        <v>316</v>
      </c>
      <c r="AD100" s="451">
        <f t="shared" si="22"/>
        <v>1.6998739033556918</v>
      </c>
      <c r="AE100" s="452">
        <f t="shared" si="14"/>
        <v>0.11570528283355881</v>
      </c>
      <c r="AF100" s="453">
        <f t="shared" si="15"/>
        <v>0</v>
      </c>
      <c r="AG100" s="454">
        <f t="shared" si="16"/>
        <v>1.5194235989729246E-5</v>
      </c>
      <c r="AH100" s="454">
        <f t="shared" si="17"/>
        <v>2.5900489037717266E-5</v>
      </c>
      <c r="AI100" s="454">
        <f t="shared" si="18"/>
        <v>0</v>
      </c>
      <c r="AJ100" s="454">
        <f t="shared" si="19"/>
        <v>0</v>
      </c>
      <c r="AK100" s="454">
        <f t="shared" si="20"/>
        <v>0</v>
      </c>
      <c r="AL100" s="452">
        <f t="shared" si="21"/>
        <v>0</v>
      </c>
    </row>
    <row r="101" spans="1:38">
      <c r="A101" s="434" t="s">
        <v>864</v>
      </c>
      <c r="B101" s="435">
        <v>98</v>
      </c>
      <c r="C101" s="435" t="s">
        <v>865</v>
      </c>
      <c r="D101" s="799">
        <v>50376</v>
      </c>
      <c r="E101" s="411">
        <v>1540922.3885410428</v>
      </c>
      <c r="F101" s="411">
        <v>133977.401905954</v>
      </c>
      <c r="G101" s="411">
        <v>2.1943977580380296</v>
      </c>
      <c r="H101" s="411">
        <v>94.372040258761501</v>
      </c>
      <c r="I101" s="411">
        <v>624.60880925984929</v>
      </c>
      <c r="J101" s="411">
        <v>0</v>
      </c>
      <c r="K101" s="411">
        <v>0</v>
      </c>
      <c r="L101" s="411">
        <v>0</v>
      </c>
      <c r="M101" s="800">
        <v>0</v>
      </c>
      <c r="N101" s="429">
        <v>202</v>
      </c>
      <c r="O101" s="446">
        <v>662</v>
      </c>
      <c r="P101" s="447" t="s">
        <v>318</v>
      </c>
      <c r="Q101" s="448">
        <f t="shared" si="24"/>
        <v>245955.99104671972</v>
      </c>
      <c r="R101" s="449">
        <f t="shared" si="24"/>
        <v>13819.327900238051</v>
      </c>
      <c r="S101" s="449">
        <f t="shared" si="24"/>
        <v>3817.712709021619</v>
      </c>
      <c r="T101" s="449">
        <f t="shared" si="24"/>
        <v>2.1984650530102394</v>
      </c>
      <c r="U101" s="449">
        <f t="shared" si="24"/>
        <v>3.7475605909890097</v>
      </c>
      <c r="V101" s="449">
        <f t="shared" si="24"/>
        <v>0</v>
      </c>
      <c r="W101" s="449">
        <f t="shared" si="23"/>
        <v>0</v>
      </c>
      <c r="X101" s="449">
        <f t="shared" si="23"/>
        <v>0</v>
      </c>
      <c r="Y101" s="450">
        <f t="shared" si="23"/>
        <v>0</v>
      </c>
      <c r="Z101" s="882">
        <v>8220764</v>
      </c>
      <c r="AB101" s="446">
        <v>662</v>
      </c>
      <c r="AC101" s="431" t="s">
        <v>318</v>
      </c>
      <c r="AD101" s="451">
        <f t="shared" si="22"/>
        <v>2.9918872631147144E-2</v>
      </c>
      <c r="AE101" s="452">
        <f t="shared" si="14"/>
        <v>1.6810272013936967E-3</v>
      </c>
      <c r="AF101" s="453">
        <f t="shared" si="15"/>
        <v>4.6439877230651787E-4</v>
      </c>
      <c r="AG101" s="454">
        <f t="shared" si="16"/>
        <v>2.6742831359837592E-7</v>
      </c>
      <c r="AH101" s="454">
        <f t="shared" si="17"/>
        <v>4.5586524451851553E-7</v>
      </c>
      <c r="AI101" s="454">
        <f t="shared" si="18"/>
        <v>0</v>
      </c>
      <c r="AJ101" s="454">
        <f t="shared" si="19"/>
        <v>0</v>
      </c>
      <c r="AK101" s="454">
        <f t="shared" si="20"/>
        <v>0</v>
      </c>
      <c r="AL101" s="452">
        <f t="shared" si="21"/>
        <v>0</v>
      </c>
    </row>
    <row r="102" spans="1:38">
      <c r="A102" s="434" t="s">
        <v>866</v>
      </c>
      <c r="B102" s="435">
        <v>99</v>
      </c>
      <c r="C102" s="435" t="s">
        <v>444</v>
      </c>
      <c r="D102" s="799">
        <v>1089420</v>
      </c>
      <c r="E102" s="411">
        <v>5300623.0052407663</v>
      </c>
      <c r="F102" s="411">
        <v>302027.0827555391</v>
      </c>
      <c r="G102" s="411">
        <v>621573.36505080818</v>
      </c>
      <c r="H102" s="411">
        <v>2679.9572243517714</v>
      </c>
      <c r="I102" s="411">
        <v>219946.76213277108</v>
      </c>
      <c r="J102" s="411">
        <v>0</v>
      </c>
      <c r="K102" s="411">
        <v>0</v>
      </c>
      <c r="L102" s="411">
        <v>0</v>
      </c>
      <c r="M102" s="800">
        <v>0</v>
      </c>
      <c r="N102" s="429">
        <v>202</v>
      </c>
      <c r="O102" s="446">
        <v>663</v>
      </c>
      <c r="P102" s="447" t="s">
        <v>320</v>
      </c>
      <c r="Q102" s="448">
        <f t="shared" si="24"/>
        <v>10553537.323243557</v>
      </c>
      <c r="R102" s="449">
        <f t="shared" si="24"/>
        <v>713439.36885086354</v>
      </c>
      <c r="S102" s="449">
        <f t="shared" si="24"/>
        <v>56413.533156022822</v>
      </c>
      <c r="T102" s="449">
        <f t="shared" si="24"/>
        <v>94.332253880260254</v>
      </c>
      <c r="U102" s="449">
        <f t="shared" si="24"/>
        <v>160.80120837799234</v>
      </c>
      <c r="V102" s="449">
        <f t="shared" si="24"/>
        <v>0</v>
      </c>
      <c r="W102" s="449">
        <f t="shared" si="23"/>
        <v>0</v>
      </c>
      <c r="X102" s="449">
        <f t="shared" si="23"/>
        <v>0</v>
      </c>
      <c r="Y102" s="450">
        <f t="shared" si="23"/>
        <v>0</v>
      </c>
      <c r="Z102" s="882">
        <v>13035785</v>
      </c>
      <c r="AB102" s="446">
        <v>663</v>
      </c>
      <c r="AC102" s="431" t="s">
        <v>320</v>
      </c>
      <c r="AD102" s="451">
        <f t="shared" si="22"/>
        <v>0.80958203309149057</v>
      </c>
      <c r="AE102" s="452">
        <f t="shared" si="14"/>
        <v>5.4729298530994758E-2</v>
      </c>
      <c r="AF102" s="453">
        <f t="shared" si="15"/>
        <v>4.3275900266859894E-3</v>
      </c>
      <c r="AG102" s="454">
        <f t="shared" si="16"/>
        <v>7.2364076179731603E-6</v>
      </c>
      <c r="AH102" s="454">
        <f t="shared" si="17"/>
        <v>1.2335368248094944E-5</v>
      </c>
      <c r="AI102" s="454">
        <f t="shared" si="18"/>
        <v>0</v>
      </c>
      <c r="AJ102" s="454">
        <f t="shared" si="19"/>
        <v>0</v>
      </c>
      <c r="AK102" s="454">
        <f t="shared" si="20"/>
        <v>0</v>
      </c>
      <c r="AL102" s="452">
        <f t="shared" si="21"/>
        <v>0</v>
      </c>
    </row>
    <row r="103" spans="1:38">
      <c r="A103" s="434" t="s">
        <v>867</v>
      </c>
      <c r="B103" s="435">
        <v>100</v>
      </c>
      <c r="C103" s="435" t="s">
        <v>868</v>
      </c>
      <c r="D103" s="799">
        <v>1347328</v>
      </c>
      <c r="E103" s="411">
        <v>194638745.86596775</v>
      </c>
      <c r="F103" s="411">
        <v>10169039.653074812</v>
      </c>
      <c r="G103" s="411">
        <v>91634.797668747095</v>
      </c>
      <c r="H103" s="411">
        <v>7130.9197935063612</v>
      </c>
      <c r="I103" s="411">
        <v>34101.573840976824</v>
      </c>
      <c r="J103" s="411">
        <v>0</v>
      </c>
      <c r="K103" s="411">
        <v>0</v>
      </c>
      <c r="L103" s="411">
        <v>0</v>
      </c>
      <c r="M103" s="800">
        <v>0</v>
      </c>
      <c r="N103" s="429">
        <v>203</v>
      </c>
      <c r="O103" s="446">
        <v>669</v>
      </c>
      <c r="P103" s="447" t="s">
        <v>322</v>
      </c>
      <c r="Q103" s="448">
        <f t="shared" si="24"/>
        <v>14574499.704372101</v>
      </c>
      <c r="R103" s="449">
        <f t="shared" si="24"/>
        <v>902361.24382628314</v>
      </c>
      <c r="S103" s="449">
        <f t="shared" si="24"/>
        <v>2208.0773799425024</v>
      </c>
      <c r="T103" s="449">
        <f t="shared" si="24"/>
        <v>130.27342057743894</v>
      </c>
      <c r="U103" s="449">
        <f t="shared" si="24"/>
        <v>222.06745399062441</v>
      </c>
      <c r="V103" s="449">
        <f t="shared" si="24"/>
        <v>0</v>
      </c>
      <c r="W103" s="449">
        <f t="shared" si="23"/>
        <v>0</v>
      </c>
      <c r="X103" s="449">
        <f t="shared" si="23"/>
        <v>0</v>
      </c>
      <c r="Y103" s="450">
        <f t="shared" si="23"/>
        <v>0</v>
      </c>
      <c r="Z103" s="882">
        <v>54438895</v>
      </c>
      <c r="AB103" s="446">
        <v>669</v>
      </c>
      <c r="AC103" s="431" t="s">
        <v>322</v>
      </c>
      <c r="AD103" s="451">
        <f t="shared" si="22"/>
        <v>0.26772218106873957</v>
      </c>
      <c r="AE103" s="452">
        <f t="shared" si="14"/>
        <v>1.6575671563985331E-2</v>
      </c>
      <c r="AF103" s="453">
        <f t="shared" si="15"/>
        <v>4.0560657594951228E-5</v>
      </c>
      <c r="AG103" s="454">
        <f t="shared" si="16"/>
        <v>2.39302102986181E-6</v>
      </c>
      <c r="AH103" s="454">
        <f t="shared" si="17"/>
        <v>4.0792057588719321E-6</v>
      </c>
      <c r="AI103" s="454">
        <f t="shared" si="18"/>
        <v>0</v>
      </c>
      <c r="AJ103" s="454">
        <f t="shared" si="19"/>
        <v>0</v>
      </c>
      <c r="AK103" s="454">
        <f t="shared" si="20"/>
        <v>0</v>
      </c>
      <c r="AL103" s="452">
        <f t="shared" si="21"/>
        <v>0</v>
      </c>
    </row>
    <row r="104" spans="1:38">
      <c r="A104" s="434" t="s">
        <v>869</v>
      </c>
      <c r="B104" s="435">
        <v>101</v>
      </c>
      <c r="C104" s="435" t="s">
        <v>870</v>
      </c>
      <c r="D104" s="799">
        <v>715963</v>
      </c>
      <c r="E104" s="411">
        <v>56733523.291063443</v>
      </c>
      <c r="F104" s="411">
        <v>2975864.9957225285</v>
      </c>
      <c r="G104" s="411">
        <v>329547.54834966024</v>
      </c>
      <c r="H104" s="411">
        <v>2270.527331880166</v>
      </c>
      <c r="I104" s="411">
        <v>15311.811605247718</v>
      </c>
      <c r="J104" s="411">
        <v>0</v>
      </c>
      <c r="K104" s="411">
        <v>0</v>
      </c>
      <c r="L104" s="411">
        <v>0</v>
      </c>
      <c r="M104" s="800">
        <v>0</v>
      </c>
      <c r="N104" s="429">
        <v>203</v>
      </c>
      <c r="O104" s="446">
        <v>671</v>
      </c>
      <c r="P104" s="447" t="s">
        <v>324</v>
      </c>
      <c r="Q104" s="448">
        <f t="shared" si="24"/>
        <v>50833293.057557911</v>
      </c>
      <c r="R104" s="449">
        <f t="shared" si="24"/>
        <v>3056506.0923178233</v>
      </c>
      <c r="S104" s="449">
        <f t="shared" si="24"/>
        <v>0</v>
      </c>
      <c r="T104" s="449">
        <f t="shared" si="24"/>
        <v>454.3707914609854</v>
      </c>
      <c r="U104" s="449">
        <f t="shared" si="24"/>
        <v>774.53224441486918</v>
      </c>
      <c r="V104" s="449">
        <f t="shared" si="24"/>
        <v>0</v>
      </c>
      <c r="W104" s="449">
        <f t="shared" si="23"/>
        <v>0</v>
      </c>
      <c r="X104" s="449">
        <f t="shared" si="23"/>
        <v>0</v>
      </c>
      <c r="Y104" s="450">
        <f t="shared" si="23"/>
        <v>0</v>
      </c>
      <c r="Z104" s="882">
        <v>3231916</v>
      </c>
      <c r="AB104" s="446">
        <v>671</v>
      </c>
      <c r="AC104" s="431" t="s">
        <v>324</v>
      </c>
      <c r="AD104" s="451">
        <f t="shared" si="22"/>
        <v>15.728531638061728</v>
      </c>
      <c r="AE104" s="452">
        <f t="shared" si="14"/>
        <v>0.94572572193021831</v>
      </c>
      <c r="AF104" s="453">
        <f t="shared" si="15"/>
        <v>0</v>
      </c>
      <c r="AG104" s="454">
        <f t="shared" si="16"/>
        <v>1.4058867602406293E-4</v>
      </c>
      <c r="AH104" s="454">
        <f t="shared" si="17"/>
        <v>2.3965110615958743E-4</v>
      </c>
      <c r="AI104" s="454">
        <f t="shared" si="18"/>
        <v>0</v>
      </c>
      <c r="AJ104" s="454">
        <f t="shared" si="19"/>
        <v>0</v>
      </c>
      <c r="AK104" s="454">
        <f t="shared" si="20"/>
        <v>0</v>
      </c>
      <c r="AL104" s="452">
        <f t="shared" si="21"/>
        <v>0</v>
      </c>
    </row>
    <row r="105" spans="1:38">
      <c r="A105" s="434" t="s">
        <v>871</v>
      </c>
      <c r="B105" s="435">
        <v>102</v>
      </c>
      <c r="C105" s="435" t="s">
        <v>872</v>
      </c>
      <c r="D105" s="799">
        <v>1629978</v>
      </c>
      <c r="E105" s="411">
        <v>71524663.924704999</v>
      </c>
      <c r="F105" s="411">
        <v>4604282.6215528538</v>
      </c>
      <c r="G105" s="411">
        <v>829935.91164863051</v>
      </c>
      <c r="H105" s="411">
        <v>27901.226169552509</v>
      </c>
      <c r="I105" s="411">
        <v>304763.36689249333</v>
      </c>
      <c r="J105" s="411">
        <v>0</v>
      </c>
      <c r="K105" s="411">
        <v>0</v>
      </c>
      <c r="L105" s="411">
        <v>0</v>
      </c>
      <c r="M105" s="800">
        <v>0</v>
      </c>
      <c r="N105" s="429">
        <v>204</v>
      </c>
      <c r="O105" s="446">
        <v>672</v>
      </c>
      <c r="P105" s="447" t="s">
        <v>326</v>
      </c>
      <c r="Q105" s="448">
        <f t="shared" si="24"/>
        <v>79884072.511446759</v>
      </c>
      <c r="R105" s="449">
        <f t="shared" si="24"/>
        <v>4743360.1006081933</v>
      </c>
      <c r="S105" s="449">
        <f t="shared" si="24"/>
        <v>3360.1085736771415</v>
      </c>
      <c r="T105" s="449">
        <f t="shared" si="24"/>
        <v>714.03969857026914</v>
      </c>
      <c r="U105" s="449">
        <f t="shared" si="24"/>
        <v>1217.1706032350335</v>
      </c>
      <c r="V105" s="449">
        <f t="shared" si="24"/>
        <v>0</v>
      </c>
      <c r="W105" s="449">
        <f t="shared" si="23"/>
        <v>0</v>
      </c>
      <c r="X105" s="449">
        <f t="shared" si="23"/>
        <v>0</v>
      </c>
      <c r="Y105" s="450">
        <f t="shared" si="23"/>
        <v>0</v>
      </c>
      <c r="Z105" s="882">
        <v>16688252</v>
      </c>
      <c r="AB105" s="446">
        <v>672</v>
      </c>
      <c r="AC105" s="431" t="s">
        <v>326</v>
      </c>
      <c r="AD105" s="451">
        <f t="shared" si="22"/>
        <v>4.7868448122335856</v>
      </c>
      <c r="AE105" s="452">
        <f t="shared" si="14"/>
        <v>0.28423348955949329</v>
      </c>
      <c r="AF105" s="453">
        <f t="shared" si="15"/>
        <v>2.0134574751610543E-4</v>
      </c>
      <c r="AG105" s="454">
        <f t="shared" si="16"/>
        <v>4.2786967656664649E-5</v>
      </c>
      <c r="AH105" s="454">
        <f t="shared" si="17"/>
        <v>7.2935775612390888E-5</v>
      </c>
      <c r="AI105" s="454">
        <f t="shared" si="18"/>
        <v>0</v>
      </c>
      <c r="AJ105" s="454">
        <f t="shared" si="19"/>
        <v>0</v>
      </c>
      <c r="AK105" s="454">
        <f t="shared" si="20"/>
        <v>0</v>
      </c>
      <c r="AL105" s="452">
        <f t="shared" si="21"/>
        <v>0</v>
      </c>
    </row>
    <row r="106" spans="1:38">
      <c r="A106" s="434" t="s">
        <v>873</v>
      </c>
      <c r="B106" s="435">
        <v>103</v>
      </c>
      <c r="C106" s="435" t="s">
        <v>874</v>
      </c>
      <c r="D106" s="799">
        <v>974889</v>
      </c>
      <c r="E106" s="411">
        <v>47917308.987925768</v>
      </c>
      <c r="F106" s="411">
        <v>3013970.0558651611</v>
      </c>
      <c r="G106" s="411">
        <v>624634.75419870263</v>
      </c>
      <c r="H106" s="411">
        <v>7433.9636616004955</v>
      </c>
      <c r="I106" s="411">
        <v>152381.4527794162</v>
      </c>
      <c r="J106" s="411">
        <v>0</v>
      </c>
      <c r="K106" s="411">
        <v>0</v>
      </c>
      <c r="L106" s="411">
        <v>0</v>
      </c>
      <c r="M106" s="800">
        <v>0</v>
      </c>
      <c r="N106" s="429">
        <v>204</v>
      </c>
      <c r="O106" s="446">
        <v>673</v>
      </c>
      <c r="P106" s="447" t="s">
        <v>328</v>
      </c>
      <c r="Q106" s="448">
        <f t="shared" si="24"/>
        <v>55891920.60026373</v>
      </c>
      <c r="R106" s="449">
        <f t="shared" si="24"/>
        <v>3343182.7281026975</v>
      </c>
      <c r="S106" s="449">
        <f t="shared" si="24"/>
        <v>40828.683909698375</v>
      </c>
      <c r="T106" s="449">
        <f t="shared" si="24"/>
        <v>499.58707516078488</v>
      </c>
      <c r="U106" s="449">
        <f t="shared" si="24"/>
        <v>851.60909520780194</v>
      </c>
      <c r="V106" s="449">
        <f t="shared" si="24"/>
        <v>128139.62366896552</v>
      </c>
      <c r="W106" s="449">
        <f t="shared" si="23"/>
        <v>0</v>
      </c>
      <c r="X106" s="449">
        <f t="shared" si="23"/>
        <v>0</v>
      </c>
      <c r="Y106" s="450">
        <f t="shared" si="23"/>
        <v>0</v>
      </c>
      <c r="Z106" s="882">
        <v>4357975</v>
      </c>
      <c r="AB106" s="446">
        <v>673</v>
      </c>
      <c r="AC106" s="431" t="s">
        <v>328</v>
      </c>
      <c r="AD106" s="451">
        <f t="shared" si="22"/>
        <v>12.825204504446154</v>
      </c>
      <c r="AE106" s="452">
        <f t="shared" si="14"/>
        <v>0.76714132781915856</v>
      </c>
      <c r="AF106" s="453">
        <f t="shared" si="15"/>
        <v>9.3687283450910978E-3</v>
      </c>
      <c r="AG106" s="454">
        <f t="shared" si="16"/>
        <v>1.1463743485467101E-4</v>
      </c>
      <c r="AH106" s="454">
        <f t="shared" si="17"/>
        <v>1.9541394689226118E-4</v>
      </c>
      <c r="AI106" s="454">
        <f t="shared" si="18"/>
        <v>2.9403478374466472E-2</v>
      </c>
      <c r="AJ106" s="454">
        <f t="shared" si="19"/>
        <v>0</v>
      </c>
      <c r="AK106" s="454">
        <f t="shared" si="20"/>
        <v>0</v>
      </c>
      <c r="AL106" s="452">
        <f t="shared" si="21"/>
        <v>0</v>
      </c>
    </row>
    <row r="107" spans="1:38">
      <c r="A107" s="434" t="s">
        <v>875</v>
      </c>
      <c r="B107" s="435">
        <v>104</v>
      </c>
      <c r="C107" s="435" t="s">
        <v>449</v>
      </c>
      <c r="D107" s="799">
        <v>402899</v>
      </c>
      <c r="E107" s="411">
        <v>37351299.653089106</v>
      </c>
      <c r="F107" s="411">
        <v>2806097.5845111934</v>
      </c>
      <c r="G107" s="411">
        <v>29319.462400280376</v>
      </c>
      <c r="H107" s="411">
        <v>2148.8193204478407</v>
      </c>
      <c r="I107" s="411">
        <v>14254.867040251018</v>
      </c>
      <c r="J107" s="411">
        <v>0</v>
      </c>
      <c r="K107" s="411">
        <v>0</v>
      </c>
      <c r="L107" s="411">
        <v>0</v>
      </c>
      <c r="M107" s="800">
        <v>0</v>
      </c>
      <c r="N107" s="429">
        <v>204</v>
      </c>
      <c r="O107" s="446">
        <v>674</v>
      </c>
      <c r="P107" s="447" t="s">
        <v>330</v>
      </c>
      <c r="Q107" s="448">
        <f t="shared" si="24"/>
        <v>30515807.995868288</v>
      </c>
      <c r="R107" s="449">
        <f t="shared" si="24"/>
        <v>1823290.6038442249</v>
      </c>
      <c r="S107" s="449">
        <f t="shared" si="24"/>
        <v>2322.9838347974428</v>
      </c>
      <c r="T107" s="449">
        <f t="shared" si="24"/>
        <v>272.76398984135085</v>
      </c>
      <c r="U107" s="449">
        <f t="shared" si="24"/>
        <v>464.96057673090172</v>
      </c>
      <c r="V107" s="449">
        <f t="shared" si="24"/>
        <v>0</v>
      </c>
      <c r="W107" s="449">
        <f t="shared" si="23"/>
        <v>0</v>
      </c>
      <c r="X107" s="449">
        <f t="shared" si="23"/>
        <v>0</v>
      </c>
      <c r="Y107" s="450">
        <f t="shared" si="23"/>
        <v>0</v>
      </c>
      <c r="Z107" s="882">
        <v>8474345</v>
      </c>
      <c r="AB107" s="446">
        <v>674</v>
      </c>
      <c r="AC107" s="431" t="s">
        <v>330</v>
      </c>
      <c r="AD107" s="451">
        <f t="shared" si="22"/>
        <v>3.6009636138094789</v>
      </c>
      <c r="AE107" s="452">
        <f t="shared" si="14"/>
        <v>0.21515416281072164</v>
      </c>
      <c r="AF107" s="453">
        <f t="shared" si="15"/>
        <v>2.7411957322925169E-4</v>
      </c>
      <c r="AG107" s="454">
        <f t="shared" si="16"/>
        <v>3.2187029185305867E-5</v>
      </c>
      <c r="AH107" s="454">
        <f t="shared" si="17"/>
        <v>5.4866845370456566E-5</v>
      </c>
      <c r="AI107" s="454">
        <f t="shared" si="18"/>
        <v>0</v>
      </c>
      <c r="AJ107" s="454">
        <f t="shared" si="19"/>
        <v>0</v>
      </c>
      <c r="AK107" s="454">
        <f t="shared" si="20"/>
        <v>0</v>
      </c>
      <c r="AL107" s="452">
        <f t="shared" si="21"/>
        <v>0</v>
      </c>
    </row>
    <row r="108" spans="1:38">
      <c r="A108" s="434" t="s">
        <v>876</v>
      </c>
      <c r="B108" s="435">
        <v>105</v>
      </c>
      <c r="C108" s="435" t="s">
        <v>877</v>
      </c>
      <c r="D108" s="799">
        <v>152828</v>
      </c>
      <c r="E108" s="411">
        <v>3156062.9828379173</v>
      </c>
      <c r="F108" s="411">
        <v>128831.28841438238</v>
      </c>
      <c r="G108" s="411">
        <v>250.23142358777361</v>
      </c>
      <c r="H108" s="411">
        <v>304.60343214168489</v>
      </c>
      <c r="I108" s="411">
        <v>1989.772685473451</v>
      </c>
      <c r="J108" s="411">
        <v>0</v>
      </c>
      <c r="K108" s="411">
        <v>0</v>
      </c>
      <c r="L108" s="411">
        <v>0</v>
      </c>
      <c r="M108" s="800">
        <v>0</v>
      </c>
      <c r="N108" s="429">
        <v>204</v>
      </c>
      <c r="O108" s="446">
        <v>675</v>
      </c>
      <c r="P108" s="447" t="s">
        <v>332</v>
      </c>
      <c r="Q108" s="448">
        <f t="shared" si="24"/>
        <v>604435.60437049472</v>
      </c>
      <c r="R108" s="449">
        <f t="shared" si="24"/>
        <v>31407.490156553569</v>
      </c>
      <c r="S108" s="449">
        <f t="shared" si="24"/>
        <v>4429.4184881263291</v>
      </c>
      <c r="T108" s="449">
        <f t="shared" si="24"/>
        <v>5.4027167516779153</v>
      </c>
      <c r="U108" s="449">
        <f t="shared" si="24"/>
        <v>9.209611203571864</v>
      </c>
      <c r="V108" s="449">
        <f t="shared" si="24"/>
        <v>0</v>
      </c>
      <c r="W108" s="449">
        <f t="shared" si="23"/>
        <v>0</v>
      </c>
      <c r="X108" s="449">
        <f t="shared" si="23"/>
        <v>0</v>
      </c>
      <c r="Y108" s="450">
        <f t="shared" si="23"/>
        <v>0</v>
      </c>
      <c r="Z108" s="882">
        <v>536690</v>
      </c>
      <c r="AB108" s="446">
        <v>675</v>
      </c>
      <c r="AC108" s="431" t="s">
        <v>332</v>
      </c>
      <c r="AD108" s="451">
        <f t="shared" si="22"/>
        <v>1.12622855721272</v>
      </c>
      <c r="AE108" s="452">
        <f t="shared" si="14"/>
        <v>5.8520729204109577E-2</v>
      </c>
      <c r="AF108" s="453">
        <f t="shared" si="15"/>
        <v>8.2532159871179442E-3</v>
      </c>
      <c r="AG108" s="454">
        <f t="shared" si="16"/>
        <v>1.0066736387258781E-5</v>
      </c>
      <c r="AH108" s="454">
        <f t="shared" si="17"/>
        <v>1.7160020130004033E-5</v>
      </c>
      <c r="AI108" s="454">
        <f t="shared" si="18"/>
        <v>0</v>
      </c>
      <c r="AJ108" s="454">
        <f t="shared" si="19"/>
        <v>0</v>
      </c>
      <c r="AK108" s="454">
        <f t="shared" si="20"/>
        <v>0</v>
      </c>
      <c r="AL108" s="452">
        <f t="shared" si="21"/>
        <v>0</v>
      </c>
    </row>
    <row r="109" spans="1:38">
      <c r="A109" s="434" t="s">
        <v>878</v>
      </c>
      <c r="B109" s="435">
        <v>106</v>
      </c>
      <c r="C109" s="435" t="s">
        <v>879</v>
      </c>
      <c r="D109" s="799">
        <v>94435</v>
      </c>
      <c r="E109" s="411">
        <v>2557282.9751469912</v>
      </c>
      <c r="F109" s="411">
        <v>121402.91897990266</v>
      </c>
      <c r="G109" s="411">
        <v>931.33444161703392</v>
      </c>
      <c r="H109" s="411">
        <v>210.72138469834186</v>
      </c>
      <c r="I109" s="411">
        <v>1381.9081459974111</v>
      </c>
      <c r="J109" s="411">
        <v>0</v>
      </c>
      <c r="K109" s="411">
        <v>0</v>
      </c>
      <c r="L109" s="411">
        <v>0</v>
      </c>
      <c r="M109" s="800">
        <v>0</v>
      </c>
      <c r="N109" s="429">
        <v>204</v>
      </c>
      <c r="O109" s="446">
        <v>679</v>
      </c>
      <c r="P109" s="447" t="s">
        <v>334</v>
      </c>
      <c r="Q109" s="448">
        <f t="shared" si="24"/>
        <v>12360326.457872609</v>
      </c>
      <c r="R109" s="449">
        <f t="shared" si="24"/>
        <v>775131.17084520333</v>
      </c>
      <c r="S109" s="449">
        <f t="shared" si="24"/>
        <v>736.99593107380247</v>
      </c>
      <c r="T109" s="449">
        <f t="shared" si="24"/>
        <v>110.4821461993543</v>
      </c>
      <c r="U109" s="449">
        <f t="shared" si="24"/>
        <v>188.33073399900803</v>
      </c>
      <c r="V109" s="449">
        <f t="shared" si="24"/>
        <v>0</v>
      </c>
      <c r="W109" s="449">
        <f t="shared" si="23"/>
        <v>0</v>
      </c>
      <c r="X109" s="449">
        <f t="shared" si="23"/>
        <v>0</v>
      </c>
      <c r="Y109" s="450">
        <f t="shared" si="23"/>
        <v>0</v>
      </c>
      <c r="Z109" s="882">
        <v>6290333</v>
      </c>
      <c r="AB109" s="446">
        <v>679</v>
      </c>
      <c r="AC109" s="431" t="s">
        <v>334</v>
      </c>
      <c r="AD109" s="451">
        <f t="shared" si="22"/>
        <v>1.9649717205547956</v>
      </c>
      <c r="AE109" s="452">
        <f t="shared" si="14"/>
        <v>0.12322577689371983</v>
      </c>
      <c r="AF109" s="453">
        <f t="shared" si="15"/>
        <v>1.1716326163874034E-4</v>
      </c>
      <c r="AG109" s="454">
        <f t="shared" si="16"/>
        <v>1.7563799277296496E-5</v>
      </c>
      <c r="AH109" s="454">
        <f t="shared" si="17"/>
        <v>2.9939708120223211E-5</v>
      </c>
      <c r="AI109" s="454">
        <f t="shared" si="18"/>
        <v>0</v>
      </c>
      <c r="AJ109" s="454">
        <f t="shared" si="19"/>
        <v>0</v>
      </c>
      <c r="AK109" s="454">
        <f t="shared" si="20"/>
        <v>0</v>
      </c>
      <c r="AL109" s="452">
        <f t="shared" si="21"/>
        <v>0</v>
      </c>
    </row>
    <row r="110" spans="1:38">
      <c r="A110" s="434" t="s">
        <v>880</v>
      </c>
      <c r="B110" s="435">
        <v>107</v>
      </c>
      <c r="C110" s="435" t="s">
        <v>451</v>
      </c>
      <c r="D110" s="799">
        <v>1308272</v>
      </c>
      <c r="E110" s="411">
        <v>72274653.50366655</v>
      </c>
      <c r="F110" s="411">
        <v>3534080.9342110022</v>
      </c>
      <c r="G110" s="411">
        <v>242660.02719347362</v>
      </c>
      <c r="H110" s="411">
        <v>5778.5753425325092</v>
      </c>
      <c r="I110" s="411">
        <v>37926.850085845093</v>
      </c>
      <c r="J110" s="411">
        <v>0</v>
      </c>
      <c r="K110" s="411">
        <v>0</v>
      </c>
      <c r="L110" s="411">
        <v>0</v>
      </c>
      <c r="M110" s="800">
        <v>0</v>
      </c>
      <c r="N110" s="429">
        <v>204</v>
      </c>
      <c r="O110" s="446">
        <v>681</v>
      </c>
      <c r="P110" s="447" t="s">
        <v>336</v>
      </c>
      <c r="Q110" s="448">
        <f t="shared" si="24"/>
        <v>0</v>
      </c>
      <c r="R110" s="449">
        <f t="shared" si="24"/>
        <v>0</v>
      </c>
      <c r="S110" s="449">
        <f t="shared" si="24"/>
        <v>0</v>
      </c>
      <c r="T110" s="449">
        <f t="shared" si="24"/>
        <v>0</v>
      </c>
      <c r="U110" s="449">
        <f t="shared" si="24"/>
        <v>0</v>
      </c>
      <c r="V110" s="449">
        <f t="shared" si="24"/>
        <v>0</v>
      </c>
      <c r="W110" s="449">
        <f t="shared" si="23"/>
        <v>0</v>
      </c>
      <c r="X110" s="449">
        <f t="shared" si="23"/>
        <v>0</v>
      </c>
      <c r="Y110" s="450">
        <f t="shared" si="23"/>
        <v>0</v>
      </c>
      <c r="Z110" s="882">
        <v>1482084</v>
      </c>
      <c r="AB110" s="446">
        <v>681</v>
      </c>
      <c r="AC110" s="431" t="s">
        <v>336</v>
      </c>
      <c r="AD110" s="451">
        <f t="shared" si="22"/>
        <v>0</v>
      </c>
      <c r="AE110" s="452">
        <f t="shared" si="14"/>
        <v>0</v>
      </c>
      <c r="AF110" s="453">
        <f t="shared" si="15"/>
        <v>0</v>
      </c>
      <c r="AG110" s="454">
        <f t="shared" si="16"/>
        <v>0</v>
      </c>
      <c r="AH110" s="454">
        <f t="shared" si="17"/>
        <v>0</v>
      </c>
      <c r="AI110" s="454">
        <f t="shared" si="18"/>
        <v>0</v>
      </c>
      <c r="AJ110" s="454">
        <f t="shared" si="19"/>
        <v>0</v>
      </c>
      <c r="AK110" s="454">
        <f t="shared" si="20"/>
        <v>0</v>
      </c>
      <c r="AL110" s="452">
        <f t="shared" si="21"/>
        <v>0</v>
      </c>
    </row>
    <row r="111" spans="1:38" ht="12.75" thickBot="1">
      <c r="A111" s="434" t="s">
        <v>881</v>
      </c>
      <c r="B111" s="435">
        <v>108</v>
      </c>
      <c r="C111" s="435" t="s">
        <v>882</v>
      </c>
      <c r="D111" s="799">
        <v>322388</v>
      </c>
      <c r="E111" s="411">
        <v>592042.95186714351</v>
      </c>
      <c r="F111" s="411">
        <v>26561.250532025988</v>
      </c>
      <c r="G111" s="411">
        <v>950.91878284124823</v>
      </c>
      <c r="H111" s="411">
        <v>532.80027755035405</v>
      </c>
      <c r="I111" s="411">
        <v>3409.200937676761</v>
      </c>
      <c r="J111" s="411">
        <v>0</v>
      </c>
      <c r="K111" s="411">
        <v>0</v>
      </c>
      <c r="L111" s="411">
        <v>0</v>
      </c>
      <c r="M111" s="800">
        <v>0</v>
      </c>
      <c r="N111" s="429">
        <v>205</v>
      </c>
      <c r="O111" s="455">
        <v>691</v>
      </c>
      <c r="P111" s="456" t="s">
        <v>338</v>
      </c>
      <c r="Q111" s="457">
        <f t="shared" si="24"/>
        <v>39040667.149957202</v>
      </c>
      <c r="R111" s="458">
        <f t="shared" si="24"/>
        <v>2651020.7045151694</v>
      </c>
      <c r="S111" s="458">
        <f t="shared" si="24"/>
        <v>13950.765239464909</v>
      </c>
      <c r="T111" s="458">
        <f t="shared" si="24"/>
        <v>348.9630076100986</v>
      </c>
      <c r="U111" s="458">
        <f t="shared" si="24"/>
        <v>594.85140018121206</v>
      </c>
      <c r="V111" s="458">
        <f t="shared" si="24"/>
        <v>0</v>
      </c>
      <c r="W111" s="458">
        <f t="shared" si="23"/>
        <v>0</v>
      </c>
      <c r="X111" s="458">
        <f t="shared" si="23"/>
        <v>0</v>
      </c>
      <c r="Y111" s="459">
        <f t="shared" si="23"/>
        <v>0</v>
      </c>
      <c r="Z111" s="882">
        <v>7735345</v>
      </c>
      <c r="AB111" s="455">
        <v>691</v>
      </c>
      <c r="AC111" s="456" t="s">
        <v>338</v>
      </c>
      <c r="AD111" s="460">
        <f t="shared" si="22"/>
        <v>5.0470492460203396</v>
      </c>
      <c r="AE111" s="461">
        <f t="shared" si="14"/>
        <v>0.34271525116399715</v>
      </c>
      <c r="AF111" s="462">
        <f t="shared" si="15"/>
        <v>1.8035091181408079E-3</v>
      </c>
      <c r="AG111" s="463">
        <f t="shared" si="16"/>
        <v>4.5112791686744235E-5</v>
      </c>
      <c r="AH111" s="463">
        <f t="shared" si="17"/>
        <v>7.690043562132162E-5</v>
      </c>
      <c r="AI111" s="463">
        <f t="shared" si="18"/>
        <v>0</v>
      </c>
      <c r="AJ111" s="463">
        <f t="shared" si="19"/>
        <v>0</v>
      </c>
      <c r="AK111" s="463">
        <f t="shared" si="20"/>
        <v>0</v>
      </c>
      <c r="AL111" s="461">
        <f t="shared" si="21"/>
        <v>0</v>
      </c>
    </row>
    <row r="112" spans="1:38">
      <c r="A112" s="434" t="s">
        <v>883</v>
      </c>
      <c r="B112" s="435">
        <v>109</v>
      </c>
      <c r="C112" s="435" t="s">
        <v>884</v>
      </c>
      <c r="D112" s="799">
        <v>1118336</v>
      </c>
      <c r="E112" s="411">
        <v>1914095.8393126207</v>
      </c>
      <c r="F112" s="411">
        <v>75915.601735968638</v>
      </c>
      <c r="G112" s="411">
        <v>1169.034083744983</v>
      </c>
      <c r="H112" s="411">
        <v>2462.5843609550157</v>
      </c>
      <c r="I112" s="411">
        <v>15745.323372810635</v>
      </c>
      <c r="J112" s="411">
        <v>0</v>
      </c>
      <c r="K112" s="411">
        <v>0</v>
      </c>
      <c r="L112" s="411">
        <v>0</v>
      </c>
      <c r="M112" s="800">
        <v>0</v>
      </c>
      <c r="N112" s="429">
        <v>205</v>
      </c>
    </row>
    <row r="113" spans="1:14">
      <c r="A113" s="434" t="s">
        <v>885</v>
      </c>
      <c r="B113" s="435">
        <v>110</v>
      </c>
      <c r="C113" s="435" t="s">
        <v>886</v>
      </c>
      <c r="D113" s="799">
        <v>329908</v>
      </c>
      <c r="E113" s="411">
        <v>513538.1389490302</v>
      </c>
      <c r="F113" s="411">
        <v>21462.675603704232</v>
      </c>
      <c r="G113" s="411">
        <v>21608.13584417841</v>
      </c>
      <c r="H113" s="411">
        <v>774.09452658913779</v>
      </c>
      <c r="I113" s="411">
        <v>4948.1478282417529</v>
      </c>
      <c r="J113" s="411">
        <v>0</v>
      </c>
      <c r="K113" s="411">
        <v>0</v>
      </c>
      <c r="L113" s="411">
        <v>0</v>
      </c>
      <c r="M113" s="800">
        <v>0</v>
      </c>
      <c r="N113" s="429">
        <v>205</v>
      </c>
    </row>
    <row r="114" spans="1:14">
      <c r="A114" s="434" t="s">
        <v>887</v>
      </c>
      <c r="B114" s="435">
        <v>111</v>
      </c>
      <c r="C114" s="435" t="s">
        <v>888</v>
      </c>
      <c r="D114" s="799">
        <v>294692</v>
      </c>
      <c r="E114" s="411">
        <v>1048101.5062340196</v>
      </c>
      <c r="F114" s="411">
        <v>50963.28843439812</v>
      </c>
      <c r="G114" s="411">
        <v>242.52200881491939</v>
      </c>
      <c r="H114" s="411">
        <v>1162.7018880025962</v>
      </c>
      <c r="I114" s="411">
        <v>7436.1941841796324</v>
      </c>
      <c r="J114" s="411">
        <v>116265.6749188274</v>
      </c>
      <c r="K114" s="411">
        <v>0</v>
      </c>
      <c r="L114" s="411">
        <v>0</v>
      </c>
      <c r="M114" s="800">
        <v>0</v>
      </c>
      <c r="N114" s="429">
        <v>205</v>
      </c>
    </row>
    <row r="115" spans="1:14">
      <c r="A115" s="434" t="s">
        <v>889</v>
      </c>
      <c r="B115" s="435">
        <v>112</v>
      </c>
      <c r="C115" s="435" t="s">
        <v>184</v>
      </c>
      <c r="D115" s="799">
        <v>369424</v>
      </c>
      <c r="E115" s="411">
        <v>35995501.161546692</v>
      </c>
      <c r="F115" s="411">
        <v>2772377.9655597722</v>
      </c>
      <c r="G115" s="411">
        <v>328.88536398594971</v>
      </c>
      <c r="H115" s="411">
        <v>2027.7620744216597</v>
      </c>
      <c r="I115" s="411">
        <v>13462.613193095387</v>
      </c>
      <c r="J115" s="411">
        <v>0</v>
      </c>
      <c r="K115" s="411">
        <v>0</v>
      </c>
      <c r="L115" s="411">
        <v>0</v>
      </c>
      <c r="M115" s="800">
        <v>0</v>
      </c>
      <c r="N115" s="429">
        <v>206</v>
      </c>
    </row>
    <row r="116" spans="1:14">
      <c r="A116" s="434" t="s">
        <v>890</v>
      </c>
      <c r="B116" s="435">
        <v>113</v>
      </c>
      <c r="C116" s="435" t="s">
        <v>186</v>
      </c>
      <c r="D116" s="799">
        <v>9862319</v>
      </c>
      <c r="E116" s="411">
        <v>29454702.276088674</v>
      </c>
      <c r="F116" s="411">
        <v>1319355.649331647</v>
      </c>
      <c r="G116" s="411">
        <v>123812.09341547883</v>
      </c>
      <c r="H116" s="411">
        <v>11311.925168274798</v>
      </c>
      <c r="I116" s="411">
        <v>72625.056822164363</v>
      </c>
      <c r="J116" s="411">
        <v>92323.372521188765</v>
      </c>
      <c r="K116" s="411">
        <v>0</v>
      </c>
      <c r="L116" s="411">
        <v>0</v>
      </c>
      <c r="M116" s="800">
        <v>0</v>
      </c>
      <c r="N116" s="429">
        <v>207</v>
      </c>
    </row>
    <row r="117" spans="1:14">
      <c r="A117" s="434" t="s">
        <v>891</v>
      </c>
      <c r="B117" s="435">
        <v>114</v>
      </c>
      <c r="C117" s="435" t="s">
        <v>456</v>
      </c>
      <c r="D117" s="799">
        <v>1167343</v>
      </c>
      <c r="E117" s="411">
        <v>10959886.911364209</v>
      </c>
      <c r="F117" s="411">
        <v>553749.36498714692</v>
      </c>
      <c r="G117" s="411">
        <v>6398.2182968515017</v>
      </c>
      <c r="H117" s="411">
        <v>1145.0127880062214</v>
      </c>
      <c r="I117" s="411">
        <v>7466.5476752134709</v>
      </c>
      <c r="J117" s="411">
        <v>0</v>
      </c>
      <c r="K117" s="411">
        <v>0</v>
      </c>
      <c r="L117" s="411">
        <v>0</v>
      </c>
      <c r="M117" s="800">
        <v>0</v>
      </c>
      <c r="N117" s="429">
        <v>208</v>
      </c>
    </row>
    <row r="118" spans="1:14">
      <c r="A118" s="434" t="s">
        <v>892</v>
      </c>
      <c r="B118" s="435">
        <v>115</v>
      </c>
      <c r="C118" s="435" t="s">
        <v>458</v>
      </c>
      <c r="D118" s="799">
        <v>1500898</v>
      </c>
      <c r="E118" s="411">
        <v>1862113.4041929247</v>
      </c>
      <c r="F118" s="411">
        <v>62005.199898206636</v>
      </c>
      <c r="G118" s="411">
        <v>3610.5157778919042</v>
      </c>
      <c r="H118" s="411">
        <v>773.67335897610292</v>
      </c>
      <c r="I118" s="411">
        <v>4964.9507395364262</v>
      </c>
      <c r="J118" s="411">
        <v>246009.99027494754</v>
      </c>
      <c r="K118" s="411">
        <v>0</v>
      </c>
      <c r="L118" s="411">
        <v>0</v>
      </c>
      <c r="M118" s="800">
        <v>0</v>
      </c>
      <c r="N118" s="429">
        <v>208</v>
      </c>
    </row>
    <row r="119" spans="1:14">
      <c r="A119" s="434" t="s">
        <v>893</v>
      </c>
      <c r="B119" s="435">
        <v>116</v>
      </c>
      <c r="C119" s="435" t="s">
        <v>894</v>
      </c>
      <c r="D119" s="799">
        <v>960539</v>
      </c>
      <c r="E119" s="411">
        <v>1137832.3110932445</v>
      </c>
      <c r="F119" s="411">
        <v>36814.384254357967</v>
      </c>
      <c r="G119" s="411">
        <v>586934.67344573035</v>
      </c>
      <c r="H119" s="411">
        <v>238.50779618895044</v>
      </c>
      <c r="I119" s="411">
        <v>1538.7419162983438</v>
      </c>
      <c r="J119" s="411">
        <v>46717.044333575657</v>
      </c>
      <c r="K119" s="411">
        <v>0</v>
      </c>
      <c r="L119" s="411">
        <v>0</v>
      </c>
      <c r="M119" s="800">
        <v>0</v>
      </c>
      <c r="N119" s="429">
        <v>208</v>
      </c>
    </row>
    <row r="120" spans="1:14">
      <c r="A120" s="434" t="s">
        <v>895</v>
      </c>
      <c r="B120" s="435">
        <v>117</v>
      </c>
      <c r="C120" s="435" t="s">
        <v>896</v>
      </c>
      <c r="D120" s="799">
        <v>257531</v>
      </c>
      <c r="E120" s="411">
        <v>330263.23592469579</v>
      </c>
      <c r="F120" s="411">
        <v>10506.94595285914</v>
      </c>
      <c r="G120" s="411">
        <v>30187.991787055693</v>
      </c>
      <c r="H120" s="411">
        <v>20.905490240890565</v>
      </c>
      <c r="I120" s="411">
        <v>138.20442633180147</v>
      </c>
      <c r="J120" s="411">
        <v>0</v>
      </c>
      <c r="K120" s="411">
        <v>0</v>
      </c>
      <c r="L120" s="411">
        <v>0</v>
      </c>
      <c r="M120" s="800">
        <v>0</v>
      </c>
      <c r="N120" s="429">
        <v>208</v>
      </c>
    </row>
    <row r="121" spans="1:14">
      <c r="A121" s="434" t="s">
        <v>897</v>
      </c>
      <c r="B121" s="435">
        <v>118</v>
      </c>
      <c r="C121" s="435" t="s">
        <v>462</v>
      </c>
      <c r="D121" s="799">
        <v>309704</v>
      </c>
      <c r="E121" s="411">
        <v>545153.79526357632</v>
      </c>
      <c r="F121" s="411">
        <v>21727.391737855673</v>
      </c>
      <c r="G121" s="411">
        <v>8488.9427891231499</v>
      </c>
      <c r="H121" s="411">
        <v>593.31793656498564</v>
      </c>
      <c r="I121" s="411">
        <v>3794.7824664109189</v>
      </c>
      <c r="J121" s="411">
        <v>0</v>
      </c>
      <c r="K121" s="411">
        <v>0</v>
      </c>
      <c r="L121" s="411">
        <v>0</v>
      </c>
      <c r="M121" s="800">
        <v>0</v>
      </c>
      <c r="N121" s="429">
        <v>208</v>
      </c>
    </row>
    <row r="122" spans="1:14">
      <c r="A122" s="434" t="s">
        <v>898</v>
      </c>
      <c r="B122" s="435">
        <v>119</v>
      </c>
      <c r="C122" s="435" t="s">
        <v>899</v>
      </c>
      <c r="D122" s="799">
        <v>344743</v>
      </c>
      <c r="E122" s="411">
        <v>497034.0269221015</v>
      </c>
      <c r="F122" s="411">
        <v>21338.3591450477</v>
      </c>
      <c r="G122" s="411">
        <v>7769.4864811875113</v>
      </c>
      <c r="H122" s="411">
        <v>179.32451885528778</v>
      </c>
      <c r="I122" s="411">
        <v>1151.7380012288299</v>
      </c>
      <c r="J122" s="411">
        <v>0</v>
      </c>
      <c r="K122" s="411">
        <v>0</v>
      </c>
      <c r="L122" s="411">
        <v>0</v>
      </c>
      <c r="M122" s="800">
        <v>0</v>
      </c>
      <c r="N122" s="429">
        <v>208</v>
      </c>
    </row>
    <row r="123" spans="1:14">
      <c r="A123" s="434" t="s">
        <v>900</v>
      </c>
      <c r="B123" s="435">
        <v>120</v>
      </c>
      <c r="C123" s="435" t="s">
        <v>901</v>
      </c>
      <c r="D123" s="799">
        <v>356218</v>
      </c>
      <c r="E123" s="411">
        <v>1648429.9321936453</v>
      </c>
      <c r="F123" s="411">
        <v>91308.38939446611</v>
      </c>
      <c r="G123" s="411">
        <v>2068.1902582941366</v>
      </c>
      <c r="H123" s="411">
        <v>298.08918040919787</v>
      </c>
      <c r="I123" s="411">
        <v>1926.4049841325793</v>
      </c>
      <c r="J123" s="411">
        <v>0</v>
      </c>
      <c r="K123" s="411">
        <v>0</v>
      </c>
      <c r="L123" s="411">
        <v>0</v>
      </c>
      <c r="M123" s="800">
        <v>0</v>
      </c>
      <c r="N123" s="429">
        <v>208</v>
      </c>
    </row>
    <row r="124" spans="1:14">
      <c r="A124" s="434" t="s">
        <v>902</v>
      </c>
      <c r="B124" s="435">
        <v>121</v>
      </c>
      <c r="C124" s="435" t="s">
        <v>464</v>
      </c>
      <c r="D124" s="799">
        <v>2237393</v>
      </c>
      <c r="E124" s="411">
        <v>8350652.3334518149</v>
      </c>
      <c r="F124" s="411">
        <v>419824.68774342211</v>
      </c>
      <c r="G124" s="411">
        <v>156390.68550998089</v>
      </c>
      <c r="H124" s="411">
        <v>2696.3344709567518</v>
      </c>
      <c r="I124" s="411">
        <v>17330.28176501795</v>
      </c>
      <c r="J124" s="411">
        <v>0</v>
      </c>
      <c r="K124" s="411">
        <v>0</v>
      </c>
      <c r="L124" s="411">
        <v>0</v>
      </c>
      <c r="M124" s="800">
        <v>0</v>
      </c>
      <c r="N124" s="429">
        <v>208</v>
      </c>
    </row>
    <row r="125" spans="1:14">
      <c r="A125" s="434" t="s">
        <v>903</v>
      </c>
      <c r="B125" s="435">
        <v>122</v>
      </c>
      <c r="C125" s="435" t="s">
        <v>190</v>
      </c>
      <c r="D125" s="799">
        <v>11709885</v>
      </c>
      <c r="E125" s="411">
        <v>370959278.26117945</v>
      </c>
      <c r="F125" s="411">
        <v>27393516.741105504</v>
      </c>
      <c r="G125" s="411">
        <v>-72112.113246706649</v>
      </c>
      <c r="H125" s="411">
        <v>29030.804910101484</v>
      </c>
      <c r="I125" s="411">
        <v>227277.95418379857</v>
      </c>
      <c r="J125" s="411">
        <v>0</v>
      </c>
      <c r="K125" s="411">
        <v>0</v>
      </c>
      <c r="L125" s="411">
        <v>0</v>
      </c>
      <c r="M125" s="800">
        <v>0</v>
      </c>
      <c r="N125" s="429">
        <v>211</v>
      </c>
    </row>
    <row r="126" spans="1:14">
      <c r="A126" s="434" t="s">
        <v>904</v>
      </c>
      <c r="B126" s="435">
        <v>123</v>
      </c>
      <c r="C126" s="435" t="s">
        <v>192</v>
      </c>
      <c r="D126" s="799">
        <v>1062822</v>
      </c>
      <c r="E126" s="411">
        <v>124782182.22305351</v>
      </c>
      <c r="F126" s="411">
        <v>14025867.227766339</v>
      </c>
      <c r="G126" s="411">
        <v>1863.6654236853192</v>
      </c>
      <c r="H126" s="411">
        <v>122583.83123619448</v>
      </c>
      <c r="I126" s="411">
        <v>12668.237045313093</v>
      </c>
      <c r="J126" s="411">
        <v>0</v>
      </c>
      <c r="K126" s="411">
        <v>0</v>
      </c>
      <c r="L126" s="411">
        <v>0</v>
      </c>
      <c r="M126" s="800">
        <v>0</v>
      </c>
      <c r="N126" s="429">
        <v>212</v>
      </c>
    </row>
    <row r="127" spans="1:14">
      <c r="A127" s="434" t="s">
        <v>905</v>
      </c>
      <c r="B127" s="435">
        <v>124</v>
      </c>
      <c r="C127" s="435" t="s">
        <v>906</v>
      </c>
      <c r="D127" s="799">
        <v>479127</v>
      </c>
      <c r="E127" s="411">
        <v>23283726.69040484</v>
      </c>
      <c r="F127" s="411">
        <v>1403547.4214644486</v>
      </c>
      <c r="G127" s="411">
        <v>20844.443407594452</v>
      </c>
      <c r="H127" s="411">
        <v>14.00627849748421</v>
      </c>
      <c r="I127" s="411">
        <v>4.6918194604547998E-2</v>
      </c>
      <c r="J127" s="411">
        <v>0</v>
      </c>
      <c r="K127" s="411">
        <v>0</v>
      </c>
      <c r="L127" s="411">
        <v>0</v>
      </c>
      <c r="M127" s="800">
        <v>0</v>
      </c>
      <c r="N127" s="429">
        <v>212</v>
      </c>
    </row>
    <row r="128" spans="1:14">
      <c r="A128" s="434" t="s">
        <v>907</v>
      </c>
      <c r="B128" s="435">
        <v>125</v>
      </c>
      <c r="C128" s="435" t="s">
        <v>96</v>
      </c>
      <c r="D128" s="799">
        <v>11006851</v>
      </c>
      <c r="E128" s="411">
        <v>20940722.041222721</v>
      </c>
      <c r="F128" s="411">
        <v>1265965.7607572912</v>
      </c>
      <c r="G128" s="411">
        <v>62604.78275635474</v>
      </c>
      <c r="H128" s="411">
        <v>1061.5713334935447</v>
      </c>
      <c r="I128" s="411">
        <v>2053.1623583561932</v>
      </c>
      <c r="J128" s="411">
        <v>2571354.1144444449</v>
      </c>
      <c r="K128" s="411">
        <v>0</v>
      </c>
      <c r="L128" s="411">
        <v>0</v>
      </c>
      <c r="M128" s="800">
        <v>0</v>
      </c>
      <c r="N128" s="429">
        <v>221</v>
      </c>
    </row>
    <row r="129" spans="1:14">
      <c r="A129" s="434" t="s">
        <v>908</v>
      </c>
      <c r="B129" s="435">
        <v>126</v>
      </c>
      <c r="C129" s="435" t="s">
        <v>469</v>
      </c>
      <c r="D129" s="799">
        <v>1017035</v>
      </c>
      <c r="E129" s="411">
        <v>6351772.8077653078</v>
      </c>
      <c r="F129" s="411">
        <v>355220.20342703286</v>
      </c>
      <c r="G129" s="411">
        <v>7769.0729711672302</v>
      </c>
      <c r="H129" s="411">
        <v>290.44055597168148</v>
      </c>
      <c r="I129" s="411">
        <v>397.74582624552954</v>
      </c>
      <c r="J129" s="411">
        <v>0</v>
      </c>
      <c r="K129" s="411">
        <v>0</v>
      </c>
      <c r="L129" s="411">
        <v>0</v>
      </c>
      <c r="M129" s="800">
        <v>0</v>
      </c>
      <c r="N129" s="429">
        <v>222</v>
      </c>
    </row>
    <row r="130" spans="1:14">
      <c r="A130" s="434" t="s">
        <v>909</v>
      </c>
      <c r="B130" s="435">
        <v>127</v>
      </c>
      <c r="C130" s="435" t="s">
        <v>471</v>
      </c>
      <c r="D130" s="799">
        <v>1662024</v>
      </c>
      <c r="E130" s="411">
        <v>4136743.4334907704</v>
      </c>
      <c r="F130" s="411">
        <v>234481.32669736457</v>
      </c>
      <c r="G130" s="411">
        <v>18861.269246782173</v>
      </c>
      <c r="H130" s="411">
        <v>213.94146448300029</v>
      </c>
      <c r="I130" s="411">
        <v>271.99412535247882</v>
      </c>
      <c r="J130" s="411">
        <v>0</v>
      </c>
      <c r="K130" s="411">
        <v>0</v>
      </c>
      <c r="L130" s="411">
        <v>0</v>
      </c>
      <c r="M130" s="800">
        <v>0</v>
      </c>
      <c r="N130" s="429">
        <v>222</v>
      </c>
    </row>
    <row r="131" spans="1:14">
      <c r="A131" s="434" t="s">
        <v>910</v>
      </c>
      <c r="B131" s="435">
        <v>128</v>
      </c>
      <c r="C131" s="435" t="s">
        <v>473</v>
      </c>
      <c r="D131" s="799">
        <v>67846</v>
      </c>
      <c r="E131" s="411">
        <v>42515.640376583877</v>
      </c>
      <c r="F131" s="411">
        <v>2794.1597485667662</v>
      </c>
      <c r="G131" s="411">
        <v>1045.9053039373168</v>
      </c>
      <c r="H131" s="411">
        <v>1.8058725320841569</v>
      </c>
      <c r="I131" s="411">
        <v>7.6724337032945868</v>
      </c>
      <c r="J131" s="411">
        <v>0</v>
      </c>
      <c r="K131" s="411">
        <v>0</v>
      </c>
      <c r="L131" s="411">
        <v>0</v>
      </c>
      <c r="M131" s="800">
        <v>0</v>
      </c>
      <c r="N131" s="429">
        <v>231</v>
      </c>
    </row>
    <row r="132" spans="1:14">
      <c r="A132" s="434" t="s">
        <v>911</v>
      </c>
      <c r="B132" s="435">
        <v>129</v>
      </c>
      <c r="C132" s="435" t="s">
        <v>475</v>
      </c>
      <c r="D132" s="799">
        <v>198383</v>
      </c>
      <c r="E132" s="411">
        <v>274922.92673759797</v>
      </c>
      <c r="F132" s="411">
        <v>18201.957891639991</v>
      </c>
      <c r="G132" s="411">
        <v>1109.4176730304739</v>
      </c>
      <c r="H132" s="411">
        <v>11.16450317095925</v>
      </c>
      <c r="I132" s="411">
        <v>31.352706084566897</v>
      </c>
      <c r="J132" s="411">
        <v>0</v>
      </c>
      <c r="K132" s="411">
        <v>0</v>
      </c>
      <c r="L132" s="411">
        <v>0</v>
      </c>
      <c r="M132" s="800">
        <v>0</v>
      </c>
      <c r="N132" s="429">
        <v>231</v>
      </c>
    </row>
    <row r="133" spans="1:14">
      <c r="A133" s="434" t="s">
        <v>912</v>
      </c>
      <c r="B133" s="435">
        <v>130</v>
      </c>
      <c r="C133" s="435" t="s">
        <v>913</v>
      </c>
      <c r="D133" s="799">
        <v>558593</v>
      </c>
      <c r="E133" s="411">
        <v>10371437.670230223</v>
      </c>
      <c r="F133" s="411">
        <v>719378.4809862352</v>
      </c>
      <c r="G133" s="411">
        <v>172152.9395347854</v>
      </c>
      <c r="H133" s="411">
        <v>405.18330091758054</v>
      </c>
      <c r="I133" s="411">
        <v>613.36515728348013</v>
      </c>
      <c r="J133" s="411">
        <v>0</v>
      </c>
      <c r="K133" s="411">
        <v>0</v>
      </c>
      <c r="L133" s="411">
        <v>0</v>
      </c>
      <c r="M133" s="800">
        <v>0</v>
      </c>
      <c r="N133" s="429">
        <v>251</v>
      </c>
    </row>
    <row r="134" spans="1:14">
      <c r="A134" s="434" t="s">
        <v>914</v>
      </c>
      <c r="B134" s="435">
        <v>131</v>
      </c>
      <c r="C134" s="435" t="s">
        <v>915</v>
      </c>
      <c r="D134" s="799">
        <v>180003</v>
      </c>
      <c r="E134" s="411">
        <v>2358637.4970966661</v>
      </c>
      <c r="F134" s="411">
        <v>123497.67456522127</v>
      </c>
      <c r="G134" s="411">
        <v>28.118568109581386</v>
      </c>
      <c r="H134" s="411">
        <v>92.145424494499579</v>
      </c>
      <c r="I134" s="411">
        <v>139.48944258075042</v>
      </c>
      <c r="J134" s="411">
        <v>0</v>
      </c>
      <c r="K134" s="411">
        <v>0</v>
      </c>
      <c r="L134" s="411">
        <v>0</v>
      </c>
      <c r="M134" s="800">
        <v>0</v>
      </c>
      <c r="N134" s="429">
        <v>251</v>
      </c>
    </row>
    <row r="135" spans="1:14">
      <c r="A135" s="434" t="s">
        <v>916</v>
      </c>
      <c r="B135" s="435">
        <v>132</v>
      </c>
      <c r="C135" s="435" t="s">
        <v>917</v>
      </c>
      <c r="D135" s="799">
        <v>471750</v>
      </c>
      <c r="E135" s="411">
        <v>9740995.1322112922</v>
      </c>
      <c r="F135" s="411">
        <v>522344.36586370401</v>
      </c>
      <c r="G135" s="411">
        <v>179.35712168663022</v>
      </c>
      <c r="H135" s="411">
        <v>380.55365971300711</v>
      </c>
      <c r="I135" s="411">
        <v>576.08088688766782</v>
      </c>
      <c r="J135" s="411">
        <v>0</v>
      </c>
      <c r="K135" s="411">
        <v>0</v>
      </c>
      <c r="L135" s="411">
        <v>0</v>
      </c>
      <c r="M135" s="800">
        <v>0</v>
      </c>
      <c r="N135" s="429">
        <v>251</v>
      </c>
    </row>
    <row r="136" spans="1:14">
      <c r="A136" s="434" t="s">
        <v>918</v>
      </c>
      <c r="B136" s="435">
        <v>133</v>
      </c>
      <c r="C136" s="435" t="s">
        <v>919</v>
      </c>
      <c r="D136" s="799">
        <v>372763</v>
      </c>
      <c r="E136" s="411">
        <v>150601675.87468722</v>
      </c>
      <c r="F136" s="411">
        <v>12839665.339759795</v>
      </c>
      <c r="G136" s="411">
        <v>24699791.211897109</v>
      </c>
      <c r="H136" s="411">
        <v>49511.346951154752</v>
      </c>
      <c r="I136" s="411">
        <v>225785.96049785576</v>
      </c>
      <c r="J136" s="411">
        <v>0</v>
      </c>
      <c r="K136" s="411">
        <v>0</v>
      </c>
      <c r="L136" s="411">
        <v>0</v>
      </c>
      <c r="M136" s="800">
        <v>0</v>
      </c>
      <c r="N136" s="429">
        <v>252</v>
      </c>
    </row>
    <row r="137" spans="1:14">
      <c r="A137" s="434" t="s">
        <v>920</v>
      </c>
      <c r="B137" s="435">
        <v>134</v>
      </c>
      <c r="C137" s="435" t="s">
        <v>921</v>
      </c>
      <c r="D137" s="799">
        <v>1276431</v>
      </c>
      <c r="E137" s="411">
        <v>21216048.308223784</v>
      </c>
      <c r="F137" s="411">
        <v>861856.47264282091</v>
      </c>
      <c r="G137" s="411">
        <v>79.611419174452635</v>
      </c>
      <c r="H137" s="411">
        <v>6974.9232378726965</v>
      </c>
      <c r="I137" s="411">
        <v>31807.652985396526</v>
      </c>
      <c r="J137" s="411">
        <v>0</v>
      </c>
      <c r="K137" s="411">
        <v>0</v>
      </c>
      <c r="L137" s="411">
        <v>0</v>
      </c>
      <c r="M137" s="800">
        <v>0</v>
      </c>
      <c r="N137" s="429">
        <v>252</v>
      </c>
    </row>
    <row r="138" spans="1:14">
      <c r="A138" s="434" t="s">
        <v>922</v>
      </c>
      <c r="B138" s="435">
        <v>135</v>
      </c>
      <c r="C138" s="435" t="s">
        <v>923</v>
      </c>
      <c r="D138" s="799">
        <v>1155931</v>
      </c>
      <c r="E138" s="411">
        <v>22817058.187825441</v>
      </c>
      <c r="F138" s="411">
        <v>1094180.6389615363</v>
      </c>
      <c r="G138" s="411">
        <v>1177.0455753525182</v>
      </c>
      <c r="H138" s="411">
        <v>7501.2663556421267</v>
      </c>
      <c r="I138" s="411">
        <v>34207.92875479236</v>
      </c>
      <c r="J138" s="411">
        <v>0</v>
      </c>
      <c r="K138" s="411">
        <v>0</v>
      </c>
      <c r="L138" s="411">
        <v>0</v>
      </c>
      <c r="M138" s="800">
        <v>0</v>
      </c>
      <c r="N138" s="429">
        <v>252</v>
      </c>
    </row>
    <row r="139" spans="1:14">
      <c r="A139" s="434" t="s">
        <v>924</v>
      </c>
      <c r="B139" s="435">
        <v>136</v>
      </c>
      <c r="C139" s="435" t="s">
        <v>98</v>
      </c>
      <c r="D139" s="799">
        <v>598701</v>
      </c>
      <c r="E139" s="411">
        <v>26848185.488100268</v>
      </c>
      <c r="F139" s="411">
        <v>1424723.3215691159</v>
      </c>
      <c r="G139" s="411">
        <v>473926.29856218898</v>
      </c>
      <c r="H139" s="411">
        <v>8826.5274538934555</v>
      </c>
      <c r="I139" s="411">
        <v>40251.499944126379</v>
      </c>
      <c r="J139" s="411">
        <v>0</v>
      </c>
      <c r="K139" s="411">
        <v>0</v>
      </c>
      <c r="L139" s="411">
        <v>0</v>
      </c>
      <c r="M139" s="800">
        <v>0</v>
      </c>
      <c r="N139" s="429">
        <v>253</v>
      </c>
    </row>
    <row r="140" spans="1:14">
      <c r="A140" s="434" t="s">
        <v>925</v>
      </c>
      <c r="B140" s="435">
        <v>137</v>
      </c>
      <c r="C140" s="435" t="s">
        <v>926</v>
      </c>
      <c r="D140" s="799">
        <v>243812</v>
      </c>
      <c r="E140" s="411">
        <v>4305762.9962895978</v>
      </c>
      <c r="F140" s="411">
        <v>228550.37529566855</v>
      </c>
      <c r="G140" s="411">
        <v>199990.25852448406</v>
      </c>
      <c r="H140" s="411">
        <v>1415.5494908046333</v>
      </c>
      <c r="I140" s="411">
        <v>6455.3121879088867</v>
      </c>
      <c r="J140" s="411">
        <v>0</v>
      </c>
      <c r="K140" s="411">
        <v>0</v>
      </c>
      <c r="L140" s="411">
        <v>0</v>
      </c>
      <c r="M140" s="800">
        <v>0</v>
      </c>
      <c r="N140" s="429">
        <v>259</v>
      </c>
    </row>
    <row r="141" spans="1:14">
      <c r="A141" s="434" t="s">
        <v>927</v>
      </c>
      <c r="B141" s="435">
        <v>138</v>
      </c>
      <c r="C141" s="435" t="s">
        <v>928</v>
      </c>
      <c r="D141" s="799">
        <v>145222</v>
      </c>
      <c r="E141" s="411">
        <v>9452475.2378390823</v>
      </c>
      <c r="F141" s="411">
        <v>559317.53711756365</v>
      </c>
      <c r="G141" s="411">
        <v>53.661924268486189</v>
      </c>
      <c r="H141" s="411">
        <v>3107.5668868204875</v>
      </c>
      <c r="I141" s="411">
        <v>14171.397418137312</v>
      </c>
      <c r="J141" s="411">
        <v>0</v>
      </c>
      <c r="K141" s="411">
        <v>0</v>
      </c>
      <c r="L141" s="411">
        <v>0</v>
      </c>
      <c r="M141" s="800">
        <v>0</v>
      </c>
      <c r="N141" s="429">
        <v>259</v>
      </c>
    </row>
    <row r="142" spans="1:14">
      <c r="A142" s="434" t="s">
        <v>929</v>
      </c>
      <c r="B142" s="435">
        <v>139</v>
      </c>
      <c r="C142" s="435" t="s">
        <v>930</v>
      </c>
      <c r="D142" s="799">
        <v>334302</v>
      </c>
      <c r="E142" s="411">
        <v>7849051.3849693332</v>
      </c>
      <c r="F142" s="411">
        <v>476429.10114991991</v>
      </c>
      <c r="G142" s="411">
        <v>277.53912340267971</v>
      </c>
      <c r="H142" s="411">
        <v>2580.4301585728654</v>
      </c>
      <c r="I142" s="411">
        <v>11767.502557056168</v>
      </c>
      <c r="J142" s="411">
        <v>0</v>
      </c>
      <c r="K142" s="411">
        <v>0</v>
      </c>
      <c r="L142" s="411">
        <v>0</v>
      </c>
      <c r="M142" s="800">
        <v>0</v>
      </c>
      <c r="N142" s="429">
        <v>259</v>
      </c>
    </row>
    <row r="143" spans="1:14">
      <c r="A143" s="434" t="s">
        <v>931</v>
      </c>
      <c r="B143" s="435">
        <v>140</v>
      </c>
      <c r="C143" s="435" t="s">
        <v>932</v>
      </c>
      <c r="D143" s="799">
        <v>271922</v>
      </c>
      <c r="E143" s="411">
        <v>2903369.569203726</v>
      </c>
      <c r="F143" s="411">
        <v>144382.88242892496</v>
      </c>
      <c r="G143" s="411">
        <v>634.46135368244745</v>
      </c>
      <c r="H143" s="411">
        <v>954.50291129483719</v>
      </c>
      <c r="I143" s="411">
        <v>4352.8073844833671</v>
      </c>
      <c r="J143" s="411">
        <v>0</v>
      </c>
      <c r="K143" s="411">
        <v>0</v>
      </c>
      <c r="L143" s="411">
        <v>0</v>
      </c>
      <c r="M143" s="800">
        <v>0</v>
      </c>
      <c r="N143" s="429">
        <v>259</v>
      </c>
    </row>
    <row r="144" spans="1:14">
      <c r="A144" s="434" t="s">
        <v>933</v>
      </c>
      <c r="B144" s="435">
        <v>141</v>
      </c>
      <c r="C144" s="435" t="s">
        <v>99</v>
      </c>
      <c r="D144" s="799">
        <v>967510</v>
      </c>
      <c r="E144" s="411">
        <v>15066808.649741746</v>
      </c>
      <c r="F144" s="411">
        <v>877165.62460063491</v>
      </c>
      <c r="G144" s="411">
        <v>4682250.1427419316</v>
      </c>
      <c r="H144" s="411">
        <v>4953.3179904633807</v>
      </c>
      <c r="I144" s="411">
        <v>22588.552503558967</v>
      </c>
      <c r="J144" s="411">
        <v>0</v>
      </c>
      <c r="K144" s="411">
        <v>0</v>
      </c>
      <c r="L144" s="411">
        <v>0</v>
      </c>
      <c r="M144" s="800">
        <v>0</v>
      </c>
      <c r="N144" s="429">
        <v>259</v>
      </c>
    </row>
    <row r="145" spans="1:14">
      <c r="A145" s="434" t="s">
        <v>934</v>
      </c>
      <c r="B145" s="435">
        <v>142</v>
      </c>
      <c r="C145" s="435" t="s">
        <v>935</v>
      </c>
      <c r="D145" s="799">
        <v>2147341</v>
      </c>
      <c r="E145" s="411">
        <v>851559183.32893372</v>
      </c>
      <c r="F145" s="411">
        <v>85271711.060761735</v>
      </c>
      <c r="G145" s="411">
        <v>4726878.5603116062</v>
      </c>
      <c r="H145" s="411">
        <v>47848.656077134707</v>
      </c>
      <c r="I145" s="411">
        <v>110365.40486912537</v>
      </c>
      <c r="J145" s="411">
        <v>0</v>
      </c>
      <c r="K145" s="411">
        <v>0</v>
      </c>
      <c r="L145" s="411">
        <v>0</v>
      </c>
      <c r="M145" s="800">
        <v>0</v>
      </c>
      <c r="N145" s="429">
        <v>261</v>
      </c>
    </row>
    <row r="146" spans="1:14">
      <c r="A146" s="434" t="s">
        <v>936</v>
      </c>
      <c r="B146" s="435">
        <v>143</v>
      </c>
      <c r="C146" s="435" t="s">
        <v>937</v>
      </c>
      <c r="D146" s="799">
        <v>221565</v>
      </c>
      <c r="E146" s="411">
        <v>31030291.704297036</v>
      </c>
      <c r="F146" s="411">
        <v>2858417.1770097357</v>
      </c>
      <c r="G146" s="411">
        <v>18249.891438058476</v>
      </c>
      <c r="H146" s="411">
        <v>4677.8802290818221</v>
      </c>
      <c r="I146" s="411">
        <v>4856.1646864367985</v>
      </c>
      <c r="J146" s="411">
        <v>0</v>
      </c>
      <c r="K146" s="411">
        <v>0</v>
      </c>
      <c r="L146" s="411">
        <v>0</v>
      </c>
      <c r="M146" s="800">
        <v>0</v>
      </c>
      <c r="N146" s="429">
        <v>261</v>
      </c>
    </row>
    <row r="147" spans="1:14">
      <c r="A147" s="434" t="s">
        <v>938</v>
      </c>
      <c r="B147" s="435">
        <v>144</v>
      </c>
      <c r="C147" s="435" t="s">
        <v>939</v>
      </c>
      <c r="D147" s="799">
        <v>3210279</v>
      </c>
      <c r="E147" s="411">
        <v>60436246.194618106</v>
      </c>
      <c r="F147" s="411">
        <v>4425894.5188724454</v>
      </c>
      <c r="G147" s="411">
        <v>180761.87956832923</v>
      </c>
      <c r="H147" s="411">
        <v>3628.0922609496288</v>
      </c>
      <c r="I147" s="411">
        <v>8286.1315216437033</v>
      </c>
      <c r="J147" s="411">
        <v>0</v>
      </c>
      <c r="K147" s="411">
        <v>0</v>
      </c>
      <c r="L147" s="411">
        <v>0</v>
      </c>
      <c r="M147" s="800">
        <v>0</v>
      </c>
      <c r="N147" s="429">
        <v>261</v>
      </c>
    </row>
    <row r="148" spans="1:14">
      <c r="A148" s="434" t="s">
        <v>940</v>
      </c>
      <c r="B148" s="435">
        <v>145</v>
      </c>
      <c r="C148" s="435" t="s">
        <v>941</v>
      </c>
      <c r="D148" s="799">
        <v>1203227</v>
      </c>
      <c r="E148" s="411">
        <v>26749755.903218172</v>
      </c>
      <c r="F148" s="411">
        <v>2120784.6940576285</v>
      </c>
      <c r="G148" s="411">
        <v>123586.69644757791</v>
      </c>
      <c r="H148" s="411">
        <v>15492.798170753538</v>
      </c>
      <c r="I148" s="411">
        <v>3410.2273418615473</v>
      </c>
      <c r="J148" s="411">
        <v>0</v>
      </c>
      <c r="K148" s="411">
        <v>0</v>
      </c>
      <c r="L148" s="411">
        <v>0</v>
      </c>
      <c r="M148" s="800">
        <v>0</v>
      </c>
      <c r="N148" s="429">
        <v>261</v>
      </c>
    </row>
    <row r="149" spans="1:14">
      <c r="A149" s="434" t="s">
        <v>942</v>
      </c>
      <c r="B149" s="435">
        <v>146</v>
      </c>
      <c r="C149" s="435" t="s">
        <v>484</v>
      </c>
      <c r="D149" s="799">
        <v>0</v>
      </c>
      <c r="E149" s="411">
        <v>0</v>
      </c>
      <c r="F149" s="411">
        <v>0</v>
      </c>
      <c r="G149" s="411">
        <v>0</v>
      </c>
      <c r="H149" s="411">
        <v>0</v>
      </c>
      <c r="I149" s="411">
        <v>0</v>
      </c>
      <c r="J149" s="411">
        <v>0</v>
      </c>
      <c r="K149" s="411">
        <v>0</v>
      </c>
      <c r="L149" s="411">
        <v>0</v>
      </c>
      <c r="M149" s="800">
        <v>0</v>
      </c>
      <c r="N149" s="429">
        <v>261</v>
      </c>
    </row>
    <row r="150" spans="1:14">
      <c r="A150" s="434" t="s">
        <v>943</v>
      </c>
      <c r="B150" s="435">
        <v>147</v>
      </c>
      <c r="C150" s="435" t="s">
        <v>486</v>
      </c>
      <c r="D150" s="799">
        <v>6072576</v>
      </c>
      <c r="E150" s="411">
        <v>141672463.61631781</v>
      </c>
      <c r="F150" s="411">
        <v>7626096.3203716408</v>
      </c>
      <c r="G150" s="411">
        <v>44331.051951626279</v>
      </c>
      <c r="H150" s="411">
        <v>31253.603519826036</v>
      </c>
      <c r="I150" s="411">
        <v>63837.452262192768</v>
      </c>
      <c r="J150" s="411">
        <v>0</v>
      </c>
      <c r="K150" s="411">
        <v>0</v>
      </c>
      <c r="L150" s="411">
        <v>0</v>
      </c>
      <c r="M150" s="800">
        <v>0</v>
      </c>
      <c r="N150" s="429">
        <v>262</v>
      </c>
    </row>
    <row r="151" spans="1:14">
      <c r="A151" s="434" t="s">
        <v>944</v>
      </c>
      <c r="B151" s="435">
        <v>148</v>
      </c>
      <c r="C151" s="435" t="s">
        <v>488</v>
      </c>
      <c r="D151" s="799">
        <v>939646</v>
      </c>
      <c r="E151" s="411">
        <v>13147380.086725887</v>
      </c>
      <c r="F151" s="411">
        <v>775982.63912990747</v>
      </c>
      <c r="G151" s="411">
        <v>426.81551605882152</v>
      </c>
      <c r="H151" s="411">
        <v>2451.8058367266894</v>
      </c>
      <c r="I151" s="411">
        <v>5048.4370857635658</v>
      </c>
      <c r="J151" s="411">
        <v>0</v>
      </c>
      <c r="K151" s="411">
        <v>0</v>
      </c>
      <c r="L151" s="411">
        <v>0</v>
      </c>
      <c r="M151" s="800">
        <v>0</v>
      </c>
      <c r="N151" s="429">
        <v>262</v>
      </c>
    </row>
    <row r="152" spans="1:14">
      <c r="A152" s="434" t="s">
        <v>945</v>
      </c>
      <c r="B152" s="435">
        <v>149</v>
      </c>
      <c r="C152" s="435" t="s">
        <v>946</v>
      </c>
      <c r="D152" s="799">
        <v>2509011</v>
      </c>
      <c r="E152" s="411">
        <v>42198903.253942862</v>
      </c>
      <c r="F152" s="411">
        <v>2746925.9636993036</v>
      </c>
      <c r="G152" s="411">
        <v>17209.421300391918</v>
      </c>
      <c r="H152" s="411">
        <v>10172.752382151473</v>
      </c>
      <c r="I152" s="411">
        <v>20700.584741071565</v>
      </c>
      <c r="J152" s="411">
        <v>0</v>
      </c>
      <c r="K152" s="411">
        <v>0</v>
      </c>
      <c r="L152" s="411">
        <v>0</v>
      </c>
      <c r="M152" s="800">
        <v>0</v>
      </c>
      <c r="N152" s="429">
        <v>262</v>
      </c>
    </row>
    <row r="153" spans="1:14">
      <c r="A153" s="434" t="s">
        <v>947</v>
      </c>
      <c r="B153" s="435">
        <v>150</v>
      </c>
      <c r="C153" s="435" t="s">
        <v>948</v>
      </c>
      <c r="D153" s="799">
        <v>1137127</v>
      </c>
      <c r="E153" s="411">
        <v>15245866.422442563</v>
      </c>
      <c r="F153" s="411">
        <v>999180.2284034586</v>
      </c>
      <c r="G153" s="411">
        <v>185.43920014573968</v>
      </c>
      <c r="H153" s="411">
        <v>9392.8937062957484</v>
      </c>
      <c r="I153" s="411">
        <v>18641.592679985188</v>
      </c>
      <c r="J153" s="411">
        <v>0</v>
      </c>
      <c r="K153" s="411">
        <v>0</v>
      </c>
      <c r="L153" s="411">
        <v>0</v>
      </c>
      <c r="M153" s="800">
        <v>0</v>
      </c>
      <c r="N153" s="429">
        <v>262</v>
      </c>
    </row>
    <row r="154" spans="1:14">
      <c r="A154" s="434" t="s">
        <v>949</v>
      </c>
      <c r="B154" s="435">
        <v>151</v>
      </c>
      <c r="C154" s="435" t="s">
        <v>950</v>
      </c>
      <c r="D154" s="799">
        <v>354530</v>
      </c>
      <c r="E154" s="411">
        <v>7984422.9947735108</v>
      </c>
      <c r="F154" s="411">
        <v>527680.92258523719</v>
      </c>
      <c r="G154" s="411">
        <v>1016.0894756141804</v>
      </c>
      <c r="H154" s="411">
        <v>856.2719396879146</v>
      </c>
      <c r="I154" s="411">
        <v>1830.6492686013607</v>
      </c>
      <c r="J154" s="411">
        <v>0</v>
      </c>
      <c r="K154" s="411">
        <v>0</v>
      </c>
      <c r="L154" s="411">
        <v>0</v>
      </c>
      <c r="M154" s="800">
        <v>0</v>
      </c>
      <c r="N154" s="429">
        <v>263</v>
      </c>
    </row>
    <row r="155" spans="1:14">
      <c r="A155" s="434" t="s">
        <v>951</v>
      </c>
      <c r="B155" s="435">
        <v>152</v>
      </c>
      <c r="C155" s="435" t="s">
        <v>952</v>
      </c>
      <c r="D155" s="799">
        <v>76171</v>
      </c>
      <c r="E155" s="411">
        <v>2037977.8384410618</v>
      </c>
      <c r="F155" s="411">
        <v>125672.51466748095</v>
      </c>
      <c r="G155" s="411">
        <v>334.95510071098181</v>
      </c>
      <c r="H155" s="411">
        <v>1242.6502928258626</v>
      </c>
      <c r="I155" s="411">
        <v>2466.6419875570923</v>
      </c>
      <c r="J155" s="411">
        <v>0</v>
      </c>
      <c r="K155" s="411">
        <v>0</v>
      </c>
      <c r="L155" s="411">
        <v>0</v>
      </c>
      <c r="M155" s="800">
        <v>0</v>
      </c>
      <c r="N155" s="429">
        <v>263</v>
      </c>
    </row>
    <row r="156" spans="1:14">
      <c r="A156" s="434" t="s">
        <v>953</v>
      </c>
      <c r="B156" s="435">
        <v>153</v>
      </c>
      <c r="C156" s="435" t="s">
        <v>954</v>
      </c>
      <c r="D156" s="799">
        <v>1145286</v>
      </c>
      <c r="E156" s="411">
        <v>30893586.628507808</v>
      </c>
      <c r="F156" s="411">
        <v>2004798.6923040268</v>
      </c>
      <c r="G156" s="411">
        <v>157073.64617521904</v>
      </c>
      <c r="H156" s="411">
        <v>2743.1148111475954</v>
      </c>
      <c r="I156" s="411">
        <v>5970.3708351898795</v>
      </c>
      <c r="J156" s="411">
        <v>0</v>
      </c>
      <c r="K156" s="411">
        <v>0</v>
      </c>
      <c r="L156" s="411">
        <v>0</v>
      </c>
      <c r="M156" s="800">
        <v>0</v>
      </c>
      <c r="N156" s="429">
        <v>263</v>
      </c>
    </row>
    <row r="157" spans="1:14">
      <c r="A157" s="434" t="s">
        <v>955</v>
      </c>
      <c r="B157" s="435">
        <v>154</v>
      </c>
      <c r="C157" s="435" t="s">
        <v>956</v>
      </c>
      <c r="D157" s="799">
        <v>1716047</v>
      </c>
      <c r="E157" s="411">
        <v>44545310.586670369</v>
      </c>
      <c r="F157" s="411">
        <v>2813069.4809657391</v>
      </c>
      <c r="G157" s="411">
        <v>716.32840830838802</v>
      </c>
      <c r="H157" s="411">
        <v>2486.461029870914</v>
      </c>
      <c r="I157" s="411">
        <v>5741.0013900613176</v>
      </c>
      <c r="J157" s="411">
        <v>0</v>
      </c>
      <c r="K157" s="411">
        <v>0</v>
      </c>
      <c r="L157" s="411">
        <v>0</v>
      </c>
      <c r="M157" s="800">
        <v>0</v>
      </c>
      <c r="N157" s="429">
        <v>269</v>
      </c>
    </row>
    <row r="158" spans="1:14">
      <c r="A158" s="434" t="s">
        <v>957</v>
      </c>
      <c r="B158" s="435">
        <v>155</v>
      </c>
      <c r="C158" s="435" t="s">
        <v>210</v>
      </c>
      <c r="D158" s="799">
        <v>311012</v>
      </c>
      <c r="E158" s="411">
        <v>19091647.869022101</v>
      </c>
      <c r="F158" s="411">
        <v>1374965.1757541455</v>
      </c>
      <c r="G158" s="411">
        <v>649.70514620002268</v>
      </c>
      <c r="H158" s="411">
        <v>1838.3706437159858</v>
      </c>
      <c r="I158" s="411">
        <v>3969.1080155720838</v>
      </c>
      <c r="J158" s="411">
        <v>0</v>
      </c>
      <c r="K158" s="411">
        <v>0</v>
      </c>
      <c r="L158" s="411">
        <v>0</v>
      </c>
      <c r="M158" s="800">
        <v>0</v>
      </c>
      <c r="N158" s="429">
        <v>269</v>
      </c>
    </row>
    <row r="159" spans="1:14">
      <c r="A159" s="434" t="s">
        <v>958</v>
      </c>
      <c r="B159" s="435">
        <v>156</v>
      </c>
      <c r="C159" s="435" t="s">
        <v>959</v>
      </c>
      <c r="D159" s="799">
        <v>1076886</v>
      </c>
      <c r="E159" s="411">
        <v>9720059.7191282585</v>
      </c>
      <c r="F159" s="411">
        <v>348533.97532548947</v>
      </c>
      <c r="G159" s="411">
        <v>125.80530516759177</v>
      </c>
      <c r="H159" s="411">
        <v>54.474115059883367</v>
      </c>
      <c r="I159" s="411">
        <v>90.368389549907036</v>
      </c>
      <c r="J159" s="411">
        <v>0</v>
      </c>
      <c r="K159" s="411">
        <v>0</v>
      </c>
      <c r="L159" s="411">
        <v>0</v>
      </c>
      <c r="M159" s="800">
        <v>0</v>
      </c>
      <c r="N159" s="429">
        <v>271</v>
      </c>
    </row>
    <row r="160" spans="1:14">
      <c r="A160" s="434" t="s">
        <v>960</v>
      </c>
      <c r="B160" s="435">
        <v>157</v>
      </c>
      <c r="C160" s="435" t="s">
        <v>961</v>
      </c>
      <c r="D160" s="799">
        <v>294785</v>
      </c>
      <c r="E160" s="411">
        <v>8577809.7274723724</v>
      </c>
      <c r="F160" s="411">
        <v>707058.3098057406</v>
      </c>
      <c r="G160" s="411">
        <v>606.87887954278835</v>
      </c>
      <c r="H160" s="411">
        <v>48.072605267699281</v>
      </c>
      <c r="I160" s="411">
        <v>79.748774527768575</v>
      </c>
      <c r="J160" s="411">
        <v>0</v>
      </c>
      <c r="K160" s="411">
        <v>0</v>
      </c>
      <c r="L160" s="411">
        <v>0</v>
      </c>
      <c r="M160" s="800">
        <v>0</v>
      </c>
      <c r="N160" s="429">
        <v>271</v>
      </c>
    </row>
    <row r="161" spans="1:14">
      <c r="A161" s="434" t="s">
        <v>962</v>
      </c>
      <c r="B161" s="435">
        <v>158</v>
      </c>
      <c r="C161" s="435" t="s">
        <v>963</v>
      </c>
      <c r="D161" s="799">
        <v>479635</v>
      </c>
      <c r="E161" s="411">
        <v>10039145.092222225</v>
      </c>
      <c r="F161" s="411">
        <v>473399.78326656064</v>
      </c>
      <c r="G161" s="411">
        <v>10.14525535530538</v>
      </c>
      <c r="H161" s="411">
        <v>56.262364703415962</v>
      </c>
      <c r="I161" s="411">
        <v>93.334958905307985</v>
      </c>
      <c r="J161" s="411">
        <v>0</v>
      </c>
      <c r="K161" s="411">
        <v>0</v>
      </c>
      <c r="L161" s="411">
        <v>0</v>
      </c>
      <c r="M161" s="800">
        <v>0</v>
      </c>
      <c r="N161" s="429">
        <v>271</v>
      </c>
    </row>
    <row r="162" spans="1:14">
      <c r="A162" s="434" t="s">
        <v>964</v>
      </c>
      <c r="B162" s="435">
        <v>159</v>
      </c>
      <c r="C162" s="435" t="s">
        <v>965</v>
      </c>
      <c r="D162" s="799">
        <v>1748513</v>
      </c>
      <c r="E162" s="411">
        <v>1535528.0197909574</v>
      </c>
      <c r="F162" s="411">
        <v>96493.3080459435</v>
      </c>
      <c r="G162" s="411">
        <v>142.21897479023659</v>
      </c>
      <c r="H162" s="411">
        <v>8.6055572131062288</v>
      </c>
      <c r="I162" s="411">
        <v>14.275961081205327</v>
      </c>
      <c r="J162" s="411">
        <v>0</v>
      </c>
      <c r="K162" s="411">
        <v>0</v>
      </c>
      <c r="L162" s="411">
        <v>0</v>
      </c>
      <c r="M162" s="800">
        <v>0</v>
      </c>
      <c r="N162" s="429">
        <v>271</v>
      </c>
    </row>
    <row r="163" spans="1:14">
      <c r="A163" s="434" t="s">
        <v>966</v>
      </c>
      <c r="B163" s="435">
        <v>160</v>
      </c>
      <c r="C163" s="435" t="s">
        <v>495</v>
      </c>
      <c r="D163" s="799">
        <v>0</v>
      </c>
      <c r="E163" s="411">
        <v>0</v>
      </c>
      <c r="F163" s="411">
        <v>0</v>
      </c>
      <c r="G163" s="411">
        <v>0</v>
      </c>
      <c r="H163" s="411">
        <v>0</v>
      </c>
      <c r="I163" s="411">
        <v>0</v>
      </c>
      <c r="J163" s="411">
        <v>0</v>
      </c>
      <c r="K163" s="411">
        <v>0</v>
      </c>
      <c r="L163" s="411">
        <v>0</v>
      </c>
      <c r="M163" s="800">
        <v>0</v>
      </c>
      <c r="N163" s="429">
        <v>271</v>
      </c>
    </row>
    <row r="164" spans="1:14">
      <c r="A164" s="434" t="s">
        <v>967</v>
      </c>
      <c r="B164" s="435">
        <v>161</v>
      </c>
      <c r="C164" s="435" t="s">
        <v>497</v>
      </c>
      <c r="D164" s="799">
        <v>952929</v>
      </c>
      <c r="E164" s="411">
        <v>2844144.764580457</v>
      </c>
      <c r="F164" s="411">
        <v>154290.14854956258</v>
      </c>
      <c r="G164" s="411">
        <v>336.82247779613863</v>
      </c>
      <c r="H164" s="411">
        <v>111.11284670860717</v>
      </c>
      <c r="I164" s="411">
        <v>168.20226436603122</v>
      </c>
      <c r="J164" s="411">
        <v>0</v>
      </c>
      <c r="K164" s="411">
        <v>0</v>
      </c>
      <c r="L164" s="411">
        <v>0</v>
      </c>
      <c r="M164" s="800">
        <v>0</v>
      </c>
      <c r="N164" s="429">
        <v>272</v>
      </c>
    </row>
    <row r="165" spans="1:14">
      <c r="A165" s="434" t="s">
        <v>968</v>
      </c>
      <c r="B165" s="435">
        <v>162</v>
      </c>
      <c r="C165" s="435" t="s">
        <v>969</v>
      </c>
      <c r="D165" s="799">
        <v>152141</v>
      </c>
      <c r="E165" s="411">
        <v>673039.9731546219</v>
      </c>
      <c r="F165" s="411">
        <v>36256.475639019045</v>
      </c>
      <c r="G165" s="411">
        <v>127.83021747684779</v>
      </c>
      <c r="H165" s="411">
        <v>26.293804836240813</v>
      </c>
      <c r="I165" s="411">
        <v>39.803475864970459</v>
      </c>
      <c r="J165" s="411">
        <v>0</v>
      </c>
      <c r="K165" s="411">
        <v>0</v>
      </c>
      <c r="L165" s="411">
        <v>0</v>
      </c>
      <c r="M165" s="800">
        <v>0</v>
      </c>
      <c r="N165" s="429">
        <v>272</v>
      </c>
    </row>
    <row r="166" spans="1:14">
      <c r="A166" s="434" t="s">
        <v>970</v>
      </c>
      <c r="B166" s="435">
        <v>163</v>
      </c>
      <c r="C166" s="435" t="s">
        <v>971</v>
      </c>
      <c r="D166" s="799">
        <v>617511</v>
      </c>
      <c r="E166" s="411">
        <v>5364448.8605220215</v>
      </c>
      <c r="F166" s="411">
        <v>289127.78529072658</v>
      </c>
      <c r="G166" s="411">
        <v>52.755327847587971</v>
      </c>
      <c r="H166" s="411">
        <v>209.57413678036579</v>
      </c>
      <c r="I166" s="411">
        <v>317.25264362507977</v>
      </c>
      <c r="J166" s="411">
        <v>0</v>
      </c>
      <c r="K166" s="411">
        <v>0</v>
      </c>
      <c r="L166" s="411">
        <v>0</v>
      </c>
      <c r="M166" s="800">
        <v>0</v>
      </c>
      <c r="N166" s="429">
        <v>272</v>
      </c>
    </row>
    <row r="167" spans="1:14">
      <c r="A167" s="434" t="s">
        <v>972</v>
      </c>
      <c r="B167" s="435">
        <v>164</v>
      </c>
      <c r="C167" s="435" t="s">
        <v>973</v>
      </c>
      <c r="D167" s="799">
        <v>834236</v>
      </c>
      <c r="E167" s="411">
        <v>2942186.4773570788</v>
      </c>
      <c r="F167" s="411">
        <v>171426.782291957</v>
      </c>
      <c r="G167" s="411">
        <v>0</v>
      </c>
      <c r="H167" s="411">
        <v>114.94306447335059</v>
      </c>
      <c r="I167" s="411">
        <v>174.00043550581299</v>
      </c>
      <c r="J167" s="411">
        <v>0</v>
      </c>
      <c r="K167" s="411">
        <v>0</v>
      </c>
      <c r="L167" s="411">
        <v>0</v>
      </c>
      <c r="M167" s="800">
        <v>0</v>
      </c>
      <c r="N167" s="429">
        <v>272</v>
      </c>
    </row>
    <row r="168" spans="1:14">
      <c r="A168" s="434" t="s">
        <v>974</v>
      </c>
      <c r="B168" s="435">
        <v>165</v>
      </c>
      <c r="C168" s="435" t="s">
        <v>975</v>
      </c>
      <c r="D168" s="799">
        <v>983545</v>
      </c>
      <c r="E168" s="411">
        <v>9761370.3022802975</v>
      </c>
      <c r="F168" s="411">
        <v>584621.27908940648</v>
      </c>
      <c r="G168" s="411">
        <v>3715.293910777054</v>
      </c>
      <c r="H168" s="411">
        <v>381.34966108984753</v>
      </c>
      <c r="I168" s="411">
        <v>577.28587117156576</v>
      </c>
      <c r="J168" s="411">
        <v>1170</v>
      </c>
      <c r="K168" s="411">
        <v>0</v>
      </c>
      <c r="L168" s="411">
        <v>305500</v>
      </c>
      <c r="M168" s="800">
        <v>0</v>
      </c>
      <c r="N168" s="429">
        <v>272</v>
      </c>
    </row>
    <row r="169" spans="1:14">
      <c r="A169" s="434" t="s">
        <v>976</v>
      </c>
      <c r="B169" s="435">
        <v>166</v>
      </c>
      <c r="C169" s="435" t="s">
        <v>977</v>
      </c>
      <c r="D169" s="799">
        <v>193382</v>
      </c>
      <c r="E169" s="411">
        <v>86323.664679666195</v>
      </c>
      <c r="F169" s="411">
        <v>5790.9816941719355</v>
      </c>
      <c r="G169" s="411">
        <v>397.69400992797085</v>
      </c>
      <c r="H169" s="411">
        <v>3.3724261297549796</v>
      </c>
      <c r="I169" s="411">
        <v>5.1051676582417853</v>
      </c>
      <c r="J169" s="411">
        <v>0</v>
      </c>
      <c r="K169" s="411">
        <v>0</v>
      </c>
      <c r="L169" s="411">
        <v>0</v>
      </c>
      <c r="M169" s="800">
        <v>0</v>
      </c>
      <c r="N169" s="429">
        <v>272</v>
      </c>
    </row>
    <row r="170" spans="1:14">
      <c r="A170" s="434" t="s">
        <v>978</v>
      </c>
      <c r="B170" s="435">
        <v>167</v>
      </c>
      <c r="C170" s="435" t="s">
        <v>499</v>
      </c>
      <c r="D170" s="799">
        <v>883450</v>
      </c>
      <c r="E170" s="411">
        <v>1793414.4555060118</v>
      </c>
      <c r="F170" s="411">
        <v>104424.90264593356</v>
      </c>
      <c r="G170" s="411">
        <v>7614.0801741203832</v>
      </c>
      <c r="H170" s="411">
        <v>70.063728105989881</v>
      </c>
      <c r="I170" s="411">
        <v>106.06224272391486</v>
      </c>
      <c r="J170" s="411">
        <v>0</v>
      </c>
      <c r="K170" s="411">
        <v>0</v>
      </c>
      <c r="L170" s="411">
        <v>0</v>
      </c>
      <c r="M170" s="800">
        <v>0</v>
      </c>
      <c r="N170" s="429">
        <v>272</v>
      </c>
    </row>
    <row r="171" spans="1:14">
      <c r="A171" s="434" t="s">
        <v>979</v>
      </c>
      <c r="B171" s="435">
        <v>168</v>
      </c>
      <c r="C171" s="435" t="s">
        <v>501</v>
      </c>
      <c r="D171" s="799">
        <v>2650782</v>
      </c>
      <c r="E171" s="411">
        <v>5423734.5357118724</v>
      </c>
      <c r="F171" s="411">
        <v>301817.02035192563</v>
      </c>
      <c r="G171" s="411">
        <v>41502.046526076345</v>
      </c>
      <c r="H171" s="411">
        <v>211.89026366020059</v>
      </c>
      <c r="I171" s="411">
        <v>320.75878892949186</v>
      </c>
      <c r="J171" s="411">
        <v>0</v>
      </c>
      <c r="K171" s="411">
        <v>0</v>
      </c>
      <c r="L171" s="411">
        <v>0</v>
      </c>
      <c r="M171" s="800">
        <v>0</v>
      </c>
      <c r="N171" s="429">
        <v>281</v>
      </c>
    </row>
    <row r="172" spans="1:14">
      <c r="A172" s="434" t="s">
        <v>980</v>
      </c>
      <c r="B172" s="435">
        <v>169</v>
      </c>
      <c r="C172" s="435" t="s">
        <v>503</v>
      </c>
      <c r="D172" s="799">
        <v>2042541</v>
      </c>
      <c r="E172" s="411">
        <v>7986617.6682254681</v>
      </c>
      <c r="F172" s="411">
        <v>513588.53181203682</v>
      </c>
      <c r="G172" s="411">
        <v>22571.252428426127</v>
      </c>
      <c r="H172" s="411">
        <v>312.01499858277924</v>
      </c>
      <c r="I172" s="411">
        <v>472.32728556959995</v>
      </c>
      <c r="J172" s="411">
        <v>0</v>
      </c>
      <c r="K172" s="411">
        <v>0</v>
      </c>
      <c r="L172" s="411">
        <v>0</v>
      </c>
      <c r="M172" s="800">
        <v>0</v>
      </c>
      <c r="N172" s="429">
        <v>281</v>
      </c>
    </row>
    <row r="173" spans="1:14">
      <c r="A173" s="434" t="s">
        <v>981</v>
      </c>
      <c r="B173" s="435">
        <v>170</v>
      </c>
      <c r="C173" s="435" t="s">
        <v>505</v>
      </c>
      <c r="D173" s="799">
        <v>741857</v>
      </c>
      <c r="E173" s="411">
        <v>1015537.0048252743</v>
      </c>
      <c r="F173" s="411">
        <v>55970.883355482845</v>
      </c>
      <c r="G173" s="411">
        <v>6390.2937956877977</v>
      </c>
      <c r="H173" s="411">
        <v>39.674213826705063</v>
      </c>
      <c r="I173" s="411">
        <v>60.058695283854696</v>
      </c>
      <c r="J173" s="411">
        <v>0</v>
      </c>
      <c r="K173" s="411">
        <v>0</v>
      </c>
      <c r="L173" s="411">
        <v>0</v>
      </c>
      <c r="M173" s="800">
        <v>0</v>
      </c>
      <c r="N173" s="429">
        <v>289</v>
      </c>
    </row>
    <row r="174" spans="1:14">
      <c r="A174" s="434" t="s">
        <v>982</v>
      </c>
      <c r="B174" s="435">
        <v>171</v>
      </c>
      <c r="C174" s="435" t="s">
        <v>983</v>
      </c>
      <c r="D174" s="799">
        <v>1291064</v>
      </c>
      <c r="E174" s="411">
        <v>3830796.500508022</v>
      </c>
      <c r="F174" s="411">
        <v>212302.88105544122</v>
      </c>
      <c r="G174" s="411">
        <v>3458.0577632163472</v>
      </c>
      <c r="H174" s="411">
        <v>149.65859320300981</v>
      </c>
      <c r="I174" s="411">
        <v>226.55268948870338</v>
      </c>
      <c r="J174" s="411">
        <v>0</v>
      </c>
      <c r="K174" s="411">
        <v>0</v>
      </c>
      <c r="L174" s="411">
        <v>0</v>
      </c>
      <c r="M174" s="800">
        <v>0</v>
      </c>
      <c r="N174" s="429">
        <v>289</v>
      </c>
    </row>
    <row r="175" spans="1:14">
      <c r="A175" s="434" t="s">
        <v>984</v>
      </c>
      <c r="B175" s="435">
        <v>172</v>
      </c>
      <c r="C175" s="435" t="s">
        <v>985</v>
      </c>
      <c r="D175" s="799">
        <v>1099907</v>
      </c>
      <c r="E175" s="411">
        <v>3351155.2806866909</v>
      </c>
      <c r="F175" s="411">
        <v>190058.52336952387</v>
      </c>
      <c r="G175" s="411">
        <v>19393.866640522599</v>
      </c>
      <c r="H175" s="411">
        <v>130.92034119951219</v>
      </c>
      <c r="I175" s="411">
        <v>198.18678481959483</v>
      </c>
      <c r="J175" s="411">
        <v>0</v>
      </c>
      <c r="K175" s="411">
        <v>0</v>
      </c>
      <c r="L175" s="411">
        <v>0</v>
      </c>
      <c r="M175" s="800">
        <v>0</v>
      </c>
      <c r="N175" s="429">
        <v>289</v>
      </c>
    </row>
    <row r="176" spans="1:14">
      <c r="A176" s="434" t="s">
        <v>986</v>
      </c>
      <c r="B176" s="435">
        <v>173</v>
      </c>
      <c r="C176" s="435" t="s">
        <v>987</v>
      </c>
      <c r="D176" s="799">
        <v>885425</v>
      </c>
      <c r="E176" s="411">
        <v>2463423.0974544031</v>
      </c>
      <c r="F176" s="411">
        <v>135734.20962003261</v>
      </c>
      <c r="G176" s="411">
        <v>722.26164419397651</v>
      </c>
      <c r="H176" s="411">
        <v>96.239107240474752</v>
      </c>
      <c r="I176" s="411">
        <v>145.68644614843814</v>
      </c>
      <c r="J176" s="411">
        <v>0</v>
      </c>
      <c r="K176" s="411">
        <v>0</v>
      </c>
      <c r="L176" s="411">
        <v>0</v>
      </c>
      <c r="M176" s="800">
        <v>0</v>
      </c>
      <c r="N176" s="429">
        <v>289</v>
      </c>
    </row>
    <row r="177" spans="1:14">
      <c r="A177" s="434" t="s">
        <v>988</v>
      </c>
      <c r="B177" s="435">
        <v>174</v>
      </c>
      <c r="C177" s="435" t="s">
        <v>218</v>
      </c>
      <c r="D177" s="799">
        <v>3334861</v>
      </c>
      <c r="E177" s="411">
        <v>10685732.197087245</v>
      </c>
      <c r="F177" s="411">
        <v>615615.35036930081</v>
      </c>
      <c r="G177" s="411">
        <v>31566.485382389401</v>
      </c>
      <c r="H177" s="411">
        <v>417.46191627461923</v>
      </c>
      <c r="I177" s="411">
        <v>631.95248509940438</v>
      </c>
      <c r="J177" s="411">
        <v>0</v>
      </c>
      <c r="K177" s="411">
        <v>0</v>
      </c>
      <c r="L177" s="411">
        <v>0</v>
      </c>
      <c r="M177" s="800">
        <v>0</v>
      </c>
      <c r="N177" s="429">
        <v>289</v>
      </c>
    </row>
    <row r="178" spans="1:14">
      <c r="A178" s="434" t="s">
        <v>989</v>
      </c>
      <c r="B178" s="435">
        <v>175</v>
      </c>
      <c r="C178" s="435" t="s">
        <v>990</v>
      </c>
      <c r="D178" s="799">
        <v>529574</v>
      </c>
      <c r="E178" s="411">
        <v>333123.019595552</v>
      </c>
      <c r="F178" s="411">
        <v>21116.564238666884</v>
      </c>
      <c r="G178" s="411">
        <v>357.88356312137745</v>
      </c>
      <c r="H178" s="411">
        <v>13.014192340834988</v>
      </c>
      <c r="I178" s="411">
        <v>19.700841851025466</v>
      </c>
      <c r="J178" s="411">
        <v>0</v>
      </c>
      <c r="K178" s="411">
        <v>0</v>
      </c>
      <c r="L178" s="411">
        <v>5163.3685501467708</v>
      </c>
      <c r="M178" s="800">
        <v>0</v>
      </c>
      <c r="N178" s="429">
        <v>291</v>
      </c>
    </row>
    <row r="179" spans="1:14">
      <c r="A179" s="434" t="s">
        <v>991</v>
      </c>
      <c r="B179" s="435">
        <v>176</v>
      </c>
      <c r="C179" s="435" t="s">
        <v>992</v>
      </c>
      <c r="D179" s="799">
        <v>568930</v>
      </c>
      <c r="E179" s="411">
        <v>348425.44632739946</v>
      </c>
      <c r="F179" s="411">
        <v>20698.797360165063</v>
      </c>
      <c r="G179" s="411">
        <v>64.300396045737926</v>
      </c>
      <c r="H179" s="411">
        <v>13.612015706544108</v>
      </c>
      <c r="I179" s="411">
        <v>20.605824909077263</v>
      </c>
      <c r="J179" s="411">
        <v>0</v>
      </c>
      <c r="K179" s="411">
        <v>0</v>
      </c>
      <c r="L179" s="411">
        <v>5545.551418662164</v>
      </c>
      <c r="M179" s="800">
        <v>0</v>
      </c>
      <c r="N179" s="429">
        <v>291</v>
      </c>
    </row>
    <row r="180" spans="1:14">
      <c r="A180" s="434" t="s">
        <v>993</v>
      </c>
      <c r="B180" s="435">
        <v>177</v>
      </c>
      <c r="C180" s="435" t="s">
        <v>994</v>
      </c>
      <c r="D180" s="799">
        <v>1077703</v>
      </c>
      <c r="E180" s="411">
        <v>1016474.0617554176</v>
      </c>
      <c r="F180" s="411">
        <v>57270.919970534429</v>
      </c>
      <c r="G180" s="411">
        <v>795.12677266836772</v>
      </c>
      <c r="H180" s="411">
        <v>39.710822041706244</v>
      </c>
      <c r="I180" s="411">
        <v>60.114112680132422</v>
      </c>
      <c r="J180" s="411">
        <v>0</v>
      </c>
      <c r="K180" s="411">
        <v>0</v>
      </c>
      <c r="L180" s="411">
        <v>10506.129058984441</v>
      </c>
      <c r="M180" s="800">
        <v>0</v>
      </c>
      <c r="N180" s="429">
        <v>291</v>
      </c>
    </row>
    <row r="181" spans="1:14">
      <c r="A181" s="434" t="s">
        <v>995</v>
      </c>
      <c r="B181" s="435">
        <v>178</v>
      </c>
      <c r="C181" s="435" t="s">
        <v>510</v>
      </c>
      <c r="D181" s="799">
        <v>2122287</v>
      </c>
      <c r="E181" s="411">
        <v>1550342.8716971492</v>
      </c>
      <c r="F181" s="411">
        <v>85437.12122446284</v>
      </c>
      <c r="G181" s="411">
        <v>4299.9809026065777</v>
      </c>
      <c r="H181" s="411">
        <v>60.567595571766866</v>
      </c>
      <c r="I181" s="411">
        <v>91.687028315403836</v>
      </c>
      <c r="J181" s="411">
        <v>0</v>
      </c>
      <c r="K181" s="411">
        <v>0</v>
      </c>
      <c r="L181" s="411">
        <v>20690.522539881935</v>
      </c>
      <c r="M181" s="800">
        <v>0</v>
      </c>
      <c r="N181" s="429">
        <v>291</v>
      </c>
    </row>
    <row r="182" spans="1:14">
      <c r="A182" s="434" t="s">
        <v>996</v>
      </c>
      <c r="B182" s="435">
        <v>179</v>
      </c>
      <c r="C182" s="435" t="s">
        <v>512</v>
      </c>
      <c r="D182" s="799">
        <v>1450604</v>
      </c>
      <c r="E182" s="411">
        <v>650649.85996774468</v>
      </c>
      <c r="F182" s="411">
        <v>36140.958217620588</v>
      </c>
      <c r="G182" s="411">
        <v>941.00780030727492</v>
      </c>
      <c r="H182" s="411">
        <v>25.41908522094414</v>
      </c>
      <c r="I182" s="411">
        <v>38.479328168852724</v>
      </c>
      <c r="J182" s="411">
        <v>0</v>
      </c>
      <c r="K182" s="411">
        <v>0</v>
      </c>
      <c r="L182" s="411">
        <v>14141.741091366861</v>
      </c>
      <c r="M182" s="800">
        <v>0</v>
      </c>
      <c r="N182" s="429">
        <v>291</v>
      </c>
    </row>
    <row r="183" spans="1:14">
      <c r="A183" s="434" t="s">
        <v>997</v>
      </c>
      <c r="B183" s="435">
        <v>180</v>
      </c>
      <c r="C183" s="435" t="s">
        <v>514</v>
      </c>
      <c r="D183" s="799">
        <v>1525986</v>
      </c>
      <c r="E183" s="411">
        <v>1067960.9244915303</v>
      </c>
      <c r="F183" s="411">
        <v>57495.136899977006</v>
      </c>
      <c r="G183" s="411">
        <v>12824.578700814003</v>
      </c>
      <c r="H183" s="411">
        <v>41.722270951743937</v>
      </c>
      <c r="I183" s="411">
        <v>63.159037469182195</v>
      </c>
      <c r="J183" s="411">
        <v>30781919.593702432</v>
      </c>
      <c r="K183" s="411">
        <v>0</v>
      </c>
      <c r="L183" s="411">
        <v>14878.808052075121</v>
      </c>
      <c r="M183" s="800">
        <v>0</v>
      </c>
      <c r="N183" s="429">
        <v>291</v>
      </c>
    </row>
    <row r="184" spans="1:14">
      <c r="A184" s="434" t="s">
        <v>998</v>
      </c>
      <c r="B184" s="435">
        <v>181</v>
      </c>
      <c r="C184" s="435" t="s">
        <v>999</v>
      </c>
      <c r="D184" s="799">
        <v>1020607</v>
      </c>
      <c r="E184" s="411">
        <v>915446.87405013072</v>
      </c>
      <c r="F184" s="411">
        <v>56762.40328745592</v>
      </c>
      <c r="G184" s="411">
        <v>1562.014884697657</v>
      </c>
      <c r="H184" s="411">
        <v>35.763970052772727</v>
      </c>
      <c r="I184" s="411">
        <v>54.139381032790283</v>
      </c>
      <c r="J184" s="411">
        <v>0</v>
      </c>
      <c r="K184" s="411">
        <v>0</v>
      </c>
      <c r="L184" s="411">
        <v>9950.4039695615411</v>
      </c>
      <c r="M184" s="800">
        <v>0</v>
      </c>
      <c r="N184" s="429">
        <v>291</v>
      </c>
    </row>
    <row r="185" spans="1:14">
      <c r="A185" s="434" t="s">
        <v>1000</v>
      </c>
      <c r="B185" s="435">
        <v>182</v>
      </c>
      <c r="C185" s="435" t="s">
        <v>516</v>
      </c>
      <c r="D185" s="799">
        <v>2097904</v>
      </c>
      <c r="E185" s="411">
        <v>1822194.5216954327</v>
      </c>
      <c r="F185" s="411">
        <v>101869.20893885032</v>
      </c>
      <c r="G185" s="411">
        <v>3862.0494704597395</v>
      </c>
      <c r="H185" s="411">
        <v>71.188085460296477</v>
      </c>
      <c r="I185" s="411">
        <v>107.76429121383373</v>
      </c>
      <c r="J185" s="411">
        <v>9415.7108620372946</v>
      </c>
      <c r="K185" s="411">
        <v>0</v>
      </c>
      <c r="L185" s="411">
        <v>20455.55807224875</v>
      </c>
      <c r="M185" s="800">
        <v>0</v>
      </c>
      <c r="N185" s="429">
        <v>291</v>
      </c>
    </row>
    <row r="186" spans="1:14">
      <c r="A186" s="434" t="s">
        <v>1001</v>
      </c>
      <c r="B186" s="435">
        <v>183</v>
      </c>
      <c r="C186" s="435" t="s">
        <v>518</v>
      </c>
      <c r="D186" s="799">
        <v>853765</v>
      </c>
      <c r="E186" s="411">
        <v>1195677.3646242372</v>
      </c>
      <c r="F186" s="411">
        <v>68596.804014874186</v>
      </c>
      <c r="G186" s="411">
        <v>885.67420904411256</v>
      </c>
      <c r="H186" s="411">
        <v>46.711798000915714</v>
      </c>
      <c r="I186" s="411">
        <v>70.712167216520797</v>
      </c>
      <c r="J186" s="411">
        <v>0</v>
      </c>
      <c r="K186" s="411">
        <v>0</v>
      </c>
      <c r="L186" s="411">
        <v>7790.6843234065727</v>
      </c>
      <c r="M186" s="800">
        <v>0</v>
      </c>
      <c r="N186" s="429">
        <v>301</v>
      </c>
    </row>
    <row r="187" spans="1:14">
      <c r="A187" s="434" t="s">
        <v>1002</v>
      </c>
      <c r="B187" s="435">
        <v>184</v>
      </c>
      <c r="C187" s="435" t="s">
        <v>520</v>
      </c>
      <c r="D187" s="799">
        <v>2565261</v>
      </c>
      <c r="E187" s="411">
        <v>1232729.6560601231</v>
      </c>
      <c r="F187" s="411">
        <v>72521.589372492686</v>
      </c>
      <c r="G187" s="411">
        <v>1549.0005625411916</v>
      </c>
      <c r="H187" s="411">
        <v>48.159328249653079</v>
      </c>
      <c r="I187" s="411">
        <v>72.903433778293518</v>
      </c>
      <c r="J187" s="411">
        <v>0</v>
      </c>
      <c r="K187" s="411">
        <v>0</v>
      </c>
      <c r="L187" s="411">
        <v>23409.46431447595</v>
      </c>
      <c r="M187" s="800">
        <v>0</v>
      </c>
      <c r="N187" s="429">
        <v>301</v>
      </c>
    </row>
    <row r="188" spans="1:14">
      <c r="A188" s="434" t="s">
        <v>1003</v>
      </c>
      <c r="B188" s="435">
        <v>185</v>
      </c>
      <c r="C188" s="435" t="s">
        <v>522</v>
      </c>
      <c r="D188" s="799">
        <v>293807</v>
      </c>
      <c r="E188" s="411">
        <v>317768.57653316535</v>
      </c>
      <c r="F188" s="411">
        <v>19954.152975539095</v>
      </c>
      <c r="G188" s="411">
        <v>409.23378574200473</v>
      </c>
      <c r="H188" s="411">
        <v>12.414336841377432</v>
      </c>
      <c r="I188" s="411">
        <v>18.79278255554382</v>
      </c>
      <c r="J188" s="411">
        <v>0</v>
      </c>
      <c r="K188" s="411">
        <v>0</v>
      </c>
      <c r="L188" s="411">
        <v>2679.92970928146</v>
      </c>
      <c r="M188" s="800">
        <v>0</v>
      </c>
      <c r="N188" s="429">
        <v>301</v>
      </c>
    </row>
    <row r="189" spans="1:14">
      <c r="A189" s="434" t="s">
        <v>1004</v>
      </c>
      <c r="B189" s="435">
        <v>186</v>
      </c>
      <c r="C189" s="435" t="s">
        <v>524</v>
      </c>
      <c r="D189" s="799">
        <v>1127270</v>
      </c>
      <c r="E189" s="411">
        <v>543996.4193993035</v>
      </c>
      <c r="F189" s="411">
        <v>33520.539577375879</v>
      </c>
      <c r="G189" s="411">
        <v>1607.6776994504403</v>
      </c>
      <c r="H189" s="411">
        <v>21.252431139053606</v>
      </c>
      <c r="I189" s="411">
        <v>32.171860831237787</v>
      </c>
      <c r="J189" s="411">
        <v>0</v>
      </c>
      <c r="K189" s="411">
        <v>0</v>
      </c>
      <c r="L189" s="411">
        <v>10286.294726840279</v>
      </c>
      <c r="M189" s="800">
        <v>0</v>
      </c>
      <c r="N189" s="429">
        <v>301</v>
      </c>
    </row>
    <row r="190" spans="1:14">
      <c r="A190" s="434" t="s">
        <v>1005</v>
      </c>
      <c r="B190" s="435">
        <v>187</v>
      </c>
      <c r="C190" s="435" t="s">
        <v>1006</v>
      </c>
      <c r="D190" s="799">
        <v>812984</v>
      </c>
      <c r="E190" s="411">
        <v>215850.73721478294</v>
      </c>
      <c r="F190" s="411">
        <v>13698.58956995796</v>
      </c>
      <c r="G190" s="411">
        <v>1553.3679274011097</v>
      </c>
      <c r="H190" s="411">
        <v>8.4326895644581938</v>
      </c>
      <c r="I190" s="411">
        <v>12.76537791491752</v>
      </c>
      <c r="J190" s="411">
        <v>0</v>
      </c>
      <c r="K190" s="411">
        <v>0</v>
      </c>
      <c r="L190" s="411">
        <v>7417.4833526554276</v>
      </c>
      <c r="M190" s="800">
        <v>0</v>
      </c>
      <c r="N190" s="429">
        <v>301</v>
      </c>
    </row>
    <row r="191" spans="1:14">
      <c r="A191" s="434" t="s">
        <v>1007</v>
      </c>
      <c r="B191" s="435">
        <v>188</v>
      </c>
      <c r="C191" s="435" t="s">
        <v>1008</v>
      </c>
      <c r="D191" s="799">
        <v>559392</v>
      </c>
      <c r="E191" s="411">
        <v>213441.39628446728</v>
      </c>
      <c r="F191" s="411">
        <v>12956.557327590188</v>
      </c>
      <c r="G191" s="411">
        <v>557.71708456159729</v>
      </c>
      <c r="H191" s="411">
        <v>8.3385632974717723</v>
      </c>
      <c r="I191" s="411">
        <v>12.622889879443477</v>
      </c>
      <c r="J191" s="411">
        <v>0</v>
      </c>
      <c r="K191" s="411">
        <v>0</v>
      </c>
      <c r="L191" s="411">
        <v>5104.3673114472213</v>
      </c>
      <c r="M191" s="800">
        <v>0</v>
      </c>
      <c r="N191" s="429">
        <v>301</v>
      </c>
    </row>
    <row r="192" spans="1:14">
      <c r="A192" s="434" t="s">
        <v>1009</v>
      </c>
      <c r="B192" s="435">
        <v>189</v>
      </c>
      <c r="C192" s="435" t="s">
        <v>1010</v>
      </c>
      <c r="D192" s="799">
        <v>1595431</v>
      </c>
      <c r="E192" s="411">
        <v>1095885.4599905249</v>
      </c>
      <c r="F192" s="411">
        <v>68523.266124115253</v>
      </c>
      <c r="G192" s="411">
        <v>765.26693691633</v>
      </c>
      <c r="H192" s="411">
        <v>42.813205095093195</v>
      </c>
      <c r="I192" s="411">
        <v>64.810490011540182</v>
      </c>
      <c r="J192" s="411">
        <v>0</v>
      </c>
      <c r="K192" s="411">
        <v>0</v>
      </c>
      <c r="L192" s="411">
        <v>14557.575274728093</v>
      </c>
      <c r="M192" s="800">
        <v>0</v>
      </c>
      <c r="N192" s="429">
        <v>301</v>
      </c>
    </row>
    <row r="193" spans="1:14">
      <c r="A193" s="434" t="s">
        <v>1011</v>
      </c>
      <c r="B193" s="435">
        <v>190</v>
      </c>
      <c r="C193" s="435" t="s">
        <v>528</v>
      </c>
      <c r="D193" s="799">
        <v>786613</v>
      </c>
      <c r="E193" s="411">
        <v>585431.19831430062</v>
      </c>
      <c r="F193" s="411">
        <v>33856.088334710053</v>
      </c>
      <c r="G193" s="411">
        <v>776.65466355132776</v>
      </c>
      <c r="H193" s="411">
        <v>22.871173017217554</v>
      </c>
      <c r="I193" s="411">
        <v>34.622306998325385</v>
      </c>
      <c r="J193" s="411">
        <v>0</v>
      </c>
      <c r="K193" s="411">
        <v>0</v>
      </c>
      <c r="L193" s="411">
        <v>7178.4157381400237</v>
      </c>
      <c r="M193" s="800">
        <v>0</v>
      </c>
      <c r="N193" s="429">
        <v>301</v>
      </c>
    </row>
    <row r="194" spans="1:14">
      <c r="A194" s="434" t="s">
        <v>1012</v>
      </c>
      <c r="B194" s="435">
        <v>191</v>
      </c>
      <c r="C194" s="435" t="s">
        <v>1013</v>
      </c>
      <c r="D194" s="799">
        <v>722557</v>
      </c>
      <c r="E194" s="411">
        <v>399960.18675308471</v>
      </c>
      <c r="F194" s="411">
        <v>23845.170629450175</v>
      </c>
      <c r="G194" s="411">
        <v>411.79875418509266</v>
      </c>
      <c r="H194" s="411">
        <v>15.625335065107667</v>
      </c>
      <c r="I194" s="411">
        <v>23.653581176995139</v>
      </c>
      <c r="J194" s="411">
        <v>0</v>
      </c>
      <c r="K194" s="411">
        <v>0</v>
      </c>
      <c r="L194" s="411">
        <v>6593.5213072072956</v>
      </c>
      <c r="M194" s="800">
        <v>0</v>
      </c>
      <c r="N194" s="429">
        <v>301</v>
      </c>
    </row>
    <row r="195" spans="1:14">
      <c r="A195" s="434" t="s">
        <v>1014</v>
      </c>
      <c r="B195" s="435">
        <v>192</v>
      </c>
      <c r="C195" s="435" t="s">
        <v>530</v>
      </c>
      <c r="D195" s="799">
        <v>3380678</v>
      </c>
      <c r="E195" s="411">
        <v>1003657.1700241703</v>
      </c>
      <c r="F195" s="411">
        <v>61120.590732232908</v>
      </c>
      <c r="G195" s="411">
        <v>2399.2102640533799</v>
      </c>
      <c r="H195" s="411">
        <v>39.210101633958303</v>
      </c>
      <c r="I195" s="411">
        <v>59.356123762628059</v>
      </c>
      <c r="J195" s="411">
        <v>0</v>
      </c>
      <c r="K195" s="411">
        <v>0</v>
      </c>
      <c r="L195" s="411">
        <v>30847.022046976181</v>
      </c>
      <c r="M195" s="800">
        <v>0</v>
      </c>
      <c r="N195" s="429">
        <v>301</v>
      </c>
    </row>
    <row r="196" spans="1:14">
      <c r="A196" s="434" t="s">
        <v>1015</v>
      </c>
      <c r="B196" s="435">
        <v>193</v>
      </c>
      <c r="C196" s="435" t="s">
        <v>1016</v>
      </c>
      <c r="D196" s="799">
        <v>1231108</v>
      </c>
      <c r="E196" s="411">
        <v>956986.65671876911</v>
      </c>
      <c r="F196" s="411">
        <v>59795.997225253173</v>
      </c>
      <c r="G196" s="411">
        <v>444.65285992356911</v>
      </c>
      <c r="H196" s="411">
        <v>37.386814136326294</v>
      </c>
      <c r="I196" s="411">
        <v>56.596037104995681</v>
      </c>
      <c r="J196" s="411">
        <v>0</v>
      </c>
      <c r="K196" s="411">
        <v>0</v>
      </c>
      <c r="L196" s="411">
        <v>11233.440466790618</v>
      </c>
      <c r="M196" s="800">
        <v>0</v>
      </c>
      <c r="N196" s="429">
        <v>301</v>
      </c>
    </row>
    <row r="197" spans="1:14">
      <c r="A197" s="434" t="s">
        <v>1017</v>
      </c>
      <c r="B197" s="435">
        <v>194</v>
      </c>
      <c r="C197" s="435" t="s">
        <v>1018</v>
      </c>
      <c r="D197" s="799">
        <v>279230</v>
      </c>
      <c r="E197" s="411">
        <v>172461.02731319721</v>
      </c>
      <c r="F197" s="411">
        <v>10495.419717293757</v>
      </c>
      <c r="G197" s="411">
        <v>715.07657751183001</v>
      </c>
      <c r="H197" s="411">
        <v>6.7375739553422127</v>
      </c>
      <c r="I197" s="411">
        <v>10.19931744341107</v>
      </c>
      <c r="J197" s="411">
        <v>0</v>
      </c>
      <c r="K197" s="411">
        <v>0</v>
      </c>
      <c r="L197" s="411">
        <v>2547.6212966679732</v>
      </c>
      <c r="M197" s="800">
        <v>0</v>
      </c>
      <c r="N197" s="429">
        <v>301</v>
      </c>
    </row>
    <row r="198" spans="1:14">
      <c r="A198" s="434" t="s">
        <v>1019</v>
      </c>
      <c r="B198" s="435">
        <v>195</v>
      </c>
      <c r="C198" s="435" t="s">
        <v>1020</v>
      </c>
      <c r="D198" s="799">
        <v>841430</v>
      </c>
      <c r="E198" s="411">
        <v>286446.06765848352</v>
      </c>
      <c r="F198" s="411">
        <v>16189.562275646473</v>
      </c>
      <c r="G198" s="411">
        <v>2572.7594424259955</v>
      </c>
      <c r="H198" s="411">
        <v>11.190653303723572</v>
      </c>
      <c r="I198" s="411">
        <v>16.940374413750881</v>
      </c>
      <c r="J198" s="411">
        <v>0</v>
      </c>
      <c r="K198" s="411">
        <v>0</v>
      </c>
      <c r="L198" s="411">
        <v>7677.5378188267614</v>
      </c>
      <c r="M198" s="800">
        <v>0</v>
      </c>
      <c r="N198" s="429">
        <v>301</v>
      </c>
    </row>
    <row r="199" spans="1:14">
      <c r="A199" s="434" t="s">
        <v>1021</v>
      </c>
      <c r="B199" s="435">
        <v>196</v>
      </c>
      <c r="C199" s="435" t="s">
        <v>532</v>
      </c>
      <c r="D199" s="799">
        <v>1484564</v>
      </c>
      <c r="E199" s="411">
        <v>859725.93656258879</v>
      </c>
      <c r="F199" s="411">
        <v>49061.274205687965</v>
      </c>
      <c r="G199" s="411">
        <v>1499.9433483834537</v>
      </c>
      <c r="H199" s="411">
        <v>33.587107586903684</v>
      </c>
      <c r="I199" s="411">
        <v>50.844053743293053</v>
      </c>
      <c r="J199" s="411">
        <v>0</v>
      </c>
      <c r="K199" s="411">
        <v>0</v>
      </c>
      <c r="L199" s="411">
        <v>13544.731564376572</v>
      </c>
      <c r="M199" s="800">
        <v>0</v>
      </c>
      <c r="N199" s="429">
        <v>301</v>
      </c>
    </row>
    <row r="200" spans="1:14">
      <c r="A200" s="434" t="s">
        <v>1022</v>
      </c>
      <c r="B200" s="435">
        <v>197</v>
      </c>
      <c r="C200" s="435" t="s">
        <v>1023</v>
      </c>
      <c r="D200" s="799">
        <v>418675</v>
      </c>
      <c r="E200" s="411">
        <v>194319.07911397266</v>
      </c>
      <c r="F200" s="411">
        <v>11614.346183870985</v>
      </c>
      <c r="G200" s="411">
        <v>16748.130861999678</v>
      </c>
      <c r="H200" s="411">
        <v>7.5915074081447171</v>
      </c>
      <c r="I200" s="411">
        <v>11.491999114648985</v>
      </c>
      <c r="J200" s="411">
        <v>0</v>
      </c>
      <c r="K200" s="411">
        <v>0</v>
      </c>
      <c r="L200" s="411">
        <v>2435.8423079764325</v>
      </c>
      <c r="M200" s="800">
        <v>0</v>
      </c>
      <c r="N200" s="429">
        <v>311</v>
      </c>
    </row>
    <row r="201" spans="1:14">
      <c r="A201" s="434" t="s">
        <v>1024</v>
      </c>
      <c r="B201" s="435">
        <v>198</v>
      </c>
      <c r="C201" s="435" t="s">
        <v>1025</v>
      </c>
      <c r="D201" s="799">
        <v>457813</v>
      </c>
      <c r="E201" s="411">
        <v>254615.1548139544</v>
      </c>
      <c r="F201" s="411">
        <v>14843.647297009651</v>
      </c>
      <c r="G201" s="411">
        <v>7737.4205837358404</v>
      </c>
      <c r="H201" s="411">
        <v>9.9471078332063865</v>
      </c>
      <c r="I201" s="411">
        <v>15.057899342874045</v>
      </c>
      <c r="J201" s="411">
        <v>0</v>
      </c>
      <c r="K201" s="411">
        <v>0</v>
      </c>
      <c r="L201" s="411">
        <v>2663.8934626759219</v>
      </c>
      <c r="M201" s="800">
        <v>0</v>
      </c>
      <c r="N201" s="429">
        <v>311</v>
      </c>
    </row>
    <row r="202" spans="1:14">
      <c r="A202" s="434" t="s">
        <v>1026</v>
      </c>
      <c r="B202" s="435">
        <v>199</v>
      </c>
      <c r="C202" s="435" t="s">
        <v>536</v>
      </c>
      <c r="D202" s="799">
        <v>1053254</v>
      </c>
      <c r="E202" s="411">
        <v>511954.17075368512</v>
      </c>
      <c r="F202" s="411">
        <v>28326.46256077804</v>
      </c>
      <c r="G202" s="411">
        <v>206.71525703314211</v>
      </c>
      <c r="H202" s="411">
        <v>20.000629365002609</v>
      </c>
      <c r="I202" s="411">
        <v>30.276887395043019</v>
      </c>
      <c r="J202" s="411">
        <v>900.82637018616526</v>
      </c>
      <c r="K202" s="411">
        <v>0</v>
      </c>
      <c r="L202" s="411">
        <v>6127.1294930995418</v>
      </c>
      <c r="M202" s="800">
        <v>0</v>
      </c>
      <c r="N202" s="429">
        <v>311</v>
      </c>
    </row>
    <row r="203" spans="1:14">
      <c r="A203" s="434" t="s">
        <v>1027</v>
      </c>
      <c r="B203" s="435">
        <v>200</v>
      </c>
      <c r="C203" s="435" t="s">
        <v>538</v>
      </c>
      <c r="D203" s="799">
        <v>1607458</v>
      </c>
      <c r="E203" s="411">
        <v>1702388.1588846787</v>
      </c>
      <c r="F203" s="411">
        <v>94381.909666001695</v>
      </c>
      <c r="G203" s="411">
        <v>4737.1948120043407</v>
      </c>
      <c r="H203" s="411">
        <v>66.507583190690411</v>
      </c>
      <c r="I203" s="411">
        <v>100.67896216828508</v>
      </c>
      <c r="J203" s="411">
        <v>0</v>
      </c>
      <c r="K203" s="411">
        <v>0</v>
      </c>
      <c r="L203" s="411">
        <v>9352.4243952780344</v>
      </c>
      <c r="M203" s="800">
        <v>0</v>
      </c>
      <c r="N203" s="429">
        <v>311</v>
      </c>
    </row>
    <row r="204" spans="1:14">
      <c r="A204" s="434" t="s">
        <v>1028</v>
      </c>
      <c r="B204" s="435">
        <v>201</v>
      </c>
      <c r="C204" s="435" t="s">
        <v>540</v>
      </c>
      <c r="D204" s="799">
        <v>1467311</v>
      </c>
      <c r="E204" s="411">
        <v>2209800.3306798465</v>
      </c>
      <c r="F204" s="411">
        <v>140625.40057973951</v>
      </c>
      <c r="G204" s="411">
        <v>3565.7869725727496</v>
      </c>
      <c r="H204" s="411">
        <v>86.330769255227665</v>
      </c>
      <c r="I204" s="411">
        <v>130.68723647475224</v>
      </c>
      <c r="J204" s="411">
        <v>0</v>
      </c>
      <c r="K204" s="411">
        <v>0</v>
      </c>
      <c r="L204" s="411">
        <v>8536.2106961877689</v>
      </c>
      <c r="M204" s="800">
        <v>0</v>
      </c>
      <c r="N204" s="429">
        <v>311</v>
      </c>
    </row>
    <row r="205" spans="1:14">
      <c r="A205" s="434" t="s">
        <v>1029</v>
      </c>
      <c r="B205" s="435">
        <v>202</v>
      </c>
      <c r="C205" s="435" t="s">
        <v>542</v>
      </c>
      <c r="D205" s="799">
        <v>354192</v>
      </c>
      <c r="E205" s="411">
        <v>275157.97131860361</v>
      </c>
      <c r="F205" s="411">
        <v>15962.334923258637</v>
      </c>
      <c r="G205" s="411">
        <v>25441.974559171016</v>
      </c>
      <c r="H205" s="411">
        <v>10.749658691260491</v>
      </c>
      <c r="I205" s="411">
        <v>16.272798210037571</v>
      </c>
      <c r="J205" s="411">
        <v>0</v>
      </c>
      <c r="K205" s="411">
        <v>0</v>
      </c>
      <c r="L205" s="411">
        <v>2060.6050763918133</v>
      </c>
      <c r="M205" s="800">
        <v>0</v>
      </c>
      <c r="N205" s="429">
        <v>311</v>
      </c>
    </row>
    <row r="206" spans="1:14">
      <c r="A206" s="434" t="s">
        <v>1030</v>
      </c>
      <c r="B206" s="435">
        <v>203</v>
      </c>
      <c r="C206" s="435" t="s">
        <v>544</v>
      </c>
      <c r="D206" s="799">
        <v>348711</v>
      </c>
      <c r="E206" s="411">
        <v>94031.749039497445</v>
      </c>
      <c r="F206" s="411">
        <v>5226.0060238603191</v>
      </c>
      <c r="G206" s="411">
        <v>6.0871532131832273</v>
      </c>
      <c r="H206" s="411">
        <v>3.6735596045896477</v>
      </c>
      <c r="I206" s="411">
        <v>5.5610225287090609</v>
      </c>
      <c r="J206" s="411">
        <v>0</v>
      </c>
      <c r="K206" s="411">
        <v>0</v>
      </c>
      <c r="L206" s="411">
        <v>2028.6081031559163</v>
      </c>
      <c r="M206" s="800">
        <v>0</v>
      </c>
      <c r="N206" s="429">
        <v>311</v>
      </c>
    </row>
    <row r="207" spans="1:14">
      <c r="A207" s="434" t="s">
        <v>1031</v>
      </c>
      <c r="B207" s="435">
        <v>204</v>
      </c>
      <c r="C207" s="435" t="s">
        <v>1032</v>
      </c>
      <c r="D207" s="799">
        <v>742223</v>
      </c>
      <c r="E207" s="411">
        <v>1306241.592175538</v>
      </c>
      <c r="F207" s="411">
        <v>71623.701617835497</v>
      </c>
      <c r="G207" s="411">
        <v>3201.9052143214044</v>
      </c>
      <c r="H207" s="411">
        <v>51.031235682272786</v>
      </c>
      <c r="I207" s="411">
        <v>295598.62591786787</v>
      </c>
      <c r="J207" s="411">
        <v>149935.53550904154</v>
      </c>
      <c r="K207" s="411">
        <v>1748272.5218405579</v>
      </c>
      <c r="L207" s="411">
        <v>356322.75566722092</v>
      </c>
      <c r="M207" s="800">
        <v>271634.74023085041</v>
      </c>
      <c r="N207" s="429">
        <v>321</v>
      </c>
    </row>
    <row r="208" spans="1:14">
      <c r="A208" s="434" t="s">
        <v>1033</v>
      </c>
      <c r="B208" s="435">
        <v>205</v>
      </c>
      <c r="C208" s="435" t="s">
        <v>1034</v>
      </c>
      <c r="D208" s="799">
        <v>3517298</v>
      </c>
      <c r="E208" s="411">
        <v>5704310.5567156812</v>
      </c>
      <c r="F208" s="411">
        <v>317205.8165612928</v>
      </c>
      <c r="G208" s="411">
        <v>21368.752256217915</v>
      </c>
      <c r="H208" s="411">
        <v>222.85159052378089</v>
      </c>
      <c r="I208" s="411">
        <v>337.35200972731343</v>
      </c>
      <c r="J208" s="411">
        <v>0</v>
      </c>
      <c r="K208" s="411">
        <v>548854.04940915643</v>
      </c>
      <c r="L208" s="411">
        <v>16530.768284713464</v>
      </c>
      <c r="M208" s="800">
        <v>0</v>
      </c>
      <c r="N208" s="429">
        <v>321</v>
      </c>
    </row>
    <row r="209" spans="1:14">
      <c r="A209" s="434" t="s">
        <v>1035</v>
      </c>
      <c r="B209" s="435">
        <v>206</v>
      </c>
      <c r="C209" s="435" t="s">
        <v>1036</v>
      </c>
      <c r="D209" s="799">
        <v>1024030</v>
      </c>
      <c r="E209" s="411">
        <v>1102841.2637526859</v>
      </c>
      <c r="F209" s="411">
        <v>63544.240522519322</v>
      </c>
      <c r="G209" s="411">
        <v>7001.8242950342146</v>
      </c>
      <c r="H209" s="411">
        <v>43.084949053693748</v>
      </c>
      <c r="I209" s="411">
        <v>65.221855128341389</v>
      </c>
      <c r="J209" s="411">
        <v>1025.7646515918327</v>
      </c>
      <c r="K209" s="411">
        <v>683204.33540817618</v>
      </c>
      <c r="L209" s="411">
        <v>144296.49182391341</v>
      </c>
      <c r="M209" s="800">
        <v>21156.024254947468</v>
      </c>
      <c r="N209" s="429">
        <v>321</v>
      </c>
    </row>
    <row r="210" spans="1:14">
      <c r="A210" s="434" t="s">
        <v>1037</v>
      </c>
      <c r="B210" s="435">
        <v>207</v>
      </c>
      <c r="C210" s="435" t="s">
        <v>1038</v>
      </c>
      <c r="D210" s="799">
        <v>86084</v>
      </c>
      <c r="E210" s="411">
        <v>514830.09230406792</v>
      </c>
      <c r="F210" s="411">
        <v>28260.00493425371</v>
      </c>
      <c r="G210" s="411">
        <v>1088.2118549586439</v>
      </c>
      <c r="H210" s="411">
        <v>20.112983642588333</v>
      </c>
      <c r="I210" s="411">
        <v>30.446968933415345</v>
      </c>
      <c r="J210" s="411">
        <v>0</v>
      </c>
      <c r="K210" s="411">
        <v>0</v>
      </c>
      <c r="L210" s="411">
        <v>105.58928606632537</v>
      </c>
      <c r="M210" s="800">
        <v>0</v>
      </c>
      <c r="N210" s="429">
        <v>321</v>
      </c>
    </row>
    <row r="211" spans="1:14">
      <c r="A211" s="434" t="s">
        <v>1039</v>
      </c>
      <c r="B211" s="435">
        <v>208</v>
      </c>
      <c r="C211" s="435" t="s">
        <v>1040</v>
      </c>
      <c r="D211" s="799">
        <v>91684</v>
      </c>
      <c r="E211" s="411">
        <v>161219.94783838777</v>
      </c>
      <c r="F211" s="411">
        <v>8601.0302986441748</v>
      </c>
      <c r="G211" s="411">
        <v>83.457400779737895</v>
      </c>
      <c r="H211" s="411">
        <v>6.2984161613794942</v>
      </c>
      <c r="I211" s="411">
        <v>9.5345218095431257</v>
      </c>
      <c r="J211" s="411">
        <v>0</v>
      </c>
      <c r="K211" s="411">
        <v>0</v>
      </c>
      <c r="L211" s="411">
        <v>262.05902330255759</v>
      </c>
      <c r="M211" s="800">
        <v>0</v>
      </c>
      <c r="N211" s="429">
        <v>329</v>
      </c>
    </row>
    <row r="212" spans="1:14">
      <c r="A212" s="434" t="s">
        <v>1041</v>
      </c>
      <c r="B212" s="435">
        <v>209</v>
      </c>
      <c r="C212" s="435" t="s">
        <v>1042</v>
      </c>
      <c r="D212" s="799">
        <v>1671487</v>
      </c>
      <c r="E212" s="411">
        <v>1387261.5174619909</v>
      </c>
      <c r="F212" s="411">
        <v>79957.627960606158</v>
      </c>
      <c r="G212" s="411">
        <v>4294.9618616205053</v>
      </c>
      <c r="H212" s="411">
        <v>54.196459425735917</v>
      </c>
      <c r="I212" s="411">
        <v>82.042423230655686</v>
      </c>
      <c r="J212" s="411">
        <v>5314.3696800000007</v>
      </c>
      <c r="K212" s="411">
        <v>51775.779736674289</v>
      </c>
      <c r="L212" s="411">
        <v>4777.0759362328836</v>
      </c>
      <c r="M212" s="800">
        <v>0</v>
      </c>
      <c r="N212" s="429">
        <v>329</v>
      </c>
    </row>
    <row r="213" spans="1:14">
      <c r="A213" s="434" t="s">
        <v>1043</v>
      </c>
      <c r="B213" s="435">
        <v>210</v>
      </c>
      <c r="C213" s="435" t="s">
        <v>225</v>
      </c>
      <c r="D213" s="799">
        <v>5852579</v>
      </c>
      <c r="E213" s="411">
        <v>4744165.5342763048</v>
      </c>
      <c r="F213" s="411">
        <v>262343.41431402997</v>
      </c>
      <c r="G213" s="411">
        <v>19394.69561110004</v>
      </c>
      <c r="H213" s="411">
        <v>185.34138779959719</v>
      </c>
      <c r="I213" s="411">
        <v>280.56918738110278</v>
      </c>
      <c r="J213" s="411">
        <v>0</v>
      </c>
      <c r="K213" s="411">
        <v>91588.263994169014</v>
      </c>
      <c r="L213" s="411">
        <v>16725.481349842408</v>
      </c>
      <c r="M213" s="800">
        <v>0</v>
      </c>
      <c r="N213" s="429">
        <v>329</v>
      </c>
    </row>
    <row r="214" spans="1:14">
      <c r="A214" s="434" t="s">
        <v>1044</v>
      </c>
      <c r="B214" s="435">
        <v>211</v>
      </c>
      <c r="C214" s="435" t="s">
        <v>1045</v>
      </c>
      <c r="D214" s="799">
        <v>1183641</v>
      </c>
      <c r="E214" s="411">
        <v>913537.21205127158</v>
      </c>
      <c r="F214" s="411">
        <v>52537.8335149458</v>
      </c>
      <c r="G214" s="411">
        <v>1489.4885206760416</v>
      </c>
      <c r="H214" s="411">
        <v>35.689364855601696</v>
      </c>
      <c r="I214" s="411">
        <v>54.026443929031693</v>
      </c>
      <c r="J214" s="411">
        <v>0</v>
      </c>
      <c r="K214" s="411">
        <v>0</v>
      </c>
      <c r="L214" s="411">
        <v>3545.179065992776</v>
      </c>
      <c r="M214" s="800">
        <v>0</v>
      </c>
      <c r="N214" s="429">
        <v>331</v>
      </c>
    </row>
    <row r="215" spans="1:14">
      <c r="A215" s="434" t="s">
        <v>1046</v>
      </c>
      <c r="B215" s="435">
        <v>212</v>
      </c>
      <c r="C215" s="435" t="s">
        <v>1047</v>
      </c>
      <c r="D215" s="799">
        <v>362328</v>
      </c>
      <c r="E215" s="411">
        <v>114971.15867840366</v>
      </c>
      <c r="F215" s="411">
        <v>7092.2553051824871</v>
      </c>
      <c r="G215" s="411">
        <v>3039.4566081404773</v>
      </c>
      <c r="H215" s="411">
        <v>4.4916042563075518</v>
      </c>
      <c r="I215" s="411">
        <v>6.7993758501060011</v>
      </c>
      <c r="J215" s="411">
        <v>0</v>
      </c>
      <c r="K215" s="411">
        <v>0</v>
      </c>
      <c r="L215" s="411">
        <v>2515.274524851131</v>
      </c>
      <c r="M215" s="800">
        <v>0</v>
      </c>
      <c r="N215" s="429">
        <v>331</v>
      </c>
    </row>
    <row r="216" spans="1:14">
      <c r="A216" s="434" t="s">
        <v>1048</v>
      </c>
      <c r="B216" s="435">
        <v>213</v>
      </c>
      <c r="C216" s="435" t="s">
        <v>1049</v>
      </c>
      <c r="D216" s="799">
        <v>2193478</v>
      </c>
      <c r="E216" s="411">
        <v>1494072.4109983603</v>
      </c>
      <c r="F216" s="411">
        <v>85207.402815429319</v>
      </c>
      <c r="G216" s="411">
        <v>6608.9575550878644</v>
      </c>
      <c r="H216" s="411">
        <v>58.369264758331802</v>
      </c>
      <c r="I216" s="411">
        <v>88.359202311493576</v>
      </c>
      <c r="J216" s="411">
        <v>0</v>
      </c>
      <c r="K216" s="411">
        <v>0</v>
      </c>
      <c r="L216" s="411">
        <v>136804.67435947291</v>
      </c>
      <c r="M216" s="800">
        <v>0</v>
      </c>
      <c r="N216" s="429">
        <v>331</v>
      </c>
    </row>
    <row r="217" spans="1:14">
      <c r="A217" s="434" t="s">
        <v>1050</v>
      </c>
      <c r="B217" s="435">
        <v>214</v>
      </c>
      <c r="C217" s="435" t="s">
        <v>1051</v>
      </c>
      <c r="D217" s="799">
        <v>450522</v>
      </c>
      <c r="E217" s="411">
        <v>210660.92195650286</v>
      </c>
      <c r="F217" s="411">
        <v>11807.0089226374</v>
      </c>
      <c r="G217" s="411">
        <v>46.281703749491186</v>
      </c>
      <c r="H217" s="411">
        <v>8.2299378781092312</v>
      </c>
      <c r="I217" s="411">
        <v>12.458453074468038</v>
      </c>
      <c r="J217" s="411">
        <v>0</v>
      </c>
      <c r="K217" s="411">
        <v>0</v>
      </c>
      <c r="L217" s="411">
        <v>1349.546073444576</v>
      </c>
      <c r="M217" s="800">
        <v>0</v>
      </c>
      <c r="N217" s="429">
        <v>331</v>
      </c>
    </row>
    <row r="218" spans="1:14">
      <c r="A218" s="434" t="s">
        <v>1052</v>
      </c>
      <c r="B218" s="435">
        <v>215</v>
      </c>
      <c r="C218" s="435" t="s">
        <v>1053</v>
      </c>
      <c r="D218" s="799">
        <v>3100522</v>
      </c>
      <c r="E218" s="411">
        <v>1814595.0712415604</v>
      </c>
      <c r="F218" s="411">
        <v>101170.6491410053</v>
      </c>
      <c r="G218" s="411">
        <v>3797.4373535912659</v>
      </c>
      <c r="H218" s="411">
        <v>70.891196010832999</v>
      </c>
      <c r="I218" s="411">
        <v>107.31486093510905</v>
      </c>
      <c r="J218" s="411">
        <v>0</v>
      </c>
      <c r="K218" s="411">
        <v>0</v>
      </c>
      <c r="L218" s="411">
        <v>9285.9911245337516</v>
      </c>
      <c r="M218" s="800">
        <v>0</v>
      </c>
      <c r="N218" s="429">
        <v>331</v>
      </c>
    </row>
    <row r="219" spans="1:14">
      <c r="A219" s="434" t="s">
        <v>1054</v>
      </c>
      <c r="B219" s="435">
        <v>216</v>
      </c>
      <c r="C219" s="435" t="s">
        <v>1055</v>
      </c>
      <c r="D219" s="799">
        <v>855504</v>
      </c>
      <c r="E219" s="411">
        <v>364262.51878815488</v>
      </c>
      <c r="F219" s="411">
        <v>20292.228521045792</v>
      </c>
      <c r="G219" s="411">
        <v>385.34355252682741</v>
      </c>
      <c r="H219" s="411">
        <v>14.23072619785224</v>
      </c>
      <c r="I219" s="411">
        <v>21.542426829627153</v>
      </c>
      <c r="J219" s="411">
        <v>0</v>
      </c>
      <c r="K219" s="411">
        <v>0</v>
      </c>
      <c r="L219" s="411">
        <v>2562.5202406550802</v>
      </c>
      <c r="M219" s="800">
        <v>0</v>
      </c>
      <c r="N219" s="429">
        <v>331</v>
      </c>
    </row>
    <row r="220" spans="1:14">
      <c r="A220" s="434" t="s">
        <v>1056</v>
      </c>
      <c r="B220" s="435">
        <v>217</v>
      </c>
      <c r="C220" s="435" t="s">
        <v>1057</v>
      </c>
      <c r="D220" s="799">
        <v>1190378</v>
      </c>
      <c r="E220" s="411">
        <v>564818.60742193344</v>
      </c>
      <c r="F220" s="411">
        <v>32552.072706148545</v>
      </c>
      <c r="G220" s="411">
        <v>24599.30386198741</v>
      </c>
      <c r="H220" s="411">
        <v>22.065896267379287</v>
      </c>
      <c r="I220" s="411">
        <v>33.40328168508389</v>
      </c>
      <c r="J220" s="411">
        <v>32428.160655232929</v>
      </c>
      <c r="K220" s="411">
        <v>0</v>
      </c>
      <c r="L220" s="411">
        <v>16827.220732324931</v>
      </c>
      <c r="M220" s="800">
        <v>0</v>
      </c>
      <c r="N220" s="429">
        <v>332</v>
      </c>
    </row>
    <row r="221" spans="1:14">
      <c r="A221" s="434" t="s">
        <v>1058</v>
      </c>
      <c r="B221" s="435">
        <v>218</v>
      </c>
      <c r="C221" s="435" t="s">
        <v>1059</v>
      </c>
      <c r="D221" s="799">
        <v>1534586</v>
      </c>
      <c r="E221" s="411">
        <v>238238.08600472077</v>
      </c>
      <c r="F221" s="411">
        <v>14825.4611930592</v>
      </c>
      <c r="G221" s="411">
        <v>3246.0623366816867</v>
      </c>
      <c r="H221" s="411">
        <v>9.3073011824344771</v>
      </c>
      <c r="I221" s="411">
        <v>14.089362125044444</v>
      </c>
      <c r="J221" s="411">
        <v>0</v>
      </c>
      <c r="K221" s="411">
        <v>0</v>
      </c>
      <c r="L221" s="411">
        <v>21692.752802273058</v>
      </c>
      <c r="M221" s="800">
        <v>0</v>
      </c>
      <c r="N221" s="429">
        <v>332</v>
      </c>
    </row>
    <row r="222" spans="1:14">
      <c r="A222" s="434" t="s">
        <v>1060</v>
      </c>
      <c r="B222" s="435">
        <v>219</v>
      </c>
      <c r="C222" s="435" t="s">
        <v>550</v>
      </c>
      <c r="D222" s="799">
        <v>969721</v>
      </c>
      <c r="E222" s="411">
        <v>229431.98152757634</v>
      </c>
      <c r="F222" s="411">
        <v>13374.645441393608</v>
      </c>
      <c r="G222" s="411">
        <v>2745.4659549053822</v>
      </c>
      <c r="H222" s="411">
        <v>8.9632711073643474</v>
      </c>
      <c r="I222" s="411">
        <v>13.568570521274568</v>
      </c>
      <c r="J222" s="411">
        <v>0</v>
      </c>
      <c r="K222" s="411">
        <v>0</v>
      </c>
      <c r="L222" s="411">
        <v>13789.251961927155</v>
      </c>
      <c r="M222" s="800">
        <v>0</v>
      </c>
      <c r="N222" s="429">
        <v>333</v>
      </c>
    </row>
    <row r="223" spans="1:14">
      <c r="A223" s="434" t="s">
        <v>1061</v>
      </c>
      <c r="B223" s="435">
        <v>220</v>
      </c>
      <c r="C223" s="435" t="s">
        <v>552</v>
      </c>
      <c r="D223" s="799">
        <v>1250691</v>
      </c>
      <c r="E223" s="411">
        <v>337411.10828831955</v>
      </c>
      <c r="F223" s="411">
        <v>20113.913423299447</v>
      </c>
      <c r="G223" s="411">
        <v>703.33348551515064</v>
      </c>
      <c r="H223" s="411">
        <v>13.181716071527605</v>
      </c>
      <c r="I223" s="411">
        <v>19.954438727284423</v>
      </c>
      <c r="J223" s="411">
        <v>0</v>
      </c>
      <c r="K223" s="411">
        <v>0</v>
      </c>
      <c r="L223" s="411">
        <v>17781.850385219743</v>
      </c>
      <c r="M223" s="800">
        <v>0</v>
      </c>
      <c r="N223" s="429">
        <v>333</v>
      </c>
    </row>
    <row r="224" spans="1:14">
      <c r="A224" s="434" t="s">
        <v>1062</v>
      </c>
      <c r="B224" s="435">
        <v>221</v>
      </c>
      <c r="C224" s="435" t="s">
        <v>1063</v>
      </c>
      <c r="D224" s="799">
        <v>177156</v>
      </c>
      <c r="E224" s="411">
        <v>245327.9968851209</v>
      </c>
      <c r="F224" s="411">
        <v>13785.19975345346</v>
      </c>
      <c r="G224" s="411">
        <v>8668.9803613445838</v>
      </c>
      <c r="H224" s="411">
        <v>9.5842843341510129</v>
      </c>
      <c r="I224" s="411">
        <v>14.508658315269331</v>
      </c>
      <c r="J224" s="411">
        <v>0</v>
      </c>
      <c r="K224" s="411">
        <v>0</v>
      </c>
      <c r="L224" s="411">
        <v>592.08399378757815</v>
      </c>
      <c r="M224" s="800">
        <v>0</v>
      </c>
      <c r="N224" s="429">
        <v>339</v>
      </c>
    </row>
    <row r="225" spans="1:14">
      <c r="A225" s="434" t="s">
        <v>1064</v>
      </c>
      <c r="B225" s="435">
        <v>222</v>
      </c>
      <c r="C225" s="435" t="s">
        <v>1065</v>
      </c>
      <c r="D225" s="799">
        <v>1048555</v>
      </c>
      <c r="E225" s="411">
        <v>637367.22740842879</v>
      </c>
      <c r="F225" s="411">
        <v>35481.424795033716</v>
      </c>
      <c r="G225" s="411">
        <v>2617.1785912249716</v>
      </c>
      <c r="H225" s="411">
        <v>24.900169610940818</v>
      </c>
      <c r="I225" s="411">
        <v>37.69379541361392</v>
      </c>
      <c r="J225" s="411">
        <v>0</v>
      </c>
      <c r="K225" s="411">
        <v>0</v>
      </c>
      <c r="L225" s="411">
        <v>3505.3645820794773</v>
      </c>
      <c r="M225" s="800">
        <v>0</v>
      </c>
      <c r="N225" s="429">
        <v>339</v>
      </c>
    </row>
    <row r="226" spans="1:14">
      <c r="A226" s="434" t="s">
        <v>1066</v>
      </c>
      <c r="B226" s="435">
        <v>223</v>
      </c>
      <c r="C226" s="435" t="s">
        <v>1067</v>
      </c>
      <c r="D226" s="799">
        <v>903324</v>
      </c>
      <c r="E226" s="411">
        <v>1465678.16235304</v>
      </c>
      <c r="F226" s="411">
        <v>81866.737403610285</v>
      </c>
      <c r="G226" s="411">
        <v>6374.9733429236285</v>
      </c>
      <c r="H226" s="411">
        <v>57.259980225271491</v>
      </c>
      <c r="I226" s="411">
        <v>86.679971009137731</v>
      </c>
      <c r="J226" s="411">
        <v>0</v>
      </c>
      <c r="K226" s="411">
        <v>0</v>
      </c>
      <c r="L226" s="411">
        <v>3019.9292579803455</v>
      </c>
      <c r="M226" s="800">
        <v>0</v>
      </c>
      <c r="N226" s="429">
        <v>339</v>
      </c>
    </row>
    <row r="227" spans="1:14">
      <c r="A227" s="434" t="s">
        <v>1068</v>
      </c>
      <c r="B227" s="435">
        <v>224</v>
      </c>
      <c r="C227" s="435" t="s">
        <v>1069</v>
      </c>
      <c r="D227" s="799">
        <v>385008</v>
      </c>
      <c r="E227" s="411">
        <v>445121.23591350415</v>
      </c>
      <c r="F227" s="411">
        <v>24975.819504476065</v>
      </c>
      <c r="G227" s="411">
        <v>337.51988119090993</v>
      </c>
      <c r="H227" s="411">
        <v>17.389651985629033</v>
      </c>
      <c r="I227" s="411">
        <v>26.324398367641457</v>
      </c>
      <c r="J227" s="411">
        <v>0</v>
      </c>
      <c r="K227" s="411">
        <v>0</v>
      </c>
      <c r="L227" s="411">
        <v>1286.8047950809646</v>
      </c>
      <c r="M227" s="800">
        <v>0</v>
      </c>
      <c r="N227" s="429">
        <v>339</v>
      </c>
    </row>
    <row r="228" spans="1:14">
      <c r="A228" s="434" t="s">
        <v>1070</v>
      </c>
      <c r="B228" s="435">
        <v>225</v>
      </c>
      <c r="C228" s="435" t="s">
        <v>1071</v>
      </c>
      <c r="D228" s="799">
        <v>585847</v>
      </c>
      <c r="E228" s="411">
        <v>155252.60080723299</v>
      </c>
      <c r="F228" s="411">
        <v>10695.923366907478</v>
      </c>
      <c r="G228" s="411">
        <v>1962.7574844372548</v>
      </c>
      <c r="H228" s="411">
        <v>6.0652884654242678</v>
      </c>
      <c r="I228" s="411">
        <v>9.1816138649834862</v>
      </c>
      <c r="J228" s="411">
        <v>0</v>
      </c>
      <c r="K228" s="411">
        <v>0</v>
      </c>
      <c r="L228" s="411">
        <v>5655.5594532377227</v>
      </c>
      <c r="M228" s="800">
        <v>0</v>
      </c>
      <c r="N228" s="429">
        <v>341</v>
      </c>
    </row>
    <row r="229" spans="1:14">
      <c r="A229" s="434" t="s">
        <v>1072</v>
      </c>
      <c r="B229" s="435">
        <v>226</v>
      </c>
      <c r="C229" s="435" t="s">
        <v>1073</v>
      </c>
      <c r="D229" s="799">
        <v>103201</v>
      </c>
      <c r="E229" s="411">
        <v>7743.5816477380868</v>
      </c>
      <c r="F229" s="411">
        <v>443.90675171857379</v>
      </c>
      <c r="G229" s="411">
        <v>88.190136058524004</v>
      </c>
      <c r="H229" s="411">
        <v>0.302520255408879</v>
      </c>
      <c r="I229" s="411">
        <v>0.45795417437020675</v>
      </c>
      <c r="J229" s="411">
        <v>0</v>
      </c>
      <c r="K229" s="411">
        <v>0</v>
      </c>
      <c r="L229" s="411">
        <v>995.20085275441056</v>
      </c>
      <c r="M229" s="800">
        <v>0</v>
      </c>
      <c r="N229" s="429">
        <v>341</v>
      </c>
    </row>
    <row r="230" spans="1:14">
      <c r="A230" s="434" t="s">
        <v>1074</v>
      </c>
      <c r="B230" s="435">
        <v>227</v>
      </c>
      <c r="C230" s="435" t="s">
        <v>1075</v>
      </c>
      <c r="D230" s="799">
        <v>1424720</v>
      </c>
      <c r="E230" s="411">
        <v>940230.15215630736</v>
      </c>
      <c r="F230" s="411">
        <v>50467.406634194325</v>
      </c>
      <c r="G230" s="411">
        <v>2373.3307061101282</v>
      </c>
      <c r="H230" s="411">
        <v>36.732183983175318</v>
      </c>
      <c r="I230" s="411">
        <v>55.605060117689781</v>
      </c>
      <c r="J230" s="411">
        <v>0</v>
      </c>
      <c r="K230" s="411">
        <v>0</v>
      </c>
      <c r="L230" s="411">
        <v>13751.339814102163</v>
      </c>
      <c r="M230" s="800">
        <v>0</v>
      </c>
      <c r="N230" s="429">
        <v>341</v>
      </c>
    </row>
    <row r="231" spans="1:14">
      <c r="A231" s="434" t="s">
        <v>1076</v>
      </c>
      <c r="B231" s="435">
        <v>228</v>
      </c>
      <c r="C231" s="435" t="s">
        <v>1077</v>
      </c>
      <c r="D231" s="799">
        <v>40625</v>
      </c>
      <c r="E231" s="411">
        <v>11583.078161172331</v>
      </c>
      <c r="F231" s="411">
        <v>679.12902353286449</v>
      </c>
      <c r="G231" s="411">
        <v>0</v>
      </c>
      <c r="H231" s="411">
        <v>0.45251873398434689</v>
      </c>
      <c r="I231" s="411">
        <v>0.68502138122540579</v>
      </c>
      <c r="J231" s="411">
        <v>0</v>
      </c>
      <c r="K231" s="411">
        <v>0</v>
      </c>
      <c r="L231" s="411">
        <v>393.83312116760379</v>
      </c>
      <c r="M231" s="800">
        <v>0</v>
      </c>
      <c r="N231" s="429">
        <v>341</v>
      </c>
    </row>
    <row r="232" spans="1:14">
      <c r="A232" s="434" t="s">
        <v>1078</v>
      </c>
      <c r="B232" s="435">
        <v>229</v>
      </c>
      <c r="C232" s="435" t="s">
        <v>1079</v>
      </c>
      <c r="D232" s="799">
        <v>466753</v>
      </c>
      <c r="E232" s="411">
        <v>141136.00786550462</v>
      </c>
      <c r="F232" s="411">
        <v>8346.392250098419</v>
      </c>
      <c r="G232" s="411">
        <v>54.457463385236089</v>
      </c>
      <c r="H232" s="411">
        <v>5.513792336564789</v>
      </c>
      <c r="I232" s="411">
        <v>8.3467608267336892</v>
      </c>
      <c r="J232" s="411">
        <v>0</v>
      </c>
      <c r="K232" s="411">
        <v>0</v>
      </c>
      <c r="L232" s="411">
        <v>4504.9489619833494</v>
      </c>
      <c r="M232" s="800">
        <v>0</v>
      </c>
      <c r="N232" s="429">
        <v>341</v>
      </c>
    </row>
    <row r="233" spans="1:14">
      <c r="A233" s="434" t="s">
        <v>1080</v>
      </c>
      <c r="B233" s="435">
        <v>230</v>
      </c>
      <c r="C233" s="435" t="s">
        <v>1081</v>
      </c>
      <c r="D233" s="799">
        <v>252126</v>
      </c>
      <c r="E233" s="411">
        <v>60337.954786989751</v>
      </c>
      <c r="F233" s="411">
        <v>3793.3110721287012</v>
      </c>
      <c r="G233" s="411">
        <v>2058.7980215924649</v>
      </c>
      <c r="H233" s="411">
        <v>2.3572365248245806</v>
      </c>
      <c r="I233" s="411">
        <v>3.5683769507013734</v>
      </c>
      <c r="J233" s="411">
        <v>0</v>
      </c>
      <c r="K233" s="411">
        <v>0</v>
      </c>
      <c r="L233" s="411">
        <v>2433.463966822374</v>
      </c>
      <c r="M233" s="800">
        <v>0</v>
      </c>
      <c r="N233" s="429">
        <v>341</v>
      </c>
    </row>
    <row r="234" spans="1:14">
      <c r="A234" s="434" t="s">
        <v>1082</v>
      </c>
      <c r="B234" s="435">
        <v>231</v>
      </c>
      <c r="C234" s="435" t="s">
        <v>1083</v>
      </c>
      <c r="D234" s="799">
        <v>189203</v>
      </c>
      <c r="E234" s="411">
        <v>56239.945414392103</v>
      </c>
      <c r="F234" s="411">
        <v>3366.2587783156632</v>
      </c>
      <c r="G234" s="411">
        <v>206.47746116031732</v>
      </c>
      <c r="H234" s="411">
        <v>2.1971386659186387</v>
      </c>
      <c r="I234" s="411">
        <v>3.3260213348943775</v>
      </c>
      <c r="J234" s="411">
        <v>0</v>
      </c>
      <c r="K234" s="411">
        <v>0</v>
      </c>
      <c r="L234" s="411">
        <v>1827.2698489467498</v>
      </c>
      <c r="M234" s="800">
        <v>0</v>
      </c>
      <c r="N234" s="429">
        <v>341</v>
      </c>
    </row>
    <row r="235" spans="1:14">
      <c r="A235" s="434" t="s">
        <v>1084</v>
      </c>
      <c r="B235" s="435">
        <v>232</v>
      </c>
      <c r="C235" s="435" t="s">
        <v>1085</v>
      </c>
      <c r="D235" s="799">
        <v>680047</v>
      </c>
      <c r="E235" s="411">
        <v>85995.629359446408</v>
      </c>
      <c r="F235" s="411">
        <v>4947.6398444871193</v>
      </c>
      <c r="G235" s="411">
        <v>4437.984668361054</v>
      </c>
      <c r="H235" s="411">
        <v>3.3596106997162174</v>
      </c>
      <c r="I235" s="411">
        <v>5.0857677021143255</v>
      </c>
      <c r="J235" s="411">
        <v>0</v>
      </c>
      <c r="K235" s="411">
        <v>0</v>
      </c>
      <c r="L235" s="411">
        <v>4580.9245548052286</v>
      </c>
      <c r="M235" s="800">
        <v>0</v>
      </c>
      <c r="N235" s="429">
        <v>342</v>
      </c>
    </row>
    <row r="236" spans="1:14">
      <c r="A236" s="434" t="s">
        <v>1086</v>
      </c>
      <c r="B236" s="435">
        <v>233</v>
      </c>
      <c r="C236" s="435" t="s">
        <v>1087</v>
      </c>
      <c r="D236" s="799">
        <v>47157</v>
      </c>
      <c r="E236" s="411">
        <v>23880.604888859318</v>
      </c>
      <c r="F236" s="411">
        <v>1296.1049011634359</v>
      </c>
      <c r="G236" s="411">
        <v>81.246084331899795</v>
      </c>
      <c r="H236" s="411">
        <v>0.93294899168610101</v>
      </c>
      <c r="I236" s="411">
        <v>1.4122951358733564</v>
      </c>
      <c r="J236" s="411">
        <v>0</v>
      </c>
      <c r="K236" s="411">
        <v>0</v>
      </c>
      <c r="L236" s="411">
        <v>317.97005733353939</v>
      </c>
      <c r="M236" s="800">
        <v>0</v>
      </c>
      <c r="N236" s="429">
        <v>342</v>
      </c>
    </row>
    <row r="237" spans="1:14">
      <c r="A237" s="434" t="s">
        <v>1088</v>
      </c>
      <c r="B237" s="435">
        <v>234</v>
      </c>
      <c r="C237" s="435" t="s">
        <v>1089</v>
      </c>
      <c r="D237" s="799">
        <v>999780</v>
      </c>
      <c r="E237" s="411">
        <v>437358.73862500879</v>
      </c>
      <c r="F237" s="411">
        <v>25643.263668948544</v>
      </c>
      <c r="G237" s="411">
        <v>3457.9989073813881</v>
      </c>
      <c r="H237" s="411">
        <v>17.086392748605</v>
      </c>
      <c r="I237" s="411">
        <v>25.865325525316319</v>
      </c>
      <c r="J237" s="411">
        <v>0</v>
      </c>
      <c r="K237" s="411">
        <v>0</v>
      </c>
      <c r="L237" s="411">
        <v>6733.9590955636841</v>
      </c>
      <c r="M237" s="800">
        <v>0</v>
      </c>
      <c r="N237" s="429">
        <v>342</v>
      </c>
    </row>
    <row r="238" spans="1:14">
      <c r="A238" s="434" t="s">
        <v>1090</v>
      </c>
      <c r="B238" s="435">
        <v>235</v>
      </c>
      <c r="C238" s="435" t="s">
        <v>1091</v>
      </c>
      <c r="D238" s="799">
        <v>4155265</v>
      </c>
      <c r="E238" s="411">
        <v>1857920.3486184212</v>
      </c>
      <c r="F238" s="411">
        <v>100556.82339773074</v>
      </c>
      <c r="G238" s="411">
        <v>2998.7821397091493</v>
      </c>
      <c r="H238" s="411">
        <v>72.583794419934407</v>
      </c>
      <c r="I238" s="411">
        <v>109.87711087745657</v>
      </c>
      <c r="J238" s="411">
        <v>0</v>
      </c>
      <c r="K238" s="411">
        <v>0</v>
      </c>
      <c r="L238" s="411">
        <v>1918.6382413840188</v>
      </c>
      <c r="M238" s="800">
        <v>0</v>
      </c>
      <c r="N238" s="429">
        <v>351</v>
      </c>
    </row>
    <row r="239" spans="1:14">
      <c r="A239" s="434" t="s">
        <v>1092</v>
      </c>
      <c r="B239" s="435">
        <v>236</v>
      </c>
      <c r="C239" s="435" t="s">
        <v>1093</v>
      </c>
      <c r="D239" s="799">
        <v>10293825</v>
      </c>
      <c r="E239" s="411">
        <v>5124088.4006891698</v>
      </c>
      <c r="F239" s="411">
        <v>276348.25558141683</v>
      </c>
      <c r="G239" s="411">
        <v>7852.4568288104365</v>
      </c>
      <c r="H239" s="411">
        <v>0</v>
      </c>
      <c r="I239" s="411">
        <v>0</v>
      </c>
      <c r="J239" s="411">
        <v>0</v>
      </c>
      <c r="K239" s="411">
        <v>0</v>
      </c>
      <c r="L239" s="411">
        <v>4753.1455027394468</v>
      </c>
      <c r="M239" s="800">
        <v>0</v>
      </c>
      <c r="N239" s="429">
        <v>351</v>
      </c>
    </row>
    <row r="240" spans="1:14">
      <c r="A240" s="434" t="s">
        <v>1094</v>
      </c>
      <c r="B240" s="435">
        <v>237</v>
      </c>
      <c r="C240" s="435" t="s">
        <v>561</v>
      </c>
      <c r="D240" s="799">
        <v>3363386</v>
      </c>
      <c r="E240" s="411">
        <v>4293379.3683460047</v>
      </c>
      <c r="F240" s="411">
        <v>222642.06246515203</v>
      </c>
      <c r="G240" s="411">
        <v>1000.2048256999145</v>
      </c>
      <c r="H240" s="411">
        <v>167.73042271190315</v>
      </c>
      <c r="I240" s="411">
        <v>253.90976596253699</v>
      </c>
      <c r="J240" s="411">
        <v>0</v>
      </c>
      <c r="K240" s="411">
        <v>0</v>
      </c>
      <c r="L240" s="411">
        <v>1178.8178156372014</v>
      </c>
      <c r="M240" s="800">
        <v>0</v>
      </c>
      <c r="N240" s="429">
        <v>352</v>
      </c>
    </row>
    <row r="241" spans="1:14">
      <c r="A241" s="434" t="s">
        <v>1095</v>
      </c>
      <c r="B241" s="435">
        <v>238</v>
      </c>
      <c r="C241" s="435" t="s">
        <v>563</v>
      </c>
      <c r="D241" s="799">
        <v>273380</v>
      </c>
      <c r="E241" s="411">
        <v>80662.839187786405</v>
      </c>
      <c r="F241" s="411">
        <v>4424.6517304697954</v>
      </c>
      <c r="G241" s="411">
        <v>5.1107933957702736</v>
      </c>
      <c r="H241" s="411">
        <v>3.1512733800930977</v>
      </c>
      <c r="I241" s="411">
        <v>4.7703873482614716</v>
      </c>
      <c r="J241" s="411">
        <v>0</v>
      </c>
      <c r="K241" s="411">
        <v>0</v>
      </c>
      <c r="L241" s="411">
        <v>95.784423669881704</v>
      </c>
      <c r="M241" s="800">
        <v>0</v>
      </c>
      <c r="N241" s="429">
        <v>352</v>
      </c>
    </row>
    <row r="242" spans="1:14">
      <c r="A242" s="434" t="s">
        <v>1096</v>
      </c>
      <c r="B242" s="435">
        <v>239</v>
      </c>
      <c r="C242" s="435" t="s">
        <v>1097</v>
      </c>
      <c r="D242" s="799">
        <v>5590554</v>
      </c>
      <c r="E242" s="411">
        <v>8052479.7506442182</v>
      </c>
      <c r="F242" s="411">
        <v>432417.15286438284</v>
      </c>
      <c r="G242" s="411">
        <v>1825.4050411892827</v>
      </c>
      <c r="H242" s="411">
        <v>314.58804745105073</v>
      </c>
      <c r="I242" s="411">
        <v>476.22235854079941</v>
      </c>
      <c r="J242" s="411">
        <v>0</v>
      </c>
      <c r="K242" s="411">
        <v>0</v>
      </c>
      <c r="L242" s="411">
        <v>3044.9201686616557</v>
      </c>
      <c r="M242" s="800">
        <v>0</v>
      </c>
      <c r="N242" s="429">
        <v>353</v>
      </c>
    </row>
    <row r="243" spans="1:14">
      <c r="A243" s="434" t="s">
        <v>1098</v>
      </c>
      <c r="B243" s="435">
        <v>240</v>
      </c>
      <c r="C243" s="435" t="s">
        <v>1099</v>
      </c>
      <c r="D243" s="799">
        <v>17139423</v>
      </c>
      <c r="E243" s="411">
        <v>16583014.830380756</v>
      </c>
      <c r="F243" s="411">
        <v>903568.072646391</v>
      </c>
      <c r="G243" s="411">
        <v>226659.21924113395</v>
      </c>
      <c r="H243" s="411">
        <v>647.85239055384659</v>
      </c>
      <c r="I243" s="411">
        <v>980.71683242782228</v>
      </c>
      <c r="J243" s="411">
        <v>5324.53783272685</v>
      </c>
      <c r="K243" s="411">
        <v>42452.013668104737</v>
      </c>
      <c r="L243" s="411">
        <v>9334.8649080109208</v>
      </c>
      <c r="M243" s="800">
        <v>0</v>
      </c>
      <c r="N243" s="429">
        <v>353</v>
      </c>
    </row>
    <row r="244" spans="1:14">
      <c r="A244" s="434" t="s">
        <v>1100</v>
      </c>
      <c r="B244" s="435">
        <v>241</v>
      </c>
      <c r="C244" s="435" t="s">
        <v>1101</v>
      </c>
      <c r="D244" s="799">
        <v>1337873</v>
      </c>
      <c r="E244" s="411">
        <v>1482307.2687521558</v>
      </c>
      <c r="F244" s="411">
        <v>93924.183728769334</v>
      </c>
      <c r="G244" s="411">
        <v>8335.6342067212317</v>
      </c>
      <c r="H244" s="411">
        <v>57.909633285564517</v>
      </c>
      <c r="I244" s="411">
        <v>87.663413689534323</v>
      </c>
      <c r="J244" s="411">
        <v>341.96577460685791</v>
      </c>
      <c r="K244" s="411">
        <v>0</v>
      </c>
      <c r="L244" s="411">
        <v>26087.463542346253</v>
      </c>
      <c r="M244" s="800">
        <v>0</v>
      </c>
      <c r="N244" s="429">
        <v>354</v>
      </c>
    </row>
    <row r="245" spans="1:14">
      <c r="A245" s="434" t="s">
        <v>1102</v>
      </c>
      <c r="B245" s="435">
        <v>242</v>
      </c>
      <c r="C245" s="435" t="s">
        <v>1103</v>
      </c>
      <c r="D245" s="799">
        <v>29705</v>
      </c>
      <c r="E245" s="411">
        <v>30023.450015187253</v>
      </c>
      <c r="F245" s="411">
        <v>2043.9771678444645</v>
      </c>
      <c r="G245" s="411">
        <v>79.868204179381209</v>
      </c>
      <c r="H245" s="411">
        <v>1.1729329114135745</v>
      </c>
      <c r="I245" s="411">
        <v>1.7755820095816335</v>
      </c>
      <c r="J245" s="411">
        <v>6.9263590331421652</v>
      </c>
      <c r="K245" s="411">
        <v>0</v>
      </c>
      <c r="L245" s="411">
        <v>579.15807086835378</v>
      </c>
      <c r="M245" s="800">
        <v>0</v>
      </c>
      <c r="N245" s="429">
        <v>354</v>
      </c>
    </row>
    <row r="246" spans="1:14">
      <c r="A246" s="434" t="s">
        <v>1104</v>
      </c>
      <c r="B246" s="435">
        <v>243</v>
      </c>
      <c r="C246" s="435" t="s">
        <v>1105</v>
      </c>
      <c r="D246" s="799">
        <v>725240</v>
      </c>
      <c r="E246" s="411">
        <v>6025324.7932542497</v>
      </c>
      <c r="F246" s="411">
        <v>349292.3089842294</v>
      </c>
      <c r="G246" s="411">
        <v>49.549024604760866</v>
      </c>
      <c r="H246" s="411">
        <v>235.39272629858104</v>
      </c>
      <c r="I246" s="411">
        <v>356.33674009404803</v>
      </c>
      <c r="J246" s="411">
        <v>0</v>
      </c>
      <c r="K246" s="411">
        <v>0</v>
      </c>
      <c r="L246" s="411">
        <v>14141.597070495965</v>
      </c>
      <c r="M246" s="800">
        <v>0</v>
      </c>
      <c r="N246" s="429">
        <v>354</v>
      </c>
    </row>
    <row r="247" spans="1:14">
      <c r="A247" s="434" t="s">
        <v>1106</v>
      </c>
      <c r="B247" s="435">
        <v>244</v>
      </c>
      <c r="C247" s="435" t="s">
        <v>1107</v>
      </c>
      <c r="D247" s="799">
        <v>226360</v>
      </c>
      <c r="E247" s="411">
        <v>90336.896803267999</v>
      </c>
      <c r="F247" s="411">
        <v>6240.4081907380669</v>
      </c>
      <c r="G247" s="411">
        <v>3647.9425342717677</v>
      </c>
      <c r="H247" s="411">
        <v>3.5292119767024017</v>
      </c>
      <c r="I247" s="411">
        <v>5.3425095611655955</v>
      </c>
      <c r="J247" s="411">
        <v>0</v>
      </c>
      <c r="K247" s="411">
        <v>0</v>
      </c>
      <c r="L247" s="411">
        <v>4414.8615233870487</v>
      </c>
      <c r="M247" s="800">
        <v>0</v>
      </c>
      <c r="N247" s="429">
        <v>354</v>
      </c>
    </row>
    <row r="248" spans="1:14">
      <c r="A248" s="434" t="s">
        <v>1108</v>
      </c>
      <c r="B248" s="435">
        <v>245</v>
      </c>
      <c r="C248" s="435" t="s">
        <v>1109</v>
      </c>
      <c r="D248" s="799">
        <v>856939</v>
      </c>
      <c r="E248" s="411">
        <v>600255.72996425128</v>
      </c>
      <c r="F248" s="411">
        <v>39934.979607009715</v>
      </c>
      <c r="G248" s="411">
        <v>855.39559998777088</v>
      </c>
      <c r="H248" s="411">
        <v>23.45032634768835</v>
      </c>
      <c r="I248" s="411">
        <v>35.499027418024355</v>
      </c>
      <c r="J248" s="411">
        <v>0</v>
      </c>
      <c r="K248" s="411">
        <v>0</v>
      </c>
      <c r="L248" s="411">
        <v>1513.9874983775817</v>
      </c>
      <c r="M248" s="800">
        <v>0</v>
      </c>
      <c r="N248" s="429">
        <v>359</v>
      </c>
    </row>
    <row r="249" spans="1:14">
      <c r="A249" s="434" t="s">
        <v>1110</v>
      </c>
      <c r="B249" s="435">
        <v>246</v>
      </c>
      <c r="C249" s="435" t="s">
        <v>1111</v>
      </c>
      <c r="D249" s="799">
        <v>375430</v>
      </c>
      <c r="E249" s="411">
        <v>1636191.1686851354</v>
      </c>
      <c r="F249" s="411">
        <v>170100.7264736426</v>
      </c>
      <c r="G249" s="411">
        <v>3830.8484221633116</v>
      </c>
      <c r="H249" s="411">
        <v>63.921450404408688</v>
      </c>
      <c r="I249" s="411">
        <v>96.764082804744106</v>
      </c>
      <c r="J249" s="411">
        <v>0</v>
      </c>
      <c r="K249" s="411">
        <v>0</v>
      </c>
      <c r="L249" s="411">
        <v>663.18658913762431</v>
      </c>
      <c r="M249" s="800">
        <v>0</v>
      </c>
      <c r="N249" s="429">
        <v>359</v>
      </c>
    </row>
    <row r="250" spans="1:14">
      <c r="A250" s="434" t="s">
        <v>1112</v>
      </c>
      <c r="B250" s="435">
        <v>247</v>
      </c>
      <c r="C250" s="435" t="s">
        <v>1113</v>
      </c>
      <c r="D250" s="799">
        <v>1425619</v>
      </c>
      <c r="E250" s="411">
        <v>8832075.0794395525</v>
      </c>
      <c r="F250" s="411">
        <v>536488.70508596231</v>
      </c>
      <c r="G250" s="411">
        <v>342.33087722672894</v>
      </c>
      <c r="H250" s="411">
        <v>345.04467446312896</v>
      </c>
      <c r="I250" s="411">
        <v>522.32750101651959</v>
      </c>
      <c r="J250" s="411">
        <v>0</v>
      </c>
      <c r="K250" s="411">
        <v>0</v>
      </c>
      <c r="L250" s="411">
        <v>2518.4837545940259</v>
      </c>
      <c r="M250" s="800">
        <v>0</v>
      </c>
      <c r="N250" s="429">
        <v>359</v>
      </c>
    </row>
    <row r="251" spans="1:14">
      <c r="A251" s="434" t="s">
        <v>1114</v>
      </c>
      <c r="B251" s="435">
        <v>248</v>
      </c>
      <c r="C251" s="435" t="s">
        <v>1115</v>
      </c>
      <c r="D251" s="799">
        <v>332606</v>
      </c>
      <c r="E251" s="411">
        <v>262009.11349600664</v>
      </c>
      <c r="F251" s="411">
        <v>14383.768830820787</v>
      </c>
      <c r="G251" s="411">
        <v>0</v>
      </c>
      <c r="H251" s="411">
        <v>10.235969289149134</v>
      </c>
      <c r="I251" s="411">
        <v>15.495176871232744</v>
      </c>
      <c r="J251" s="411">
        <v>0</v>
      </c>
      <c r="K251" s="411">
        <v>0</v>
      </c>
      <c r="L251" s="411">
        <v>587.5755448779272</v>
      </c>
      <c r="M251" s="800">
        <v>0</v>
      </c>
      <c r="N251" s="429">
        <v>359</v>
      </c>
    </row>
    <row r="252" spans="1:14">
      <c r="A252" s="434" t="s">
        <v>1116</v>
      </c>
      <c r="B252" s="435">
        <v>249</v>
      </c>
      <c r="C252" s="435" t="s">
        <v>1117</v>
      </c>
      <c r="D252" s="799">
        <v>239391</v>
      </c>
      <c r="E252" s="411">
        <v>3981708.9843392884</v>
      </c>
      <c r="F252" s="411">
        <v>218836.50735777325</v>
      </c>
      <c r="G252" s="411">
        <v>226.83978214942613</v>
      </c>
      <c r="H252" s="411">
        <v>155.55432533703572</v>
      </c>
      <c r="I252" s="411">
        <v>235.47762953311963</v>
      </c>
      <c r="J252" s="411">
        <v>0</v>
      </c>
      <c r="K252" s="411">
        <v>0</v>
      </c>
      <c r="L252" s="411">
        <v>422.75053484452189</v>
      </c>
      <c r="M252" s="800">
        <v>0</v>
      </c>
      <c r="N252" s="429">
        <v>359</v>
      </c>
    </row>
    <row r="253" spans="1:14">
      <c r="A253" s="434" t="s">
        <v>1118</v>
      </c>
      <c r="B253" s="435">
        <v>250</v>
      </c>
      <c r="C253" s="435" t="s">
        <v>571</v>
      </c>
      <c r="D253" s="799">
        <v>920353</v>
      </c>
      <c r="E253" s="411">
        <v>3439916.4498402444</v>
      </c>
      <c r="F253" s="411">
        <v>192769.32916579364</v>
      </c>
      <c r="G253" s="411">
        <v>810.47469103900278</v>
      </c>
      <c r="H253" s="411">
        <v>134.38799386777936</v>
      </c>
      <c r="I253" s="411">
        <v>203.43610610075203</v>
      </c>
      <c r="J253" s="411">
        <v>0</v>
      </c>
      <c r="K253" s="411">
        <v>0</v>
      </c>
      <c r="L253" s="411">
        <v>1625.990774220217</v>
      </c>
      <c r="M253" s="800">
        <v>0</v>
      </c>
      <c r="N253" s="429">
        <v>359</v>
      </c>
    </row>
    <row r="254" spans="1:14">
      <c r="A254" s="434" t="s">
        <v>1119</v>
      </c>
      <c r="B254" s="435">
        <v>251</v>
      </c>
      <c r="C254" s="435" t="s">
        <v>1120</v>
      </c>
      <c r="D254" s="799">
        <v>146887</v>
      </c>
      <c r="E254" s="411">
        <v>14153.55577763606</v>
      </c>
      <c r="F254" s="411">
        <v>849.45697744703489</v>
      </c>
      <c r="G254" s="411">
        <v>25.941869058239917</v>
      </c>
      <c r="H254" s="411">
        <v>0.55294016432886428</v>
      </c>
      <c r="I254" s="411">
        <v>0.83703901442600537</v>
      </c>
      <c r="J254" s="411">
        <v>0</v>
      </c>
      <c r="K254" s="411">
        <v>0</v>
      </c>
      <c r="L254" s="411">
        <v>0</v>
      </c>
      <c r="M254" s="800">
        <v>0</v>
      </c>
      <c r="N254" s="429">
        <v>391</v>
      </c>
    </row>
    <row r="255" spans="1:14">
      <c r="A255" s="434" t="s">
        <v>1121</v>
      </c>
      <c r="B255" s="435">
        <v>252</v>
      </c>
      <c r="C255" s="435" t="s">
        <v>1122</v>
      </c>
      <c r="D255" s="799">
        <v>328329</v>
      </c>
      <c r="E255" s="411">
        <v>152581.83672382848</v>
      </c>
      <c r="F255" s="411">
        <v>9170.1759686423593</v>
      </c>
      <c r="G255" s="411">
        <v>553.86139837190058</v>
      </c>
      <c r="H255" s="411">
        <v>5.9609491209964336</v>
      </c>
      <c r="I255" s="411">
        <v>9.0236653062425329</v>
      </c>
      <c r="J255" s="411">
        <v>0</v>
      </c>
      <c r="K255" s="411">
        <v>0</v>
      </c>
      <c r="L255" s="411">
        <v>0</v>
      </c>
      <c r="M255" s="800">
        <v>0</v>
      </c>
      <c r="N255" s="429">
        <v>391</v>
      </c>
    </row>
    <row r="256" spans="1:14">
      <c r="A256" s="434" t="s">
        <v>1123</v>
      </c>
      <c r="B256" s="435">
        <v>253</v>
      </c>
      <c r="C256" s="435" t="s">
        <v>1124</v>
      </c>
      <c r="D256" s="799">
        <v>237795</v>
      </c>
      <c r="E256" s="411">
        <v>112816.76805190889</v>
      </c>
      <c r="F256" s="411">
        <v>6868.8560785264999</v>
      </c>
      <c r="G256" s="411">
        <v>515.18038449811763</v>
      </c>
      <c r="H256" s="411">
        <v>4.4074381904963813</v>
      </c>
      <c r="I256" s="411">
        <v>6.6719655346332489</v>
      </c>
      <c r="J256" s="411">
        <v>0</v>
      </c>
      <c r="K256" s="411">
        <v>0</v>
      </c>
      <c r="L256" s="411">
        <v>0</v>
      </c>
      <c r="M256" s="800">
        <v>0</v>
      </c>
      <c r="N256" s="429">
        <v>391</v>
      </c>
    </row>
    <row r="257" spans="1:14">
      <c r="A257" s="434" t="s">
        <v>1125</v>
      </c>
      <c r="B257" s="435">
        <v>254</v>
      </c>
      <c r="C257" s="435" t="s">
        <v>1126</v>
      </c>
      <c r="D257" s="799">
        <v>110478</v>
      </c>
      <c r="E257" s="411">
        <v>115498.18824570932</v>
      </c>
      <c r="F257" s="411">
        <v>7811.6329471050085</v>
      </c>
      <c r="G257" s="411">
        <v>0</v>
      </c>
      <c r="H257" s="411">
        <v>4.5121938395988828</v>
      </c>
      <c r="I257" s="411">
        <v>6.8305442940307364</v>
      </c>
      <c r="J257" s="411">
        <v>0</v>
      </c>
      <c r="K257" s="411">
        <v>0</v>
      </c>
      <c r="L257" s="411">
        <v>0</v>
      </c>
      <c r="M257" s="800">
        <v>0</v>
      </c>
      <c r="N257" s="429">
        <v>391</v>
      </c>
    </row>
    <row r="258" spans="1:14">
      <c r="A258" s="434" t="s">
        <v>1127</v>
      </c>
      <c r="B258" s="435">
        <v>255</v>
      </c>
      <c r="C258" s="435" t="s">
        <v>1128</v>
      </c>
      <c r="D258" s="799">
        <v>74277</v>
      </c>
      <c r="E258" s="411">
        <v>28379.327135967076</v>
      </c>
      <c r="F258" s="411">
        <v>1635.506394595136</v>
      </c>
      <c r="G258" s="411">
        <v>49.391603360908825</v>
      </c>
      <c r="H258" s="411">
        <v>1.1087015910799722</v>
      </c>
      <c r="I258" s="411">
        <v>1.6783488466903536</v>
      </c>
      <c r="J258" s="411">
        <v>0</v>
      </c>
      <c r="K258" s="411">
        <v>0</v>
      </c>
      <c r="L258" s="411">
        <v>0</v>
      </c>
      <c r="M258" s="800">
        <v>0</v>
      </c>
      <c r="N258" s="429">
        <v>391</v>
      </c>
    </row>
    <row r="259" spans="1:14">
      <c r="A259" s="434" t="s">
        <v>1129</v>
      </c>
      <c r="B259" s="435">
        <v>256</v>
      </c>
      <c r="C259" s="435" t="s">
        <v>1130</v>
      </c>
      <c r="D259" s="799">
        <v>240879</v>
      </c>
      <c r="E259" s="411">
        <v>193377.52242761967</v>
      </c>
      <c r="F259" s="411">
        <v>12261.959510221224</v>
      </c>
      <c r="G259" s="411">
        <v>363.2604674535217</v>
      </c>
      <c r="H259" s="411">
        <v>7.5547234001500918</v>
      </c>
      <c r="I259" s="411">
        <v>11.43631560351206</v>
      </c>
      <c r="J259" s="411">
        <v>0</v>
      </c>
      <c r="K259" s="411">
        <v>0</v>
      </c>
      <c r="L259" s="411">
        <v>0</v>
      </c>
      <c r="M259" s="800">
        <v>0</v>
      </c>
      <c r="N259" s="429">
        <v>391</v>
      </c>
    </row>
    <row r="260" spans="1:14">
      <c r="A260" s="434" t="s">
        <v>1131</v>
      </c>
      <c r="B260" s="435">
        <v>257</v>
      </c>
      <c r="C260" s="435" t="s">
        <v>1132</v>
      </c>
      <c r="D260" s="799">
        <v>68719</v>
      </c>
      <c r="E260" s="411">
        <v>18479.912774804656</v>
      </c>
      <c r="F260" s="411">
        <v>1195.7238869333876</v>
      </c>
      <c r="G260" s="411">
        <v>0.21107522803807191</v>
      </c>
      <c r="H260" s="411">
        <v>0.72195893152372448</v>
      </c>
      <c r="I260" s="411">
        <v>1.092899072058102</v>
      </c>
      <c r="J260" s="411">
        <v>0</v>
      </c>
      <c r="K260" s="411">
        <v>0</v>
      </c>
      <c r="L260" s="411">
        <v>0</v>
      </c>
      <c r="M260" s="800">
        <v>0</v>
      </c>
      <c r="N260" s="429">
        <v>391</v>
      </c>
    </row>
    <row r="261" spans="1:14">
      <c r="A261" s="434" t="s">
        <v>1133</v>
      </c>
      <c r="B261" s="435">
        <v>258</v>
      </c>
      <c r="C261" s="435" t="s">
        <v>1134</v>
      </c>
      <c r="D261" s="799">
        <v>363722</v>
      </c>
      <c r="E261" s="411">
        <v>51443.533895683737</v>
      </c>
      <c r="F261" s="411">
        <v>3048.4120847011645</v>
      </c>
      <c r="G261" s="411">
        <v>484.83979880345112</v>
      </c>
      <c r="H261" s="411">
        <v>2.0097561724300355</v>
      </c>
      <c r="I261" s="411">
        <v>3.0423623283891055</v>
      </c>
      <c r="J261" s="411">
        <v>0</v>
      </c>
      <c r="K261" s="411">
        <v>0</v>
      </c>
      <c r="L261" s="411">
        <v>0</v>
      </c>
      <c r="M261" s="800">
        <v>0</v>
      </c>
      <c r="N261" s="429">
        <v>391</v>
      </c>
    </row>
    <row r="262" spans="1:14">
      <c r="A262" s="434" t="s">
        <v>1135</v>
      </c>
      <c r="B262" s="435">
        <v>259</v>
      </c>
      <c r="C262" s="435" t="s">
        <v>3</v>
      </c>
      <c r="D262" s="799">
        <v>1928240</v>
      </c>
      <c r="E262" s="411">
        <v>980073.37288261275</v>
      </c>
      <c r="F262" s="411">
        <v>57203.828858212779</v>
      </c>
      <c r="G262" s="411">
        <v>13519.245886648299</v>
      </c>
      <c r="H262" s="411">
        <v>38.288748097657788</v>
      </c>
      <c r="I262" s="411">
        <v>57.961381789237578</v>
      </c>
      <c r="J262" s="411">
        <v>0</v>
      </c>
      <c r="K262" s="411">
        <v>0</v>
      </c>
      <c r="L262" s="411">
        <v>0</v>
      </c>
      <c r="M262" s="800">
        <v>0</v>
      </c>
      <c r="N262" s="429">
        <v>391</v>
      </c>
    </row>
    <row r="263" spans="1:14">
      <c r="A263" s="434" t="s">
        <v>1136</v>
      </c>
      <c r="B263" s="435">
        <v>260</v>
      </c>
      <c r="C263" s="435" t="s">
        <v>250</v>
      </c>
      <c r="D263" s="799">
        <v>914413</v>
      </c>
      <c r="E263" s="411">
        <v>3468061.4032523655</v>
      </c>
      <c r="F263" s="411">
        <v>236305.57979374111</v>
      </c>
      <c r="G263" s="411">
        <v>45.170098800147386</v>
      </c>
      <c r="H263" s="411">
        <v>135.4875391275873</v>
      </c>
      <c r="I263" s="411">
        <v>205.1005941230745</v>
      </c>
      <c r="J263" s="411">
        <v>0</v>
      </c>
      <c r="K263" s="411">
        <v>0</v>
      </c>
      <c r="L263" s="411">
        <v>0</v>
      </c>
      <c r="M263" s="800">
        <v>0</v>
      </c>
      <c r="N263" s="429">
        <v>392</v>
      </c>
    </row>
    <row r="264" spans="1:14">
      <c r="A264" s="434" t="s">
        <v>1137</v>
      </c>
      <c r="B264" s="435">
        <v>261</v>
      </c>
      <c r="C264" s="435" t="s">
        <v>1138</v>
      </c>
      <c r="D264" s="799">
        <v>9220703</v>
      </c>
      <c r="E264" s="411">
        <v>2264718.738635262</v>
      </c>
      <c r="F264" s="411">
        <v>147223.71742379968</v>
      </c>
      <c r="G264" s="411">
        <v>48442.907864433342</v>
      </c>
      <c r="H264" s="411">
        <v>88.476279118376638</v>
      </c>
      <c r="I264" s="411">
        <v>133.93510229667396</v>
      </c>
      <c r="J264" s="411">
        <v>0</v>
      </c>
      <c r="K264" s="411">
        <v>0</v>
      </c>
      <c r="L264" s="411">
        <v>0</v>
      </c>
      <c r="M264" s="800">
        <v>0</v>
      </c>
      <c r="N264" s="429">
        <v>411</v>
      </c>
    </row>
    <row r="265" spans="1:14">
      <c r="A265" s="434" t="s">
        <v>1139</v>
      </c>
      <c r="B265" s="435">
        <v>262</v>
      </c>
      <c r="C265" s="435" t="s">
        <v>1140</v>
      </c>
      <c r="D265" s="799">
        <v>6513147</v>
      </c>
      <c r="E265" s="411">
        <v>2695915.2826487445</v>
      </c>
      <c r="F265" s="411">
        <v>175078.50342109948</v>
      </c>
      <c r="G265" s="411">
        <v>42333.084884704498</v>
      </c>
      <c r="H265" s="411">
        <v>105.32193201654009</v>
      </c>
      <c r="I265" s="411">
        <v>159.43599662283651</v>
      </c>
      <c r="J265" s="411">
        <v>0</v>
      </c>
      <c r="K265" s="411">
        <v>0</v>
      </c>
      <c r="L265" s="411">
        <v>0</v>
      </c>
      <c r="M265" s="800">
        <v>0</v>
      </c>
      <c r="N265" s="429">
        <v>411</v>
      </c>
    </row>
    <row r="266" spans="1:14">
      <c r="A266" s="434" t="s">
        <v>1141</v>
      </c>
      <c r="B266" s="435">
        <v>263</v>
      </c>
      <c r="C266" s="435" t="s">
        <v>1142</v>
      </c>
      <c r="D266" s="799">
        <v>957053</v>
      </c>
      <c r="E266" s="411">
        <v>311984.64822083229</v>
      </c>
      <c r="F266" s="411">
        <v>20577.982741836677</v>
      </c>
      <c r="G266" s="411">
        <v>3456.8459532399743</v>
      </c>
      <c r="H266" s="411">
        <v>12.188374805989742</v>
      </c>
      <c r="I266" s="411">
        <v>18.450721964542669</v>
      </c>
      <c r="J266" s="411">
        <v>0</v>
      </c>
      <c r="K266" s="411">
        <v>0</v>
      </c>
      <c r="L266" s="411">
        <v>0</v>
      </c>
      <c r="M266" s="800">
        <v>0</v>
      </c>
      <c r="N266" s="429">
        <v>411</v>
      </c>
    </row>
    <row r="267" spans="1:14">
      <c r="A267" s="434" t="s">
        <v>1143</v>
      </c>
      <c r="B267" s="435">
        <v>264</v>
      </c>
      <c r="C267" s="435" t="s">
        <v>1144</v>
      </c>
      <c r="D267" s="799">
        <v>14091533</v>
      </c>
      <c r="E267" s="411">
        <v>6884235.4135498898</v>
      </c>
      <c r="F267" s="411">
        <v>458081.33044719498</v>
      </c>
      <c r="G267" s="411">
        <v>68189.234234559277</v>
      </c>
      <c r="H267" s="411">
        <v>268.94798174050368</v>
      </c>
      <c r="I267" s="411">
        <v>407.13257616432281</v>
      </c>
      <c r="J267" s="411">
        <v>0</v>
      </c>
      <c r="K267" s="411">
        <v>0</v>
      </c>
      <c r="L267" s="411">
        <v>0</v>
      </c>
      <c r="M267" s="800">
        <v>0</v>
      </c>
      <c r="N267" s="429">
        <v>411</v>
      </c>
    </row>
    <row r="268" spans="1:14">
      <c r="A268" s="434" t="s">
        <v>1145</v>
      </c>
      <c r="B268" s="435">
        <v>265</v>
      </c>
      <c r="C268" s="435" t="s">
        <v>254</v>
      </c>
      <c r="D268" s="799">
        <v>15521269</v>
      </c>
      <c r="E268" s="411">
        <v>13016107.36452497</v>
      </c>
      <c r="F268" s="411">
        <v>875306.18306508893</v>
      </c>
      <c r="G268" s="411">
        <v>103677.46617265385</v>
      </c>
      <c r="H268" s="411">
        <v>508.50320994493217</v>
      </c>
      <c r="I268" s="411">
        <v>769.77049804545607</v>
      </c>
      <c r="J268" s="411">
        <v>0</v>
      </c>
      <c r="K268" s="411">
        <v>0</v>
      </c>
      <c r="L268" s="411">
        <v>0</v>
      </c>
      <c r="M268" s="800">
        <v>0</v>
      </c>
      <c r="N268" s="429">
        <v>412</v>
      </c>
    </row>
    <row r="269" spans="1:14">
      <c r="A269" s="434" t="s">
        <v>1146</v>
      </c>
      <c r="B269" s="435">
        <v>266</v>
      </c>
      <c r="C269" s="435" t="s">
        <v>1147</v>
      </c>
      <c r="D269" s="799">
        <v>5915647</v>
      </c>
      <c r="E269" s="411">
        <v>16380598.316637654</v>
      </c>
      <c r="F269" s="411">
        <v>1121178.9540206823</v>
      </c>
      <c r="G269" s="411">
        <v>58592.971222058048</v>
      </c>
      <c r="H269" s="411">
        <v>639.94453883584674</v>
      </c>
      <c r="I269" s="411">
        <v>968.74595233034256</v>
      </c>
      <c r="J269" s="411">
        <v>0</v>
      </c>
      <c r="K269" s="411">
        <v>0</v>
      </c>
      <c r="L269" s="411">
        <v>0</v>
      </c>
      <c r="M269" s="800">
        <v>0</v>
      </c>
      <c r="N269" s="429">
        <v>413</v>
      </c>
    </row>
    <row r="270" spans="1:14">
      <c r="A270" s="434" t="s">
        <v>1148</v>
      </c>
      <c r="B270" s="435">
        <v>267</v>
      </c>
      <c r="C270" s="435" t="s">
        <v>1149</v>
      </c>
      <c r="D270" s="799">
        <v>6092026</v>
      </c>
      <c r="E270" s="411">
        <v>13557238.630606305</v>
      </c>
      <c r="F270" s="411">
        <v>928888.76103187061</v>
      </c>
      <c r="G270" s="411">
        <v>13754.243636038118</v>
      </c>
      <c r="H270" s="411">
        <v>529.64370749137106</v>
      </c>
      <c r="I270" s="411">
        <v>801.77291416985622</v>
      </c>
      <c r="J270" s="411">
        <v>0</v>
      </c>
      <c r="K270" s="411">
        <v>0</v>
      </c>
      <c r="L270" s="411">
        <v>0</v>
      </c>
      <c r="M270" s="800">
        <v>0</v>
      </c>
      <c r="N270" s="429">
        <v>413</v>
      </c>
    </row>
    <row r="271" spans="1:14">
      <c r="A271" s="434" t="s">
        <v>1150</v>
      </c>
      <c r="B271" s="435">
        <v>268</v>
      </c>
      <c r="C271" s="435" t="s">
        <v>1151</v>
      </c>
      <c r="D271" s="799">
        <v>1207462</v>
      </c>
      <c r="E271" s="411">
        <v>7011588.6779854828</v>
      </c>
      <c r="F271" s="411">
        <v>482537.22875763039</v>
      </c>
      <c r="G271" s="411">
        <v>6283.7274142551378</v>
      </c>
      <c r="H271" s="411">
        <v>273.92332052258564</v>
      </c>
      <c r="I271" s="411">
        <v>414.6642277592909</v>
      </c>
      <c r="J271" s="411">
        <v>0</v>
      </c>
      <c r="K271" s="411">
        <v>0</v>
      </c>
      <c r="L271" s="411">
        <v>0</v>
      </c>
      <c r="M271" s="800">
        <v>0</v>
      </c>
      <c r="N271" s="429">
        <v>413</v>
      </c>
    </row>
    <row r="272" spans="1:14">
      <c r="A272" s="434" t="s">
        <v>1152</v>
      </c>
      <c r="B272" s="435">
        <v>269</v>
      </c>
      <c r="C272" s="435" t="s">
        <v>1153</v>
      </c>
      <c r="D272" s="799">
        <v>1534242</v>
      </c>
      <c r="E272" s="411">
        <v>1675580.5006669057</v>
      </c>
      <c r="F272" s="411">
        <v>114234.58537018318</v>
      </c>
      <c r="G272" s="411">
        <v>5586.0359960435089</v>
      </c>
      <c r="H272" s="411">
        <v>65.460282344663483</v>
      </c>
      <c r="I272" s="411">
        <v>99.093561568873184</v>
      </c>
      <c r="J272" s="411">
        <v>0</v>
      </c>
      <c r="K272" s="411">
        <v>0</v>
      </c>
      <c r="L272" s="411">
        <v>0</v>
      </c>
      <c r="M272" s="800">
        <v>0</v>
      </c>
      <c r="N272" s="429">
        <v>419</v>
      </c>
    </row>
    <row r="273" spans="1:14">
      <c r="A273" s="434" t="s">
        <v>1154</v>
      </c>
      <c r="B273" s="435">
        <v>270</v>
      </c>
      <c r="C273" s="435" t="s">
        <v>1155</v>
      </c>
      <c r="D273" s="799">
        <v>2410867</v>
      </c>
      <c r="E273" s="411">
        <v>1778738.9833341117</v>
      </c>
      <c r="F273" s="411">
        <v>120998.41185371595</v>
      </c>
      <c r="G273" s="411">
        <v>2176.5993789385129</v>
      </c>
      <c r="H273" s="411">
        <v>69.49039811585719</v>
      </c>
      <c r="I273" s="411">
        <v>105.19433765779618</v>
      </c>
      <c r="J273" s="411">
        <v>0</v>
      </c>
      <c r="K273" s="411">
        <v>0</v>
      </c>
      <c r="L273" s="411">
        <v>0</v>
      </c>
      <c r="M273" s="800">
        <v>0</v>
      </c>
      <c r="N273" s="429">
        <v>419</v>
      </c>
    </row>
    <row r="274" spans="1:14">
      <c r="A274" s="434" t="s">
        <v>1156</v>
      </c>
      <c r="B274" s="435">
        <v>271</v>
      </c>
      <c r="C274" s="435" t="s">
        <v>1157</v>
      </c>
      <c r="D274" s="799">
        <v>650605</v>
      </c>
      <c r="E274" s="411">
        <v>406478.39191637037</v>
      </c>
      <c r="F274" s="411">
        <v>25310.073012168399</v>
      </c>
      <c r="G274" s="411">
        <v>938.10975411888933</v>
      </c>
      <c r="H274" s="411">
        <v>15.879983260284973</v>
      </c>
      <c r="I274" s="411">
        <v>24.039066782974384</v>
      </c>
      <c r="J274" s="411">
        <v>0</v>
      </c>
      <c r="K274" s="411">
        <v>0</v>
      </c>
      <c r="L274" s="411">
        <v>0</v>
      </c>
      <c r="M274" s="800">
        <v>0</v>
      </c>
      <c r="N274" s="429">
        <v>419</v>
      </c>
    </row>
    <row r="275" spans="1:14">
      <c r="A275" s="434" t="s">
        <v>1158</v>
      </c>
      <c r="B275" s="435">
        <v>272</v>
      </c>
      <c r="C275" s="435" t="s">
        <v>258</v>
      </c>
      <c r="D275" s="799">
        <v>4771926</v>
      </c>
      <c r="E275" s="411">
        <v>7259819.872894804</v>
      </c>
      <c r="F275" s="411">
        <v>496584.25841193495</v>
      </c>
      <c r="G275" s="411">
        <v>13051.6919621783</v>
      </c>
      <c r="H275" s="411">
        <v>283.62102475049352</v>
      </c>
      <c r="I275" s="411">
        <v>429.34458073921121</v>
      </c>
      <c r="J275" s="411">
        <v>0</v>
      </c>
      <c r="K275" s="411">
        <v>0</v>
      </c>
      <c r="L275" s="411">
        <v>0</v>
      </c>
      <c r="M275" s="800">
        <v>0</v>
      </c>
      <c r="N275" s="429">
        <v>419</v>
      </c>
    </row>
    <row r="276" spans="1:14">
      <c r="A276" s="434" t="s">
        <v>1159</v>
      </c>
      <c r="B276" s="435">
        <v>273</v>
      </c>
      <c r="C276" s="435" t="s">
        <v>260</v>
      </c>
      <c r="D276" s="799">
        <v>20010229</v>
      </c>
      <c r="E276" s="411">
        <v>8476877480.6503563</v>
      </c>
      <c r="F276" s="411">
        <v>424237793.68264407</v>
      </c>
      <c r="G276" s="411">
        <v>185726.7760565471</v>
      </c>
      <c r="H276" s="411">
        <v>359376.83499750623</v>
      </c>
      <c r="I276" s="411">
        <v>2061535.4913870734</v>
      </c>
      <c r="J276" s="411">
        <v>0</v>
      </c>
      <c r="K276" s="411">
        <v>0</v>
      </c>
      <c r="L276" s="411">
        <v>486228.76569037663</v>
      </c>
      <c r="M276" s="800">
        <v>0</v>
      </c>
      <c r="N276" s="429">
        <v>461</v>
      </c>
    </row>
    <row r="277" spans="1:14">
      <c r="A277" s="434" t="s">
        <v>1160</v>
      </c>
      <c r="B277" s="435">
        <v>274</v>
      </c>
      <c r="C277" s="435" t="s">
        <v>585</v>
      </c>
      <c r="D277" s="799">
        <v>3089183</v>
      </c>
      <c r="E277" s="411">
        <v>23984795.690969113</v>
      </c>
      <c r="F277" s="411">
        <v>1226011.0626719436</v>
      </c>
      <c r="G277" s="411">
        <v>1205.4246233154383</v>
      </c>
      <c r="H277" s="411">
        <v>34310.261125854711</v>
      </c>
      <c r="I277" s="411">
        <v>2429.8939456448215</v>
      </c>
      <c r="J277" s="411">
        <v>0</v>
      </c>
      <c r="K277" s="411">
        <v>0</v>
      </c>
      <c r="L277" s="411">
        <v>0</v>
      </c>
      <c r="M277" s="800">
        <v>0</v>
      </c>
      <c r="N277" s="429">
        <v>462</v>
      </c>
    </row>
    <row r="278" spans="1:14">
      <c r="A278" s="434" t="s">
        <v>1161</v>
      </c>
      <c r="B278" s="435">
        <v>275</v>
      </c>
      <c r="C278" s="435" t="s">
        <v>587</v>
      </c>
      <c r="D278" s="799">
        <v>153190</v>
      </c>
      <c r="E278" s="411">
        <v>35885498.631524317</v>
      </c>
      <c r="F278" s="411">
        <v>1880032.9486848142</v>
      </c>
      <c r="G278" s="411">
        <v>0</v>
      </c>
      <c r="H278" s="411">
        <v>514.52209537672252</v>
      </c>
      <c r="I278" s="411">
        <v>6826.0469676294324</v>
      </c>
      <c r="J278" s="411">
        <v>0</v>
      </c>
      <c r="K278" s="411">
        <v>0</v>
      </c>
      <c r="L278" s="411">
        <v>0</v>
      </c>
      <c r="M278" s="800">
        <v>0</v>
      </c>
      <c r="N278" s="429">
        <v>462</v>
      </c>
    </row>
    <row r="279" spans="1:14">
      <c r="A279" s="434" t="s">
        <v>1162</v>
      </c>
      <c r="B279" s="435">
        <v>276</v>
      </c>
      <c r="C279" s="435" t="s">
        <v>1163</v>
      </c>
      <c r="D279" s="799">
        <v>2750749</v>
      </c>
      <c r="E279" s="411">
        <v>4647956.5271948446</v>
      </c>
      <c r="F279" s="411">
        <v>117907.62649042728</v>
      </c>
      <c r="G279" s="411">
        <v>0</v>
      </c>
      <c r="H279" s="411">
        <v>41.545521820640289</v>
      </c>
      <c r="I279" s="411">
        <v>70.8195748183132</v>
      </c>
      <c r="J279" s="411">
        <v>0</v>
      </c>
      <c r="K279" s="411">
        <v>0</v>
      </c>
      <c r="L279" s="411">
        <v>0</v>
      </c>
      <c r="M279" s="800">
        <v>0</v>
      </c>
      <c r="N279" s="429">
        <v>471</v>
      </c>
    </row>
    <row r="280" spans="1:14">
      <c r="A280" s="434" t="s">
        <v>1164</v>
      </c>
      <c r="B280" s="435">
        <v>277</v>
      </c>
      <c r="C280" s="435" t="s">
        <v>1165</v>
      </c>
      <c r="D280" s="799">
        <v>125276</v>
      </c>
      <c r="E280" s="411">
        <v>137532.09417055207</v>
      </c>
      <c r="F280" s="411">
        <v>1858.5145107519913</v>
      </c>
      <c r="G280" s="411">
        <v>0</v>
      </c>
      <c r="H280" s="411">
        <v>1.2293235932758322</v>
      </c>
      <c r="I280" s="411">
        <v>2.095536904453152</v>
      </c>
      <c r="J280" s="411">
        <v>0</v>
      </c>
      <c r="K280" s="411">
        <v>0</v>
      </c>
      <c r="L280" s="411">
        <v>0</v>
      </c>
      <c r="M280" s="800">
        <v>0</v>
      </c>
      <c r="N280" s="429">
        <v>471</v>
      </c>
    </row>
    <row r="281" spans="1:14">
      <c r="A281" s="434" t="s">
        <v>1166</v>
      </c>
      <c r="B281" s="435">
        <v>278</v>
      </c>
      <c r="C281" s="435" t="s">
        <v>1167</v>
      </c>
      <c r="D281" s="799">
        <v>1654386</v>
      </c>
      <c r="E281" s="411">
        <v>11447549.637540447</v>
      </c>
      <c r="F281" s="411">
        <v>721866.93815154489</v>
      </c>
      <c r="G281" s="411">
        <v>594626.04258858843</v>
      </c>
      <c r="H281" s="411">
        <v>1609499.9757396616</v>
      </c>
      <c r="I281" s="411">
        <v>1332668.48235141</v>
      </c>
      <c r="J281" s="411">
        <v>0</v>
      </c>
      <c r="K281" s="411">
        <v>0</v>
      </c>
      <c r="L281" s="411">
        <v>0</v>
      </c>
      <c r="M281" s="800">
        <v>0</v>
      </c>
      <c r="N281" s="429">
        <v>471</v>
      </c>
    </row>
    <row r="282" spans="1:14">
      <c r="A282" s="434" t="s">
        <v>1168</v>
      </c>
      <c r="B282" s="435">
        <v>279</v>
      </c>
      <c r="C282" s="435" t="s">
        <v>1169</v>
      </c>
      <c r="D282" s="799">
        <v>949001</v>
      </c>
      <c r="E282" s="411">
        <v>17984190.175491881</v>
      </c>
      <c r="F282" s="411">
        <v>479491.87339269073</v>
      </c>
      <c r="G282" s="411">
        <v>10209907.986885287</v>
      </c>
      <c r="H282" s="411">
        <v>1230278.1447765189</v>
      </c>
      <c r="I282" s="411">
        <v>339103.79873677017</v>
      </c>
      <c r="J282" s="411">
        <v>0</v>
      </c>
      <c r="K282" s="411">
        <v>0</v>
      </c>
      <c r="L282" s="411">
        <v>0</v>
      </c>
      <c r="M282" s="800">
        <v>0</v>
      </c>
      <c r="N282" s="429">
        <v>481</v>
      </c>
    </row>
    <row r="283" spans="1:14">
      <c r="A283" s="434" t="s">
        <v>1170</v>
      </c>
      <c r="B283" s="435">
        <v>280</v>
      </c>
      <c r="C283" s="435" t="s">
        <v>5</v>
      </c>
      <c r="D283" s="799">
        <v>5043316</v>
      </c>
      <c r="E283" s="411">
        <v>112379252.21835873</v>
      </c>
      <c r="F283" s="411">
        <v>3693009.2869407632</v>
      </c>
      <c r="G283" s="411">
        <v>19397835.629950762</v>
      </c>
      <c r="H283" s="411">
        <v>949041.10395031236</v>
      </c>
      <c r="I283" s="411">
        <v>1497218.1791835553</v>
      </c>
      <c r="J283" s="411">
        <v>0</v>
      </c>
      <c r="K283" s="411">
        <v>0</v>
      </c>
      <c r="L283" s="411">
        <v>0</v>
      </c>
      <c r="M283" s="800">
        <v>0</v>
      </c>
      <c r="N283" s="429">
        <v>481</v>
      </c>
    </row>
    <row r="284" spans="1:14">
      <c r="A284" s="434" t="s">
        <v>1171</v>
      </c>
      <c r="B284" s="435">
        <v>281</v>
      </c>
      <c r="C284" s="435" t="s">
        <v>345</v>
      </c>
      <c r="D284" s="799">
        <v>48959979</v>
      </c>
      <c r="E284" s="411">
        <v>36132167.613261953</v>
      </c>
      <c r="F284" s="411">
        <v>2405399.5869963388</v>
      </c>
      <c r="G284" s="411">
        <v>0</v>
      </c>
      <c r="H284" s="411">
        <v>322.9655331801855</v>
      </c>
      <c r="I284" s="411">
        <v>550.53543049800737</v>
      </c>
      <c r="J284" s="411">
        <v>0</v>
      </c>
      <c r="K284" s="411">
        <v>0</v>
      </c>
      <c r="L284" s="411">
        <v>0</v>
      </c>
      <c r="M284" s="800">
        <v>0</v>
      </c>
      <c r="N284" s="429">
        <v>511</v>
      </c>
    </row>
    <row r="285" spans="1:14">
      <c r="A285" s="434" t="s">
        <v>1172</v>
      </c>
      <c r="B285" s="435">
        <v>282</v>
      </c>
      <c r="C285" s="435" t="s">
        <v>346</v>
      </c>
      <c r="D285" s="799">
        <v>43758323</v>
      </c>
      <c r="E285" s="411">
        <v>47791874.532519847</v>
      </c>
      <c r="F285" s="411">
        <v>2858592.4730883976</v>
      </c>
      <c r="G285" s="411">
        <v>0</v>
      </c>
      <c r="H285" s="411">
        <v>427.1852274484217</v>
      </c>
      <c r="I285" s="411">
        <v>728.19102639196058</v>
      </c>
      <c r="J285" s="411">
        <v>0</v>
      </c>
      <c r="K285" s="411">
        <v>0</v>
      </c>
      <c r="L285" s="411">
        <v>0</v>
      </c>
      <c r="M285" s="800">
        <v>0</v>
      </c>
      <c r="N285" s="429">
        <v>511</v>
      </c>
    </row>
    <row r="286" spans="1:14">
      <c r="A286" s="434" t="s">
        <v>1173</v>
      </c>
      <c r="B286" s="435">
        <v>283</v>
      </c>
      <c r="C286" s="435" t="s">
        <v>593</v>
      </c>
      <c r="D286" s="799">
        <v>23544887</v>
      </c>
      <c r="E286" s="411">
        <v>2659543.4477149239</v>
      </c>
      <c r="F286" s="411">
        <v>145585.42392600433</v>
      </c>
      <c r="G286" s="411">
        <v>0</v>
      </c>
      <c r="H286" s="411">
        <v>23.772193154884338</v>
      </c>
      <c r="I286" s="411">
        <v>40.522697464142198</v>
      </c>
      <c r="J286" s="411">
        <v>0</v>
      </c>
      <c r="K286" s="411">
        <v>0</v>
      </c>
      <c r="L286" s="411">
        <v>0</v>
      </c>
      <c r="M286" s="800">
        <v>0</v>
      </c>
      <c r="N286" s="429">
        <v>531</v>
      </c>
    </row>
    <row r="287" spans="1:14">
      <c r="A287" s="434" t="s">
        <v>1174</v>
      </c>
      <c r="B287" s="435">
        <v>284</v>
      </c>
      <c r="C287" s="435" t="s">
        <v>1175</v>
      </c>
      <c r="D287" s="799">
        <v>8017322</v>
      </c>
      <c r="E287" s="411">
        <v>580404.13935362932</v>
      </c>
      <c r="F287" s="411">
        <v>32829.611297930329</v>
      </c>
      <c r="G287" s="411">
        <v>0</v>
      </c>
      <c r="H287" s="411">
        <v>5.1879127300829238</v>
      </c>
      <c r="I287" s="411">
        <v>8.8434506930770045</v>
      </c>
      <c r="J287" s="411">
        <v>0</v>
      </c>
      <c r="K287" s="411">
        <v>0</v>
      </c>
      <c r="L287" s="411">
        <v>0</v>
      </c>
      <c r="M287" s="800">
        <v>0</v>
      </c>
      <c r="N287" s="429">
        <v>531</v>
      </c>
    </row>
    <row r="288" spans="1:14">
      <c r="A288" s="434" t="s">
        <v>1176</v>
      </c>
      <c r="B288" s="435">
        <v>285</v>
      </c>
      <c r="C288" s="435" t="s">
        <v>1177</v>
      </c>
      <c r="D288" s="799">
        <v>4771376</v>
      </c>
      <c r="E288" s="411">
        <v>693220.32412057091</v>
      </c>
      <c r="F288" s="411">
        <v>38180.585085236431</v>
      </c>
      <c r="G288" s="411">
        <v>0</v>
      </c>
      <c r="H288" s="411">
        <v>6.1963144306007818</v>
      </c>
      <c r="I288" s="411">
        <v>10.562398405060225</v>
      </c>
      <c r="J288" s="411">
        <v>0</v>
      </c>
      <c r="K288" s="411">
        <v>0</v>
      </c>
      <c r="L288" s="411">
        <v>0</v>
      </c>
      <c r="M288" s="800">
        <v>0</v>
      </c>
      <c r="N288" s="429">
        <v>531</v>
      </c>
    </row>
    <row r="289" spans="1:14">
      <c r="A289" s="434" t="s">
        <v>1178</v>
      </c>
      <c r="B289" s="435">
        <v>286</v>
      </c>
      <c r="C289" s="435" t="s">
        <v>1179</v>
      </c>
      <c r="D289" s="799">
        <v>10369054</v>
      </c>
      <c r="E289" s="411">
        <v>898046.89772705548</v>
      </c>
      <c r="F289" s="411">
        <v>55779.026760471628</v>
      </c>
      <c r="G289" s="411">
        <v>0</v>
      </c>
      <c r="H289" s="411">
        <v>8.0271462883055609</v>
      </c>
      <c r="I289" s="411">
        <v>13.68328190933382</v>
      </c>
      <c r="J289" s="411">
        <v>0</v>
      </c>
      <c r="K289" s="411">
        <v>0</v>
      </c>
      <c r="L289" s="411">
        <v>0</v>
      </c>
      <c r="M289" s="800">
        <v>0</v>
      </c>
      <c r="N289" s="429">
        <v>551</v>
      </c>
    </row>
    <row r="290" spans="1:14">
      <c r="A290" s="434" t="s">
        <v>1180</v>
      </c>
      <c r="B290" s="435">
        <v>287</v>
      </c>
      <c r="C290" s="435" t="s">
        <v>1181</v>
      </c>
      <c r="D290" s="799">
        <v>13030207</v>
      </c>
      <c r="E290" s="411">
        <v>19029399.595903963</v>
      </c>
      <c r="F290" s="411">
        <v>1006952.0410549936</v>
      </c>
      <c r="G290" s="411">
        <v>0</v>
      </c>
      <c r="H290" s="411">
        <v>170.09331552901799</v>
      </c>
      <c r="I290" s="411">
        <v>289.94548045892367</v>
      </c>
      <c r="J290" s="411">
        <v>0</v>
      </c>
      <c r="K290" s="411">
        <v>0</v>
      </c>
      <c r="L290" s="411">
        <v>0</v>
      </c>
      <c r="M290" s="800">
        <v>0</v>
      </c>
      <c r="N290" s="429">
        <v>551</v>
      </c>
    </row>
    <row r="291" spans="1:14">
      <c r="A291" s="434" t="s">
        <v>1182</v>
      </c>
      <c r="B291" s="435">
        <v>288</v>
      </c>
      <c r="C291" s="435" t="s">
        <v>270</v>
      </c>
      <c r="D291" s="799">
        <v>14935043</v>
      </c>
      <c r="E291" s="411">
        <v>1811130.7769122543</v>
      </c>
      <c r="F291" s="411">
        <v>109062.68908937424</v>
      </c>
      <c r="G291" s="411">
        <v>0</v>
      </c>
      <c r="H291" s="411">
        <v>16.188699866703161</v>
      </c>
      <c r="I291" s="411">
        <v>27.595677973928314</v>
      </c>
      <c r="J291" s="411">
        <v>0</v>
      </c>
      <c r="K291" s="411">
        <v>0</v>
      </c>
      <c r="L291" s="411">
        <v>0</v>
      </c>
      <c r="M291" s="800">
        <v>0</v>
      </c>
      <c r="N291" s="429">
        <v>552</v>
      </c>
    </row>
    <row r="292" spans="1:14">
      <c r="A292" s="434" t="s">
        <v>1183</v>
      </c>
      <c r="B292" s="435">
        <v>289</v>
      </c>
      <c r="C292" s="435" t="s">
        <v>272</v>
      </c>
      <c r="D292" s="799">
        <v>52214289</v>
      </c>
      <c r="E292" s="411">
        <v>640.48041798188058</v>
      </c>
      <c r="F292" s="411">
        <v>0</v>
      </c>
      <c r="G292" s="411">
        <v>0</v>
      </c>
      <c r="H292" s="411">
        <v>5.724901475577757E-3</v>
      </c>
      <c r="I292" s="411">
        <v>9.7588156463045261E-3</v>
      </c>
      <c r="J292" s="411">
        <v>0</v>
      </c>
      <c r="K292" s="411">
        <v>0</v>
      </c>
      <c r="L292" s="411">
        <v>0</v>
      </c>
      <c r="M292" s="800">
        <v>0</v>
      </c>
      <c r="N292" s="429">
        <v>553</v>
      </c>
    </row>
    <row r="293" spans="1:14">
      <c r="A293" s="434" t="s">
        <v>1184</v>
      </c>
      <c r="B293" s="435">
        <v>290</v>
      </c>
      <c r="C293" s="435" t="s">
        <v>600</v>
      </c>
      <c r="D293" s="799">
        <v>4690299</v>
      </c>
      <c r="E293" s="411">
        <v>5950386.3332387013</v>
      </c>
      <c r="F293" s="411">
        <v>408960.98574015778</v>
      </c>
      <c r="G293" s="411">
        <v>2582.318039957046</v>
      </c>
      <c r="H293" s="411">
        <v>637.63021331370226</v>
      </c>
      <c r="I293" s="411">
        <v>41531.165147174899</v>
      </c>
      <c r="J293" s="411">
        <v>511.40939930466885</v>
      </c>
      <c r="K293" s="411">
        <v>28739.289434818333</v>
      </c>
      <c r="L293" s="411">
        <v>0</v>
      </c>
      <c r="M293" s="800">
        <v>0</v>
      </c>
      <c r="N293" s="429">
        <v>571</v>
      </c>
    </row>
    <row r="294" spans="1:14">
      <c r="A294" s="434" t="s">
        <v>1185</v>
      </c>
      <c r="B294" s="435">
        <v>291</v>
      </c>
      <c r="C294" s="435" t="s">
        <v>602</v>
      </c>
      <c r="D294" s="799">
        <v>138279</v>
      </c>
      <c r="E294" s="411">
        <v>1030775.5398075122</v>
      </c>
      <c r="F294" s="411">
        <v>70842.714621942665</v>
      </c>
      <c r="G294" s="411">
        <v>288.82879411483106</v>
      </c>
      <c r="H294" s="411">
        <v>111.38433540118548</v>
      </c>
      <c r="I294" s="411">
        <v>7254.8651738356166</v>
      </c>
      <c r="J294" s="411">
        <v>88.590600695331148</v>
      </c>
      <c r="K294" s="411">
        <v>19289.480427987375</v>
      </c>
      <c r="L294" s="411">
        <v>0</v>
      </c>
      <c r="M294" s="800">
        <v>0</v>
      </c>
      <c r="N294" s="429">
        <v>571</v>
      </c>
    </row>
    <row r="295" spans="1:14">
      <c r="A295" s="434" t="s">
        <v>1186</v>
      </c>
      <c r="B295" s="435">
        <v>292</v>
      </c>
      <c r="C295" s="435" t="s">
        <v>1187</v>
      </c>
      <c r="D295" s="799">
        <v>1127218</v>
      </c>
      <c r="E295" s="411">
        <v>47209231.426331334</v>
      </c>
      <c r="F295" s="411">
        <v>3246257.6798922732</v>
      </c>
      <c r="G295" s="411">
        <v>0</v>
      </c>
      <c r="H295" s="411">
        <v>1848.8066188688838</v>
      </c>
      <c r="I295" s="411">
        <v>21575.387056821779</v>
      </c>
      <c r="J295" s="411">
        <v>3241.589103510405</v>
      </c>
      <c r="K295" s="411">
        <v>0</v>
      </c>
      <c r="L295" s="411">
        <v>0</v>
      </c>
      <c r="M295" s="800">
        <v>0</v>
      </c>
      <c r="N295" s="429">
        <v>572</v>
      </c>
    </row>
    <row r="296" spans="1:14">
      <c r="A296" s="434" t="s">
        <v>1188</v>
      </c>
      <c r="B296" s="435">
        <v>293</v>
      </c>
      <c r="C296" s="435" t="s">
        <v>1189</v>
      </c>
      <c r="D296" s="799">
        <v>1161015</v>
      </c>
      <c r="E296" s="411">
        <v>23273374.621262748</v>
      </c>
      <c r="F296" s="411">
        <v>1430884.9767711004</v>
      </c>
      <c r="G296" s="411">
        <v>0</v>
      </c>
      <c r="H296" s="411">
        <v>919.18431888695386</v>
      </c>
      <c r="I296" s="411">
        <v>10726.788434303839</v>
      </c>
      <c r="J296" s="411">
        <v>7155.0667569817215</v>
      </c>
      <c r="K296" s="411">
        <v>0</v>
      </c>
      <c r="L296" s="411">
        <v>0</v>
      </c>
      <c r="M296" s="800">
        <v>0</v>
      </c>
      <c r="N296" s="429">
        <v>572</v>
      </c>
    </row>
    <row r="297" spans="1:14">
      <c r="A297" s="434" t="s">
        <v>1190</v>
      </c>
      <c r="B297" s="435">
        <v>294</v>
      </c>
      <c r="C297" s="435" t="s">
        <v>606</v>
      </c>
      <c r="D297" s="799">
        <v>13697814</v>
      </c>
      <c r="E297" s="411">
        <v>606741299.62517214</v>
      </c>
      <c r="F297" s="411">
        <v>41739378.152963042</v>
      </c>
      <c r="G297" s="411">
        <v>72460.254963404572</v>
      </c>
      <c r="H297" s="411">
        <v>23958.285516805467</v>
      </c>
      <c r="I297" s="411">
        <v>279590.77924503275</v>
      </c>
      <c r="J297" s="411">
        <v>63371.522325982769</v>
      </c>
      <c r="K297" s="411">
        <v>0</v>
      </c>
      <c r="L297" s="411">
        <v>0</v>
      </c>
      <c r="M297" s="800">
        <v>0</v>
      </c>
      <c r="N297" s="429">
        <v>572</v>
      </c>
    </row>
    <row r="298" spans="1:14">
      <c r="A298" s="434" t="s">
        <v>1191</v>
      </c>
      <c r="B298" s="435">
        <v>295</v>
      </c>
      <c r="C298" s="435" t="s">
        <v>608</v>
      </c>
      <c r="D298" s="799">
        <v>6111144</v>
      </c>
      <c r="E298" s="411">
        <v>456122894.29056168</v>
      </c>
      <c r="F298" s="411">
        <v>30944687.457507204</v>
      </c>
      <c r="G298" s="411">
        <v>149625.35438963701</v>
      </c>
      <c r="H298" s="411">
        <v>18033.343370206763</v>
      </c>
      <c r="I298" s="411">
        <v>210447.30106971503</v>
      </c>
      <c r="J298" s="411">
        <v>823248.5741197546</v>
      </c>
      <c r="K298" s="411">
        <v>0</v>
      </c>
      <c r="L298" s="411">
        <v>0</v>
      </c>
      <c r="M298" s="800">
        <v>0</v>
      </c>
      <c r="N298" s="429">
        <v>573</v>
      </c>
    </row>
    <row r="299" spans="1:14">
      <c r="A299" s="434" t="s">
        <v>1192</v>
      </c>
      <c r="B299" s="435">
        <v>296</v>
      </c>
      <c r="C299" s="435" t="s">
        <v>610</v>
      </c>
      <c r="D299" s="799">
        <v>3738035</v>
      </c>
      <c r="E299" s="411">
        <v>465008896.49176037</v>
      </c>
      <c r="F299" s="411">
        <v>31775209.649867337</v>
      </c>
      <c r="G299" s="411">
        <v>7071.5863688866903</v>
      </c>
      <c r="H299" s="411">
        <v>18383.264707716782</v>
      </c>
      <c r="I299" s="411">
        <v>214530.8478393812</v>
      </c>
      <c r="J299" s="411">
        <v>433264.10401214613</v>
      </c>
      <c r="K299" s="411">
        <v>0</v>
      </c>
      <c r="L299" s="411">
        <v>0</v>
      </c>
      <c r="M299" s="800">
        <v>0</v>
      </c>
      <c r="N299" s="429">
        <v>573</v>
      </c>
    </row>
    <row r="300" spans="1:14">
      <c r="A300" s="434" t="s">
        <v>1193</v>
      </c>
      <c r="B300" s="435">
        <v>297</v>
      </c>
      <c r="C300" s="435" t="s">
        <v>612</v>
      </c>
      <c r="D300" s="799">
        <v>3281300</v>
      </c>
      <c r="E300" s="411">
        <v>0</v>
      </c>
      <c r="F300" s="411">
        <v>0</v>
      </c>
      <c r="G300" s="411">
        <v>0</v>
      </c>
      <c r="H300" s="411">
        <v>0</v>
      </c>
      <c r="I300" s="411">
        <v>0</v>
      </c>
      <c r="J300" s="411">
        <v>0</v>
      </c>
      <c r="K300" s="411">
        <v>0</v>
      </c>
      <c r="L300" s="411">
        <v>0</v>
      </c>
      <c r="M300" s="800">
        <v>0</v>
      </c>
      <c r="N300" s="429">
        <v>574</v>
      </c>
    </row>
    <row r="301" spans="1:14">
      <c r="A301" s="434" t="s">
        <v>1194</v>
      </c>
      <c r="B301" s="435">
        <v>298</v>
      </c>
      <c r="C301" s="435" t="s">
        <v>614</v>
      </c>
      <c r="D301" s="799">
        <v>739792</v>
      </c>
      <c r="E301" s="411">
        <v>115948157.08680753</v>
      </c>
      <c r="F301" s="411">
        <v>8414587.1549504045</v>
      </c>
      <c r="G301" s="411">
        <v>248342.79024496698</v>
      </c>
      <c r="H301" s="411">
        <v>4588.6126148794956</v>
      </c>
      <c r="I301" s="411">
        <v>124079.83091255778</v>
      </c>
      <c r="J301" s="411">
        <v>162739.85749098961</v>
      </c>
      <c r="K301" s="411">
        <v>0</v>
      </c>
      <c r="L301" s="411">
        <v>0</v>
      </c>
      <c r="M301" s="800">
        <v>0</v>
      </c>
      <c r="N301" s="429">
        <v>574</v>
      </c>
    </row>
    <row r="302" spans="1:14">
      <c r="A302" s="434" t="s">
        <v>1195</v>
      </c>
      <c r="B302" s="435">
        <v>299</v>
      </c>
      <c r="C302" s="435" t="s">
        <v>616</v>
      </c>
      <c r="D302" s="799">
        <v>1446064</v>
      </c>
      <c r="E302" s="411">
        <v>11771501.772008309</v>
      </c>
      <c r="F302" s="411">
        <v>837619.93779030873</v>
      </c>
      <c r="G302" s="411">
        <v>69282.437552601681</v>
      </c>
      <c r="H302" s="411">
        <v>440.70894204741654</v>
      </c>
      <c r="I302" s="411">
        <v>11917.129555363814</v>
      </c>
      <c r="J302" s="411">
        <v>16521.974725284614</v>
      </c>
      <c r="K302" s="411">
        <v>0</v>
      </c>
      <c r="L302" s="411">
        <v>0</v>
      </c>
      <c r="M302" s="800">
        <v>0</v>
      </c>
      <c r="N302" s="429">
        <v>574</v>
      </c>
    </row>
    <row r="303" spans="1:14">
      <c r="A303" s="434" t="s">
        <v>1196</v>
      </c>
      <c r="B303" s="435">
        <v>300</v>
      </c>
      <c r="C303" s="435" t="s">
        <v>282</v>
      </c>
      <c r="D303" s="799">
        <v>1668709</v>
      </c>
      <c r="E303" s="411">
        <v>48300193.242842354</v>
      </c>
      <c r="F303" s="411">
        <v>3290398.020117152</v>
      </c>
      <c r="G303" s="411">
        <v>0</v>
      </c>
      <c r="H303" s="411">
        <v>1146.9613737753218</v>
      </c>
      <c r="I303" s="411">
        <v>50688.17018092396</v>
      </c>
      <c r="J303" s="411">
        <v>0</v>
      </c>
      <c r="K303" s="411">
        <v>0</v>
      </c>
      <c r="L303" s="411">
        <v>0</v>
      </c>
      <c r="M303" s="800">
        <v>0</v>
      </c>
      <c r="N303" s="429">
        <v>575</v>
      </c>
    </row>
    <row r="304" spans="1:14">
      <c r="A304" s="434" t="s">
        <v>1197</v>
      </c>
      <c r="B304" s="435">
        <v>301</v>
      </c>
      <c r="C304" s="435" t="s">
        <v>284</v>
      </c>
      <c r="D304" s="799">
        <v>811755</v>
      </c>
      <c r="E304" s="411">
        <v>17907049.00335677</v>
      </c>
      <c r="F304" s="411">
        <v>1233175.559734643</v>
      </c>
      <c r="G304" s="411">
        <v>272.32004504534802</v>
      </c>
      <c r="H304" s="411">
        <v>160.06124213068543</v>
      </c>
      <c r="I304" s="411">
        <v>272.8445477595285</v>
      </c>
      <c r="J304" s="411">
        <v>0</v>
      </c>
      <c r="K304" s="411">
        <v>0</v>
      </c>
      <c r="L304" s="411">
        <v>0</v>
      </c>
      <c r="M304" s="800">
        <v>0</v>
      </c>
      <c r="N304" s="429">
        <v>576</v>
      </c>
    </row>
    <row r="305" spans="1:14">
      <c r="A305" s="434" t="s">
        <v>1198</v>
      </c>
      <c r="B305" s="435">
        <v>302</v>
      </c>
      <c r="C305" s="435" t="s">
        <v>286</v>
      </c>
      <c r="D305" s="799">
        <v>3045236</v>
      </c>
      <c r="E305" s="411">
        <v>7061075.1599939857</v>
      </c>
      <c r="F305" s="411">
        <v>478231.76928997278</v>
      </c>
      <c r="G305" s="411">
        <v>1909.9144185158077</v>
      </c>
      <c r="H305" s="411">
        <v>63.11505936432647</v>
      </c>
      <c r="I305" s="411">
        <v>107.58756835721243</v>
      </c>
      <c r="J305" s="411">
        <v>0</v>
      </c>
      <c r="K305" s="411">
        <v>0</v>
      </c>
      <c r="L305" s="411">
        <v>0</v>
      </c>
      <c r="M305" s="800">
        <v>0</v>
      </c>
      <c r="N305" s="429">
        <v>577</v>
      </c>
    </row>
    <row r="306" spans="1:14">
      <c r="A306" s="434" t="s">
        <v>1199</v>
      </c>
      <c r="B306" s="435">
        <v>303</v>
      </c>
      <c r="C306" s="435" t="s">
        <v>621</v>
      </c>
      <c r="D306" s="799">
        <v>1214221</v>
      </c>
      <c r="E306" s="411">
        <v>2652581.1185190706</v>
      </c>
      <c r="F306" s="411">
        <v>180455.0230589571</v>
      </c>
      <c r="G306" s="411">
        <v>0</v>
      </c>
      <c r="H306" s="411">
        <v>23.709960731272723</v>
      </c>
      <c r="I306" s="411">
        <v>40.416614459598051</v>
      </c>
      <c r="J306" s="411">
        <v>0</v>
      </c>
      <c r="K306" s="411">
        <v>0</v>
      </c>
      <c r="L306" s="411">
        <v>0</v>
      </c>
      <c r="M306" s="800">
        <v>0</v>
      </c>
      <c r="N306" s="429">
        <v>578</v>
      </c>
    </row>
    <row r="307" spans="1:14">
      <c r="A307" s="434" t="s">
        <v>1200</v>
      </c>
      <c r="B307" s="435">
        <v>304</v>
      </c>
      <c r="C307" s="435" t="s">
        <v>1201</v>
      </c>
      <c r="D307" s="799">
        <v>3986748</v>
      </c>
      <c r="E307" s="411">
        <v>8890291.7710005268</v>
      </c>
      <c r="F307" s="411">
        <v>599166.49332975515</v>
      </c>
      <c r="G307" s="411">
        <v>0</v>
      </c>
      <c r="H307" s="411">
        <v>79.465418534556321</v>
      </c>
      <c r="I307" s="411">
        <v>135.45881497583392</v>
      </c>
      <c r="J307" s="411">
        <v>0</v>
      </c>
      <c r="K307" s="411">
        <v>0</v>
      </c>
      <c r="L307" s="411">
        <v>0</v>
      </c>
      <c r="M307" s="800">
        <v>0</v>
      </c>
      <c r="N307" s="429">
        <v>578</v>
      </c>
    </row>
    <row r="308" spans="1:14">
      <c r="A308" s="434" t="s">
        <v>1202</v>
      </c>
      <c r="B308" s="435">
        <v>305</v>
      </c>
      <c r="C308" s="435" t="s">
        <v>1203</v>
      </c>
      <c r="D308" s="799">
        <v>126763</v>
      </c>
      <c r="E308" s="411">
        <v>390380.30660407757</v>
      </c>
      <c r="F308" s="411">
        <v>27839.738658217735</v>
      </c>
      <c r="G308" s="411">
        <v>22.319561781671837</v>
      </c>
      <c r="H308" s="411">
        <v>3.4893944148303482</v>
      </c>
      <c r="I308" s="411">
        <v>5.9481122874935535</v>
      </c>
      <c r="J308" s="411">
        <v>0</v>
      </c>
      <c r="K308" s="411">
        <v>0</v>
      </c>
      <c r="L308" s="411">
        <v>0</v>
      </c>
      <c r="M308" s="800">
        <v>0</v>
      </c>
      <c r="N308" s="429">
        <v>578</v>
      </c>
    </row>
    <row r="309" spans="1:14">
      <c r="A309" s="434" t="s">
        <v>1204</v>
      </c>
      <c r="B309" s="435">
        <v>306</v>
      </c>
      <c r="C309" s="435" t="s">
        <v>1205</v>
      </c>
      <c r="D309" s="799">
        <v>120928</v>
      </c>
      <c r="E309" s="411">
        <v>95470.701779201889</v>
      </c>
      <c r="F309" s="411">
        <v>6636.7710325581384</v>
      </c>
      <c r="G309" s="411">
        <v>20.290510710610761</v>
      </c>
      <c r="H309" s="411">
        <v>0.85335998751121744</v>
      </c>
      <c r="I309" s="411">
        <v>1.4546595838514871</v>
      </c>
      <c r="J309" s="411">
        <v>0</v>
      </c>
      <c r="K309" s="411">
        <v>0</v>
      </c>
      <c r="L309" s="411">
        <v>0</v>
      </c>
      <c r="M309" s="800">
        <v>0</v>
      </c>
      <c r="N309" s="429">
        <v>578</v>
      </c>
    </row>
    <row r="310" spans="1:14">
      <c r="A310" s="434" t="s">
        <v>1206</v>
      </c>
      <c r="B310" s="435">
        <v>307</v>
      </c>
      <c r="C310" s="435" t="s">
        <v>1207</v>
      </c>
      <c r="D310" s="799">
        <v>53766</v>
      </c>
      <c r="E310" s="411">
        <v>105666.51183883063</v>
      </c>
      <c r="F310" s="411">
        <v>7507.5839493408857</v>
      </c>
      <c r="G310" s="411">
        <v>4.0581021421221521</v>
      </c>
      <c r="H310" s="411">
        <v>0.94449471453222444</v>
      </c>
      <c r="I310" s="411">
        <v>1.610010204952707</v>
      </c>
      <c r="J310" s="411">
        <v>0</v>
      </c>
      <c r="K310" s="411">
        <v>0</v>
      </c>
      <c r="L310" s="411">
        <v>0</v>
      </c>
      <c r="M310" s="800">
        <v>0</v>
      </c>
      <c r="N310" s="429">
        <v>578</v>
      </c>
    </row>
    <row r="311" spans="1:14">
      <c r="A311" s="434" t="s">
        <v>1208</v>
      </c>
      <c r="B311" s="435">
        <v>308</v>
      </c>
      <c r="C311" s="435" t="s">
        <v>1209</v>
      </c>
      <c r="D311" s="799">
        <v>23721</v>
      </c>
      <c r="E311" s="411">
        <v>52378.747855591442</v>
      </c>
      <c r="F311" s="411">
        <v>3561.1352814779943</v>
      </c>
      <c r="G311" s="411">
        <v>0</v>
      </c>
      <c r="H311" s="411">
        <v>0.46818476017150307</v>
      </c>
      <c r="I311" s="411">
        <v>0.79807989402331159</v>
      </c>
      <c r="J311" s="411">
        <v>0</v>
      </c>
      <c r="K311" s="411">
        <v>0</v>
      </c>
      <c r="L311" s="411">
        <v>0</v>
      </c>
      <c r="M311" s="800">
        <v>0</v>
      </c>
      <c r="N311" s="429">
        <v>578</v>
      </c>
    </row>
    <row r="312" spans="1:14">
      <c r="A312" s="434" t="s">
        <v>1210</v>
      </c>
      <c r="B312" s="435">
        <v>309</v>
      </c>
      <c r="C312" s="435" t="s">
        <v>1211</v>
      </c>
      <c r="D312" s="799">
        <v>228009</v>
      </c>
      <c r="E312" s="411">
        <v>673953.26640867593</v>
      </c>
      <c r="F312" s="411">
        <v>45392.296285253047</v>
      </c>
      <c r="G312" s="411">
        <v>0</v>
      </c>
      <c r="H312" s="411">
        <v>6.0240968201507625</v>
      </c>
      <c r="I312" s="411">
        <v>10.268831796342436</v>
      </c>
      <c r="J312" s="411">
        <v>0</v>
      </c>
      <c r="K312" s="411">
        <v>0</v>
      </c>
      <c r="L312" s="411">
        <v>0</v>
      </c>
      <c r="M312" s="800">
        <v>0</v>
      </c>
      <c r="N312" s="429">
        <v>578</v>
      </c>
    </row>
    <row r="313" spans="1:14">
      <c r="A313" s="434" t="s">
        <v>1212</v>
      </c>
      <c r="B313" s="435">
        <v>310</v>
      </c>
      <c r="C313" s="435" t="s">
        <v>1213</v>
      </c>
      <c r="D313" s="799">
        <v>198760</v>
      </c>
      <c r="E313" s="411">
        <v>1906981.2521363795</v>
      </c>
      <c r="F313" s="411">
        <v>131225.19667457475</v>
      </c>
      <c r="G313" s="411">
        <v>0</v>
      </c>
      <c r="H313" s="411">
        <v>17.045454439738286</v>
      </c>
      <c r="I313" s="411">
        <v>29.056124056371043</v>
      </c>
      <c r="J313" s="411">
        <v>0</v>
      </c>
      <c r="K313" s="411">
        <v>0</v>
      </c>
      <c r="L313" s="411">
        <v>0</v>
      </c>
      <c r="M313" s="800">
        <v>0</v>
      </c>
      <c r="N313" s="429">
        <v>578</v>
      </c>
    </row>
    <row r="314" spans="1:14">
      <c r="A314" s="434" t="s">
        <v>1214</v>
      </c>
      <c r="B314" s="435">
        <v>311</v>
      </c>
      <c r="C314" s="435" t="s">
        <v>1215</v>
      </c>
      <c r="D314" s="799">
        <v>664567</v>
      </c>
      <c r="E314" s="411">
        <v>206072.59877264005</v>
      </c>
      <c r="F314" s="411">
        <v>11000.076240221013</v>
      </c>
      <c r="G314" s="411">
        <v>0</v>
      </c>
      <c r="H314" s="411">
        <v>1.8419693899572203</v>
      </c>
      <c r="I314" s="411">
        <v>3.1398688308281226</v>
      </c>
      <c r="J314" s="411">
        <v>0</v>
      </c>
      <c r="K314" s="411">
        <v>0</v>
      </c>
      <c r="L314" s="411">
        <v>0</v>
      </c>
      <c r="M314" s="800">
        <v>0</v>
      </c>
      <c r="N314" s="429">
        <v>578</v>
      </c>
    </row>
    <row r="315" spans="1:14">
      <c r="A315" s="434" t="s">
        <v>1216</v>
      </c>
      <c r="B315" s="435">
        <v>312</v>
      </c>
      <c r="C315" s="435" t="s">
        <v>290</v>
      </c>
      <c r="D315" s="799">
        <v>1532744</v>
      </c>
      <c r="E315" s="411">
        <v>1936467.7537353951</v>
      </c>
      <c r="F315" s="411">
        <v>118257.62484493532</v>
      </c>
      <c r="G315" s="411">
        <v>0</v>
      </c>
      <c r="H315" s="411">
        <v>17.309018026968214</v>
      </c>
      <c r="I315" s="411">
        <v>29.505401388012107</v>
      </c>
      <c r="J315" s="411">
        <v>0</v>
      </c>
      <c r="K315" s="411">
        <v>0</v>
      </c>
      <c r="L315" s="411">
        <v>0</v>
      </c>
      <c r="M315" s="800">
        <v>0</v>
      </c>
      <c r="N315" s="429">
        <v>579</v>
      </c>
    </row>
    <row r="316" spans="1:14">
      <c r="A316" s="434" t="s">
        <v>1217</v>
      </c>
      <c r="B316" s="435">
        <v>313</v>
      </c>
      <c r="C316" s="435" t="s">
        <v>1218</v>
      </c>
      <c r="D316" s="799">
        <v>7163409</v>
      </c>
      <c r="E316" s="411">
        <v>714038.76885250513</v>
      </c>
      <c r="F316" s="411">
        <v>37678.040993073526</v>
      </c>
      <c r="G316" s="411">
        <v>0</v>
      </c>
      <c r="H316" s="411">
        <v>6.3823990346244699</v>
      </c>
      <c r="I316" s="411">
        <v>10.879603050944457</v>
      </c>
      <c r="J316" s="411">
        <v>0</v>
      </c>
      <c r="K316" s="411">
        <v>0</v>
      </c>
      <c r="L316" s="411">
        <v>0</v>
      </c>
      <c r="M316" s="800">
        <v>0</v>
      </c>
      <c r="N316" s="429">
        <v>591</v>
      </c>
    </row>
    <row r="317" spans="1:14">
      <c r="A317" s="434" t="s">
        <v>1219</v>
      </c>
      <c r="B317" s="435">
        <v>314</v>
      </c>
      <c r="C317" s="435" t="s">
        <v>1220</v>
      </c>
      <c r="D317" s="799">
        <v>9087469</v>
      </c>
      <c r="E317" s="411">
        <v>929767.73418747354</v>
      </c>
      <c r="F317" s="411">
        <v>49248.322267369367</v>
      </c>
      <c r="G317" s="411">
        <v>0</v>
      </c>
      <c r="H317" s="411">
        <v>8.3106813634777499</v>
      </c>
      <c r="I317" s="411">
        <v>14.166603157685477</v>
      </c>
      <c r="J317" s="411">
        <v>0</v>
      </c>
      <c r="K317" s="411">
        <v>0</v>
      </c>
      <c r="L317" s="411">
        <v>0</v>
      </c>
      <c r="M317" s="800">
        <v>0</v>
      </c>
      <c r="N317" s="429">
        <v>591</v>
      </c>
    </row>
    <row r="318" spans="1:14">
      <c r="A318" s="434" t="s">
        <v>1221</v>
      </c>
      <c r="B318" s="435">
        <v>315</v>
      </c>
      <c r="C318" s="435" t="s">
        <v>1222</v>
      </c>
      <c r="D318" s="799">
        <v>1701748</v>
      </c>
      <c r="E318" s="411">
        <v>335964.0182023205</v>
      </c>
      <c r="F318" s="411">
        <v>17643.526774795933</v>
      </c>
      <c r="G318" s="411">
        <v>0</v>
      </c>
      <c r="H318" s="411">
        <v>3.0029972026434524</v>
      </c>
      <c r="I318" s="411">
        <v>5.1189869750567407</v>
      </c>
      <c r="J318" s="411">
        <v>0</v>
      </c>
      <c r="K318" s="411">
        <v>0</v>
      </c>
      <c r="L318" s="411">
        <v>0</v>
      </c>
      <c r="M318" s="800">
        <v>0</v>
      </c>
      <c r="N318" s="429">
        <v>591</v>
      </c>
    </row>
    <row r="319" spans="1:14">
      <c r="A319" s="434" t="s">
        <v>1223</v>
      </c>
      <c r="B319" s="435">
        <v>316</v>
      </c>
      <c r="C319" s="435" t="s">
        <v>1224</v>
      </c>
      <c r="D319" s="799">
        <v>900390</v>
      </c>
      <c r="E319" s="411">
        <v>232938.79560094629</v>
      </c>
      <c r="F319" s="411">
        <v>12261.143640400875</v>
      </c>
      <c r="G319" s="411">
        <v>0</v>
      </c>
      <c r="H319" s="411">
        <v>2.0821115169408499</v>
      </c>
      <c r="I319" s="411">
        <v>3.5492213334243683</v>
      </c>
      <c r="J319" s="411">
        <v>0</v>
      </c>
      <c r="K319" s="411">
        <v>0</v>
      </c>
      <c r="L319" s="411">
        <v>0</v>
      </c>
      <c r="M319" s="800">
        <v>0</v>
      </c>
      <c r="N319" s="429">
        <v>592</v>
      </c>
    </row>
    <row r="320" spans="1:14">
      <c r="A320" s="434" t="s">
        <v>1225</v>
      </c>
      <c r="B320" s="435">
        <v>317</v>
      </c>
      <c r="C320" s="435" t="s">
        <v>1226</v>
      </c>
      <c r="D320" s="799">
        <v>2450372</v>
      </c>
      <c r="E320" s="411">
        <v>380955.15742164274</v>
      </c>
      <c r="F320" s="411">
        <v>21000.297138284575</v>
      </c>
      <c r="G320" s="411">
        <v>0</v>
      </c>
      <c r="H320" s="411">
        <v>3.4051482006649239</v>
      </c>
      <c r="I320" s="411">
        <v>5.8045040041987752</v>
      </c>
      <c r="J320" s="411">
        <v>0</v>
      </c>
      <c r="K320" s="411">
        <v>0</v>
      </c>
      <c r="L320" s="411">
        <v>0</v>
      </c>
      <c r="M320" s="800">
        <v>0</v>
      </c>
      <c r="N320" s="429">
        <v>592</v>
      </c>
    </row>
    <row r="321" spans="1:14">
      <c r="A321" s="434" t="s">
        <v>1227</v>
      </c>
      <c r="B321" s="435">
        <v>318</v>
      </c>
      <c r="C321" s="435" t="s">
        <v>1228</v>
      </c>
      <c r="D321" s="799">
        <v>1045479</v>
      </c>
      <c r="E321" s="411">
        <v>276433.85880348715</v>
      </c>
      <c r="F321" s="411">
        <v>15163.324874652742</v>
      </c>
      <c r="G321" s="411">
        <v>0</v>
      </c>
      <c r="H321" s="411">
        <v>2.4708899159638444</v>
      </c>
      <c r="I321" s="411">
        <v>4.2119430832249503</v>
      </c>
      <c r="J321" s="411">
        <v>0</v>
      </c>
      <c r="K321" s="411">
        <v>0</v>
      </c>
      <c r="L321" s="411">
        <v>0</v>
      </c>
      <c r="M321" s="800">
        <v>0</v>
      </c>
      <c r="N321" s="429">
        <v>592</v>
      </c>
    </row>
    <row r="322" spans="1:14">
      <c r="A322" s="434" t="s">
        <v>1229</v>
      </c>
      <c r="B322" s="435">
        <v>319</v>
      </c>
      <c r="C322" s="435" t="s">
        <v>296</v>
      </c>
      <c r="D322" s="799">
        <v>27277475</v>
      </c>
      <c r="E322" s="411">
        <v>2304972.3093974618</v>
      </c>
      <c r="F322" s="411">
        <v>132145.28404560758</v>
      </c>
      <c r="G322" s="411">
        <v>0</v>
      </c>
      <c r="H322" s="411">
        <v>20.602877160264267</v>
      </c>
      <c r="I322" s="411">
        <v>35.120199159442507</v>
      </c>
      <c r="J322" s="411">
        <v>0</v>
      </c>
      <c r="K322" s="411">
        <v>0</v>
      </c>
      <c r="L322" s="411">
        <v>0</v>
      </c>
      <c r="M322" s="800">
        <v>0</v>
      </c>
      <c r="N322" s="429">
        <v>593</v>
      </c>
    </row>
    <row r="323" spans="1:14">
      <c r="A323" s="434" t="s">
        <v>1230</v>
      </c>
      <c r="B323" s="435">
        <v>320</v>
      </c>
      <c r="C323" s="435" t="s">
        <v>298</v>
      </c>
      <c r="D323" s="799">
        <v>8424576</v>
      </c>
      <c r="E323" s="411">
        <v>421967.75575070002</v>
      </c>
      <c r="F323" s="411">
        <v>22346.500092559152</v>
      </c>
      <c r="G323" s="411">
        <v>0</v>
      </c>
      <c r="H323" s="411">
        <v>3.7717372143167678</v>
      </c>
      <c r="I323" s="411">
        <v>6.4294011517654788</v>
      </c>
      <c r="J323" s="411">
        <v>0</v>
      </c>
      <c r="K323" s="411">
        <v>0</v>
      </c>
      <c r="L323" s="411">
        <v>0</v>
      </c>
      <c r="M323" s="800">
        <v>0</v>
      </c>
      <c r="N323" s="429">
        <v>594</v>
      </c>
    </row>
    <row r="324" spans="1:14">
      <c r="A324" s="434" t="s">
        <v>1231</v>
      </c>
      <c r="B324" s="435">
        <v>321</v>
      </c>
      <c r="C324" s="435" t="s">
        <v>1232</v>
      </c>
      <c r="D324" s="799">
        <v>3357286</v>
      </c>
      <c r="E324" s="411">
        <v>583331.19725358882</v>
      </c>
      <c r="F324" s="411">
        <v>33350.290530558792</v>
      </c>
      <c r="G324" s="411">
        <v>0</v>
      </c>
      <c r="H324" s="411">
        <v>5.2140760874941954</v>
      </c>
      <c r="I324" s="411">
        <v>8.8880494311957587</v>
      </c>
      <c r="J324" s="411">
        <v>0</v>
      </c>
      <c r="K324" s="411">
        <v>0</v>
      </c>
      <c r="L324" s="411">
        <v>0</v>
      </c>
      <c r="M324" s="800">
        <v>0</v>
      </c>
      <c r="N324" s="429">
        <v>595</v>
      </c>
    </row>
    <row r="325" spans="1:14">
      <c r="A325" s="434" t="s">
        <v>1233</v>
      </c>
      <c r="B325" s="435">
        <v>322</v>
      </c>
      <c r="C325" s="435" t="s">
        <v>1234</v>
      </c>
      <c r="D325" s="799">
        <v>1391150</v>
      </c>
      <c r="E325" s="411">
        <v>526523.32044955762</v>
      </c>
      <c r="F325" s="411">
        <v>28591.024976621524</v>
      </c>
      <c r="G325" s="411">
        <v>5294.6106240343825</v>
      </c>
      <c r="H325" s="411">
        <v>4.7063017846285629</v>
      </c>
      <c r="I325" s="411">
        <v>8.0224841751410381</v>
      </c>
      <c r="J325" s="411">
        <v>0</v>
      </c>
      <c r="K325" s="411">
        <v>0</v>
      </c>
      <c r="L325" s="411">
        <v>0</v>
      </c>
      <c r="M325" s="800">
        <v>0</v>
      </c>
      <c r="N325" s="429">
        <v>595</v>
      </c>
    </row>
    <row r="326" spans="1:14">
      <c r="A326" s="434" t="s">
        <v>1235</v>
      </c>
      <c r="B326" s="435">
        <v>323</v>
      </c>
      <c r="C326" s="435" t="s">
        <v>1236</v>
      </c>
      <c r="D326" s="799">
        <v>2176634</v>
      </c>
      <c r="E326" s="411">
        <v>137127.72289225383</v>
      </c>
      <c r="F326" s="411">
        <v>8160.4111616595064</v>
      </c>
      <c r="G326" s="411">
        <v>790.78210192786071</v>
      </c>
      <c r="H326" s="411">
        <v>1.2257091412757148</v>
      </c>
      <c r="I326" s="411">
        <v>2.0893756157598817</v>
      </c>
      <c r="J326" s="411">
        <v>0</v>
      </c>
      <c r="K326" s="411">
        <v>0</v>
      </c>
      <c r="L326" s="411">
        <v>0</v>
      </c>
      <c r="M326" s="800">
        <v>0</v>
      </c>
      <c r="N326" s="429">
        <v>595</v>
      </c>
    </row>
    <row r="327" spans="1:14">
      <c r="A327" s="434" t="s">
        <v>1237</v>
      </c>
      <c r="B327" s="435">
        <v>324</v>
      </c>
      <c r="C327" s="435" t="s">
        <v>1238</v>
      </c>
      <c r="D327" s="799">
        <v>15410954</v>
      </c>
      <c r="E327" s="411">
        <v>81137005.723947793</v>
      </c>
      <c r="F327" s="411">
        <v>5486148.0014257003</v>
      </c>
      <c r="G327" s="411">
        <v>1824.1169128839072</v>
      </c>
      <c r="H327" s="411">
        <v>725.23897804184014</v>
      </c>
      <c r="I327" s="411">
        <v>1236.2611857019522</v>
      </c>
      <c r="J327" s="411">
        <v>0</v>
      </c>
      <c r="K327" s="411">
        <v>0</v>
      </c>
      <c r="L327" s="411">
        <v>28905</v>
      </c>
      <c r="M327" s="800">
        <v>0</v>
      </c>
      <c r="N327" s="429">
        <v>611</v>
      </c>
    </row>
    <row r="328" spans="1:14">
      <c r="A328" s="434" t="s">
        <v>1239</v>
      </c>
      <c r="B328" s="435">
        <v>325</v>
      </c>
      <c r="C328" s="435" t="s">
        <v>1240</v>
      </c>
      <c r="D328" s="799">
        <v>27215848</v>
      </c>
      <c r="E328" s="411">
        <v>13332939.379637986</v>
      </c>
      <c r="F328" s="411">
        <v>767991.32694851048</v>
      </c>
      <c r="G328" s="411">
        <v>6131.7923367465719</v>
      </c>
      <c r="H328" s="411">
        <v>119.17579708180503</v>
      </c>
      <c r="I328" s="411">
        <v>203.15015693879013</v>
      </c>
      <c r="J328" s="411">
        <v>0</v>
      </c>
      <c r="K328" s="411">
        <v>0</v>
      </c>
      <c r="L328" s="411">
        <v>0</v>
      </c>
      <c r="M328" s="800">
        <v>0</v>
      </c>
      <c r="N328" s="429">
        <v>611</v>
      </c>
    </row>
    <row r="329" spans="1:14">
      <c r="A329" s="434" t="s">
        <v>1241</v>
      </c>
      <c r="B329" s="435">
        <v>326</v>
      </c>
      <c r="C329" s="435" t="s">
        <v>1242</v>
      </c>
      <c r="D329" s="799">
        <v>14922496</v>
      </c>
      <c r="E329" s="411">
        <v>32751606.672773752</v>
      </c>
      <c r="F329" s="411">
        <v>1805644.3457349644</v>
      </c>
      <c r="G329" s="411">
        <v>608.22977409179202</v>
      </c>
      <c r="H329" s="411">
        <v>292.74856202365453</v>
      </c>
      <c r="I329" s="411">
        <v>499.02679717667547</v>
      </c>
      <c r="J329" s="411">
        <v>0</v>
      </c>
      <c r="K329" s="411">
        <v>0</v>
      </c>
      <c r="L329" s="411">
        <v>12416.187294729814</v>
      </c>
      <c r="M329" s="800">
        <v>0</v>
      </c>
      <c r="N329" s="429">
        <v>631</v>
      </c>
    </row>
    <row r="330" spans="1:14">
      <c r="A330" s="434" t="s">
        <v>1243</v>
      </c>
      <c r="B330" s="435">
        <v>327</v>
      </c>
      <c r="C330" s="435" t="s">
        <v>1244</v>
      </c>
      <c r="D330" s="799">
        <v>7353722</v>
      </c>
      <c r="E330" s="411">
        <v>29593880.613299426</v>
      </c>
      <c r="F330" s="411">
        <v>1597546.1742963458</v>
      </c>
      <c r="G330" s="411">
        <v>132.33145438360845</v>
      </c>
      <c r="H330" s="411">
        <v>264.52338906002717</v>
      </c>
      <c r="I330" s="411">
        <v>450.91343475251244</v>
      </c>
      <c r="J330" s="411">
        <v>0</v>
      </c>
      <c r="K330" s="411">
        <v>0</v>
      </c>
      <c r="L330" s="411">
        <v>6118.524033541642</v>
      </c>
      <c r="M330" s="800">
        <v>0</v>
      </c>
      <c r="N330" s="429">
        <v>631</v>
      </c>
    </row>
    <row r="331" spans="1:14">
      <c r="A331" s="434" t="s">
        <v>1245</v>
      </c>
      <c r="B331" s="435">
        <v>328</v>
      </c>
      <c r="C331" s="435" t="s">
        <v>1246</v>
      </c>
      <c r="D331" s="799">
        <v>699738</v>
      </c>
      <c r="E331" s="411">
        <v>6370809.1975726672</v>
      </c>
      <c r="F331" s="411">
        <v>339815.18359040678</v>
      </c>
      <c r="G331" s="411">
        <v>0</v>
      </c>
      <c r="H331" s="411">
        <v>56.945152344751186</v>
      </c>
      <c r="I331" s="411">
        <v>97.070184710396234</v>
      </c>
      <c r="J331" s="411">
        <v>0</v>
      </c>
      <c r="K331" s="411">
        <v>0</v>
      </c>
      <c r="L331" s="411">
        <v>582.18168873328545</v>
      </c>
      <c r="M331" s="800">
        <v>0</v>
      </c>
      <c r="N331" s="429">
        <v>631</v>
      </c>
    </row>
    <row r="332" spans="1:14">
      <c r="A332" s="434" t="s">
        <v>1247</v>
      </c>
      <c r="B332" s="435">
        <v>329</v>
      </c>
      <c r="C332" s="435" t="s">
        <v>1248</v>
      </c>
      <c r="D332" s="799">
        <v>7078</v>
      </c>
      <c r="E332" s="411">
        <v>50641.658218403638</v>
      </c>
      <c r="F332" s="411">
        <v>2769.5070821007612</v>
      </c>
      <c r="G332" s="411">
        <v>0</v>
      </c>
      <c r="H332" s="411">
        <v>0.45265787324733686</v>
      </c>
      <c r="I332" s="411">
        <v>0.77161235956872742</v>
      </c>
      <c r="J332" s="411">
        <v>0</v>
      </c>
      <c r="K332" s="411">
        <v>0</v>
      </c>
      <c r="L332" s="411">
        <v>5.9075174932204177</v>
      </c>
      <c r="M332" s="800">
        <v>0</v>
      </c>
      <c r="N332" s="429">
        <v>631</v>
      </c>
    </row>
    <row r="333" spans="1:14">
      <c r="A333" s="434" t="s">
        <v>1249</v>
      </c>
      <c r="B333" s="435">
        <v>330</v>
      </c>
      <c r="C333" s="435" t="s">
        <v>1250</v>
      </c>
      <c r="D333" s="799">
        <v>922818</v>
      </c>
      <c r="E333" s="411">
        <v>2619913.9885207545</v>
      </c>
      <c r="F333" s="411">
        <v>144762.48881928835</v>
      </c>
      <c r="G333" s="411">
        <v>0</v>
      </c>
      <c r="H333" s="411">
        <v>23.417967259685362</v>
      </c>
      <c r="I333" s="411">
        <v>39.918874809177609</v>
      </c>
      <c r="J333" s="411">
        <v>0</v>
      </c>
      <c r="K333" s="411">
        <v>0</v>
      </c>
      <c r="L333" s="411">
        <v>767.81086517518349</v>
      </c>
      <c r="M333" s="800">
        <v>0</v>
      </c>
      <c r="N333" s="429">
        <v>631</v>
      </c>
    </row>
    <row r="334" spans="1:14">
      <c r="A334" s="434" t="s">
        <v>1251</v>
      </c>
      <c r="B334" s="435">
        <v>331</v>
      </c>
      <c r="C334" s="435" t="s">
        <v>1252</v>
      </c>
      <c r="D334" s="799">
        <v>301345</v>
      </c>
      <c r="E334" s="411">
        <v>1477365.4783557225</v>
      </c>
      <c r="F334" s="411">
        <v>85059.320872128024</v>
      </c>
      <c r="G334" s="411">
        <v>0</v>
      </c>
      <c r="H334" s="411">
        <v>13.205355807217808</v>
      </c>
      <c r="I334" s="411">
        <v>22.510192256800384</v>
      </c>
      <c r="J334" s="411">
        <v>0</v>
      </c>
      <c r="K334" s="411">
        <v>0</v>
      </c>
      <c r="L334" s="411">
        <v>250.69507333905798</v>
      </c>
      <c r="M334" s="800">
        <v>0</v>
      </c>
      <c r="N334" s="429">
        <v>631</v>
      </c>
    </row>
    <row r="335" spans="1:14">
      <c r="A335" s="434" t="s">
        <v>1253</v>
      </c>
      <c r="B335" s="435">
        <v>332</v>
      </c>
      <c r="C335" s="435" t="s">
        <v>1254</v>
      </c>
      <c r="D335" s="799">
        <v>516642</v>
      </c>
      <c r="E335" s="411">
        <v>5595865.2028764999</v>
      </c>
      <c r="F335" s="411">
        <v>325657.04976737674</v>
      </c>
      <c r="G335" s="411">
        <v>0</v>
      </c>
      <c r="H335" s="411">
        <v>50.01835506232166</v>
      </c>
      <c r="I335" s="411">
        <v>85.262586276271037</v>
      </c>
      <c r="J335" s="411">
        <v>0</v>
      </c>
      <c r="K335" s="411">
        <v>0</v>
      </c>
      <c r="L335" s="411">
        <v>429.83430098558699</v>
      </c>
      <c r="M335" s="800">
        <v>0</v>
      </c>
      <c r="N335" s="429">
        <v>631</v>
      </c>
    </row>
    <row r="336" spans="1:14">
      <c r="A336" s="434" t="s">
        <v>1255</v>
      </c>
      <c r="B336" s="435">
        <v>333</v>
      </c>
      <c r="C336" s="435" t="s">
        <v>1256</v>
      </c>
      <c r="D336" s="799">
        <v>982480</v>
      </c>
      <c r="E336" s="411">
        <v>7310148.6170982076</v>
      </c>
      <c r="F336" s="411">
        <v>468818.24436785129</v>
      </c>
      <c r="G336" s="411">
        <v>0</v>
      </c>
      <c r="H336" s="411">
        <v>65.341389728330739</v>
      </c>
      <c r="I336" s="411">
        <v>111.38262888057191</v>
      </c>
      <c r="J336" s="411">
        <v>0</v>
      </c>
      <c r="K336" s="411">
        <v>0</v>
      </c>
      <c r="L336" s="411">
        <v>817.48393480127606</v>
      </c>
      <c r="M336" s="800">
        <v>0</v>
      </c>
      <c r="N336" s="429">
        <v>631</v>
      </c>
    </row>
    <row r="337" spans="1:14">
      <c r="A337" s="434" t="s">
        <v>1257</v>
      </c>
      <c r="B337" s="435">
        <v>334</v>
      </c>
      <c r="C337" s="435" t="s">
        <v>1258</v>
      </c>
      <c r="D337" s="799">
        <v>4012953</v>
      </c>
      <c r="E337" s="411">
        <v>12265407.853508301</v>
      </c>
      <c r="F337" s="411">
        <v>770206.55482970807</v>
      </c>
      <c r="G337" s="411">
        <v>32.464817136977217</v>
      </c>
      <c r="H337" s="411">
        <v>109.63372110636361</v>
      </c>
      <c r="I337" s="411">
        <v>186.88448656444245</v>
      </c>
      <c r="J337" s="411">
        <v>0</v>
      </c>
      <c r="K337" s="411">
        <v>0</v>
      </c>
      <c r="L337" s="411">
        <v>40921.34150655182</v>
      </c>
      <c r="M337" s="800">
        <v>0</v>
      </c>
      <c r="N337" s="429">
        <v>632</v>
      </c>
    </row>
    <row r="338" spans="1:14">
      <c r="A338" s="434" t="s">
        <v>1259</v>
      </c>
      <c r="B338" s="435">
        <v>335</v>
      </c>
      <c r="C338" s="435" t="s">
        <v>1260</v>
      </c>
      <c r="D338" s="799">
        <v>250392</v>
      </c>
      <c r="E338" s="411">
        <v>118016.03607596621</v>
      </c>
      <c r="F338" s="411">
        <v>7019.0531556704445</v>
      </c>
      <c r="G338" s="411">
        <v>4.0581021421221521</v>
      </c>
      <c r="H338" s="411">
        <v>1.0548803056337168</v>
      </c>
      <c r="I338" s="411">
        <v>1.7981763486257913</v>
      </c>
      <c r="J338" s="411">
        <v>0</v>
      </c>
      <c r="K338" s="411">
        <v>0</v>
      </c>
      <c r="L338" s="411">
        <v>2552.3577819810412</v>
      </c>
      <c r="M338" s="800">
        <v>0</v>
      </c>
      <c r="N338" s="429">
        <v>632</v>
      </c>
    </row>
    <row r="339" spans="1:14">
      <c r="A339" s="434" t="s">
        <v>1261</v>
      </c>
      <c r="B339" s="435">
        <v>336</v>
      </c>
      <c r="C339" s="435" t="s">
        <v>1262</v>
      </c>
      <c r="D339" s="799">
        <v>1005467</v>
      </c>
      <c r="E339" s="411">
        <v>1183201.2501451771</v>
      </c>
      <c r="F339" s="411">
        <v>76034.409582400505</v>
      </c>
      <c r="G339" s="411">
        <v>4.0581021421221521</v>
      </c>
      <c r="H339" s="411">
        <v>10.575983890663151</v>
      </c>
      <c r="I339" s="411">
        <v>18.028096641934319</v>
      </c>
      <c r="J339" s="411">
        <v>0</v>
      </c>
      <c r="K339" s="411">
        <v>0</v>
      </c>
      <c r="L339" s="411">
        <v>10253.279064250648</v>
      </c>
      <c r="M339" s="800">
        <v>0</v>
      </c>
      <c r="N339" s="429">
        <v>632</v>
      </c>
    </row>
    <row r="340" spans="1:14">
      <c r="A340" s="434" t="s">
        <v>1263</v>
      </c>
      <c r="B340" s="435">
        <v>337</v>
      </c>
      <c r="C340" s="435" t="s">
        <v>1264</v>
      </c>
      <c r="D340" s="799">
        <v>498972</v>
      </c>
      <c r="E340" s="411">
        <v>379961.52644705266</v>
      </c>
      <c r="F340" s="411">
        <v>22500.691285384972</v>
      </c>
      <c r="G340" s="411">
        <v>4.0581021421221521</v>
      </c>
      <c r="H340" s="411">
        <v>3.3962666809917166</v>
      </c>
      <c r="I340" s="411">
        <v>5.7893643352420936</v>
      </c>
      <c r="J340" s="411">
        <v>0</v>
      </c>
      <c r="K340" s="411">
        <v>0</v>
      </c>
      <c r="L340" s="411">
        <v>5088.4000527708349</v>
      </c>
      <c r="M340" s="800">
        <v>0</v>
      </c>
      <c r="N340" s="429">
        <v>632</v>
      </c>
    </row>
    <row r="341" spans="1:14">
      <c r="A341" s="434" t="s">
        <v>1265</v>
      </c>
      <c r="B341" s="435">
        <v>338</v>
      </c>
      <c r="C341" s="435" t="s">
        <v>1266</v>
      </c>
      <c r="D341" s="799">
        <v>530246</v>
      </c>
      <c r="E341" s="411">
        <v>2613407.3901064321</v>
      </c>
      <c r="F341" s="411">
        <v>177133.92386199103</v>
      </c>
      <c r="G341" s="411">
        <v>19.632840755844558</v>
      </c>
      <c r="H341" s="411">
        <v>23.359808362368067</v>
      </c>
      <c r="I341" s="411">
        <v>39.819735643284005</v>
      </c>
      <c r="J341" s="411">
        <v>0</v>
      </c>
      <c r="K341" s="411">
        <v>0</v>
      </c>
      <c r="L341" s="411">
        <v>5406.5525210001924</v>
      </c>
      <c r="M341" s="800">
        <v>0</v>
      </c>
      <c r="N341" s="429">
        <v>632</v>
      </c>
    </row>
    <row r="342" spans="1:14">
      <c r="A342" s="434" t="s">
        <v>1267</v>
      </c>
      <c r="B342" s="435">
        <v>339</v>
      </c>
      <c r="C342" s="435" t="s">
        <v>1268</v>
      </c>
      <c r="D342" s="799">
        <v>9234</v>
      </c>
      <c r="E342" s="411">
        <v>7607.1984239312051</v>
      </c>
      <c r="F342" s="411">
        <v>390.53981285253525</v>
      </c>
      <c r="G342" s="411">
        <v>0</v>
      </c>
      <c r="H342" s="411">
        <v>6.7996554241895032E-2</v>
      </c>
      <c r="I342" s="411">
        <v>0.11590869122575295</v>
      </c>
      <c r="J342" s="411">
        <v>0</v>
      </c>
      <c r="K342" s="411">
        <v>0</v>
      </c>
      <c r="L342" s="411">
        <v>93.814189349682707</v>
      </c>
      <c r="M342" s="800">
        <v>0</v>
      </c>
      <c r="N342" s="429">
        <v>632</v>
      </c>
    </row>
    <row r="343" spans="1:14">
      <c r="A343" s="434" t="s">
        <v>1269</v>
      </c>
      <c r="B343" s="435">
        <v>340</v>
      </c>
      <c r="C343" s="435" t="s">
        <v>641</v>
      </c>
      <c r="D343" s="799">
        <v>13870147</v>
      </c>
      <c r="E343" s="411">
        <v>11611999.870137613</v>
      </c>
      <c r="F343" s="411">
        <v>922150.06913289742</v>
      </c>
      <c r="G343" s="411">
        <v>6247.4749401601484</v>
      </c>
      <c r="H343" s="411">
        <v>103.79326724839885</v>
      </c>
      <c r="I343" s="411">
        <v>176.9286973279344</v>
      </c>
      <c r="J343" s="411">
        <v>0</v>
      </c>
      <c r="K343" s="411">
        <v>0</v>
      </c>
      <c r="L343" s="411">
        <v>141436.1073585907</v>
      </c>
      <c r="M343" s="800">
        <v>0</v>
      </c>
      <c r="N343" s="429">
        <v>632</v>
      </c>
    </row>
    <row r="344" spans="1:14">
      <c r="A344" s="434" t="s">
        <v>1270</v>
      </c>
      <c r="B344" s="435">
        <v>341</v>
      </c>
      <c r="C344" s="435" t="s">
        <v>1271</v>
      </c>
      <c r="D344" s="799">
        <v>23853697</v>
      </c>
      <c r="E344" s="411">
        <v>35958041.079864845</v>
      </c>
      <c r="F344" s="411">
        <v>2046405.1642216812</v>
      </c>
      <c r="G344" s="411">
        <v>1286.4183790527222</v>
      </c>
      <c r="H344" s="411">
        <v>321.40911206254492</v>
      </c>
      <c r="I344" s="411">
        <v>46353.553408066662</v>
      </c>
      <c r="J344" s="411">
        <v>149485.97225506837</v>
      </c>
      <c r="K344" s="411">
        <v>0</v>
      </c>
      <c r="L344" s="411">
        <v>12875.517939158626</v>
      </c>
      <c r="M344" s="800">
        <v>0</v>
      </c>
      <c r="N344" s="429">
        <v>641</v>
      </c>
    </row>
    <row r="345" spans="1:14">
      <c r="A345" s="434" t="s">
        <v>1272</v>
      </c>
      <c r="B345" s="435">
        <v>342</v>
      </c>
      <c r="C345" s="435" t="s">
        <v>1273</v>
      </c>
      <c r="D345" s="799">
        <v>9720414</v>
      </c>
      <c r="E345" s="411">
        <v>13672450.10983569</v>
      </c>
      <c r="F345" s="411">
        <v>776399.90468289261</v>
      </c>
      <c r="G345" s="411">
        <v>267.83474138006204</v>
      </c>
      <c r="H345" s="411">
        <v>122.2104963883158</v>
      </c>
      <c r="I345" s="411">
        <v>27368.976061787132</v>
      </c>
      <c r="J345" s="411">
        <v>88638.29533722972</v>
      </c>
      <c r="K345" s="411">
        <v>0</v>
      </c>
      <c r="L345" s="411">
        <v>5157.8749724970685</v>
      </c>
      <c r="M345" s="800">
        <v>0</v>
      </c>
      <c r="N345" s="429">
        <v>641</v>
      </c>
    </row>
    <row r="346" spans="1:14">
      <c r="A346" s="434" t="s">
        <v>1274</v>
      </c>
      <c r="B346" s="435">
        <v>343</v>
      </c>
      <c r="C346" s="435" t="s">
        <v>1275</v>
      </c>
      <c r="D346" s="799">
        <v>3924631</v>
      </c>
      <c r="E346" s="411">
        <v>3533423.640471159</v>
      </c>
      <c r="F346" s="411">
        <v>202297.90202213253</v>
      </c>
      <c r="G346" s="411">
        <v>340.88057993826078</v>
      </c>
      <c r="H346" s="411">
        <v>31.583326586179776</v>
      </c>
      <c r="I346" s="411">
        <v>1004.4275372035447</v>
      </c>
      <c r="J346" s="411">
        <v>3102.2324077018784</v>
      </c>
      <c r="K346" s="411">
        <v>0</v>
      </c>
      <c r="L346" s="411">
        <v>2077.776611408332</v>
      </c>
      <c r="M346" s="800">
        <v>0</v>
      </c>
      <c r="N346" s="429">
        <v>641</v>
      </c>
    </row>
    <row r="347" spans="1:14">
      <c r="A347" s="434" t="s">
        <v>1276</v>
      </c>
      <c r="B347" s="435">
        <v>344</v>
      </c>
      <c r="C347" s="435" t="s">
        <v>1277</v>
      </c>
      <c r="D347" s="799">
        <v>8003111</v>
      </c>
      <c r="E347" s="411">
        <v>4798551.9794626534</v>
      </c>
      <c r="F347" s="411">
        <v>253253.61978800045</v>
      </c>
      <c r="G347" s="411">
        <v>91.307298197748423</v>
      </c>
      <c r="H347" s="411">
        <v>42.891611572486013</v>
      </c>
      <c r="I347" s="411">
        <v>73.114154347355054</v>
      </c>
      <c r="J347" s="411">
        <v>0</v>
      </c>
      <c r="K347" s="411">
        <v>0</v>
      </c>
      <c r="L347" s="411">
        <v>4242.0477162598945</v>
      </c>
      <c r="M347" s="800">
        <v>0</v>
      </c>
      <c r="N347" s="429">
        <v>641</v>
      </c>
    </row>
    <row r="348" spans="1:14">
      <c r="A348" s="434" t="s">
        <v>1278</v>
      </c>
      <c r="B348" s="435">
        <v>345</v>
      </c>
      <c r="C348" s="435" t="s">
        <v>1279</v>
      </c>
      <c r="D348" s="799">
        <v>1840341</v>
      </c>
      <c r="E348" s="411">
        <v>465799.69485251047</v>
      </c>
      <c r="F348" s="411">
        <v>27486.566782909627</v>
      </c>
      <c r="G348" s="411">
        <v>604.65721917620067</v>
      </c>
      <c r="H348" s="411">
        <v>4.1635267613447118</v>
      </c>
      <c r="I348" s="411">
        <v>7.0972557826102847</v>
      </c>
      <c r="J348" s="411">
        <v>0</v>
      </c>
      <c r="K348" s="411">
        <v>0</v>
      </c>
      <c r="L348" s="411">
        <v>1003.2488659405149</v>
      </c>
      <c r="M348" s="800">
        <v>0</v>
      </c>
      <c r="N348" s="429">
        <v>641</v>
      </c>
    </row>
    <row r="349" spans="1:14">
      <c r="A349" s="434" t="s">
        <v>1280</v>
      </c>
      <c r="B349" s="435">
        <v>346</v>
      </c>
      <c r="C349" s="435" t="s">
        <v>1281</v>
      </c>
      <c r="D349" s="799">
        <v>1413763</v>
      </c>
      <c r="E349" s="411">
        <v>1458654.4394687687</v>
      </c>
      <c r="F349" s="411">
        <v>88504.827618400886</v>
      </c>
      <c r="G349" s="411">
        <v>5713.8078161079902</v>
      </c>
      <c r="H349" s="411">
        <v>13.03810814261154</v>
      </c>
      <c r="I349" s="411">
        <v>22.225097546763852</v>
      </c>
      <c r="J349" s="411">
        <v>0</v>
      </c>
      <c r="K349" s="411">
        <v>0</v>
      </c>
      <c r="L349" s="411">
        <v>0</v>
      </c>
      <c r="M349" s="800">
        <v>0</v>
      </c>
      <c r="N349" s="429">
        <v>642</v>
      </c>
    </row>
    <row r="350" spans="1:14">
      <c r="A350" s="434" t="s">
        <v>1282</v>
      </c>
      <c r="B350" s="435">
        <v>347</v>
      </c>
      <c r="C350" s="435" t="s">
        <v>309</v>
      </c>
      <c r="D350" s="799">
        <v>575911</v>
      </c>
      <c r="E350" s="411">
        <v>121035.38487225809</v>
      </c>
      <c r="F350" s="411">
        <v>8022.757212213809</v>
      </c>
      <c r="G350" s="411">
        <v>655.38349595272757</v>
      </c>
      <c r="H350" s="411">
        <v>1.0818686005040594</v>
      </c>
      <c r="I350" s="411">
        <v>1.8441812965487074</v>
      </c>
      <c r="J350" s="411">
        <v>0</v>
      </c>
      <c r="K350" s="411">
        <v>0</v>
      </c>
      <c r="L350" s="411">
        <v>0</v>
      </c>
      <c r="M350" s="800">
        <v>0</v>
      </c>
      <c r="N350" s="429">
        <v>642</v>
      </c>
    </row>
    <row r="351" spans="1:14">
      <c r="A351" s="434" t="s">
        <v>1283</v>
      </c>
      <c r="B351" s="435">
        <v>348</v>
      </c>
      <c r="C351" s="435" t="s">
        <v>1284</v>
      </c>
      <c r="D351" s="799">
        <v>1952141</v>
      </c>
      <c r="E351" s="411">
        <v>6723456.9828833528</v>
      </c>
      <c r="F351" s="411">
        <v>356043.73909281602</v>
      </c>
      <c r="G351" s="411">
        <v>0</v>
      </c>
      <c r="H351" s="411">
        <v>60.097276546839574</v>
      </c>
      <c r="I351" s="411">
        <v>102.44337743932978</v>
      </c>
      <c r="J351" s="411">
        <v>0</v>
      </c>
      <c r="K351" s="411">
        <v>0</v>
      </c>
      <c r="L351" s="411">
        <v>0</v>
      </c>
      <c r="M351" s="800">
        <v>0</v>
      </c>
      <c r="N351" s="429">
        <v>643</v>
      </c>
    </row>
    <row r="352" spans="1:14">
      <c r="A352" s="434" t="s">
        <v>1285</v>
      </c>
      <c r="B352" s="435">
        <v>349</v>
      </c>
      <c r="C352" s="435" t="s">
        <v>1286</v>
      </c>
      <c r="D352" s="799">
        <v>1785583</v>
      </c>
      <c r="E352" s="411">
        <v>3990438.34205114</v>
      </c>
      <c r="F352" s="411">
        <v>259202.56843806678</v>
      </c>
      <c r="G352" s="411">
        <v>0</v>
      </c>
      <c r="H352" s="411">
        <v>35.66832913423579</v>
      </c>
      <c r="I352" s="411">
        <v>60.801159621282657</v>
      </c>
      <c r="J352" s="411">
        <v>0</v>
      </c>
      <c r="K352" s="411">
        <v>0</v>
      </c>
      <c r="L352" s="411">
        <v>0</v>
      </c>
      <c r="M352" s="800">
        <v>0</v>
      </c>
      <c r="N352" s="429">
        <v>643</v>
      </c>
    </row>
    <row r="353" spans="1:14">
      <c r="A353" s="434" t="s">
        <v>1287</v>
      </c>
      <c r="B353" s="435">
        <v>350</v>
      </c>
      <c r="C353" s="435" t="s">
        <v>1288</v>
      </c>
      <c r="D353" s="799">
        <v>3491653</v>
      </c>
      <c r="E353" s="411">
        <v>7548621.7669863086</v>
      </c>
      <c r="F353" s="411">
        <v>427443.13179377711</v>
      </c>
      <c r="G353" s="411">
        <v>0</v>
      </c>
      <c r="H353" s="411">
        <v>67.472969788158096</v>
      </c>
      <c r="I353" s="411">
        <v>115.01617557616717</v>
      </c>
      <c r="J353" s="411">
        <v>0</v>
      </c>
      <c r="K353" s="411">
        <v>0</v>
      </c>
      <c r="L353" s="411">
        <v>0</v>
      </c>
      <c r="M353" s="800">
        <v>0</v>
      </c>
      <c r="N353" s="429">
        <v>643</v>
      </c>
    </row>
    <row r="354" spans="1:14">
      <c r="A354" s="434" t="s">
        <v>1289</v>
      </c>
      <c r="B354" s="435">
        <v>351</v>
      </c>
      <c r="C354" s="435" t="s">
        <v>1290</v>
      </c>
      <c r="D354" s="799">
        <v>1237086</v>
      </c>
      <c r="E354" s="411">
        <v>1211945.1527171682</v>
      </c>
      <c r="F354" s="411">
        <v>72021.41797100949</v>
      </c>
      <c r="G354" s="411">
        <v>0</v>
      </c>
      <c r="H354" s="411">
        <v>10.832909794450755</v>
      </c>
      <c r="I354" s="411">
        <v>18.46605920609711</v>
      </c>
      <c r="J354" s="411">
        <v>0</v>
      </c>
      <c r="K354" s="411">
        <v>0</v>
      </c>
      <c r="L354" s="411">
        <v>0</v>
      </c>
      <c r="M354" s="800">
        <v>0</v>
      </c>
      <c r="N354" s="429">
        <v>643</v>
      </c>
    </row>
    <row r="355" spans="1:14">
      <c r="A355" s="434" t="s">
        <v>1291</v>
      </c>
      <c r="B355" s="435">
        <v>352</v>
      </c>
      <c r="C355" s="435" t="s">
        <v>1292</v>
      </c>
      <c r="D355" s="799">
        <v>3409017</v>
      </c>
      <c r="E355" s="411">
        <v>8331193.8119898504</v>
      </c>
      <c r="F355" s="411">
        <v>440361.20529632183</v>
      </c>
      <c r="G355" s="411">
        <v>0</v>
      </c>
      <c r="H355" s="411">
        <v>74.46795000832374</v>
      </c>
      <c r="I355" s="411">
        <v>126.94000041565999</v>
      </c>
      <c r="J355" s="411">
        <v>0</v>
      </c>
      <c r="K355" s="411">
        <v>0</v>
      </c>
      <c r="L355" s="411">
        <v>0</v>
      </c>
      <c r="M355" s="800">
        <v>0</v>
      </c>
      <c r="N355" s="429">
        <v>643</v>
      </c>
    </row>
    <row r="356" spans="1:14">
      <c r="A356" s="434" t="s">
        <v>1293</v>
      </c>
      <c r="B356" s="435">
        <v>353</v>
      </c>
      <c r="C356" s="435" t="s">
        <v>1294</v>
      </c>
      <c r="D356" s="799">
        <v>4056104</v>
      </c>
      <c r="E356" s="411">
        <v>15095702.088727953</v>
      </c>
      <c r="F356" s="411">
        <v>921621.13934018323</v>
      </c>
      <c r="G356" s="411">
        <v>46.66817463440475</v>
      </c>
      <c r="H356" s="411">
        <v>134.93216144679349</v>
      </c>
      <c r="I356" s="411">
        <v>230.00886459513566</v>
      </c>
      <c r="J356" s="411">
        <v>0</v>
      </c>
      <c r="K356" s="411">
        <v>0</v>
      </c>
      <c r="L356" s="411">
        <v>0</v>
      </c>
      <c r="M356" s="800">
        <v>0</v>
      </c>
      <c r="N356" s="429">
        <v>644</v>
      </c>
    </row>
    <row r="357" spans="1:14">
      <c r="A357" s="434" t="s">
        <v>1295</v>
      </c>
      <c r="B357" s="435">
        <v>354</v>
      </c>
      <c r="C357" s="435" t="s">
        <v>1296</v>
      </c>
      <c r="D357" s="799">
        <v>7541109</v>
      </c>
      <c r="E357" s="411">
        <v>19939928.220575616</v>
      </c>
      <c r="F357" s="411">
        <v>1211355.613568441</v>
      </c>
      <c r="G357" s="411">
        <v>22.319561781671837</v>
      </c>
      <c r="H357" s="411">
        <v>178.2320290955677</v>
      </c>
      <c r="I357" s="411">
        <v>303.81894284650474</v>
      </c>
      <c r="J357" s="411">
        <v>0</v>
      </c>
      <c r="K357" s="411">
        <v>0</v>
      </c>
      <c r="L357" s="411">
        <v>0</v>
      </c>
      <c r="M357" s="800">
        <v>0</v>
      </c>
      <c r="N357" s="429">
        <v>644</v>
      </c>
    </row>
    <row r="358" spans="1:14">
      <c r="A358" s="434" t="s">
        <v>1297</v>
      </c>
      <c r="B358" s="435">
        <v>355</v>
      </c>
      <c r="C358" s="435" t="s">
        <v>1298</v>
      </c>
      <c r="D358" s="799">
        <v>1066357</v>
      </c>
      <c r="E358" s="411">
        <v>818123.64836072281</v>
      </c>
      <c r="F358" s="411">
        <v>45303.574013670608</v>
      </c>
      <c r="G358" s="411">
        <v>0</v>
      </c>
      <c r="H358" s="411">
        <v>7.3127564094205653</v>
      </c>
      <c r="I358" s="411">
        <v>12.465514379645299</v>
      </c>
      <c r="J358" s="411">
        <v>0</v>
      </c>
      <c r="K358" s="411">
        <v>0</v>
      </c>
      <c r="L358" s="411">
        <v>0</v>
      </c>
      <c r="M358" s="800">
        <v>0</v>
      </c>
      <c r="N358" s="429">
        <v>659</v>
      </c>
    </row>
    <row r="359" spans="1:14">
      <c r="A359" s="434" t="s">
        <v>1299</v>
      </c>
      <c r="B359" s="435">
        <v>356</v>
      </c>
      <c r="C359" s="435" t="s">
        <v>1300</v>
      </c>
      <c r="D359" s="799">
        <v>3708323</v>
      </c>
      <c r="E359" s="411">
        <v>11114918.25459823</v>
      </c>
      <c r="F359" s="411">
        <v>652834.92653255817</v>
      </c>
      <c r="G359" s="411">
        <v>0</v>
      </c>
      <c r="H359" s="411">
        <v>99.350128638086986</v>
      </c>
      <c r="I359" s="411">
        <v>169.35480793018971</v>
      </c>
      <c r="J359" s="411">
        <v>0</v>
      </c>
      <c r="K359" s="411">
        <v>0</v>
      </c>
      <c r="L359" s="411">
        <v>0</v>
      </c>
      <c r="M359" s="800">
        <v>0</v>
      </c>
      <c r="N359" s="429">
        <v>659</v>
      </c>
    </row>
    <row r="360" spans="1:14">
      <c r="A360" s="434" t="s">
        <v>1301</v>
      </c>
      <c r="B360" s="435">
        <v>357</v>
      </c>
      <c r="C360" s="435" t="s">
        <v>1302</v>
      </c>
      <c r="D360" s="799">
        <v>6725448</v>
      </c>
      <c r="E360" s="411">
        <v>2946271.3265153295</v>
      </c>
      <c r="F360" s="411">
        <v>201865.05345904434</v>
      </c>
      <c r="G360" s="411">
        <v>0</v>
      </c>
      <c r="H360" s="411">
        <v>26.335095642373286</v>
      </c>
      <c r="I360" s="411">
        <v>44.891487564994677</v>
      </c>
      <c r="J360" s="411">
        <v>0</v>
      </c>
      <c r="K360" s="411">
        <v>0</v>
      </c>
      <c r="L360" s="411">
        <v>0</v>
      </c>
      <c r="M360" s="800">
        <v>0</v>
      </c>
      <c r="N360" s="429">
        <v>661</v>
      </c>
    </row>
    <row r="361" spans="1:14">
      <c r="A361" s="434" t="s">
        <v>1303</v>
      </c>
      <c r="B361" s="435">
        <v>358</v>
      </c>
      <c r="C361" s="435" t="s">
        <v>650</v>
      </c>
      <c r="D361" s="799">
        <v>2147392</v>
      </c>
      <c r="E361" s="411">
        <v>12136437.838135187</v>
      </c>
      <c r="F361" s="411">
        <v>824769.40827786969</v>
      </c>
      <c r="G361" s="411">
        <v>0</v>
      </c>
      <c r="H361" s="411">
        <v>108.48092921673594</v>
      </c>
      <c r="I361" s="411">
        <v>184.9194075884246</v>
      </c>
      <c r="J361" s="411">
        <v>0</v>
      </c>
      <c r="K361" s="411">
        <v>0</v>
      </c>
      <c r="L361" s="411">
        <v>0</v>
      </c>
      <c r="M361" s="800">
        <v>0</v>
      </c>
      <c r="N361" s="429">
        <v>661</v>
      </c>
    </row>
    <row r="362" spans="1:14">
      <c r="A362" s="434" t="s">
        <v>1304</v>
      </c>
      <c r="B362" s="435">
        <v>359</v>
      </c>
      <c r="C362" s="435" t="s">
        <v>318</v>
      </c>
      <c r="D362" s="799">
        <v>8220764</v>
      </c>
      <c r="E362" s="411">
        <v>245955.99104671972</v>
      </c>
      <c r="F362" s="411">
        <v>13819.327900238051</v>
      </c>
      <c r="G362" s="411">
        <v>3817.712709021619</v>
      </c>
      <c r="H362" s="411">
        <v>2.1984650530102394</v>
      </c>
      <c r="I362" s="411">
        <v>3.7475605909890097</v>
      </c>
      <c r="J362" s="411">
        <v>0</v>
      </c>
      <c r="K362" s="411">
        <v>0</v>
      </c>
      <c r="L362" s="411">
        <v>0</v>
      </c>
      <c r="M362" s="800">
        <v>0</v>
      </c>
      <c r="N362" s="429">
        <v>662</v>
      </c>
    </row>
    <row r="363" spans="1:14">
      <c r="A363" s="434" t="s">
        <v>1305</v>
      </c>
      <c r="B363" s="435">
        <v>360</v>
      </c>
      <c r="C363" s="435" t="s">
        <v>653</v>
      </c>
      <c r="D363" s="799">
        <v>6253270</v>
      </c>
      <c r="E363" s="411">
        <v>4495458.5234513711</v>
      </c>
      <c r="F363" s="411">
        <v>303717.27821536886</v>
      </c>
      <c r="G363" s="411">
        <v>51819.104527517717</v>
      </c>
      <c r="H363" s="411">
        <v>40.18242620968536</v>
      </c>
      <c r="I363" s="411">
        <v>68.496006660443115</v>
      </c>
      <c r="J363" s="411">
        <v>0</v>
      </c>
      <c r="K363" s="411">
        <v>0</v>
      </c>
      <c r="L363" s="411">
        <v>0</v>
      </c>
      <c r="M363" s="800">
        <v>0</v>
      </c>
      <c r="N363" s="429">
        <v>663</v>
      </c>
    </row>
    <row r="364" spans="1:14">
      <c r="A364" s="434" t="s">
        <v>1306</v>
      </c>
      <c r="B364" s="435">
        <v>361</v>
      </c>
      <c r="C364" s="435" t="s">
        <v>655</v>
      </c>
      <c r="D364" s="799">
        <v>6782515</v>
      </c>
      <c r="E364" s="411">
        <v>6058078.7997921854</v>
      </c>
      <c r="F364" s="411">
        <v>409722.09063549468</v>
      </c>
      <c r="G364" s="411">
        <v>4594.4286285051039</v>
      </c>
      <c r="H364" s="411">
        <v>54.149827670574901</v>
      </c>
      <c r="I364" s="411">
        <v>92.305201717549238</v>
      </c>
      <c r="J364" s="411">
        <v>0</v>
      </c>
      <c r="K364" s="411">
        <v>0</v>
      </c>
      <c r="L364" s="411">
        <v>0</v>
      </c>
      <c r="M364" s="800">
        <v>0</v>
      </c>
      <c r="N364" s="429">
        <v>663</v>
      </c>
    </row>
    <row r="365" spans="1:14">
      <c r="A365" s="434" t="s">
        <v>1307</v>
      </c>
      <c r="B365" s="435">
        <v>362</v>
      </c>
      <c r="C365" s="435" t="s">
        <v>1308</v>
      </c>
      <c r="D365" s="799">
        <v>3208374</v>
      </c>
      <c r="E365" s="411">
        <v>2050579.0499663465</v>
      </c>
      <c r="F365" s="411">
        <v>122450.04547366714</v>
      </c>
      <c r="G365" s="411">
        <v>0</v>
      </c>
      <c r="H365" s="411">
        <v>18.328996015102657</v>
      </c>
      <c r="I365" s="411">
        <v>31.244082340331566</v>
      </c>
      <c r="J365" s="411">
        <v>0</v>
      </c>
      <c r="K365" s="411">
        <v>0</v>
      </c>
      <c r="L365" s="411">
        <v>0</v>
      </c>
      <c r="M365" s="800">
        <v>0</v>
      </c>
      <c r="N365" s="429">
        <v>669</v>
      </c>
    </row>
    <row r="366" spans="1:14">
      <c r="A366" s="434" t="s">
        <v>1309</v>
      </c>
      <c r="B366" s="435">
        <v>363</v>
      </c>
      <c r="C366" s="435" t="s">
        <v>1310</v>
      </c>
      <c r="D366" s="799">
        <v>5566730</v>
      </c>
      <c r="E366" s="411">
        <v>4121240.2098766281</v>
      </c>
      <c r="F366" s="411">
        <v>266789.28263653698</v>
      </c>
      <c r="G366" s="411">
        <v>0</v>
      </c>
      <c r="H366" s="411">
        <v>36.837494943366984</v>
      </c>
      <c r="I366" s="411">
        <v>62.794150005474776</v>
      </c>
      <c r="J366" s="411">
        <v>0</v>
      </c>
      <c r="K366" s="411">
        <v>0</v>
      </c>
      <c r="L366" s="411">
        <v>0</v>
      </c>
      <c r="M366" s="800">
        <v>0</v>
      </c>
      <c r="N366" s="429">
        <v>669</v>
      </c>
    </row>
    <row r="367" spans="1:14">
      <c r="A367" s="434" t="s">
        <v>1311</v>
      </c>
      <c r="B367" s="435">
        <v>364</v>
      </c>
      <c r="C367" s="435" t="s">
        <v>1312</v>
      </c>
      <c r="D367" s="799">
        <v>7620494</v>
      </c>
      <c r="E367" s="411">
        <v>382159.52871037606</v>
      </c>
      <c r="F367" s="411">
        <v>23328.40514623154</v>
      </c>
      <c r="G367" s="411">
        <v>0</v>
      </c>
      <c r="H367" s="411">
        <v>3.4159134118633219</v>
      </c>
      <c r="I367" s="411">
        <v>5.8228546626209097</v>
      </c>
      <c r="J367" s="411">
        <v>0</v>
      </c>
      <c r="K367" s="411">
        <v>0</v>
      </c>
      <c r="L367" s="411">
        <v>0</v>
      </c>
      <c r="M367" s="800">
        <v>0</v>
      </c>
      <c r="N367" s="429">
        <v>669</v>
      </c>
    </row>
    <row r="368" spans="1:14">
      <c r="A368" s="434" t="s">
        <v>1313</v>
      </c>
      <c r="B368" s="435">
        <v>365</v>
      </c>
      <c r="C368" s="435" t="s">
        <v>1314</v>
      </c>
      <c r="D368" s="799">
        <v>6457117</v>
      </c>
      <c r="E368" s="411">
        <v>1193687.0802910279</v>
      </c>
      <c r="F368" s="411">
        <v>81425.405667139115</v>
      </c>
      <c r="G368" s="411">
        <v>0</v>
      </c>
      <c r="H368" s="411">
        <v>10.669710947399397</v>
      </c>
      <c r="I368" s="411">
        <v>18.187866215552599</v>
      </c>
      <c r="J368" s="411">
        <v>0</v>
      </c>
      <c r="K368" s="411">
        <v>0</v>
      </c>
      <c r="L368" s="411">
        <v>0</v>
      </c>
      <c r="M368" s="800">
        <v>0</v>
      </c>
      <c r="N368" s="429">
        <v>669</v>
      </c>
    </row>
    <row r="369" spans="1:14">
      <c r="A369" s="434" t="s">
        <v>1315</v>
      </c>
      <c r="B369" s="435">
        <v>366</v>
      </c>
      <c r="C369" s="435" t="s">
        <v>1316</v>
      </c>
      <c r="D369" s="799">
        <v>2971688</v>
      </c>
      <c r="E369" s="411">
        <v>99427.824662985091</v>
      </c>
      <c r="F369" s="411">
        <v>6230.2548612472247</v>
      </c>
      <c r="G369" s="411">
        <v>0</v>
      </c>
      <c r="H369" s="411">
        <v>0.88873052812476938</v>
      </c>
      <c r="I369" s="411">
        <v>1.5149531254312476</v>
      </c>
      <c r="J369" s="411">
        <v>0</v>
      </c>
      <c r="K369" s="411">
        <v>0</v>
      </c>
      <c r="L369" s="411">
        <v>0</v>
      </c>
      <c r="M369" s="800">
        <v>0</v>
      </c>
      <c r="N369" s="429">
        <v>669</v>
      </c>
    </row>
    <row r="370" spans="1:14">
      <c r="A370" s="434" t="s">
        <v>1317</v>
      </c>
      <c r="B370" s="435">
        <v>367</v>
      </c>
      <c r="C370" s="435" t="s">
        <v>1318</v>
      </c>
      <c r="D370" s="799">
        <v>18288</v>
      </c>
      <c r="E370" s="411">
        <v>14760.431159300906</v>
      </c>
      <c r="F370" s="411">
        <v>756.64955179534127</v>
      </c>
      <c r="G370" s="411">
        <v>26.377663923793985</v>
      </c>
      <c r="H370" s="411">
        <v>0.13193535938273798</v>
      </c>
      <c r="I370" s="411">
        <v>0.22490043801411211</v>
      </c>
      <c r="J370" s="411">
        <v>0</v>
      </c>
      <c r="K370" s="411">
        <v>0</v>
      </c>
      <c r="L370" s="411">
        <v>0</v>
      </c>
      <c r="M370" s="800">
        <v>0</v>
      </c>
      <c r="N370" s="429">
        <v>669</v>
      </c>
    </row>
    <row r="371" spans="1:14">
      <c r="A371" s="434" t="s">
        <v>1319</v>
      </c>
      <c r="B371" s="435">
        <v>368</v>
      </c>
      <c r="C371" s="435" t="s">
        <v>1320</v>
      </c>
      <c r="D371" s="799">
        <v>40488</v>
      </c>
      <c r="E371" s="411">
        <v>80972.905968805862</v>
      </c>
      <c r="F371" s="411">
        <v>5472.2923132411433</v>
      </c>
      <c r="G371" s="411">
        <v>79.132991771381967</v>
      </c>
      <c r="H371" s="411">
        <v>0.72377218076907712</v>
      </c>
      <c r="I371" s="411">
        <v>1.2337608449997655</v>
      </c>
      <c r="J371" s="411">
        <v>0</v>
      </c>
      <c r="K371" s="411">
        <v>0</v>
      </c>
      <c r="L371" s="411">
        <v>0</v>
      </c>
      <c r="M371" s="800">
        <v>0</v>
      </c>
      <c r="N371" s="429">
        <v>669</v>
      </c>
    </row>
    <row r="372" spans="1:14">
      <c r="A372" s="434" t="s">
        <v>1321</v>
      </c>
      <c r="B372" s="435">
        <v>369</v>
      </c>
      <c r="C372" s="435" t="s">
        <v>322</v>
      </c>
      <c r="D372" s="799">
        <v>28555716</v>
      </c>
      <c r="E372" s="411">
        <v>6631672.6737366281</v>
      </c>
      <c r="F372" s="411">
        <v>395908.90817642468</v>
      </c>
      <c r="G372" s="411">
        <v>2102.5667242473264</v>
      </c>
      <c r="H372" s="411">
        <v>59.27686719143</v>
      </c>
      <c r="I372" s="411">
        <v>101.04488635819942</v>
      </c>
      <c r="J372" s="411">
        <v>0</v>
      </c>
      <c r="K372" s="411">
        <v>0</v>
      </c>
      <c r="L372" s="411">
        <v>0</v>
      </c>
      <c r="M372" s="800">
        <v>0</v>
      </c>
      <c r="N372" s="429">
        <v>669</v>
      </c>
    </row>
    <row r="373" spans="1:14">
      <c r="A373" s="434" t="s">
        <v>1322</v>
      </c>
      <c r="B373" s="435">
        <v>370</v>
      </c>
      <c r="C373" s="435" t="s">
        <v>324</v>
      </c>
      <c r="D373" s="799">
        <v>3231916</v>
      </c>
      <c r="E373" s="411">
        <v>50833293.057557911</v>
      </c>
      <c r="F373" s="411">
        <v>3056506.0923178233</v>
      </c>
      <c r="G373" s="411">
        <v>0</v>
      </c>
      <c r="H373" s="411">
        <v>454.3707914609854</v>
      </c>
      <c r="I373" s="411">
        <v>774.53224441486918</v>
      </c>
      <c r="J373" s="411">
        <v>0</v>
      </c>
      <c r="K373" s="411">
        <v>0</v>
      </c>
      <c r="L373" s="411">
        <v>0</v>
      </c>
      <c r="M373" s="800">
        <v>0</v>
      </c>
      <c r="N373" s="429">
        <v>671</v>
      </c>
    </row>
    <row r="374" spans="1:14">
      <c r="A374" s="434" t="s">
        <v>1323</v>
      </c>
      <c r="B374" s="435">
        <v>371</v>
      </c>
      <c r="C374" s="435" t="s">
        <v>1324</v>
      </c>
      <c r="D374" s="799">
        <v>12257120</v>
      </c>
      <c r="E374" s="411">
        <v>64665643.580217242</v>
      </c>
      <c r="F374" s="411">
        <v>3839914.908726098</v>
      </c>
      <c r="G374" s="411">
        <v>3360.1085736771415</v>
      </c>
      <c r="H374" s="411">
        <v>578.01054951541732</v>
      </c>
      <c r="I374" s="411">
        <v>985.29178509065503</v>
      </c>
      <c r="J374" s="411">
        <v>0</v>
      </c>
      <c r="K374" s="411">
        <v>0</v>
      </c>
      <c r="L374" s="411">
        <v>0</v>
      </c>
      <c r="M374" s="800">
        <v>0</v>
      </c>
      <c r="N374" s="429">
        <v>672</v>
      </c>
    </row>
    <row r="375" spans="1:14">
      <c r="A375" s="434" t="s">
        <v>1325</v>
      </c>
      <c r="B375" s="435">
        <v>372</v>
      </c>
      <c r="C375" s="435" t="s">
        <v>1326</v>
      </c>
      <c r="D375" s="799">
        <v>4431132</v>
      </c>
      <c r="E375" s="411">
        <v>15218428.931229513</v>
      </c>
      <c r="F375" s="411">
        <v>903445.19188209553</v>
      </c>
      <c r="G375" s="411">
        <v>0</v>
      </c>
      <c r="H375" s="411">
        <v>136.02914905485187</v>
      </c>
      <c r="I375" s="411">
        <v>231.87881814437856</v>
      </c>
      <c r="J375" s="411">
        <v>0</v>
      </c>
      <c r="K375" s="411">
        <v>0</v>
      </c>
      <c r="L375" s="411">
        <v>0</v>
      </c>
      <c r="M375" s="800">
        <v>0</v>
      </c>
      <c r="N375" s="429">
        <v>672</v>
      </c>
    </row>
    <row r="376" spans="1:14">
      <c r="A376" s="434" t="s">
        <v>1327</v>
      </c>
      <c r="B376" s="435">
        <v>373</v>
      </c>
      <c r="C376" s="435" t="s">
        <v>1328</v>
      </c>
      <c r="D376" s="799">
        <v>1532292</v>
      </c>
      <c r="E376" s="411">
        <v>13043097.096787104</v>
      </c>
      <c r="F376" s="411">
        <v>777595.17775938916</v>
      </c>
      <c r="G376" s="411">
        <v>40828.683909698375</v>
      </c>
      <c r="H376" s="411">
        <v>116.58505665291537</v>
      </c>
      <c r="I376" s="411">
        <v>198.73391356048626</v>
      </c>
      <c r="J376" s="411">
        <v>128139.62366896552</v>
      </c>
      <c r="K376" s="411">
        <v>0</v>
      </c>
      <c r="L376" s="411">
        <v>0</v>
      </c>
      <c r="M376" s="800">
        <v>0</v>
      </c>
      <c r="N376" s="429">
        <v>673</v>
      </c>
    </row>
    <row r="377" spans="1:14">
      <c r="A377" s="434" t="s">
        <v>1329</v>
      </c>
      <c r="B377" s="435">
        <v>374</v>
      </c>
      <c r="C377" s="435" t="s">
        <v>1330</v>
      </c>
      <c r="D377" s="799">
        <v>346996</v>
      </c>
      <c r="E377" s="411">
        <v>4851428.723410381</v>
      </c>
      <c r="F377" s="411">
        <v>271249.16232527612</v>
      </c>
      <c r="G377" s="411">
        <v>0</v>
      </c>
      <c r="H377" s="411">
        <v>43.364247645270133</v>
      </c>
      <c r="I377" s="411">
        <v>73.919822064392605</v>
      </c>
      <c r="J377" s="411">
        <v>0</v>
      </c>
      <c r="K377" s="411">
        <v>0</v>
      </c>
      <c r="L377" s="411">
        <v>0</v>
      </c>
      <c r="M377" s="800">
        <v>0</v>
      </c>
      <c r="N377" s="429">
        <v>673</v>
      </c>
    </row>
    <row r="378" spans="1:14">
      <c r="A378" s="434" t="s">
        <v>1331</v>
      </c>
      <c r="B378" s="435">
        <v>375</v>
      </c>
      <c r="C378" s="435" t="s">
        <v>1332</v>
      </c>
      <c r="D378" s="799">
        <v>1609487</v>
      </c>
      <c r="E378" s="411">
        <v>11022879.497725535</v>
      </c>
      <c r="F378" s="411">
        <v>618094.06948799896</v>
      </c>
      <c r="G378" s="411">
        <v>0</v>
      </c>
      <c r="H378" s="411">
        <v>98.527444914685873</v>
      </c>
      <c r="I378" s="411">
        <v>167.95243990234928</v>
      </c>
      <c r="J378" s="411">
        <v>0</v>
      </c>
      <c r="K378" s="411">
        <v>0</v>
      </c>
      <c r="L378" s="411">
        <v>0</v>
      </c>
      <c r="M378" s="800">
        <v>0</v>
      </c>
      <c r="N378" s="429">
        <v>673</v>
      </c>
    </row>
    <row r="379" spans="1:14">
      <c r="A379" s="434" t="s">
        <v>1333</v>
      </c>
      <c r="B379" s="435">
        <v>376</v>
      </c>
      <c r="C379" s="435" t="s">
        <v>1334</v>
      </c>
      <c r="D379" s="799">
        <v>208880</v>
      </c>
      <c r="E379" s="411">
        <v>22396899.076422121</v>
      </c>
      <c r="F379" s="411">
        <v>1408140.3753434494</v>
      </c>
      <c r="G379" s="411">
        <v>0</v>
      </c>
      <c r="H379" s="411">
        <v>200.19353749329227</v>
      </c>
      <c r="I379" s="411">
        <v>341.25510007688473</v>
      </c>
      <c r="J379" s="411">
        <v>0</v>
      </c>
      <c r="K379" s="411">
        <v>0</v>
      </c>
      <c r="L379" s="411">
        <v>0</v>
      </c>
      <c r="M379" s="800">
        <v>0</v>
      </c>
      <c r="N379" s="429">
        <v>673</v>
      </c>
    </row>
    <row r="380" spans="1:14">
      <c r="A380" s="434" t="s">
        <v>1335</v>
      </c>
      <c r="B380" s="435">
        <v>377</v>
      </c>
      <c r="C380" s="435" t="s">
        <v>1336</v>
      </c>
      <c r="D380" s="799">
        <v>660320</v>
      </c>
      <c r="E380" s="411">
        <v>4577616.2059185896</v>
      </c>
      <c r="F380" s="411">
        <v>268103.94318658375</v>
      </c>
      <c r="G380" s="411">
        <v>0</v>
      </c>
      <c r="H380" s="411">
        <v>40.916788454621226</v>
      </c>
      <c r="I380" s="411">
        <v>69.747819603688953</v>
      </c>
      <c r="J380" s="411">
        <v>0</v>
      </c>
      <c r="K380" s="411">
        <v>0</v>
      </c>
      <c r="L380" s="411">
        <v>0</v>
      </c>
      <c r="M380" s="800">
        <v>0</v>
      </c>
      <c r="N380" s="429">
        <v>673</v>
      </c>
    </row>
    <row r="381" spans="1:14">
      <c r="A381" s="434" t="s">
        <v>1337</v>
      </c>
      <c r="B381" s="435">
        <v>378</v>
      </c>
      <c r="C381" s="435" t="s">
        <v>1338</v>
      </c>
      <c r="D381" s="799">
        <v>191750</v>
      </c>
      <c r="E381" s="411">
        <v>4606918.9043763811</v>
      </c>
      <c r="F381" s="411">
        <v>239741.50697589127</v>
      </c>
      <c r="G381" s="411">
        <v>0</v>
      </c>
      <c r="H381" s="411">
        <v>41.178709126869109</v>
      </c>
      <c r="I381" s="411">
        <v>70.194296379809415</v>
      </c>
      <c r="J381" s="411">
        <v>0</v>
      </c>
      <c r="K381" s="411">
        <v>0</v>
      </c>
      <c r="L381" s="411">
        <v>0</v>
      </c>
      <c r="M381" s="800">
        <v>0</v>
      </c>
      <c r="N381" s="429">
        <v>674</v>
      </c>
    </row>
    <row r="382" spans="1:14">
      <c r="A382" s="434" t="s">
        <v>1339</v>
      </c>
      <c r="B382" s="435">
        <v>379</v>
      </c>
      <c r="C382" s="435" t="s">
        <v>1340</v>
      </c>
      <c r="D382" s="799">
        <v>1087550</v>
      </c>
      <c r="E382" s="411">
        <v>2353989.0440945816</v>
      </c>
      <c r="F382" s="411">
        <v>125857.00821623385</v>
      </c>
      <c r="G382" s="411">
        <v>0</v>
      </c>
      <c r="H382" s="411">
        <v>21.041010737680661</v>
      </c>
      <c r="I382" s="411">
        <v>35.867053027356626</v>
      </c>
      <c r="J382" s="411">
        <v>0</v>
      </c>
      <c r="K382" s="411">
        <v>0</v>
      </c>
      <c r="L382" s="411">
        <v>0</v>
      </c>
      <c r="M382" s="800">
        <v>0</v>
      </c>
      <c r="N382" s="429">
        <v>674</v>
      </c>
    </row>
    <row r="383" spans="1:14">
      <c r="A383" s="434" t="s">
        <v>1341</v>
      </c>
      <c r="B383" s="435">
        <v>380</v>
      </c>
      <c r="C383" s="435" t="s">
        <v>1342</v>
      </c>
      <c r="D383" s="799">
        <v>1818300</v>
      </c>
      <c r="E383" s="411">
        <v>4208767.8442054987</v>
      </c>
      <c r="F383" s="411">
        <v>259011.70316417061</v>
      </c>
      <c r="G383" s="411">
        <v>0</v>
      </c>
      <c r="H383" s="411">
        <v>37.619856228513022</v>
      </c>
      <c r="I383" s="411">
        <v>64.127783358488173</v>
      </c>
      <c r="J383" s="411">
        <v>0</v>
      </c>
      <c r="K383" s="411">
        <v>0</v>
      </c>
      <c r="L383" s="411">
        <v>0</v>
      </c>
      <c r="M383" s="800">
        <v>0</v>
      </c>
      <c r="N383" s="429">
        <v>674</v>
      </c>
    </row>
    <row r="384" spans="1:14">
      <c r="A384" s="434" t="s">
        <v>1343</v>
      </c>
      <c r="B384" s="435">
        <v>381</v>
      </c>
      <c r="C384" s="435" t="s">
        <v>1344</v>
      </c>
      <c r="D384" s="799">
        <v>1970607</v>
      </c>
      <c r="E384" s="411">
        <v>6100645.7843987327</v>
      </c>
      <c r="F384" s="411">
        <v>375603.35369538871</v>
      </c>
      <c r="G384" s="411">
        <v>144.0626260453364</v>
      </c>
      <c r="H384" s="411">
        <v>54.530310486509798</v>
      </c>
      <c r="I384" s="411">
        <v>92.953782601104223</v>
      </c>
      <c r="J384" s="411">
        <v>0</v>
      </c>
      <c r="K384" s="411">
        <v>0</v>
      </c>
      <c r="L384" s="411">
        <v>0</v>
      </c>
      <c r="M384" s="800">
        <v>0</v>
      </c>
      <c r="N384" s="429">
        <v>674</v>
      </c>
    </row>
    <row r="385" spans="1:14">
      <c r="A385" s="434" t="s">
        <v>1345</v>
      </c>
      <c r="B385" s="435">
        <v>382</v>
      </c>
      <c r="C385" s="435" t="s">
        <v>1346</v>
      </c>
      <c r="D385" s="799">
        <v>3406138</v>
      </c>
      <c r="E385" s="411">
        <v>13245486.418793092</v>
      </c>
      <c r="F385" s="411">
        <v>823077.03179254057</v>
      </c>
      <c r="G385" s="411">
        <v>2178.9212087521064</v>
      </c>
      <c r="H385" s="411">
        <v>118.3941032617783</v>
      </c>
      <c r="I385" s="411">
        <v>201.81766136414328</v>
      </c>
      <c r="J385" s="411">
        <v>0</v>
      </c>
      <c r="K385" s="411">
        <v>0</v>
      </c>
      <c r="L385" s="411">
        <v>0</v>
      </c>
      <c r="M385" s="800">
        <v>0</v>
      </c>
      <c r="N385" s="429">
        <v>674</v>
      </c>
    </row>
    <row r="386" spans="1:14">
      <c r="A386" s="434" t="s">
        <v>1347</v>
      </c>
      <c r="B386" s="435">
        <v>383</v>
      </c>
      <c r="C386" s="435" t="s">
        <v>332</v>
      </c>
      <c r="D386" s="799">
        <v>536690</v>
      </c>
      <c r="E386" s="411">
        <v>604435.60437049472</v>
      </c>
      <c r="F386" s="411">
        <v>31407.490156553569</v>
      </c>
      <c r="G386" s="411">
        <v>4429.4184881263291</v>
      </c>
      <c r="H386" s="411">
        <v>5.4027167516779153</v>
      </c>
      <c r="I386" s="411">
        <v>9.209611203571864</v>
      </c>
      <c r="J386" s="411">
        <v>0</v>
      </c>
      <c r="K386" s="411">
        <v>0</v>
      </c>
      <c r="L386" s="411">
        <v>0</v>
      </c>
      <c r="M386" s="800">
        <v>0</v>
      </c>
      <c r="N386" s="429">
        <v>675</v>
      </c>
    </row>
    <row r="387" spans="1:14">
      <c r="A387" s="434" t="s">
        <v>1348</v>
      </c>
      <c r="B387" s="435">
        <v>384</v>
      </c>
      <c r="C387" s="435" t="s">
        <v>1349</v>
      </c>
      <c r="D387" s="799">
        <v>237765</v>
      </c>
      <c r="E387" s="411">
        <v>186152.64867260892</v>
      </c>
      <c r="F387" s="411">
        <v>12064.089645655691</v>
      </c>
      <c r="G387" s="411">
        <v>221.61695902428917</v>
      </c>
      <c r="H387" s="411">
        <v>1.6639159342708834</v>
      </c>
      <c r="I387" s="411">
        <v>2.8363542888499031</v>
      </c>
      <c r="J387" s="411">
        <v>0</v>
      </c>
      <c r="K387" s="411">
        <v>0</v>
      </c>
      <c r="L387" s="411">
        <v>0</v>
      </c>
      <c r="M387" s="800">
        <v>0</v>
      </c>
      <c r="N387" s="429">
        <v>679</v>
      </c>
    </row>
    <row r="388" spans="1:14">
      <c r="A388" s="434" t="s">
        <v>1350</v>
      </c>
      <c r="B388" s="435">
        <v>385</v>
      </c>
      <c r="C388" s="435" t="s">
        <v>1351</v>
      </c>
      <c r="D388" s="799">
        <v>1819894</v>
      </c>
      <c r="E388" s="411">
        <v>4865540.9710161258</v>
      </c>
      <c r="F388" s="411">
        <v>302043.05484643474</v>
      </c>
      <c r="G388" s="411">
        <v>0</v>
      </c>
      <c r="H388" s="411">
        <v>43.490389249093738</v>
      </c>
      <c r="I388" s="411">
        <v>74.134846316302458</v>
      </c>
      <c r="J388" s="411">
        <v>0</v>
      </c>
      <c r="K388" s="411">
        <v>0</v>
      </c>
      <c r="L388" s="411">
        <v>0</v>
      </c>
      <c r="M388" s="800">
        <v>0</v>
      </c>
      <c r="N388" s="429">
        <v>679</v>
      </c>
    </row>
    <row r="389" spans="1:14">
      <c r="A389" s="434" t="s">
        <v>1352</v>
      </c>
      <c r="B389" s="435">
        <v>386</v>
      </c>
      <c r="C389" s="435" t="s">
        <v>1353</v>
      </c>
      <c r="D389" s="799">
        <v>2340639</v>
      </c>
      <c r="E389" s="411">
        <v>4949004.4225016125</v>
      </c>
      <c r="F389" s="411">
        <v>300587.16934357717</v>
      </c>
      <c r="G389" s="411">
        <v>0</v>
      </c>
      <c r="H389" s="411">
        <v>44.236423043650142</v>
      </c>
      <c r="I389" s="411">
        <v>75.406554885969001</v>
      </c>
      <c r="J389" s="411">
        <v>0</v>
      </c>
      <c r="K389" s="411">
        <v>0</v>
      </c>
      <c r="L389" s="411">
        <v>0</v>
      </c>
      <c r="M389" s="800">
        <v>0</v>
      </c>
      <c r="N389" s="429">
        <v>679</v>
      </c>
    </row>
    <row r="390" spans="1:14">
      <c r="A390" s="434" t="s">
        <v>1354</v>
      </c>
      <c r="B390" s="435">
        <v>387</v>
      </c>
      <c r="C390" s="435" t="s">
        <v>1355</v>
      </c>
      <c r="D390" s="799">
        <v>389882</v>
      </c>
      <c r="E390" s="411">
        <v>547050.26487294631</v>
      </c>
      <c r="F390" s="411">
        <v>40764.593884539885</v>
      </c>
      <c r="G390" s="411">
        <v>515.37897204951332</v>
      </c>
      <c r="H390" s="411">
        <v>4.8897808280454473</v>
      </c>
      <c r="I390" s="411">
        <v>8.3352473147870327</v>
      </c>
      <c r="J390" s="411">
        <v>0</v>
      </c>
      <c r="K390" s="411">
        <v>0</v>
      </c>
      <c r="L390" s="411">
        <v>0</v>
      </c>
      <c r="M390" s="800">
        <v>0</v>
      </c>
      <c r="N390" s="429">
        <v>679</v>
      </c>
    </row>
    <row r="391" spans="1:14">
      <c r="A391" s="434" t="s">
        <v>1356</v>
      </c>
      <c r="B391" s="435">
        <v>388</v>
      </c>
      <c r="C391" s="435" t="s">
        <v>334</v>
      </c>
      <c r="D391" s="799">
        <v>1502153</v>
      </c>
      <c r="E391" s="411">
        <v>1812578.1508093153</v>
      </c>
      <c r="F391" s="411">
        <v>119672.26312499575</v>
      </c>
      <c r="G391" s="411">
        <v>0</v>
      </c>
      <c r="H391" s="411">
        <v>16.201637144294104</v>
      </c>
      <c r="I391" s="411">
        <v>27.617731193099626</v>
      </c>
      <c r="J391" s="411">
        <v>0</v>
      </c>
      <c r="K391" s="411">
        <v>0</v>
      </c>
      <c r="L391" s="411">
        <v>0</v>
      </c>
      <c r="M391" s="800">
        <v>0</v>
      </c>
      <c r="N391" s="429">
        <v>679</v>
      </c>
    </row>
    <row r="392" spans="1:14">
      <c r="A392" s="434" t="s">
        <v>1357</v>
      </c>
      <c r="B392" s="435">
        <v>389</v>
      </c>
      <c r="C392" s="435" t="s">
        <v>336</v>
      </c>
      <c r="D392" s="799">
        <v>1482084</v>
      </c>
      <c r="E392" s="411">
        <v>0</v>
      </c>
      <c r="F392" s="411">
        <v>0</v>
      </c>
      <c r="G392" s="411">
        <v>0</v>
      </c>
      <c r="H392" s="411">
        <v>0</v>
      </c>
      <c r="I392" s="411">
        <v>0</v>
      </c>
      <c r="J392" s="411">
        <v>0</v>
      </c>
      <c r="K392" s="411">
        <v>0</v>
      </c>
      <c r="L392" s="411">
        <v>0</v>
      </c>
      <c r="M392" s="800">
        <v>0</v>
      </c>
      <c r="N392" s="429">
        <v>681</v>
      </c>
    </row>
    <row r="393" spans="1:14" ht="12.75" thickBot="1">
      <c r="A393" s="464" t="s">
        <v>1358</v>
      </c>
      <c r="B393" s="465">
        <v>390</v>
      </c>
      <c r="C393" s="465" t="s">
        <v>338</v>
      </c>
      <c r="D393" s="801">
        <v>7735345</v>
      </c>
      <c r="E393" s="802">
        <v>39040667.149957202</v>
      </c>
      <c r="F393" s="802">
        <v>2651020.7045151694</v>
      </c>
      <c r="G393" s="802">
        <v>13950.765239464909</v>
      </c>
      <c r="H393" s="802">
        <v>348.9630076100986</v>
      </c>
      <c r="I393" s="802">
        <v>594.85140018121206</v>
      </c>
      <c r="J393" s="802">
        <v>0</v>
      </c>
      <c r="K393" s="802">
        <v>0</v>
      </c>
      <c r="L393" s="802">
        <v>0</v>
      </c>
      <c r="M393" s="803">
        <v>0</v>
      </c>
      <c r="N393" s="429">
        <v>691</v>
      </c>
    </row>
    <row r="394" spans="1:14">
      <c r="A394" s="434" t="s">
        <v>1359</v>
      </c>
      <c r="B394" s="435">
        <v>391</v>
      </c>
      <c r="C394" s="435" t="s">
        <v>25</v>
      </c>
      <c r="D394" s="799">
        <v>1027239730</v>
      </c>
      <c r="E394" s="411">
        <v>14993530739.138908</v>
      </c>
      <c r="F394" s="411">
        <v>872996226.46409392</v>
      </c>
      <c r="G394" s="411">
        <v>75559803.258016661</v>
      </c>
      <c r="H394" s="411">
        <v>30270452.193085071</v>
      </c>
      <c r="I394" s="411">
        <v>17349217.067179047</v>
      </c>
      <c r="J394" s="411">
        <v>36065134.413358636</v>
      </c>
      <c r="K394" s="411">
        <v>3214175.7339196447</v>
      </c>
      <c r="L394" s="411">
        <v>2246189.9554793332</v>
      </c>
      <c r="M394" s="800">
        <v>292790.7644857979</v>
      </c>
    </row>
    <row r="395" spans="1:14">
      <c r="A395" s="434" t="s">
        <v>1360</v>
      </c>
      <c r="B395" s="435">
        <v>392</v>
      </c>
      <c r="C395" s="435" t="s">
        <v>1361</v>
      </c>
      <c r="D395" s="799"/>
      <c r="E395" s="411">
        <v>12800831.183456603</v>
      </c>
      <c r="F395" s="411">
        <v>868379.74825489556</v>
      </c>
      <c r="G395" s="411">
        <v>0</v>
      </c>
      <c r="H395" s="411">
        <v>114.41957517093941</v>
      </c>
      <c r="I395" s="411">
        <v>195.04257762077788</v>
      </c>
      <c r="J395" s="411">
        <v>0</v>
      </c>
      <c r="K395" s="411">
        <v>0</v>
      </c>
      <c r="L395" s="411">
        <v>0</v>
      </c>
      <c r="M395" s="800">
        <v>0</v>
      </c>
    </row>
    <row r="396" spans="1:14">
      <c r="A396" s="434" t="s">
        <v>1362</v>
      </c>
      <c r="B396" s="435">
        <v>393</v>
      </c>
      <c r="C396" s="435" t="s">
        <v>672</v>
      </c>
      <c r="D396" s="799"/>
      <c r="E396" s="411">
        <v>1739230392.1572287</v>
      </c>
      <c r="F396" s="411">
        <v>109180147.77693169</v>
      </c>
      <c r="G396" s="411">
        <v>28125.476909081182</v>
      </c>
      <c r="H396" s="411">
        <v>192204.72117038621</v>
      </c>
      <c r="I396" s="411">
        <v>427929.05936837662</v>
      </c>
      <c r="J396" s="411">
        <v>10078506.462207841</v>
      </c>
      <c r="K396" s="411">
        <v>0</v>
      </c>
      <c r="L396" s="411">
        <v>0</v>
      </c>
      <c r="M396" s="800">
        <v>0</v>
      </c>
    </row>
    <row r="397" spans="1:14" ht="12.75" thickBot="1">
      <c r="A397" s="774" t="s">
        <v>1363</v>
      </c>
      <c r="B397" s="465">
        <v>394</v>
      </c>
      <c r="C397" s="465" t="s">
        <v>1364</v>
      </c>
      <c r="D397" s="801"/>
      <c r="E397" s="802">
        <v>16745561962.479593</v>
      </c>
      <c r="F397" s="802">
        <v>983044753.98928046</v>
      </c>
      <c r="G397" s="802">
        <v>75587928.734925747</v>
      </c>
      <c r="H397" s="802">
        <v>30462771.333830629</v>
      </c>
      <c r="I397" s="802">
        <v>17777341.169125043</v>
      </c>
      <c r="J397" s="802">
        <v>46143640.875566475</v>
      </c>
      <c r="K397" s="802">
        <v>3214175.7339196447</v>
      </c>
      <c r="L397" s="802">
        <v>2246189.9554793332</v>
      </c>
      <c r="M397" s="803">
        <v>292790.7644857979</v>
      </c>
    </row>
    <row r="398" spans="1:14">
      <c r="A398" s="466"/>
      <c r="B398" s="445"/>
      <c r="C398" s="445"/>
      <c r="D398" s="468"/>
      <c r="E398" s="468"/>
      <c r="F398" s="468"/>
      <c r="G398" s="468"/>
      <c r="H398" s="468"/>
      <c r="I398" s="468"/>
      <c r="J398" s="468"/>
      <c r="K398" s="468"/>
      <c r="L398" s="468"/>
      <c r="M398" s="468"/>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939" customWidth="1"/>
    <col min="2" max="2" width="4.59765625" style="1049" customWidth="1"/>
    <col min="3" max="3" width="5.3984375" style="939" customWidth="1"/>
    <col min="4" max="4" width="5.296875" style="939" customWidth="1"/>
    <col min="5" max="5" width="23.69921875" style="939" customWidth="1"/>
    <col min="6" max="6" width="5.59765625" style="940" customWidth="1"/>
    <col min="7" max="7" width="18.19921875" style="939" customWidth="1"/>
    <col min="8" max="8" width="5.59765625" style="940" customWidth="1"/>
    <col min="9" max="9" width="12.09765625" style="939" customWidth="1"/>
    <col min="10" max="10" width="5.59765625" style="940" customWidth="1"/>
    <col min="11" max="11" width="10.69921875" style="1049" customWidth="1"/>
    <col min="12" max="16384" width="8.8984375" style="939"/>
  </cols>
  <sheetData>
    <row r="1" spans="1:11" ht="23.1" customHeight="1">
      <c r="A1" s="937" t="s">
        <v>1365</v>
      </c>
      <c r="B1" s="938"/>
      <c r="C1" s="938"/>
      <c r="D1" s="938"/>
      <c r="E1" s="938"/>
      <c r="F1" s="938"/>
      <c r="G1" s="938"/>
      <c r="H1" s="938"/>
      <c r="I1" s="938"/>
      <c r="J1" s="938"/>
      <c r="K1" s="938"/>
    </row>
    <row r="2" spans="1:11" ht="22.5" customHeight="1">
      <c r="A2" s="940"/>
      <c r="B2" s="940"/>
      <c r="C2" s="940"/>
      <c r="D2" s="940"/>
      <c r="E2" s="940"/>
      <c r="G2" s="940"/>
      <c r="I2" s="940"/>
      <c r="K2" s="940"/>
    </row>
    <row r="3" spans="1:11" ht="21.95" customHeight="1">
      <c r="A3" s="940"/>
      <c r="B3" s="940"/>
      <c r="C3" s="940"/>
      <c r="D3" s="940"/>
      <c r="E3" s="940"/>
      <c r="G3" s="940"/>
      <c r="I3" s="940"/>
      <c r="K3" s="940"/>
    </row>
    <row r="4" spans="1:11" s="941" customFormat="1" ht="15.6" customHeight="1">
      <c r="A4" s="941" t="s">
        <v>1366</v>
      </c>
      <c r="B4" s="942"/>
      <c r="F4" s="466"/>
      <c r="H4" s="466"/>
      <c r="J4" s="466"/>
      <c r="K4" s="942"/>
    </row>
    <row r="5" spans="1:11">
      <c r="A5" s="1176" t="s">
        <v>1367</v>
      </c>
      <c r="B5" s="1177"/>
      <c r="C5" s="1177"/>
      <c r="D5" s="1177"/>
      <c r="E5" s="1178"/>
      <c r="F5" s="1176" t="s">
        <v>1368</v>
      </c>
      <c r="G5" s="1178"/>
      <c r="H5" s="1176" t="s">
        <v>1369</v>
      </c>
      <c r="I5" s="1178"/>
      <c r="J5" s="1176" t="s">
        <v>1370</v>
      </c>
      <c r="K5" s="1178"/>
    </row>
    <row r="6" spans="1:11">
      <c r="A6" s="1171" t="s">
        <v>1371</v>
      </c>
      <c r="B6" s="1172"/>
      <c r="C6" s="1172"/>
      <c r="D6" s="1173"/>
      <c r="E6" s="1174" t="s">
        <v>1372</v>
      </c>
      <c r="F6" s="1165" t="s">
        <v>1373</v>
      </c>
      <c r="G6" s="1167" t="s">
        <v>1372</v>
      </c>
      <c r="H6" s="1165" t="s">
        <v>1373</v>
      </c>
      <c r="I6" s="1167" t="s">
        <v>1372</v>
      </c>
      <c r="J6" s="1165" t="s">
        <v>1373</v>
      </c>
      <c r="K6" s="1167" t="s">
        <v>1372</v>
      </c>
    </row>
    <row r="7" spans="1:11">
      <c r="A7" s="1169" t="s">
        <v>1374</v>
      </c>
      <c r="B7" s="1170"/>
      <c r="C7" s="1169" t="s">
        <v>1375</v>
      </c>
      <c r="D7" s="1170"/>
      <c r="E7" s="1175"/>
      <c r="F7" s="1166"/>
      <c r="G7" s="1168"/>
      <c r="H7" s="1166"/>
      <c r="I7" s="1168"/>
      <c r="J7" s="1166"/>
      <c r="K7" s="1168"/>
    </row>
    <row r="8" spans="1:11" s="941" customFormat="1" ht="15" customHeight="1">
      <c r="A8" s="943" t="s">
        <v>359</v>
      </c>
      <c r="B8" s="944" t="s">
        <v>1376</v>
      </c>
      <c r="C8" s="943"/>
      <c r="D8" s="945"/>
      <c r="E8" s="946" t="s">
        <v>1377</v>
      </c>
      <c r="F8" s="947" t="s">
        <v>359</v>
      </c>
      <c r="G8" s="948" t="s">
        <v>360</v>
      </c>
      <c r="H8" s="947" t="s">
        <v>137</v>
      </c>
      <c r="I8" s="949" t="s">
        <v>138</v>
      </c>
      <c r="J8" s="947" t="s">
        <v>1376</v>
      </c>
      <c r="K8" s="949" t="s">
        <v>1378</v>
      </c>
    </row>
    <row r="9" spans="1:11" s="957" customFormat="1" ht="15" customHeight="1">
      <c r="A9" s="950"/>
      <c r="B9" s="951"/>
      <c r="C9" s="950" t="s">
        <v>1379</v>
      </c>
      <c r="D9" s="952" t="s">
        <v>1380</v>
      </c>
      <c r="E9" s="953" t="s">
        <v>1381</v>
      </c>
      <c r="F9" s="954"/>
      <c r="G9" s="955"/>
      <c r="H9" s="954"/>
      <c r="I9" s="956"/>
      <c r="J9" s="954"/>
      <c r="K9" s="956"/>
    </row>
    <row r="10" spans="1:11" s="957" customFormat="1" ht="14.1" customHeight="1">
      <c r="A10" s="950"/>
      <c r="B10" s="951"/>
      <c r="C10" s="958" t="s">
        <v>359</v>
      </c>
      <c r="D10" s="959" t="s">
        <v>139</v>
      </c>
      <c r="E10" s="960" t="s">
        <v>1382</v>
      </c>
      <c r="F10" s="954"/>
      <c r="G10" s="955"/>
      <c r="H10" s="954"/>
      <c r="I10" s="956"/>
      <c r="J10" s="954"/>
      <c r="K10" s="956"/>
    </row>
    <row r="11" spans="1:11" s="957" customFormat="1" ht="15" customHeight="1">
      <c r="A11" s="961" t="s">
        <v>1383</v>
      </c>
      <c r="B11" s="962" t="s">
        <v>1384</v>
      </c>
      <c r="C11" s="963" t="s">
        <v>359</v>
      </c>
      <c r="D11" s="964" t="s">
        <v>1385</v>
      </c>
      <c r="E11" s="953" t="s">
        <v>1386</v>
      </c>
      <c r="F11" s="954"/>
      <c r="G11" s="955"/>
      <c r="H11" s="954"/>
      <c r="I11" s="956"/>
      <c r="J11" s="954"/>
      <c r="K11" s="956"/>
    </row>
    <row r="12" spans="1:11" s="957" customFormat="1" ht="15" customHeight="1">
      <c r="A12" s="965" t="s">
        <v>361</v>
      </c>
      <c r="B12" s="966" t="s">
        <v>1376</v>
      </c>
      <c r="C12" s="965" t="s">
        <v>361</v>
      </c>
      <c r="D12" s="967" t="s">
        <v>137</v>
      </c>
      <c r="E12" s="946" t="s">
        <v>698</v>
      </c>
      <c r="F12" s="947" t="s">
        <v>361</v>
      </c>
      <c r="G12" s="948" t="s">
        <v>362</v>
      </c>
      <c r="H12" s="954"/>
      <c r="I12" s="956"/>
      <c r="J12" s="954"/>
      <c r="K12" s="956"/>
    </row>
    <row r="13" spans="1:11" s="957" customFormat="1" ht="15" customHeight="1">
      <c r="A13" s="950" t="s">
        <v>361</v>
      </c>
      <c r="B13" s="951" t="s">
        <v>1384</v>
      </c>
      <c r="C13" s="950" t="s">
        <v>361</v>
      </c>
      <c r="D13" s="952" t="s">
        <v>1385</v>
      </c>
      <c r="E13" s="968" t="s">
        <v>1387</v>
      </c>
      <c r="F13" s="954"/>
      <c r="G13" s="955"/>
      <c r="H13" s="954"/>
      <c r="I13" s="956"/>
      <c r="J13" s="954"/>
      <c r="K13" s="956"/>
    </row>
    <row r="14" spans="1:11" s="957" customFormat="1" ht="15" customHeight="1">
      <c r="A14" s="943" t="s">
        <v>363</v>
      </c>
      <c r="B14" s="944" t="s">
        <v>1376</v>
      </c>
      <c r="C14" s="943" t="s">
        <v>363</v>
      </c>
      <c r="D14" s="969" t="s">
        <v>1388</v>
      </c>
      <c r="E14" s="946" t="s">
        <v>364</v>
      </c>
      <c r="F14" s="947" t="s">
        <v>363</v>
      </c>
      <c r="G14" s="948" t="s">
        <v>364</v>
      </c>
      <c r="H14" s="954"/>
      <c r="I14" s="956"/>
      <c r="J14" s="954"/>
      <c r="K14" s="956"/>
    </row>
    <row r="15" spans="1:11" s="957" customFormat="1" ht="15" customHeight="1">
      <c r="A15" s="943" t="s">
        <v>365</v>
      </c>
      <c r="B15" s="944" t="s">
        <v>1376</v>
      </c>
      <c r="C15" s="943" t="s">
        <v>365</v>
      </c>
      <c r="D15" s="969" t="s">
        <v>1388</v>
      </c>
      <c r="E15" s="946" t="s">
        <v>366</v>
      </c>
      <c r="F15" s="970" t="s">
        <v>365</v>
      </c>
      <c r="G15" s="971" t="s">
        <v>366</v>
      </c>
      <c r="H15" s="954"/>
      <c r="I15" s="956"/>
      <c r="J15" s="954"/>
      <c r="K15" s="956"/>
    </row>
    <row r="16" spans="1:11" s="957" customFormat="1" ht="15" customHeight="1">
      <c r="A16" s="965" t="s">
        <v>367</v>
      </c>
      <c r="B16" s="966" t="s">
        <v>1376</v>
      </c>
      <c r="C16" s="965" t="s">
        <v>367</v>
      </c>
      <c r="D16" s="972" t="s">
        <v>137</v>
      </c>
      <c r="E16" s="973" t="s">
        <v>704</v>
      </c>
      <c r="F16" s="954" t="s">
        <v>367</v>
      </c>
      <c r="G16" s="955" t="s">
        <v>368</v>
      </c>
      <c r="H16" s="954"/>
      <c r="I16" s="956"/>
      <c r="J16" s="954"/>
      <c r="K16" s="956"/>
    </row>
    <row r="17" spans="1:11" s="957" customFormat="1" ht="15" customHeight="1">
      <c r="A17" s="974" t="s">
        <v>367</v>
      </c>
      <c r="B17" s="975" t="s">
        <v>1384</v>
      </c>
      <c r="C17" s="974" t="s">
        <v>367</v>
      </c>
      <c r="D17" s="976" t="s">
        <v>1385</v>
      </c>
      <c r="E17" s="968" t="s">
        <v>706</v>
      </c>
      <c r="F17" s="954"/>
      <c r="G17" s="955"/>
      <c r="H17" s="954"/>
      <c r="I17" s="956"/>
      <c r="J17" s="954"/>
      <c r="K17" s="956"/>
    </row>
    <row r="18" spans="1:11" s="957" customFormat="1" ht="15" customHeight="1">
      <c r="A18" s="950" t="s">
        <v>367</v>
      </c>
      <c r="B18" s="951" t="s">
        <v>1389</v>
      </c>
      <c r="C18" s="963" t="s">
        <v>367</v>
      </c>
      <c r="D18" s="977" t="s">
        <v>1390</v>
      </c>
      <c r="E18" s="978" t="s">
        <v>708</v>
      </c>
      <c r="F18" s="954"/>
      <c r="G18" s="955"/>
      <c r="H18" s="954"/>
      <c r="I18" s="956"/>
      <c r="J18" s="954"/>
      <c r="K18" s="956"/>
    </row>
    <row r="19" spans="1:11" s="957" customFormat="1" ht="15" customHeight="1">
      <c r="A19" s="965" t="s">
        <v>369</v>
      </c>
      <c r="B19" s="966" t="s">
        <v>1376</v>
      </c>
      <c r="C19" s="965" t="s">
        <v>369</v>
      </c>
      <c r="D19" s="972" t="s">
        <v>137</v>
      </c>
      <c r="E19" s="960" t="s">
        <v>710</v>
      </c>
      <c r="F19" s="947" t="s">
        <v>369</v>
      </c>
      <c r="G19" s="948" t="s">
        <v>370</v>
      </c>
      <c r="H19" s="954"/>
      <c r="I19" s="956"/>
      <c r="J19" s="954"/>
      <c r="K19" s="956"/>
    </row>
    <row r="20" spans="1:11" s="957" customFormat="1" ht="15" customHeight="1">
      <c r="A20" s="974" t="s">
        <v>369</v>
      </c>
      <c r="B20" s="975" t="s">
        <v>1384</v>
      </c>
      <c r="C20" s="974" t="s">
        <v>369</v>
      </c>
      <c r="D20" s="979" t="s">
        <v>1385</v>
      </c>
      <c r="E20" s="980" t="s">
        <v>712</v>
      </c>
      <c r="F20" s="954"/>
      <c r="G20" s="955"/>
      <c r="H20" s="954"/>
      <c r="I20" s="956"/>
      <c r="J20" s="954"/>
      <c r="K20" s="956"/>
    </row>
    <row r="21" spans="1:11" s="957" customFormat="1" ht="15" customHeight="1">
      <c r="A21" s="974" t="s">
        <v>369</v>
      </c>
      <c r="B21" s="975" t="s">
        <v>1391</v>
      </c>
      <c r="C21" s="974" t="s">
        <v>369</v>
      </c>
      <c r="D21" s="979" t="s">
        <v>1392</v>
      </c>
      <c r="E21" s="980" t="s">
        <v>714</v>
      </c>
      <c r="F21" s="954"/>
      <c r="G21" s="955"/>
      <c r="H21" s="954"/>
      <c r="I21" s="956"/>
      <c r="J21" s="954"/>
      <c r="K21" s="956"/>
    </row>
    <row r="22" spans="1:11" s="957" customFormat="1" ht="15" customHeight="1">
      <c r="A22" s="950" t="s">
        <v>369</v>
      </c>
      <c r="B22" s="951" t="s">
        <v>1389</v>
      </c>
      <c r="C22" s="950"/>
      <c r="D22" s="952"/>
      <c r="E22" s="968" t="s">
        <v>716</v>
      </c>
      <c r="F22" s="954"/>
      <c r="G22" s="955"/>
      <c r="H22" s="954"/>
      <c r="I22" s="956"/>
      <c r="J22" s="954"/>
      <c r="K22" s="956"/>
    </row>
    <row r="23" spans="1:11" s="957" customFormat="1" ht="15" customHeight="1">
      <c r="A23" s="950"/>
      <c r="B23" s="951"/>
      <c r="C23" s="950" t="s">
        <v>369</v>
      </c>
      <c r="D23" s="952" t="s">
        <v>1393</v>
      </c>
      <c r="E23" s="953" t="s">
        <v>1394</v>
      </c>
      <c r="F23" s="954"/>
      <c r="G23" s="955"/>
      <c r="H23" s="954"/>
      <c r="I23" s="956"/>
      <c r="J23" s="954"/>
      <c r="K23" s="956"/>
    </row>
    <row r="24" spans="1:11" s="957" customFormat="1" ht="15" customHeight="1">
      <c r="A24" s="950"/>
      <c r="B24" s="951"/>
      <c r="C24" s="950" t="s">
        <v>369</v>
      </c>
      <c r="D24" s="952" t="s">
        <v>1395</v>
      </c>
      <c r="E24" s="953" t="s">
        <v>1396</v>
      </c>
      <c r="F24" s="954"/>
      <c r="G24" s="955"/>
      <c r="H24" s="954"/>
      <c r="I24" s="956"/>
      <c r="J24" s="954"/>
      <c r="K24" s="956"/>
    </row>
    <row r="25" spans="1:11" s="957" customFormat="1" ht="15" customHeight="1">
      <c r="A25" s="950"/>
      <c r="B25" s="951"/>
      <c r="C25" s="950" t="s">
        <v>369</v>
      </c>
      <c r="D25" s="952" t="s">
        <v>1397</v>
      </c>
      <c r="E25" s="953" t="s">
        <v>1398</v>
      </c>
      <c r="F25" s="954"/>
      <c r="G25" s="955"/>
      <c r="H25" s="954"/>
      <c r="I25" s="956"/>
      <c r="J25" s="954"/>
      <c r="K25" s="956"/>
    </row>
    <row r="26" spans="1:11" s="957" customFormat="1" ht="15" customHeight="1">
      <c r="A26" s="963"/>
      <c r="B26" s="981"/>
      <c r="C26" s="963" t="s">
        <v>369</v>
      </c>
      <c r="D26" s="977" t="s">
        <v>1390</v>
      </c>
      <c r="E26" s="982" t="s">
        <v>1399</v>
      </c>
      <c r="F26" s="983"/>
      <c r="G26" s="984"/>
      <c r="H26" s="954"/>
      <c r="I26" s="956"/>
      <c r="J26" s="954"/>
      <c r="K26" s="956"/>
    </row>
    <row r="27" spans="1:11" s="957" customFormat="1" ht="15" customHeight="1">
      <c r="A27" s="943" t="s">
        <v>371</v>
      </c>
      <c r="B27" s="944" t="s">
        <v>1376</v>
      </c>
      <c r="C27" s="943"/>
      <c r="D27" s="945"/>
      <c r="E27" s="946" t="s">
        <v>718</v>
      </c>
      <c r="F27" s="947" t="s">
        <v>371</v>
      </c>
      <c r="G27" s="948" t="s">
        <v>140</v>
      </c>
      <c r="H27" s="947" t="s">
        <v>139</v>
      </c>
      <c r="I27" s="949" t="s">
        <v>140</v>
      </c>
      <c r="J27" s="954"/>
      <c r="K27" s="956"/>
    </row>
    <row r="28" spans="1:11" s="957" customFormat="1" ht="15" customHeight="1">
      <c r="A28" s="950"/>
      <c r="B28" s="951"/>
      <c r="C28" s="950" t="s">
        <v>371</v>
      </c>
      <c r="D28" s="952" t="s">
        <v>137</v>
      </c>
      <c r="E28" s="953" t="s">
        <v>1400</v>
      </c>
      <c r="F28" s="954"/>
      <c r="G28" s="955"/>
      <c r="H28" s="954"/>
      <c r="I28" s="956"/>
      <c r="J28" s="954"/>
      <c r="K28" s="956"/>
    </row>
    <row r="29" spans="1:11" s="957" customFormat="1" ht="15" customHeight="1">
      <c r="A29" s="958"/>
      <c r="B29" s="985"/>
      <c r="C29" s="958" t="s">
        <v>371</v>
      </c>
      <c r="D29" s="959" t="s">
        <v>1401</v>
      </c>
      <c r="E29" s="960" t="s">
        <v>1402</v>
      </c>
      <c r="F29" s="954"/>
      <c r="G29" s="955"/>
      <c r="H29" s="954"/>
      <c r="I29" s="956"/>
      <c r="J29" s="954"/>
      <c r="K29" s="956"/>
    </row>
    <row r="30" spans="1:11" s="957" customFormat="1" ht="15" customHeight="1">
      <c r="A30" s="974" t="s">
        <v>371</v>
      </c>
      <c r="B30" s="975" t="s">
        <v>1403</v>
      </c>
      <c r="C30" s="974" t="s">
        <v>371</v>
      </c>
      <c r="D30" s="979" t="s">
        <v>1404</v>
      </c>
      <c r="E30" s="980" t="s">
        <v>720</v>
      </c>
      <c r="F30" s="954"/>
      <c r="G30" s="955"/>
      <c r="H30" s="954"/>
      <c r="I30" s="956"/>
      <c r="J30" s="954"/>
      <c r="K30" s="956"/>
    </row>
    <row r="31" spans="1:11" s="957" customFormat="1" ht="15" customHeight="1">
      <c r="A31" s="974" t="s">
        <v>371</v>
      </c>
      <c r="B31" s="975" t="s">
        <v>1405</v>
      </c>
      <c r="C31" s="974" t="s">
        <v>371</v>
      </c>
      <c r="D31" s="979" t="s">
        <v>1406</v>
      </c>
      <c r="E31" s="980" t="s">
        <v>722</v>
      </c>
      <c r="F31" s="954"/>
      <c r="G31" s="955"/>
      <c r="H31" s="954"/>
      <c r="I31" s="956"/>
      <c r="J31" s="954"/>
      <c r="K31" s="956"/>
    </row>
    <row r="32" spans="1:11" s="957" customFormat="1" ht="15" customHeight="1">
      <c r="A32" s="974" t="s">
        <v>371</v>
      </c>
      <c r="B32" s="975" t="s">
        <v>1407</v>
      </c>
      <c r="C32" s="974" t="s">
        <v>371</v>
      </c>
      <c r="D32" s="979" t="s">
        <v>1408</v>
      </c>
      <c r="E32" s="980" t="s">
        <v>724</v>
      </c>
      <c r="F32" s="954"/>
      <c r="G32" s="955"/>
      <c r="H32" s="954"/>
      <c r="I32" s="956"/>
      <c r="J32" s="954"/>
      <c r="K32" s="956"/>
    </row>
    <row r="33" spans="1:11" s="957" customFormat="1" ht="15" customHeight="1">
      <c r="A33" s="974" t="s">
        <v>371</v>
      </c>
      <c r="B33" s="975" t="s">
        <v>1409</v>
      </c>
      <c r="C33" s="974" t="s">
        <v>371</v>
      </c>
      <c r="D33" s="979" t="s">
        <v>1410</v>
      </c>
      <c r="E33" s="980" t="s">
        <v>726</v>
      </c>
      <c r="F33" s="954"/>
      <c r="G33" s="955"/>
      <c r="H33" s="954"/>
      <c r="I33" s="956"/>
      <c r="J33" s="954"/>
      <c r="K33" s="956"/>
    </row>
    <row r="34" spans="1:11" s="957" customFormat="1" ht="15" customHeight="1">
      <c r="A34" s="986" t="s">
        <v>371</v>
      </c>
      <c r="B34" s="987" t="s">
        <v>1389</v>
      </c>
      <c r="C34" s="986" t="s">
        <v>371</v>
      </c>
      <c r="D34" s="988" t="s">
        <v>1411</v>
      </c>
      <c r="E34" s="978" t="s">
        <v>728</v>
      </c>
      <c r="F34" s="983"/>
      <c r="G34" s="984"/>
      <c r="H34" s="983"/>
      <c r="I34" s="989"/>
      <c r="J34" s="954"/>
      <c r="K34" s="956"/>
    </row>
    <row r="35" spans="1:11" s="957" customFormat="1" ht="15" customHeight="1">
      <c r="A35" s="963" t="s">
        <v>372</v>
      </c>
      <c r="B35" s="981" t="s">
        <v>1412</v>
      </c>
      <c r="C35" s="963" t="s">
        <v>372</v>
      </c>
      <c r="D35" s="977" t="s">
        <v>1380</v>
      </c>
      <c r="E35" s="982" t="s">
        <v>1413</v>
      </c>
      <c r="F35" s="947" t="s">
        <v>372</v>
      </c>
      <c r="G35" s="948" t="s">
        <v>142</v>
      </c>
      <c r="H35" s="947" t="s">
        <v>141</v>
      </c>
      <c r="I35" s="949" t="s">
        <v>142</v>
      </c>
      <c r="J35" s="954"/>
      <c r="K35" s="956"/>
    </row>
    <row r="36" spans="1:11" s="957" customFormat="1" ht="15" customHeight="1">
      <c r="A36" s="990" t="s">
        <v>1414</v>
      </c>
      <c r="B36" s="991" t="s">
        <v>1376</v>
      </c>
      <c r="C36" s="990" t="s">
        <v>1414</v>
      </c>
      <c r="D36" s="992" t="s">
        <v>137</v>
      </c>
      <c r="E36" s="993" t="s">
        <v>374</v>
      </c>
      <c r="F36" s="970" t="s">
        <v>373</v>
      </c>
      <c r="G36" s="971" t="s">
        <v>374</v>
      </c>
      <c r="H36" s="947" t="s">
        <v>143</v>
      </c>
      <c r="I36" s="949" t="s">
        <v>144</v>
      </c>
      <c r="J36" s="954"/>
      <c r="K36" s="956"/>
    </row>
    <row r="37" spans="1:11" s="957" customFormat="1" ht="15" customHeight="1">
      <c r="A37" s="943" t="s">
        <v>1415</v>
      </c>
      <c r="B37" s="944" t="s">
        <v>1376</v>
      </c>
      <c r="C37" s="943" t="s">
        <v>375</v>
      </c>
      <c r="D37" s="945" t="s">
        <v>1388</v>
      </c>
      <c r="E37" s="946" t="s">
        <v>376</v>
      </c>
      <c r="F37" s="954" t="s">
        <v>375</v>
      </c>
      <c r="G37" s="955" t="s">
        <v>376</v>
      </c>
      <c r="H37" s="954"/>
      <c r="I37" s="956"/>
      <c r="J37" s="954"/>
      <c r="K37" s="956"/>
    </row>
    <row r="38" spans="1:11" s="957" customFormat="1" ht="15" customHeight="1">
      <c r="A38" s="990" t="s">
        <v>1416</v>
      </c>
      <c r="B38" s="991" t="s">
        <v>1376</v>
      </c>
      <c r="C38" s="990" t="s">
        <v>1416</v>
      </c>
      <c r="D38" s="992" t="s">
        <v>137</v>
      </c>
      <c r="E38" s="993" t="s">
        <v>1417</v>
      </c>
      <c r="F38" s="970" t="s">
        <v>377</v>
      </c>
      <c r="G38" s="971" t="s">
        <v>378</v>
      </c>
      <c r="H38" s="983"/>
      <c r="I38" s="989"/>
      <c r="J38" s="954"/>
      <c r="K38" s="956"/>
    </row>
    <row r="39" spans="1:11" s="957" customFormat="1" ht="15" customHeight="1">
      <c r="A39" s="950" t="s">
        <v>1418</v>
      </c>
      <c r="B39" s="951" t="s">
        <v>1376</v>
      </c>
      <c r="C39" s="950" t="s">
        <v>1418</v>
      </c>
      <c r="D39" s="952" t="s">
        <v>1388</v>
      </c>
      <c r="E39" s="953" t="s">
        <v>1419</v>
      </c>
      <c r="F39" s="947" t="s">
        <v>379</v>
      </c>
      <c r="G39" s="948" t="s">
        <v>380</v>
      </c>
      <c r="H39" s="947" t="s">
        <v>145</v>
      </c>
      <c r="I39" s="949" t="s">
        <v>146</v>
      </c>
      <c r="J39" s="954"/>
      <c r="K39" s="956"/>
    </row>
    <row r="40" spans="1:11" s="957" customFormat="1" ht="15" customHeight="1">
      <c r="A40" s="986" t="s">
        <v>1418</v>
      </c>
      <c r="B40" s="987" t="s">
        <v>1403</v>
      </c>
      <c r="C40" s="986" t="s">
        <v>1418</v>
      </c>
      <c r="D40" s="988" t="s">
        <v>1404</v>
      </c>
      <c r="E40" s="978" t="s">
        <v>736</v>
      </c>
      <c r="F40" s="983"/>
      <c r="G40" s="984"/>
      <c r="H40" s="954"/>
      <c r="I40" s="956"/>
      <c r="J40" s="954"/>
      <c r="K40" s="956"/>
    </row>
    <row r="41" spans="1:11" s="957" customFormat="1" ht="15" customHeight="1">
      <c r="A41" s="943"/>
      <c r="B41" s="944"/>
      <c r="C41" s="943" t="s">
        <v>1420</v>
      </c>
      <c r="D41" s="945" t="s">
        <v>1421</v>
      </c>
      <c r="E41" s="946" t="s">
        <v>738</v>
      </c>
      <c r="F41" s="947" t="s">
        <v>381</v>
      </c>
      <c r="G41" s="948" t="s">
        <v>382</v>
      </c>
      <c r="H41" s="954"/>
      <c r="I41" s="956"/>
      <c r="J41" s="954"/>
      <c r="K41" s="956"/>
    </row>
    <row r="42" spans="1:11" s="957" customFormat="1" ht="15" customHeight="1">
      <c r="A42" s="950" t="s">
        <v>1420</v>
      </c>
      <c r="B42" s="951" t="s">
        <v>1376</v>
      </c>
      <c r="C42" s="950"/>
      <c r="D42" s="952"/>
      <c r="E42" s="953" t="s">
        <v>382</v>
      </c>
      <c r="F42" s="954"/>
      <c r="G42" s="955"/>
      <c r="H42" s="954"/>
      <c r="I42" s="956"/>
      <c r="J42" s="954"/>
      <c r="K42" s="956"/>
    </row>
    <row r="43" spans="1:11" s="957" customFormat="1" ht="15" customHeight="1">
      <c r="A43" s="963" t="s">
        <v>1420</v>
      </c>
      <c r="B43" s="981" t="s">
        <v>1384</v>
      </c>
      <c r="C43" s="963"/>
      <c r="D43" s="977"/>
      <c r="E43" s="982" t="s">
        <v>1422</v>
      </c>
      <c r="F43" s="983"/>
      <c r="G43" s="984"/>
      <c r="H43" s="983"/>
      <c r="I43" s="989"/>
      <c r="J43" s="954"/>
      <c r="K43" s="956"/>
    </row>
    <row r="44" spans="1:11" s="957" customFormat="1" ht="15" customHeight="1">
      <c r="A44" s="943" t="s">
        <v>1423</v>
      </c>
      <c r="B44" s="944" t="s">
        <v>1376</v>
      </c>
      <c r="C44" s="943"/>
      <c r="D44" s="945"/>
      <c r="E44" s="946" t="s">
        <v>1424</v>
      </c>
      <c r="F44" s="954" t="s">
        <v>383</v>
      </c>
      <c r="G44" s="955" t="s">
        <v>148</v>
      </c>
      <c r="H44" s="954" t="s">
        <v>147</v>
      </c>
      <c r="I44" s="956" t="s">
        <v>148</v>
      </c>
      <c r="J44" s="947" t="s">
        <v>1425</v>
      </c>
      <c r="K44" s="949" t="s">
        <v>1426</v>
      </c>
    </row>
    <row r="45" spans="1:11" s="957" customFormat="1" ht="15" customHeight="1">
      <c r="A45" s="950"/>
      <c r="B45" s="951"/>
      <c r="C45" s="950" t="s">
        <v>1423</v>
      </c>
      <c r="D45" s="952" t="s">
        <v>1380</v>
      </c>
      <c r="E45" s="953" t="s">
        <v>1427</v>
      </c>
      <c r="F45" s="954"/>
      <c r="G45" s="955"/>
      <c r="H45" s="954"/>
      <c r="I45" s="956"/>
      <c r="J45" s="954"/>
      <c r="K45" s="956"/>
    </row>
    <row r="46" spans="1:11" s="957" customFormat="1" ht="15" customHeight="1">
      <c r="A46" s="950"/>
      <c r="B46" s="951"/>
      <c r="C46" s="950" t="s">
        <v>1423</v>
      </c>
      <c r="D46" s="952" t="s">
        <v>1428</v>
      </c>
      <c r="E46" s="953" t="s">
        <v>1429</v>
      </c>
      <c r="F46" s="954"/>
      <c r="G46" s="955"/>
      <c r="H46" s="954"/>
      <c r="I46" s="956"/>
      <c r="J46" s="954"/>
      <c r="K46" s="956"/>
    </row>
    <row r="47" spans="1:11" s="957" customFormat="1" ht="15" customHeight="1">
      <c r="A47" s="963"/>
      <c r="B47" s="981"/>
      <c r="C47" s="963" t="s">
        <v>383</v>
      </c>
      <c r="D47" s="977" t="s">
        <v>1430</v>
      </c>
      <c r="E47" s="982" t="s">
        <v>1431</v>
      </c>
      <c r="F47" s="954"/>
      <c r="G47" s="955"/>
      <c r="H47" s="954"/>
      <c r="I47" s="956"/>
      <c r="J47" s="954"/>
      <c r="K47" s="956"/>
    </row>
    <row r="48" spans="1:11" s="957" customFormat="1" ht="15" customHeight="1">
      <c r="A48" s="990" t="s">
        <v>1432</v>
      </c>
      <c r="B48" s="991" t="s">
        <v>1376</v>
      </c>
      <c r="C48" s="990" t="s">
        <v>1432</v>
      </c>
      <c r="D48" s="994" t="s">
        <v>137</v>
      </c>
      <c r="E48" s="993" t="s">
        <v>1433</v>
      </c>
      <c r="F48" s="947" t="s">
        <v>384</v>
      </c>
      <c r="G48" s="948" t="s">
        <v>1433</v>
      </c>
      <c r="H48" s="947" t="s">
        <v>149</v>
      </c>
      <c r="I48" s="949" t="s">
        <v>150</v>
      </c>
      <c r="J48" s="954"/>
      <c r="K48" s="956"/>
    </row>
    <row r="49" spans="1:11" s="957" customFormat="1" ht="15" customHeight="1">
      <c r="A49" s="950" t="s">
        <v>1434</v>
      </c>
      <c r="B49" s="951" t="s">
        <v>1435</v>
      </c>
      <c r="C49" s="950"/>
      <c r="D49" s="995"/>
      <c r="E49" s="953" t="s">
        <v>1436</v>
      </c>
      <c r="F49" s="947" t="s">
        <v>386</v>
      </c>
      <c r="G49" s="948" t="s">
        <v>387</v>
      </c>
      <c r="H49" s="954"/>
      <c r="I49" s="956"/>
      <c r="J49" s="954"/>
      <c r="K49" s="956"/>
    </row>
    <row r="50" spans="1:11" s="957" customFormat="1" ht="15" customHeight="1">
      <c r="A50" s="950"/>
      <c r="B50" s="951"/>
      <c r="C50" s="950" t="s">
        <v>386</v>
      </c>
      <c r="D50" s="995" t="s">
        <v>1393</v>
      </c>
      <c r="E50" s="953" t="s">
        <v>1437</v>
      </c>
      <c r="F50" s="954"/>
      <c r="G50" s="955"/>
      <c r="H50" s="954"/>
      <c r="I50" s="956"/>
      <c r="J50" s="954"/>
      <c r="K50" s="956"/>
    </row>
    <row r="51" spans="1:11" s="957" customFormat="1" ht="15" customHeight="1">
      <c r="A51" s="950"/>
      <c r="B51" s="951"/>
      <c r="C51" s="950" t="s">
        <v>386</v>
      </c>
      <c r="D51" s="995" t="s">
        <v>1395</v>
      </c>
      <c r="E51" s="953" t="s">
        <v>1438</v>
      </c>
      <c r="F51" s="954"/>
      <c r="G51" s="955"/>
      <c r="H51" s="954"/>
      <c r="I51" s="956"/>
      <c r="J51" s="954"/>
      <c r="K51" s="956"/>
    </row>
    <row r="52" spans="1:11" s="957" customFormat="1" ht="15" customHeight="1">
      <c r="A52" s="950"/>
      <c r="B52" s="951"/>
      <c r="C52" s="950" t="s">
        <v>386</v>
      </c>
      <c r="D52" s="995" t="s">
        <v>1397</v>
      </c>
      <c r="E52" s="953" t="s">
        <v>1439</v>
      </c>
      <c r="F52" s="954"/>
      <c r="G52" s="955"/>
      <c r="H52" s="954"/>
      <c r="I52" s="956"/>
      <c r="J52" s="954"/>
      <c r="K52" s="956"/>
    </row>
    <row r="53" spans="1:11" s="957" customFormat="1" ht="15" customHeight="1">
      <c r="A53" s="950"/>
      <c r="B53" s="951"/>
      <c r="C53" s="950" t="s">
        <v>386</v>
      </c>
      <c r="D53" s="995" t="s">
        <v>1440</v>
      </c>
      <c r="E53" s="953" t="s">
        <v>1441</v>
      </c>
      <c r="F53" s="954"/>
      <c r="G53" s="955"/>
      <c r="H53" s="954"/>
      <c r="I53" s="956"/>
      <c r="J53" s="954"/>
      <c r="K53" s="956"/>
    </row>
    <row r="54" spans="1:11" s="957" customFormat="1" ht="15" customHeight="1">
      <c r="A54" s="963"/>
      <c r="B54" s="996"/>
      <c r="C54" s="963" t="s">
        <v>386</v>
      </c>
      <c r="D54" s="964" t="s">
        <v>1390</v>
      </c>
      <c r="E54" s="982" t="s">
        <v>1442</v>
      </c>
      <c r="F54" s="983"/>
      <c r="G54" s="984"/>
      <c r="H54" s="983"/>
      <c r="I54" s="989"/>
      <c r="J54" s="983"/>
      <c r="K54" s="989"/>
    </row>
    <row r="55" spans="1:11" s="957" customFormat="1" ht="15" customHeight="1">
      <c r="A55" s="943" t="s">
        <v>388</v>
      </c>
      <c r="B55" s="944" t="s">
        <v>1376</v>
      </c>
      <c r="C55" s="965" t="s">
        <v>388</v>
      </c>
      <c r="D55" s="967" t="s">
        <v>137</v>
      </c>
      <c r="E55" s="946" t="s">
        <v>1443</v>
      </c>
      <c r="F55" s="947" t="s">
        <v>388</v>
      </c>
      <c r="G55" s="948" t="s">
        <v>389</v>
      </c>
      <c r="H55" s="954" t="s">
        <v>151</v>
      </c>
      <c r="I55" s="956" t="s">
        <v>152</v>
      </c>
      <c r="J55" s="954" t="s">
        <v>1444</v>
      </c>
      <c r="K55" s="956" t="s">
        <v>1445</v>
      </c>
    </row>
    <row r="56" spans="1:11" s="957" customFormat="1" ht="15" customHeight="1">
      <c r="A56" s="961" t="s">
        <v>1446</v>
      </c>
      <c r="B56" s="962" t="s">
        <v>1447</v>
      </c>
      <c r="C56" s="950" t="s">
        <v>1446</v>
      </c>
      <c r="D56" s="952" t="s">
        <v>1448</v>
      </c>
      <c r="E56" s="968" t="s">
        <v>745</v>
      </c>
      <c r="F56" s="954"/>
      <c r="G56" s="955"/>
      <c r="H56" s="954"/>
      <c r="I56" s="956"/>
      <c r="J56" s="954"/>
      <c r="K56" s="956"/>
    </row>
    <row r="57" spans="1:11" s="957" customFormat="1" ht="15" customHeight="1">
      <c r="A57" s="961" t="s">
        <v>388</v>
      </c>
      <c r="B57" s="962" t="s">
        <v>1449</v>
      </c>
      <c r="C57" s="961" t="s">
        <v>388</v>
      </c>
      <c r="D57" s="997" t="s">
        <v>1411</v>
      </c>
      <c r="E57" s="968" t="s">
        <v>747</v>
      </c>
      <c r="F57" s="983"/>
      <c r="G57" s="984"/>
      <c r="H57" s="954"/>
      <c r="I57" s="956"/>
      <c r="J57" s="954"/>
      <c r="K57" s="956"/>
    </row>
    <row r="58" spans="1:11" s="957" customFormat="1" ht="15" customHeight="1">
      <c r="A58" s="965" t="s">
        <v>1450</v>
      </c>
      <c r="B58" s="966" t="s">
        <v>1376</v>
      </c>
      <c r="C58" s="965" t="s">
        <v>390</v>
      </c>
      <c r="D58" s="972" t="s">
        <v>137</v>
      </c>
      <c r="E58" s="973" t="s">
        <v>749</v>
      </c>
      <c r="F58" s="947" t="s">
        <v>390</v>
      </c>
      <c r="G58" s="948" t="s">
        <v>391</v>
      </c>
      <c r="H58" s="954"/>
      <c r="I58" s="956"/>
      <c r="J58" s="954"/>
      <c r="K58" s="956"/>
    </row>
    <row r="59" spans="1:11" s="957" customFormat="1" ht="15" customHeight="1">
      <c r="A59" s="974" t="s">
        <v>1450</v>
      </c>
      <c r="B59" s="975" t="s">
        <v>1384</v>
      </c>
      <c r="C59" s="974" t="s">
        <v>390</v>
      </c>
      <c r="D59" s="979" t="s">
        <v>1385</v>
      </c>
      <c r="E59" s="980" t="s">
        <v>751</v>
      </c>
      <c r="F59" s="954"/>
      <c r="G59" s="955"/>
      <c r="H59" s="954"/>
      <c r="I59" s="956"/>
      <c r="J59" s="954"/>
      <c r="K59" s="956"/>
    </row>
    <row r="60" spans="1:11" s="957" customFormat="1" ht="15" customHeight="1">
      <c r="A60" s="974" t="s">
        <v>390</v>
      </c>
      <c r="B60" s="975" t="s">
        <v>1391</v>
      </c>
      <c r="C60" s="974" t="s">
        <v>390</v>
      </c>
      <c r="D60" s="979" t="s">
        <v>1392</v>
      </c>
      <c r="E60" s="980" t="s">
        <v>753</v>
      </c>
      <c r="F60" s="954"/>
      <c r="G60" s="955"/>
      <c r="H60" s="954"/>
      <c r="I60" s="956"/>
      <c r="J60" s="954"/>
      <c r="K60" s="956"/>
    </row>
    <row r="61" spans="1:11" s="957" customFormat="1" ht="15" customHeight="1">
      <c r="A61" s="950" t="s">
        <v>390</v>
      </c>
      <c r="B61" s="951" t="s">
        <v>1451</v>
      </c>
      <c r="C61" s="950" t="s">
        <v>390</v>
      </c>
      <c r="D61" s="952" t="s">
        <v>1452</v>
      </c>
      <c r="E61" s="980" t="s">
        <v>755</v>
      </c>
      <c r="F61" s="954"/>
      <c r="G61" s="955"/>
      <c r="H61" s="954"/>
      <c r="I61" s="956"/>
      <c r="J61" s="954"/>
      <c r="K61" s="956"/>
    </row>
    <row r="62" spans="1:11" s="957" customFormat="1" ht="15" customHeight="1">
      <c r="A62" s="986" t="s">
        <v>390</v>
      </c>
      <c r="B62" s="987" t="s">
        <v>1389</v>
      </c>
      <c r="C62" s="986" t="s">
        <v>390</v>
      </c>
      <c r="D62" s="988" t="s">
        <v>1390</v>
      </c>
      <c r="E62" s="978" t="s">
        <v>1453</v>
      </c>
      <c r="F62" s="983"/>
      <c r="G62" s="984"/>
      <c r="H62" s="983"/>
      <c r="I62" s="989"/>
      <c r="J62" s="983"/>
      <c r="K62" s="989"/>
    </row>
    <row r="63" spans="1:11" s="957" customFormat="1" ht="15" customHeight="1">
      <c r="A63" s="965" t="s">
        <v>1454</v>
      </c>
      <c r="B63" s="966" t="s">
        <v>1376</v>
      </c>
      <c r="C63" s="965" t="s">
        <v>392</v>
      </c>
      <c r="D63" s="967" t="s">
        <v>137</v>
      </c>
      <c r="E63" s="946" t="s">
        <v>759</v>
      </c>
      <c r="F63" s="947" t="s">
        <v>392</v>
      </c>
      <c r="G63" s="948" t="s">
        <v>393</v>
      </c>
      <c r="H63" s="998" t="s">
        <v>1455</v>
      </c>
      <c r="I63" s="949" t="s">
        <v>1456</v>
      </c>
      <c r="J63" s="998" t="s">
        <v>1457</v>
      </c>
      <c r="K63" s="949" t="s">
        <v>1458</v>
      </c>
    </row>
    <row r="64" spans="1:11" s="957" customFormat="1" ht="15" customHeight="1">
      <c r="A64" s="950" t="s">
        <v>392</v>
      </c>
      <c r="B64" s="951" t="s">
        <v>1384</v>
      </c>
      <c r="C64" s="950" t="s">
        <v>392</v>
      </c>
      <c r="D64" s="952" t="s">
        <v>1385</v>
      </c>
      <c r="E64" s="968" t="s">
        <v>761</v>
      </c>
      <c r="F64" s="954"/>
      <c r="G64" s="955"/>
      <c r="H64" s="954"/>
      <c r="I64" s="956"/>
      <c r="J64" s="954"/>
      <c r="K64" s="956"/>
    </row>
    <row r="65" spans="1:11" s="957" customFormat="1" ht="15" customHeight="1">
      <c r="A65" s="965" t="s">
        <v>1459</v>
      </c>
      <c r="B65" s="966" t="s">
        <v>1376</v>
      </c>
      <c r="C65" s="965" t="s">
        <v>394</v>
      </c>
      <c r="D65" s="972" t="s">
        <v>137</v>
      </c>
      <c r="E65" s="973" t="s">
        <v>763</v>
      </c>
      <c r="F65" s="947" t="s">
        <v>394</v>
      </c>
      <c r="G65" s="948" t="s">
        <v>395</v>
      </c>
      <c r="H65" s="954"/>
      <c r="I65" s="956"/>
      <c r="J65" s="954"/>
      <c r="K65" s="956"/>
    </row>
    <row r="66" spans="1:11" s="957" customFormat="1" ht="15" customHeight="1">
      <c r="A66" s="974" t="s">
        <v>394</v>
      </c>
      <c r="B66" s="975" t="s">
        <v>1384</v>
      </c>
      <c r="C66" s="974" t="s">
        <v>394</v>
      </c>
      <c r="D66" s="979" t="s">
        <v>1385</v>
      </c>
      <c r="E66" s="980" t="s">
        <v>765</v>
      </c>
      <c r="F66" s="954"/>
      <c r="G66" s="955"/>
      <c r="H66" s="954"/>
      <c r="I66" s="956"/>
      <c r="J66" s="954"/>
      <c r="K66" s="956"/>
    </row>
    <row r="67" spans="1:11" s="957" customFormat="1" ht="15" customHeight="1">
      <c r="A67" s="963" t="s">
        <v>394</v>
      </c>
      <c r="B67" s="981" t="s">
        <v>1391</v>
      </c>
      <c r="C67" s="963" t="s">
        <v>394</v>
      </c>
      <c r="D67" s="977" t="s">
        <v>1392</v>
      </c>
      <c r="E67" s="978" t="s">
        <v>767</v>
      </c>
      <c r="F67" s="983"/>
      <c r="G67" s="984"/>
      <c r="H67" s="954"/>
      <c r="I67" s="956"/>
      <c r="J67" s="954"/>
      <c r="K67" s="956"/>
    </row>
    <row r="68" spans="1:11" s="957" customFormat="1" ht="15" customHeight="1">
      <c r="A68" s="963" t="s">
        <v>1460</v>
      </c>
      <c r="B68" s="981" t="s">
        <v>1376</v>
      </c>
      <c r="C68" s="963" t="s">
        <v>1460</v>
      </c>
      <c r="D68" s="977" t="s">
        <v>137</v>
      </c>
      <c r="E68" s="982" t="s">
        <v>1461</v>
      </c>
      <c r="F68" s="970" t="s">
        <v>396</v>
      </c>
      <c r="G68" s="971" t="s">
        <v>397</v>
      </c>
      <c r="H68" s="954"/>
      <c r="I68" s="956"/>
      <c r="J68" s="954"/>
      <c r="K68" s="956"/>
    </row>
    <row r="69" spans="1:11" s="957" customFormat="1" ht="15" customHeight="1">
      <c r="A69" s="950" t="s">
        <v>1462</v>
      </c>
      <c r="B69" s="951" t="s">
        <v>1376</v>
      </c>
      <c r="C69" s="950" t="s">
        <v>398</v>
      </c>
      <c r="D69" s="952" t="s">
        <v>137</v>
      </c>
      <c r="E69" s="953" t="s">
        <v>1463</v>
      </c>
      <c r="F69" s="947" t="s">
        <v>398</v>
      </c>
      <c r="G69" s="948" t="s">
        <v>399</v>
      </c>
      <c r="H69" s="954"/>
      <c r="I69" s="956"/>
      <c r="J69" s="954"/>
      <c r="K69" s="956"/>
    </row>
    <row r="70" spans="1:11" s="957" customFormat="1" ht="15" customHeight="1">
      <c r="A70" s="974" t="s">
        <v>398</v>
      </c>
      <c r="B70" s="975" t="s">
        <v>1384</v>
      </c>
      <c r="C70" s="974" t="s">
        <v>1462</v>
      </c>
      <c r="D70" s="979" t="s">
        <v>1385</v>
      </c>
      <c r="E70" s="980" t="s">
        <v>772</v>
      </c>
      <c r="F70" s="954"/>
      <c r="G70" s="955"/>
      <c r="H70" s="954"/>
      <c r="I70" s="956"/>
      <c r="J70" s="954"/>
      <c r="K70" s="956"/>
    </row>
    <row r="71" spans="1:11" s="957" customFormat="1" ht="15" customHeight="1">
      <c r="A71" s="974" t="s">
        <v>398</v>
      </c>
      <c r="B71" s="975" t="s">
        <v>1391</v>
      </c>
      <c r="C71" s="974" t="s">
        <v>1462</v>
      </c>
      <c r="D71" s="979" t="s">
        <v>1392</v>
      </c>
      <c r="E71" s="980" t="s">
        <v>774</v>
      </c>
      <c r="F71" s="954"/>
      <c r="G71" s="955"/>
      <c r="H71" s="954"/>
      <c r="I71" s="956"/>
      <c r="J71" s="954"/>
      <c r="K71" s="956"/>
    </row>
    <row r="72" spans="1:11" s="957" customFormat="1" ht="15" customHeight="1">
      <c r="A72" s="950" t="s">
        <v>398</v>
      </c>
      <c r="B72" s="951" t="s">
        <v>1451</v>
      </c>
      <c r="C72" s="950"/>
      <c r="D72" s="952"/>
      <c r="E72" s="968" t="s">
        <v>1464</v>
      </c>
      <c r="F72" s="954"/>
      <c r="G72" s="955"/>
      <c r="H72" s="954"/>
      <c r="I72" s="956"/>
      <c r="J72" s="954"/>
      <c r="K72" s="956"/>
    </row>
    <row r="73" spans="1:11" s="957" customFormat="1" ht="15" customHeight="1">
      <c r="A73" s="950"/>
      <c r="B73" s="951"/>
      <c r="C73" s="950" t="s">
        <v>398</v>
      </c>
      <c r="D73" s="952" t="s">
        <v>1452</v>
      </c>
      <c r="E73" s="953" t="s">
        <v>1465</v>
      </c>
      <c r="F73" s="954"/>
      <c r="G73" s="955"/>
      <c r="H73" s="954"/>
      <c r="I73" s="956"/>
      <c r="J73" s="954"/>
      <c r="K73" s="956"/>
    </row>
    <row r="74" spans="1:11" s="957" customFormat="1" ht="15" customHeight="1">
      <c r="A74" s="950"/>
      <c r="B74" s="951"/>
      <c r="C74" s="950" t="s">
        <v>398</v>
      </c>
      <c r="D74" s="952" t="s">
        <v>1466</v>
      </c>
      <c r="E74" s="953" t="s">
        <v>1467</v>
      </c>
      <c r="F74" s="954"/>
      <c r="G74" s="955"/>
      <c r="H74" s="954"/>
      <c r="I74" s="956"/>
      <c r="J74" s="954"/>
      <c r="K74" s="956"/>
    </row>
    <row r="75" spans="1:11" s="957" customFormat="1" ht="15" customHeight="1">
      <c r="A75" s="950"/>
      <c r="B75" s="951"/>
      <c r="C75" s="950" t="s">
        <v>398</v>
      </c>
      <c r="D75" s="952" t="s">
        <v>1468</v>
      </c>
      <c r="E75" s="953" t="s">
        <v>1469</v>
      </c>
      <c r="F75" s="954"/>
      <c r="G75" s="955"/>
      <c r="H75" s="954"/>
      <c r="I75" s="956"/>
      <c r="J75" s="954"/>
      <c r="K75" s="956"/>
    </row>
    <row r="76" spans="1:11" s="957" customFormat="1" ht="15" customHeight="1">
      <c r="A76" s="958"/>
      <c r="B76" s="985"/>
      <c r="C76" s="958" t="s">
        <v>398</v>
      </c>
      <c r="D76" s="959" t="s">
        <v>1470</v>
      </c>
      <c r="E76" s="953" t="s">
        <v>1471</v>
      </c>
      <c r="F76" s="954"/>
      <c r="G76" s="955"/>
      <c r="H76" s="954"/>
      <c r="I76" s="956"/>
      <c r="J76" s="954"/>
      <c r="K76" s="956"/>
    </row>
    <row r="77" spans="1:11" s="957" customFormat="1" ht="15" customHeight="1">
      <c r="A77" s="963" t="s">
        <v>398</v>
      </c>
      <c r="B77" s="981" t="s">
        <v>1472</v>
      </c>
      <c r="C77" s="963" t="s">
        <v>398</v>
      </c>
      <c r="D77" s="977" t="s">
        <v>1473</v>
      </c>
      <c r="E77" s="978" t="s">
        <v>778</v>
      </c>
      <c r="F77" s="983"/>
      <c r="G77" s="984"/>
      <c r="H77" s="954"/>
      <c r="I77" s="956"/>
      <c r="J77" s="954"/>
      <c r="K77" s="956"/>
    </row>
    <row r="78" spans="1:11" s="957" customFormat="1" ht="15" customHeight="1">
      <c r="A78" s="965" t="s">
        <v>400</v>
      </c>
      <c r="B78" s="966" t="s">
        <v>1376</v>
      </c>
      <c r="C78" s="965" t="s">
        <v>400</v>
      </c>
      <c r="D78" s="972" t="s">
        <v>137</v>
      </c>
      <c r="E78" s="973" t="s">
        <v>780</v>
      </c>
      <c r="F78" s="954" t="s">
        <v>400</v>
      </c>
      <c r="G78" s="955" t="s">
        <v>401</v>
      </c>
      <c r="H78" s="954"/>
      <c r="I78" s="956"/>
      <c r="J78" s="954"/>
      <c r="K78" s="956"/>
    </row>
    <row r="79" spans="1:11" s="957" customFormat="1" ht="15" customHeight="1">
      <c r="A79" s="974" t="s">
        <v>400</v>
      </c>
      <c r="B79" s="975" t="s">
        <v>1384</v>
      </c>
      <c r="C79" s="974" t="s">
        <v>400</v>
      </c>
      <c r="D79" s="979" t="s">
        <v>1385</v>
      </c>
      <c r="E79" s="980" t="s">
        <v>782</v>
      </c>
      <c r="F79" s="954"/>
      <c r="G79" s="955"/>
      <c r="H79" s="954"/>
      <c r="I79" s="956"/>
      <c r="J79" s="954"/>
      <c r="K79" s="956"/>
    </row>
    <row r="80" spans="1:11" s="957" customFormat="1" ht="15" customHeight="1">
      <c r="A80" s="974" t="s">
        <v>400</v>
      </c>
      <c r="B80" s="975" t="s">
        <v>1391</v>
      </c>
      <c r="C80" s="974" t="s">
        <v>400</v>
      </c>
      <c r="D80" s="979" t="s">
        <v>1392</v>
      </c>
      <c r="E80" s="980" t="s">
        <v>784</v>
      </c>
      <c r="F80" s="954"/>
      <c r="G80" s="955"/>
      <c r="H80" s="954"/>
      <c r="I80" s="956"/>
      <c r="J80" s="954"/>
      <c r="K80" s="956"/>
    </row>
    <row r="81" spans="1:11" s="957" customFormat="1" ht="15" customHeight="1">
      <c r="A81" s="963" t="s">
        <v>400</v>
      </c>
      <c r="B81" s="981" t="s">
        <v>1389</v>
      </c>
      <c r="C81" s="963" t="s">
        <v>400</v>
      </c>
      <c r="D81" s="977" t="s">
        <v>1390</v>
      </c>
      <c r="E81" s="978" t="s">
        <v>401</v>
      </c>
      <c r="F81" s="954"/>
      <c r="G81" s="955"/>
      <c r="H81" s="954"/>
      <c r="I81" s="956"/>
      <c r="J81" s="954"/>
      <c r="K81" s="956"/>
    </row>
    <row r="82" spans="1:11" s="957" customFormat="1" ht="15" customHeight="1">
      <c r="A82" s="965" t="s">
        <v>402</v>
      </c>
      <c r="B82" s="966" t="s">
        <v>1376</v>
      </c>
      <c r="C82" s="965" t="s">
        <v>402</v>
      </c>
      <c r="D82" s="972" t="s">
        <v>137</v>
      </c>
      <c r="E82" s="973" t="s">
        <v>787</v>
      </c>
      <c r="F82" s="947" t="s">
        <v>402</v>
      </c>
      <c r="G82" s="948" t="s">
        <v>403</v>
      </c>
      <c r="H82" s="947" t="s">
        <v>153</v>
      </c>
      <c r="I82" s="949" t="s">
        <v>154</v>
      </c>
      <c r="J82" s="954"/>
      <c r="K82" s="956"/>
    </row>
    <row r="83" spans="1:11" s="957" customFormat="1" ht="15" customHeight="1">
      <c r="A83" s="950" t="s">
        <v>402</v>
      </c>
      <c r="B83" s="951" t="s">
        <v>1384</v>
      </c>
      <c r="C83" s="950" t="s">
        <v>402</v>
      </c>
      <c r="D83" s="952" t="s">
        <v>1385</v>
      </c>
      <c r="E83" s="980" t="s">
        <v>1474</v>
      </c>
      <c r="F83" s="954"/>
      <c r="G83" s="955"/>
      <c r="H83" s="954"/>
      <c r="I83" s="956"/>
      <c r="J83" s="954"/>
      <c r="K83" s="956"/>
    </row>
    <row r="84" spans="1:11" s="957" customFormat="1" ht="15" customHeight="1">
      <c r="A84" s="974" t="s">
        <v>402</v>
      </c>
      <c r="B84" s="975" t="s">
        <v>1475</v>
      </c>
      <c r="C84" s="974" t="s">
        <v>402</v>
      </c>
      <c r="D84" s="979" t="s">
        <v>1476</v>
      </c>
      <c r="E84" s="980" t="s">
        <v>1477</v>
      </c>
      <c r="F84" s="954"/>
      <c r="G84" s="955"/>
      <c r="H84" s="954"/>
      <c r="I84" s="956"/>
      <c r="J84" s="954"/>
      <c r="K84" s="956"/>
    </row>
    <row r="85" spans="1:11" s="957" customFormat="1" ht="15" customHeight="1">
      <c r="A85" s="963" t="s">
        <v>402</v>
      </c>
      <c r="B85" s="981" t="s">
        <v>1389</v>
      </c>
      <c r="C85" s="963" t="s">
        <v>402</v>
      </c>
      <c r="D85" s="977" t="s">
        <v>1390</v>
      </c>
      <c r="E85" s="978" t="s">
        <v>793</v>
      </c>
      <c r="F85" s="983"/>
      <c r="G85" s="984"/>
      <c r="H85" s="954"/>
      <c r="I85" s="956"/>
      <c r="J85" s="954"/>
      <c r="K85" s="956"/>
    </row>
    <row r="86" spans="1:11" s="957" customFormat="1" ht="15" customHeight="1">
      <c r="A86" s="965" t="s">
        <v>404</v>
      </c>
      <c r="B86" s="966" t="s">
        <v>1376</v>
      </c>
      <c r="C86" s="965" t="s">
        <v>404</v>
      </c>
      <c r="D86" s="972" t="s">
        <v>137</v>
      </c>
      <c r="E86" s="973" t="s">
        <v>795</v>
      </c>
      <c r="F86" s="947" t="s">
        <v>404</v>
      </c>
      <c r="G86" s="948" t="s">
        <v>405</v>
      </c>
      <c r="H86" s="954"/>
      <c r="I86" s="956"/>
      <c r="J86" s="954"/>
      <c r="K86" s="956"/>
    </row>
    <row r="87" spans="1:11" s="957" customFormat="1" ht="15" customHeight="1">
      <c r="A87" s="974" t="s">
        <v>404</v>
      </c>
      <c r="B87" s="975" t="s">
        <v>1384</v>
      </c>
      <c r="C87" s="974" t="s">
        <v>404</v>
      </c>
      <c r="D87" s="979" t="s">
        <v>1404</v>
      </c>
      <c r="E87" s="980" t="s">
        <v>797</v>
      </c>
      <c r="F87" s="954"/>
      <c r="G87" s="955"/>
      <c r="H87" s="954"/>
      <c r="I87" s="956"/>
      <c r="J87" s="954"/>
      <c r="K87" s="956"/>
    </row>
    <row r="88" spans="1:11" s="957" customFormat="1" ht="15" customHeight="1">
      <c r="A88" s="963" t="s">
        <v>404</v>
      </c>
      <c r="B88" s="981" t="s">
        <v>1391</v>
      </c>
      <c r="C88" s="963" t="s">
        <v>404</v>
      </c>
      <c r="D88" s="977" t="s">
        <v>1392</v>
      </c>
      <c r="E88" s="978" t="s">
        <v>799</v>
      </c>
      <c r="F88" s="983"/>
      <c r="G88" s="984"/>
      <c r="H88" s="983"/>
      <c r="I88" s="989"/>
      <c r="J88" s="954"/>
      <c r="K88" s="956"/>
    </row>
    <row r="89" spans="1:11" s="957" customFormat="1" ht="15" customHeight="1">
      <c r="A89" s="965" t="s">
        <v>406</v>
      </c>
      <c r="B89" s="966" t="s">
        <v>1376</v>
      </c>
      <c r="C89" s="965" t="s">
        <v>406</v>
      </c>
      <c r="D89" s="972" t="s">
        <v>137</v>
      </c>
      <c r="E89" s="973" t="s">
        <v>801</v>
      </c>
      <c r="F89" s="947" t="s">
        <v>406</v>
      </c>
      <c r="G89" s="1179" t="s">
        <v>156</v>
      </c>
      <c r="H89" s="954" t="s">
        <v>155</v>
      </c>
      <c r="I89" s="1179" t="s">
        <v>156</v>
      </c>
      <c r="J89" s="954"/>
      <c r="K89" s="956"/>
    </row>
    <row r="90" spans="1:11" s="957" customFormat="1" ht="15" customHeight="1">
      <c r="A90" s="963" t="s">
        <v>406</v>
      </c>
      <c r="B90" s="981" t="s">
        <v>1384</v>
      </c>
      <c r="C90" s="963" t="s">
        <v>406</v>
      </c>
      <c r="D90" s="977" t="s">
        <v>1385</v>
      </c>
      <c r="E90" s="978" t="s">
        <v>1478</v>
      </c>
      <c r="F90" s="983"/>
      <c r="G90" s="1181"/>
      <c r="H90" s="954"/>
      <c r="I90" s="1182"/>
      <c r="J90" s="954"/>
      <c r="K90" s="956"/>
    </row>
    <row r="91" spans="1:11" s="957" customFormat="1" ht="15" customHeight="1">
      <c r="A91" s="990" t="s">
        <v>407</v>
      </c>
      <c r="B91" s="991" t="s">
        <v>1376</v>
      </c>
      <c r="C91" s="990" t="s">
        <v>407</v>
      </c>
      <c r="D91" s="992" t="s">
        <v>137</v>
      </c>
      <c r="E91" s="953" t="s">
        <v>158</v>
      </c>
      <c r="F91" s="970" t="s">
        <v>407</v>
      </c>
      <c r="G91" s="971" t="s">
        <v>158</v>
      </c>
      <c r="H91" s="970" t="s">
        <v>157</v>
      </c>
      <c r="I91" s="999" t="s">
        <v>158</v>
      </c>
      <c r="J91" s="954"/>
      <c r="K91" s="956"/>
    </row>
    <row r="92" spans="1:11" s="957" customFormat="1" ht="15" customHeight="1">
      <c r="A92" s="963" t="s">
        <v>1479</v>
      </c>
      <c r="B92" s="981" t="s">
        <v>1376</v>
      </c>
      <c r="C92" s="963" t="s">
        <v>408</v>
      </c>
      <c r="D92" s="977" t="s">
        <v>137</v>
      </c>
      <c r="E92" s="993" t="s">
        <v>1480</v>
      </c>
      <c r="F92" s="970" t="s">
        <v>408</v>
      </c>
      <c r="G92" s="971" t="s">
        <v>1481</v>
      </c>
      <c r="H92" s="947" t="s">
        <v>159</v>
      </c>
      <c r="I92" s="949" t="s">
        <v>160</v>
      </c>
      <c r="J92" s="947" t="s">
        <v>1482</v>
      </c>
      <c r="K92" s="949" t="s">
        <v>1483</v>
      </c>
    </row>
    <row r="93" spans="1:11" s="957" customFormat="1" ht="15" customHeight="1">
      <c r="A93" s="965" t="s">
        <v>410</v>
      </c>
      <c r="B93" s="966" t="s">
        <v>1376</v>
      </c>
      <c r="C93" s="965" t="s">
        <v>410</v>
      </c>
      <c r="D93" s="972" t="s">
        <v>137</v>
      </c>
      <c r="E93" s="973" t="s">
        <v>1484</v>
      </c>
      <c r="F93" s="947" t="s">
        <v>410</v>
      </c>
      <c r="G93" s="948" t="s">
        <v>411</v>
      </c>
      <c r="H93" s="954"/>
      <c r="I93" s="956"/>
      <c r="J93" s="954"/>
      <c r="K93" s="956"/>
    </row>
    <row r="94" spans="1:11" s="957" customFormat="1" ht="15" customHeight="1">
      <c r="A94" s="974" t="s">
        <v>410</v>
      </c>
      <c r="B94" s="975" t="s">
        <v>1384</v>
      </c>
      <c r="C94" s="974" t="s">
        <v>410</v>
      </c>
      <c r="D94" s="979" t="s">
        <v>1385</v>
      </c>
      <c r="E94" s="980" t="s">
        <v>1485</v>
      </c>
      <c r="F94" s="954"/>
      <c r="G94" s="955"/>
      <c r="H94" s="954"/>
      <c r="I94" s="956"/>
      <c r="J94" s="954"/>
      <c r="K94" s="956"/>
    </row>
    <row r="95" spans="1:11" s="957" customFormat="1" ht="15" customHeight="1">
      <c r="A95" s="963" t="s">
        <v>410</v>
      </c>
      <c r="B95" s="981" t="s">
        <v>1449</v>
      </c>
      <c r="C95" s="963" t="s">
        <v>410</v>
      </c>
      <c r="D95" s="977" t="s">
        <v>1411</v>
      </c>
      <c r="E95" s="978" t="s">
        <v>1486</v>
      </c>
      <c r="F95" s="983"/>
      <c r="G95" s="984"/>
      <c r="H95" s="954"/>
      <c r="I95" s="956"/>
      <c r="J95" s="954"/>
      <c r="K95" s="956"/>
    </row>
    <row r="96" spans="1:11" s="957" customFormat="1" ht="15" customHeight="1">
      <c r="A96" s="990" t="s">
        <v>412</v>
      </c>
      <c r="B96" s="991" t="s">
        <v>1376</v>
      </c>
      <c r="C96" s="990" t="s">
        <v>412</v>
      </c>
      <c r="D96" s="992" t="s">
        <v>137</v>
      </c>
      <c r="E96" s="993" t="s">
        <v>413</v>
      </c>
      <c r="F96" s="970" t="s">
        <v>412</v>
      </c>
      <c r="G96" s="971" t="s">
        <v>413</v>
      </c>
      <c r="H96" s="954"/>
      <c r="I96" s="956"/>
      <c r="J96" s="954"/>
      <c r="K96" s="956"/>
    </row>
    <row r="97" spans="1:11" s="957" customFormat="1" ht="15" customHeight="1">
      <c r="A97" s="990" t="s">
        <v>414</v>
      </c>
      <c r="B97" s="991" t="s">
        <v>1376</v>
      </c>
      <c r="C97" s="990" t="s">
        <v>414</v>
      </c>
      <c r="D97" s="992" t="s">
        <v>137</v>
      </c>
      <c r="E97" s="993" t="s">
        <v>415</v>
      </c>
      <c r="F97" s="970" t="s">
        <v>414</v>
      </c>
      <c r="G97" s="971" t="s">
        <v>415</v>
      </c>
      <c r="H97" s="954"/>
      <c r="I97" s="956"/>
      <c r="J97" s="954"/>
      <c r="K97" s="956"/>
    </row>
    <row r="98" spans="1:11" s="957" customFormat="1" ht="15" customHeight="1">
      <c r="A98" s="943" t="s">
        <v>1487</v>
      </c>
      <c r="B98" s="944" t="s">
        <v>1435</v>
      </c>
      <c r="C98" s="943" t="s">
        <v>416</v>
      </c>
      <c r="D98" s="969" t="s">
        <v>1390</v>
      </c>
      <c r="E98" s="953" t="s">
        <v>417</v>
      </c>
      <c r="F98" s="947" t="s">
        <v>416</v>
      </c>
      <c r="G98" s="948" t="s">
        <v>417</v>
      </c>
      <c r="H98" s="954"/>
      <c r="I98" s="956"/>
      <c r="J98" s="954"/>
      <c r="K98" s="956"/>
    </row>
    <row r="99" spans="1:11" s="957" customFormat="1" ht="15" customHeight="1">
      <c r="A99" s="965" t="s">
        <v>418</v>
      </c>
      <c r="B99" s="966" t="s">
        <v>1376</v>
      </c>
      <c r="C99" s="965" t="s">
        <v>418</v>
      </c>
      <c r="D99" s="972" t="s">
        <v>137</v>
      </c>
      <c r="E99" s="973" t="s">
        <v>816</v>
      </c>
      <c r="F99" s="947" t="s">
        <v>418</v>
      </c>
      <c r="G99" s="948" t="s">
        <v>419</v>
      </c>
      <c r="H99" s="947" t="s">
        <v>161</v>
      </c>
      <c r="I99" s="1179" t="s">
        <v>162</v>
      </c>
      <c r="J99" s="954"/>
      <c r="K99" s="956"/>
    </row>
    <row r="100" spans="1:11" s="957" customFormat="1" ht="15" customHeight="1">
      <c r="A100" s="963" t="s">
        <v>418</v>
      </c>
      <c r="B100" s="981" t="s">
        <v>1384</v>
      </c>
      <c r="C100" s="963" t="s">
        <v>418</v>
      </c>
      <c r="D100" s="977" t="s">
        <v>1448</v>
      </c>
      <c r="E100" s="968" t="s">
        <v>818</v>
      </c>
      <c r="F100" s="983"/>
      <c r="G100" s="984"/>
      <c r="H100" s="954"/>
      <c r="I100" s="1180"/>
      <c r="J100" s="954"/>
      <c r="K100" s="956"/>
    </row>
    <row r="101" spans="1:11" s="957" customFormat="1" ht="15" customHeight="1">
      <c r="A101" s="990" t="s">
        <v>420</v>
      </c>
      <c r="B101" s="991" t="s">
        <v>1435</v>
      </c>
      <c r="C101" s="990" t="s">
        <v>420</v>
      </c>
      <c r="D101" s="992" t="s">
        <v>1488</v>
      </c>
      <c r="E101" s="993" t="s">
        <v>421</v>
      </c>
      <c r="F101" s="970" t="s">
        <v>420</v>
      </c>
      <c r="G101" s="993" t="s">
        <v>421</v>
      </c>
      <c r="H101" s="954"/>
      <c r="I101" s="956"/>
      <c r="J101" s="954"/>
      <c r="K101" s="956"/>
    </row>
    <row r="102" spans="1:11" s="957" customFormat="1" ht="15" customHeight="1">
      <c r="A102" s="965" t="s">
        <v>422</v>
      </c>
      <c r="B102" s="966" t="s">
        <v>1376</v>
      </c>
      <c r="C102" s="965" t="s">
        <v>422</v>
      </c>
      <c r="D102" s="972" t="s">
        <v>137</v>
      </c>
      <c r="E102" s="960" t="s">
        <v>821</v>
      </c>
      <c r="F102" s="947" t="s">
        <v>422</v>
      </c>
      <c r="G102" s="948" t="s">
        <v>423</v>
      </c>
      <c r="H102" s="954"/>
      <c r="I102" s="956"/>
      <c r="J102" s="954"/>
      <c r="K102" s="956"/>
    </row>
    <row r="103" spans="1:11" s="957" customFormat="1" ht="15" customHeight="1">
      <c r="A103" s="974" t="s">
        <v>1489</v>
      </c>
      <c r="B103" s="975" t="s">
        <v>1384</v>
      </c>
      <c r="C103" s="974" t="s">
        <v>1489</v>
      </c>
      <c r="D103" s="979" t="s">
        <v>1385</v>
      </c>
      <c r="E103" s="980" t="s">
        <v>823</v>
      </c>
      <c r="F103" s="954"/>
      <c r="G103" s="955"/>
      <c r="H103" s="954"/>
      <c r="I103" s="956"/>
      <c r="J103" s="954"/>
      <c r="K103" s="956"/>
    </row>
    <row r="104" spans="1:11" s="957" customFormat="1" ht="15" customHeight="1">
      <c r="A104" s="961" t="s">
        <v>1489</v>
      </c>
      <c r="B104" s="962" t="s">
        <v>1435</v>
      </c>
      <c r="C104" s="961" t="s">
        <v>422</v>
      </c>
      <c r="D104" s="997" t="s">
        <v>1390</v>
      </c>
      <c r="E104" s="968" t="s">
        <v>423</v>
      </c>
      <c r="F104" s="954"/>
      <c r="G104" s="955"/>
      <c r="H104" s="954"/>
      <c r="I104" s="956"/>
      <c r="J104" s="954"/>
      <c r="K104" s="956"/>
    </row>
    <row r="105" spans="1:11" s="957" customFormat="1" ht="15" customHeight="1">
      <c r="A105" s="965" t="s">
        <v>424</v>
      </c>
      <c r="B105" s="966" t="s">
        <v>1376</v>
      </c>
      <c r="C105" s="965" t="s">
        <v>424</v>
      </c>
      <c r="D105" s="972" t="s">
        <v>137</v>
      </c>
      <c r="E105" s="973" t="s">
        <v>826</v>
      </c>
      <c r="F105" s="947" t="s">
        <v>424</v>
      </c>
      <c r="G105" s="948" t="s">
        <v>425</v>
      </c>
      <c r="H105" s="947" t="s">
        <v>163</v>
      </c>
      <c r="I105" s="949" t="s">
        <v>164</v>
      </c>
      <c r="J105" s="947" t="s">
        <v>1490</v>
      </c>
      <c r="K105" s="949" t="s">
        <v>1491</v>
      </c>
    </row>
    <row r="106" spans="1:11" s="957" customFormat="1" ht="15" customHeight="1">
      <c r="A106" s="974" t="s">
        <v>424</v>
      </c>
      <c r="B106" s="975" t="s">
        <v>1384</v>
      </c>
      <c r="C106" s="974" t="s">
        <v>424</v>
      </c>
      <c r="D106" s="979" t="s">
        <v>1385</v>
      </c>
      <c r="E106" s="980" t="s">
        <v>1492</v>
      </c>
      <c r="F106" s="954"/>
      <c r="G106" s="955"/>
      <c r="H106" s="954"/>
      <c r="I106" s="956"/>
      <c r="J106" s="954"/>
      <c r="K106" s="956"/>
    </row>
    <row r="107" spans="1:11" s="957" customFormat="1" ht="15" customHeight="1">
      <c r="A107" s="963" t="s">
        <v>424</v>
      </c>
      <c r="B107" s="981" t="s">
        <v>1391</v>
      </c>
      <c r="C107" s="963" t="s">
        <v>424</v>
      </c>
      <c r="D107" s="977" t="s">
        <v>1392</v>
      </c>
      <c r="E107" s="978" t="s">
        <v>830</v>
      </c>
      <c r="F107" s="983"/>
      <c r="G107" s="984"/>
      <c r="H107" s="954"/>
      <c r="I107" s="956"/>
      <c r="J107" s="954"/>
      <c r="K107" s="956"/>
    </row>
    <row r="108" spans="1:11" s="957" customFormat="1" ht="15" customHeight="1">
      <c r="A108" s="950" t="s">
        <v>426</v>
      </c>
      <c r="B108" s="951" t="s">
        <v>1389</v>
      </c>
      <c r="C108" s="950" t="s">
        <v>426</v>
      </c>
      <c r="D108" s="952" t="s">
        <v>1390</v>
      </c>
      <c r="E108" s="953" t="s">
        <v>427</v>
      </c>
      <c r="F108" s="954" t="s">
        <v>426</v>
      </c>
      <c r="G108" s="955" t="s">
        <v>427</v>
      </c>
      <c r="H108" s="1000"/>
      <c r="I108" s="989"/>
      <c r="J108" s="954"/>
      <c r="K108" s="956"/>
    </row>
    <row r="109" spans="1:11" s="957" customFormat="1" ht="15" customHeight="1">
      <c r="A109" s="965" t="s">
        <v>1493</v>
      </c>
      <c r="B109" s="966" t="s">
        <v>1376</v>
      </c>
      <c r="C109" s="965" t="s">
        <v>1493</v>
      </c>
      <c r="D109" s="972" t="s">
        <v>1380</v>
      </c>
      <c r="E109" s="973" t="s">
        <v>1494</v>
      </c>
      <c r="F109" s="947" t="s">
        <v>428</v>
      </c>
      <c r="G109" s="948" t="s">
        <v>166</v>
      </c>
      <c r="H109" s="954" t="s">
        <v>165</v>
      </c>
      <c r="I109" s="956" t="s">
        <v>166</v>
      </c>
      <c r="J109" s="954"/>
      <c r="K109" s="956"/>
    </row>
    <row r="110" spans="1:11" s="957" customFormat="1" ht="15" customHeight="1">
      <c r="A110" s="974" t="s">
        <v>1493</v>
      </c>
      <c r="B110" s="975" t="s">
        <v>1447</v>
      </c>
      <c r="C110" s="974" t="s">
        <v>1493</v>
      </c>
      <c r="D110" s="979" t="s">
        <v>1448</v>
      </c>
      <c r="E110" s="980" t="s">
        <v>1495</v>
      </c>
      <c r="F110" s="954"/>
      <c r="G110" s="955"/>
      <c r="H110" s="954"/>
      <c r="I110" s="956"/>
      <c r="J110" s="954"/>
      <c r="K110" s="956"/>
    </row>
    <row r="111" spans="1:11" s="957" customFormat="1" ht="15" customHeight="1">
      <c r="A111" s="958" t="s">
        <v>1493</v>
      </c>
      <c r="B111" s="985" t="s">
        <v>1475</v>
      </c>
      <c r="C111" s="958" t="s">
        <v>1493</v>
      </c>
      <c r="D111" s="959" t="s">
        <v>1476</v>
      </c>
      <c r="E111" s="980" t="s">
        <v>837</v>
      </c>
      <c r="F111" s="954"/>
      <c r="G111" s="955"/>
      <c r="H111" s="954"/>
      <c r="I111" s="956"/>
      <c r="J111" s="954"/>
      <c r="K111" s="956"/>
    </row>
    <row r="112" spans="1:11" s="957" customFormat="1" ht="15" customHeight="1">
      <c r="A112" s="963" t="s">
        <v>1493</v>
      </c>
      <c r="B112" s="981" t="s">
        <v>1435</v>
      </c>
      <c r="C112" s="963" t="s">
        <v>1493</v>
      </c>
      <c r="D112" s="977" t="s">
        <v>1488</v>
      </c>
      <c r="E112" s="978" t="s">
        <v>1496</v>
      </c>
      <c r="F112" s="983"/>
      <c r="G112" s="984"/>
      <c r="H112" s="954"/>
      <c r="I112" s="956"/>
      <c r="J112" s="954"/>
      <c r="K112" s="956"/>
    </row>
    <row r="113" spans="1:11" s="957" customFormat="1" ht="15" customHeight="1">
      <c r="A113" s="965" t="s">
        <v>1497</v>
      </c>
      <c r="B113" s="966" t="s">
        <v>1376</v>
      </c>
      <c r="C113" s="965" t="s">
        <v>1497</v>
      </c>
      <c r="D113" s="972" t="s">
        <v>137</v>
      </c>
      <c r="E113" s="973" t="s">
        <v>430</v>
      </c>
      <c r="F113" s="947" t="s">
        <v>429</v>
      </c>
      <c r="G113" s="948" t="s">
        <v>430</v>
      </c>
      <c r="H113" s="947" t="s">
        <v>167</v>
      </c>
      <c r="I113" s="1179" t="s">
        <v>168</v>
      </c>
      <c r="J113" s="954"/>
      <c r="K113" s="956"/>
    </row>
    <row r="114" spans="1:11" s="957" customFormat="1" ht="15" customHeight="1">
      <c r="A114" s="963"/>
      <c r="B114" s="981"/>
      <c r="C114" s="963" t="s">
        <v>1497</v>
      </c>
      <c r="D114" s="977" t="s">
        <v>1498</v>
      </c>
      <c r="E114" s="982" t="s">
        <v>1499</v>
      </c>
      <c r="F114" s="983"/>
      <c r="G114" s="984"/>
      <c r="H114" s="954"/>
      <c r="I114" s="1180"/>
      <c r="J114" s="954"/>
      <c r="K114" s="956"/>
    </row>
    <row r="115" spans="1:11" s="957" customFormat="1" ht="15" customHeight="1">
      <c r="A115" s="965" t="s">
        <v>1500</v>
      </c>
      <c r="B115" s="966" t="s">
        <v>1376</v>
      </c>
      <c r="C115" s="965" t="s">
        <v>1500</v>
      </c>
      <c r="D115" s="972" t="s">
        <v>137</v>
      </c>
      <c r="E115" s="973" t="s">
        <v>842</v>
      </c>
      <c r="F115" s="947" t="s">
        <v>431</v>
      </c>
      <c r="G115" s="948" t="s">
        <v>432</v>
      </c>
      <c r="H115" s="954"/>
      <c r="I115" s="956"/>
      <c r="J115" s="954"/>
      <c r="K115" s="956"/>
    </row>
    <row r="116" spans="1:11" s="957" customFormat="1" ht="15" customHeight="1">
      <c r="A116" s="963" t="s">
        <v>1500</v>
      </c>
      <c r="B116" s="981" t="s">
        <v>1384</v>
      </c>
      <c r="C116" s="963" t="s">
        <v>1500</v>
      </c>
      <c r="D116" s="977" t="s">
        <v>1385</v>
      </c>
      <c r="E116" s="978" t="s">
        <v>844</v>
      </c>
      <c r="F116" s="954"/>
      <c r="G116" s="955"/>
      <c r="H116" s="954"/>
      <c r="I116" s="956"/>
      <c r="J116" s="954"/>
      <c r="K116" s="956"/>
    </row>
    <row r="117" spans="1:11" s="957" customFormat="1" ht="15" customHeight="1">
      <c r="A117" s="965" t="s">
        <v>1501</v>
      </c>
      <c r="B117" s="966" t="s">
        <v>1376</v>
      </c>
      <c r="C117" s="965" t="s">
        <v>1501</v>
      </c>
      <c r="D117" s="972" t="s">
        <v>137</v>
      </c>
      <c r="E117" s="973" t="s">
        <v>846</v>
      </c>
      <c r="F117" s="998" t="s">
        <v>1501</v>
      </c>
      <c r="G117" s="948" t="s">
        <v>1502</v>
      </c>
      <c r="H117" s="954"/>
      <c r="I117" s="956"/>
      <c r="J117" s="954"/>
      <c r="K117" s="956"/>
    </row>
    <row r="118" spans="1:11" s="957" customFormat="1" ht="15" customHeight="1">
      <c r="A118" s="963" t="s">
        <v>1501</v>
      </c>
      <c r="B118" s="981" t="s">
        <v>1384</v>
      </c>
      <c r="C118" s="963" t="s">
        <v>1501</v>
      </c>
      <c r="D118" s="977" t="s">
        <v>1385</v>
      </c>
      <c r="E118" s="978" t="s">
        <v>848</v>
      </c>
      <c r="F118" s="983"/>
      <c r="G118" s="984"/>
      <c r="H118" s="983"/>
      <c r="I118" s="989"/>
      <c r="J118" s="954"/>
      <c r="K118" s="956"/>
    </row>
    <row r="119" spans="1:11" s="957" customFormat="1" ht="15" customHeight="1">
      <c r="A119" s="965" t="s">
        <v>1503</v>
      </c>
      <c r="B119" s="966" t="s">
        <v>1376</v>
      </c>
      <c r="C119" s="965" t="s">
        <v>1503</v>
      </c>
      <c r="D119" s="972" t="s">
        <v>137</v>
      </c>
      <c r="E119" s="973" t="s">
        <v>850</v>
      </c>
      <c r="F119" s="947" t="s">
        <v>435</v>
      </c>
      <c r="G119" s="948" t="s">
        <v>436</v>
      </c>
      <c r="H119" s="947" t="s">
        <v>169</v>
      </c>
      <c r="I119" s="949" t="s">
        <v>170</v>
      </c>
      <c r="J119" s="954"/>
      <c r="K119" s="956"/>
    </row>
    <row r="120" spans="1:11" s="957" customFormat="1" ht="15" customHeight="1">
      <c r="A120" s="963" t="s">
        <v>1503</v>
      </c>
      <c r="B120" s="981" t="s">
        <v>1389</v>
      </c>
      <c r="C120" s="963" t="s">
        <v>1503</v>
      </c>
      <c r="D120" s="977" t="s">
        <v>1390</v>
      </c>
      <c r="E120" s="978" t="s">
        <v>852</v>
      </c>
      <c r="F120" s="983"/>
      <c r="G120" s="984"/>
      <c r="H120" s="954"/>
      <c r="I120" s="956"/>
      <c r="J120" s="954"/>
      <c r="K120" s="956"/>
    </row>
    <row r="121" spans="1:11" s="957" customFormat="1" ht="15" customHeight="1">
      <c r="A121" s="965" t="s">
        <v>1504</v>
      </c>
      <c r="B121" s="966" t="s">
        <v>1505</v>
      </c>
      <c r="C121" s="965" t="s">
        <v>1506</v>
      </c>
      <c r="D121" s="972" t="s">
        <v>1380</v>
      </c>
      <c r="E121" s="973" t="s">
        <v>1507</v>
      </c>
      <c r="F121" s="947" t="s">
        <v>437</v>
      </c>
      <c r="G121" s="948" t="s">
        <v>438</v>
      </c>
      <c r="H121" s="954"/>
      <c r="I121" s="956"/>
      <c r="J121" s="954"/>
      <c r="K121" s="956"/>
    </row>
    <row r="122" spans="1:11" s="957" customFormat="1" ht="15" customHeight="1">
      <c r="A122" s="963" t="s">
        <v>1504</v>
      </c>
      <c r="B122" s="981" t="s">
        <v>1449</v>
      </c>
      <c r="C122" s="963" t="s">
        <v>1506</v>
      </c>
      <c r="D122" s="977" t="s">
        <v>1390</v>
      </c>
      <c r="E122" s="982" t="s">
        <v>1508</v>
      </c>
      <c r="F122" s="983"/>
      <c r="G122" s="984"/>
      <c r="H122" s="983"/>
      <c r="I122" s="989"/>
      <c r="J122" s="954"/>
      <c r="K122" s="956"/>
    </row>
    <row r="123" spans="1:11" s="957" customFormat="1" ht="30" customHeight="1">
      <c r="A123" s="1001" t="s">
        <v>439</v>
      </c>
      <c r="B123" s="1002" t="s">
        <v>1376</v>
      </c>
      <c r="C123" s="1001" t="s">
        <v>439</v>
      </c>
      <c r="D123" s="1003" t="s">
        <v>137</v>
      </c>
      <c r="E123" s="1004" t="s">
        <v>172</v>
      </c>
      <c r="F123" s="1005" t="s">
        <v>439</v>
      </c>
      <c r="G123" s="999" t="s">
        <v>172</v>
      </c>
      <c r="H123" s="1005" t="s">
        <v>171</v>
      </c>
      <c r="I123" s="999" t="s">
        <v>172</v>
      </c>
      <c r="J123" s="1006" t="s">
        <v>1509</v>
      </c>
      <c r="K123" s="1007" t="s">
        <v>1510</v>
      </c>
    </row>
    <row r="124" spans="1:11" s="957" customFormat="1" ht="15" customHeight="1">
      <c r="A124" s="990" t="s">
        <v>440</v>
      </c>
      <c r="B124" s="991" t="s">
        <v>1376</v>
      </c>
      <c r="C124" s="990" t="s">
        <v>440</v>
      </c>
      <c r="D124" s="992" t="s">
        <v>137</v>
      </c>
      <c r="E124" s="993" t="s">
        <v>174</v>
      </c>
      <c r="F124" s="970" t="s">
        <v>440</v>
      </c>
      <c r="G124" s="971" t="s">
        <v>174</v>
      </c>
      <c r="H124" s="970" t="s">
        <v>173</v>
      </c>
      <c r="I124" s="999" t="s">
        <v>174</v>
      </c>
      <c r="J124" s="954" t="s">
        <v>1511</v>
      </c>
      <c r="K124" s="956" t="s">
        <v>1512</v>
      </c>
    </row>
    <row r="125" spans="1:11" s="957" customFormat="1" ht="15" customHeight="1">
      <c r="A125" s="990" t="s">
        <v>441</v>
      </c>
      <c r="B125" s="991" t="s">
        <v>1376</v>
      </c>
      <c r="C125" s="990" t="s">
        <v>441</v>
      </c>
      <c r="D125" s="992" t="s">
        <v>137</v>
      </c>
      <c r="E125" s="993" t="s">
        <v>442</v>
      </c>
      <c r="F125" s="970" t="s">
        <v>441</v>
      </c>
      <c r="G125" s="971" t="s">
        <v>442</v>
      </c>
      <c r="H125" s="970" t="s">
        <v>175</v>
      </c>
      <c r="I125" s="999" t="s">
        <v>176</v>
      </c>
      <c r="J125" s="983"/>
      <c r="K125" s="989"/>
    </row>
    <row r="126" spans="1:11" s="957" customFormat="1" ht="15" customHeight="1">
      <c r="A126" s="943" t="s">
        <v>443</v>
      </c>
      <c r="B126" s="944" t="s">
        <v>1376</v>
      </c>
      <c r="C126" s="943" t="s">
        <v>443</v>
      </c>
      <c r="D126" s="945" t="s">
        <v>137</v>
      </c>
      <c r="E126" s="946" t="s">
        <v>861</v>
      </c>
      <c r="F126" s="947" t="s">
        <v>443</v>
      </c>
      <c r="G126" s="1008" t="s">
        <v>444</v>
      </c>
      <c r="H126" s="947" t="s">
        <v>175</v>
      </c>
      <c r="I126" s="1008" t="s">
        <v>1513</v>
      </c>
      <c r="J126" s="947" t="s">
        <v>1511</v>
      </c>
      <c r="K126" s="949" t="s">
        <v>1514</v>
      </c>
    </row>
    <row r="127" spans="1:11" s="957" customFormat="1" ht="15" customHeight="1">
      <c r="A127" s="974" t="s">
        <v>443</v>
      </c>
      <c r="B127" s="975" t="s">
        <v>1384</v>
      </c>
      <c r="C127" s="974" t="s">
        <v>443</v>
      </c>
      <c r="D127" s="979" t="s">
        <v>1385</v>
      </c>
      <c r="E127" s="980" t="s">
        <v>863</v>
      </c>
      <c r="F127" s="954"/>
      <c r="G127" s="955"/>
      <c r="H127" s="954"/>
      <c r="I127" s="956"/>
      <c r="J127" s="954"/>
      <c r="K127" s="956"/>
    </row>
    <row r="128" spans="1:11" s="957" customFormat="1" ht="15" customHeight="1">
      <c r="A128" s="950" t="s">
        <v>443</v>
      </c>
      <c r="B128" s="951" t="s">
        <v>1391</v>
      </c>
      <c r="C128" s="950"/>
      <c r="D128" s="952"/>
      <c r="E128" s="953" t="s">
        <v>865</v>
      </c>
      <c r="F128" s="954"/>
      <c r="G128" s="955"/>
      <c r="H128" s="954"/>
      <c r="I128" s="956"/>
      <c r="J128" s="954"/>
      <c r="K128" s="956"/>
    </row>
    <row r="129" spans="1:11" s="957" customFormat="1" ht="15" customHeight="1">
      <c r="A129" s="950"/>
      <c r="B129" s="951"/>
      <c r="C129" s="950" t="s">
        <v>443</v>
      </c>
      <c r="D129" s="952" t="s">
        <v>1392</v>
      </c>
      <c r="E129" s="953" t="s">
        <v>1515</v>
      </c>
      <c r="F129" s="954"/>
      <c r="G129" s="955"/>
      <c r="H129" s="954"/>
      <c r="I129" s="956"/>
      <c r="J129" s="954"/>
      <c r="K129" s="956"/>
    </row>
    <row r="130" spans="1:11" s="957" customFormat="1" ht="15" customHeight="1">
      <c r="A130" s="958"/>
      <c r="B130" s="985"/>
      <c r="C130" s="958" t="s">
        <v>443</v>
      </c>
      <c r="D130" s="959" t="s">
        <v>1516</v>
      </c>
      <c r="E130" s="960" t="s">
        <v>865</v>
      </c>
      <c r="F130" s="954"/>
      <c r="G130" s="955"/>
      <c r="H130" s="954"/>
      <c r="I130" s="956"/>
      <c r="J130" s="954"/>
      <c r="K130" s="956"/>
    </row>
    <row r="131" spans="1:11" s="957" customFormat="1" ht="15" customHeight="1">
      <c r="A131" s="963" t="s">
        <v>443</v>
      </c>
      <c r="B131" s="981" t="s">
        <v>1389</v>
      </c>
      <c r="C131" s="963" t="s">
        <v>443</v>
      </c>
      <c r="D131" s="977" t="s">
        <v>1390</v>
      </c>
      <c r="E131" s="982" t="s">
        <v>444</v>
      </c>
      <c r="F131" s="983"/>
      <c r="G131" s="984"/>
      <c r="H131" s="983"/>
      <c r="I131" s="989"/>
      <c r="J131" s="954"/>
      <c r="K131" s="956"/>
    </row>
    <row r="132" spans="1:11" s="957" customFormat="1" ht="15" customHeight="1">
      <c r="A132" s="965" t="s">
        <v>445</v>
      </c>
      <c r="B132" s="966" t="s">
        <v>1376</v>
      </c>
      <c r="C132" s="965" t="s">
        <v>445</v>
      </c>
      <c r="D132" s="972" t="s">
        <v>137</v>
      </c>
      <c r="E132" s="973" t="s">
        <v>868</v>
      </c>
      <c r="F132" s="947" t="s">
        <v>445</v>
      </c>
      <c r="G132" s="948" t="s">
        <v>1517</v>
      </c>
      <c r="H132" s="947" t="s">
        <v>177</v>
      </c>
      <c r="I132" s="949" t="s">
        <v>1517</v>
      </c>
      <c r="J132" s="954"/>
      <c r="K132" s="956"/>
    </row>
    <row r="133" spans="1:11" s="957" customFormat="1" ht="15" customHeight="1">
      <c r="A133" s="950" t="s">
        <v>445</v>
      </c>
      <c r="B133" s="951" t="s">
        <v>1384</v>
      </c>
      <c r="C133" s="950" t="s">
        <v>445</v>
      </c>
      <c r="D133" s="952" t="s">
        <v>1385</v>
      </c>
      <c r="E133" s="953" t="s">
        <v>870</v>
      </c>
      <c r="F133" s="954"/>
      <c r="G133" s="955"/>
      <c r="H133" s="954"/>
      <c r="I133" s="956"/>
      <c r="J133" s="954"/>
      <c r="K133" s="956"/>
    </row>
    <row r="134" spans="1:11" s="957" customFormat="1" ht="25.5" customHeight="1">
      <c r="A134" s="965" t="s">
        <v>446</v>
      </c>
      <c r="B134" s="966" t="s">
        <v>1376</v>
      </c>
      <c r="C134" s="965" t="s">
        <v>446</v>
      </c>
      <c r="D134" s="967" t="s">
        <v>137</v>
      </c>
      <c r="E134" s="946" t="s">
        <v>872</v>
      </c>
      <c r="F134" s="947" t="s">
        <v>446</v>
      </c>
      <c r="G134" s="1008" t="s">
        <v>1518</v>
      </c>
      <c r="H134" s="947" t="s">
        <v>179</v>
      </c>
      <c r="I134" s="1179" t="s">
        <v>1519</v>
      </c>
      <c r="J134" s="954"/>
      <c r="K134" s="956"/>
    </row>
    <row r="135" spans="1:11" s="957" customFormat="1" ht="15" customHeight="1">
      <c r="A135" s="950" t="s">
        <v>1520</v>
      </c>
      <c r="B135" s="951" t="s">
        <v>1384</v>
      </c>
      <c r="C135" s="950" t="s">
        <v>446</v>
      </c>
      <c r="D135" s="952" t="s">
        <v>1385</v>
      </c>
      <c r="E135" s="968" t="s">
        <v>1521</v>
      </c>
      <c r="F135" s="954"/>
      <c r="G135" s="955"/>
      <c r="H135" s="954"/>
      <c r="I135" s="1180"/>
      <c r="J135" s="954"/>
      <c r="K135" s="956"/>
    </row>
    <row r="136" spans="1:11" s="957" customFormat="1" ht="15" customHeight="1">
      <c r="A136" s="990" t="s">
        <v>1522</v>
      </c>
      <c r="B136" s="991" t="s">
        <v>1376</v>
      </c>
      <c r="C136" s="990" t="s">
        <v>1522</v>
      </c>
      <c r="D136" s="992" t="s">
        <v>137</v>
      </c>
      <c r="E136" s="993" t="s">
        <v>449</v>
      </c>
      <c r="F136" s="970" t="s">
        <v>448</v>
      </c>
      <c r="G136" s="971" t="s">
        <v>449</v>
      </c>
      <c r="H136" s="954"/>
      <c r="I136" s="1180"/>
      <c r="J136" s="954"/>
      <c r="K136" s="956"/>
    </row>
    <row r="137" spans="1:11" s="957" customFormat="1" ht="15" customHeight="1">
      <c r="A137" s="965" t="s">
        <v>1523</v>
      </c>
      <c r="B137" s="966" t="s">
        <v>1376</v>
      </c>
      <c r="C137" s="965" t="s">
        <v>1523</v>
      </c>
      <c r="D137" s="972" t="s">
        <v>137</v>
      </c>
      <c r="E137" s="973" t="s">
        <v>877</v>
      </c>
      <c r="F137" s="947" t="s">
        <v>450</v>
      </c>
      <c r="G137" s="1009" t="s">
        <v>1524</v>
      </c>
      <c r="H137" s="954"/>
      <c r="I137" s="956"/>
      <c r="J137" s="954"/>
      <c r="K137" s="956"/>
    </row>
    <row r="138" spans="1:11" s="957" customFormat="1" ht="15" customHeight="1">
      <c r="A138" s="974" t="s">
        <v>1523</v>
      </c>
      <c r="B138" s="975" t="s">
        <v>1447</v>
      </c>
      <c r="C138" s="974" t="s">
        <v>1523</v>
      </c>
      <c r="D138" s="979" t="s">
        <v>1448</v>
      </c>
      <c r="E138" s="980" t="s">
        <v>879</v>
      </c>
      <c r="F138" s="954"/>
      <c r="G138" s="1010"/>
      <c r="H138" s="954"/>
      <c r="I138" s="956"/>
      <c r="J138" s="954"/>
      <c r="K138" s="956"/>
    </row>
    <row r="139" spans="1:11" s="957" customFormat="1" ht="15" customHeight="1">
      <c r="A139" s="986" t="s">
        <v>1523</v>
      </c>
      <c r="B139" s="987" t="s">
        <v>1389</v>
      </c>
      <c r="C139" s="986" t="s">
        <v>1523</v>
      </c>
      <c r="D139" s="988" t="s">
        <v>1390</v>
      </c>
      <c r="E139" s="978" t="s">
        <v>451</v>
      </c>
      <c r="F139" s="983"/>
      <c r="G139" s="984"/>
      <c r="H139" s="983"/>
      <c r="I139" s="989"/>
      <c r="J139" s="954"/>
      <c r="K139" s="956"/>
    </row>
    <row r="140" spans="1:11" s="957" customFormat="1" ht="15" customHeight="1">
      <c r="A140" s="965" t="s">
        <v>1525</v>
      </c>
      <c r="B140" s="966" t="s">
        <v>1376</v>
      </c>
      <c r="C140" s="965" t="s">
        <v>1525</v>
      </c>
      <c r="D140" s="972" t="s">
        <v>137</v>
      </c>
      <c r="E140" s="973" t="s">
        <v>882</v>
      </c>
      <c r="F140" s="947" t="s">
        <v>452</v>
      </c>
      <c r="G140" s="948" t="s">
        <v>182</v>
      </c>
      <c r="H140" s="947" t="s">
        <v>181</v>
      </c>
      <c r="I140" s="949" t="s">
        <v>182</v>
      </c>
      <c r="J140" s="954"/>
      <c r="K140" s="956"/>
    </row>
    <row r="141" spans="1:11" s="957" customFormat="1" ht="15" customHeight="1">
      <c r="A141" s="950" t="s">
        <v>1525</v>
      </c>
      <c r="B141" s="951" t="s">
        <v>1384</v>
      </c>
      <c r="C141" s="950" t="s">
        <v>452</v>
      </c>
      <c r="D141" s="952" t="s">
        <v>1385</v>
      </c>
      <c r="E141" s="953" t="s">
        <v>884</v>
      </c>
      <c r="F141" s="954"/>
      <c r="G141" s="955"/>
      <c r="H141" s="954"/>
      <c r="I141" s="956"/>
      <c r="J141" s="954"/>
      <c r="K141" s="956"/>
    </row>
    <row r="142" spans="1:11" s="957" customFormat="1" ht="15" customHeight="1">
      <c r="A142" s="974" t="s">
        <v>452</v>
      </c>
      <c r="B142" s="975" t="s">
        <v>1391</v>
      </c>
      <c r="C142" s="974" t="s">
        <v>452</v>
      </c>
      <c r="D142" s="979" t="s">
        <v>1392</v>
      </c>
      <c r="E142" s="980" t="s">
        <v>886</v>
      </c>
      <c r="F142" s="954"/>
      <c r="G142" s="955"/>
      <c r="H142" s="954"/>
      <c r="I142" s="956"/>
      <c r="J142" s="954"/>
      <c r="K142" s="956"/>
    </row>
    <row r="143" spans="1:11" s="957" customFormat="1" ht="15" customHeight="1">
      <c r="A143" s="963" t="s">
        <v>452</v>
      </c>
      <c r="B143" s="981" t="s">
        <v>1389</v>
      </c>
      <c r="C143" s="963" t="s">
        <v>452</v>
      </c>
      <c r="D143" s="977" t="s">
        <v>1390</v>
      </c>
      <c r="E143" s="978" t="s">
        <v>888</v>
      </c>
      <c r="F143" s="983"/>
      <c r="G143" s="984"/>
      <c r="H143" s="983"/>
      <c r="I143" s="989"/>
      <c r="J143" s="954"/>
      <c r="K143" s="956"/>
    </row>
    <row r="144" spans="1:11" s="957" customFormat="1" ht="15" customHeight="1">
      <c r="A144" s="965" t="s">
        <v>1526</v>
      </c>
      <c r="B144" s="966" t="s">
        <v>1376</v>
      </c>
      <c r="C144" s="965" t="s">
        <v>453</v>
      </c>
      <c r="D144" s="967" t="s">
        <v>137</v>
      </c>
      <c r="E144" s="973" t="s">
        <v>1527</v>
      </c>
      <c r="F144" s="947" t="s">
        <v>453</v>
      </c>
      <c r="G144" s="948" t="s">
        <v>184</v>
      </c>
      <c r="H144" s="947" t="s">
        <v>183</v>
      </c>
      <c r="I144" s="949" t="s">
        <v>184</v>
      </c>
      <c r="J144" s="954"/>
      <c r="K144" s="956"/>
    </row>
    <row r="145" spans="1:11" s="957" customFormat="1" ht="15" customHeight="1">
      <c r="A145" s="990" t="s">
        <v>1528</v>
      </c>
      <c r="B145" s="991" t="s">
        <v>1376</v>
      </c>
      <c r="C145" s="990" t="s">
        <v>1528</v>
      </c>
      <c r="D145" s="992" t="s">
        <v>137</v>
      </c>
      <c r="E145" s="993" t="s">
        <v>186</v>
      </c>
      <c r="F145" s="970" t="s">
        <v>454</v>
      </c>
      <c r="G145" s="971" t="s">
        <v>186</v>
      </c>
      <c r="H145" s="970" t="s">
        <v>185</v>
      </c>
      <c r="I145" s="999" t="s">
        <v>186</v>
      </c>
      <c r="J145" s="954"/>
      <c r="K145" s="956"/>
    </row>
    <row r="146" spans="1:11" s="957" customFormat="1" ht="15" customHeight="1">
      <c r="A146" s="943" t="s">
        <v>1529</v>
      </c>
      <c r="B146" s="944" t="s">
        <v>1376</v>
      </c>
      <c r="C146" s="943"/>
      <c r="D146" s="945"/>
      <c r="E146" s="946" t="s">
        <v>1530</v>
      </c>
      <c r="F146" s="947" t="s">
        <v>455</v>
      </c>
      <c r="G146" s="1179" t="s">
        <v>456</v>
      </c>
      <c r="H146" s="947" t="s">
        <v>187</v>
      </c>
      <c r="I146" s="1179" t="s">
        <v>188</v>
      </c>
      <c r="J146" s="954"/>
      <c r="K146" s="956"/>
    </row>
    <row r="147" spans="1:11" s="957" customFormat="1" ht="15" customHeight="1">
      <c r="A147" s="950"/>
      <c r="B147" s="951"/>
      <c r="C147" s="950" t="s">
        <v>1529</v>
      </c>
      <c r="D147" s="952" t="s">
        <v>1380</v>
      </c>
      <c r="E147" s="953" t="s">
        <v>1531</v>
      </c>
      <c r="F147" s="954"/>
      <c r="G147" s="1180"/>
      <c r="H147" s="954"/>
      <c r="I147" s="1180"/>
      <c r="J147" s="954"/>
      <c r="K147" s="956"/>
    </row>
    <row r="148" spans="1:11" s="957" customFormat="1" ht="15" customHeight="1">
      <c r="A148" s="950"/>
      <c r="B148" s="951"/>
      <c r="C148" s="950" t="s">
        <v>455</v>
      </c>
      <c r="D148" s="952" t="s">
        <v>1428</v>
      </c>
      <c r="E148" s="953" t="s">
        <v>1532</v>
      </c>
      <c r="F148" s="954"/>
      <c r="G148" s="955"/>
      <c r="H148" s="954"/>
      <c r="I148" s="956"/>
      <c r="J148" s="954"/>
      <c r="K148" s="956"/>
    </row>
    <row r="149" spans="1:11" s="957" customFormat="1" ht="15" customHeight="1">
      <c r="A149" s="950"/>
      <c r="B149" s="951"/>
      <c r="C149" s="950" t="s">
        <v>455</v>
      </c>
      <c r="D149" s="952" t="s">
        <v>1430</v>
      </c>
      <c r="E149" s="953" t="s">
        <v>1533</v>
      </c>
      <c r="F149" s="983"/>
      <c r="G149" s="984"/>
      <c r="H149" s="954"/>
      <c r="I149" s="956"/>
      <c r="J149" s="954"/>
      <c r="K149" s="956"/>
    </row>
    <row r="150" spans="1:11" s="957" customFormat="1" ht="15" customHeight="1">
      <c r="A150" s="990" t="s">
        <v>1534</v>
      </c>
      <c r="B150" s="991" t="s">
        <v>1505</v>
      </c>
      <c r="C150" s="990" t="s">
        <v>1534</v>
      </c>
      <c r="D150" s="992" t="s">
        <v>1388</v>
      </c>
      <c r="E150" s="993" t="s">
        <v>458</v>
      </c>
      <c r="F150" s="970" t="s">
        <v>457</v>
      </c>
      <c r="G150" s="971" t="s">
        <v>458</v>
      </c>
      <c r="H150" s="954"/>
      <c r="I150" s="956"/>
      <c r="J150" s="954"/>
      <c r="K150" s="956"/>
    </row>
    <row r="151" spans="1:11" s="957" customFormat="1" ht="15" customHeight="1">
      <c r="A151" s="958" t="s">
        <v>1535</v>
      </c>
      <c r="B151" s="985" t="s">
        <v>1376</v>
      </c>
      <c r="C151" s="958" t="s">
        <v>1535</v>
      </c>
      <c r="D151" s="959" t="s">
        <v>137</v>
      </c>
      <c r="E151" s="960" t="s">
        <v>894</v>
      </c>
      <c r="F151" s="947" t="s">
        <v>459</v>
      </c>
      <c r="G151" s="948" t="s">
        <v>460</v>
      </c>
      <c r="H151" s="954"/>
      <c r="I151" s="956"/>
      <c r="J151" s="954"/>
      <c r="K151" s="956"/>
    </row>
    <row r="152" spans="1:11" s="957" customFormat="1" ht="15" customHeight="1">
      <c r="A152" s="986" t="s">
        <v>1535</v>
      </c>
      <c r="B152" s="987" t="s">
        <v>1384</v>
      </c>
      <c r="C152" s="986" t="s">
        <v>1535</v>
      </c>
      <c r="D152" s="988" t="s">
        <v>1385</v>
      </c>
      <c r="E152" s="978" t="s">
        <v>1536</v>
      </c>
      <c r="F152" s="983"/>
      <c r="G152" s="984"/>
      <c r="H152" s="954"/>
      <c r="I152" s="956"/>
      <c r="J152" s="954"/>
      <c r="K152" s="956"/>
    </row>
    <row r="153" spans="1:11" s="957" customFormat="1" ht="15" customHeight="1">
      <c r="A153" s="990" t="s">
        <v>1537</v>
      </c>
      <c r="B153" s="991" t="s">
        <v>1376</v>
      </c>
      <c r="C153" s="990" t="s">
        <v>1537</v>
      </c>
      <c r="D153" s="992" t="s">
        <v>137</v>
      </c>
      <c r="E153" s="993" t="s">
        <v>462</v>
      </c>
      <c r="F153" s="970" t="s">
        <v>461</v>
      </c>
      <c r="G153" s="971" t="s">
        <v>462</v>
      </c>
      <c r="H153" s="954"/>
      <c r="I153" s="956"/>
      <c r="J153" s="954"/>
      <c r="K153" s="956"/>
    </row>
    <row r="154" spans="1:11" s="957" customFormat="1" ht="15" customHeight="1">
      <c r="A154" s="965" t="s">
        <v>1538</v>
      </c>
      <c r="B154" s="966" t="s">
        <v>1376</v>
      </c>
      <c r="C154" s="965" t="s">
        <v>1538</v>
      </c>
      <c r="D154" s="972" t="s">
        <v>137</v>
      </c>
      <c r="E154" s="960" t="s">
        <v>899</v>
      </c>
      <c r="F154" s="947" t="s">
        <v>463</v>
      </c>
      <c r="G154" s="948" t="s">
        <v>464</v>
      </c>
      <c r="H154" s="954"/>
      <c r="I154" s="956"/>
      <c r="J154" s="954"/>
      <c r="K154" s="956"/>
    </row>
    <row r="155" spans="1:11" s="957" customFormat="1" ht="15" customHeight="1">
      <c r="A155" s="974" t="s">
        <v>463</v>
      </c>
      <c r="B155" s="975" t="s">
        <v>1403</v>
      </c>
      <c r="C155" s="974" t="s">
        <v>1538</v>
      </c>
      <c r="D155" s="979" t="s">
        <v>1404</v>
      </c>
      <c r="E155" s="980" t="s">
        <v>901</v>
      </c>
      <c r="F155" s="954"/>
      <c r="G155" s="955"/>
      <c r="H155" s="954"/>
      <c r="I155" s="956"/>
      <c r="J155" s="954"/>
      <c r="K155" s="956"/>
    </row>
    <row r="156" spans="1:11" s="957" customFormat="1" ht="15" customHeight="1">
      <c r="A156" s="950" t="s">
        <v>1538</v>
      </c>
      <c r="B156" s="951" t="s">
        <v>1449</v>
      </c>
      <c r="C156" s="950"/>
      <c r="D156" s="952"/>
      <c r="E156" s="953" t="s">
        <v>464</v>
      </c>
      <c r="F156" s="954"/>
      <c r="G156" s="955"/>
      <c r="H156" s="954"/>
      <c r="I156" s="956"/>
      <c r="J156" s="954"/>
      <c r="K156" s="956"/>
    </row>
    <row r="157" spans="1:11" s="957" customFormat="1" ht="15" customHeight="1">
      <c r="A157" s="950"/>
      <c r="B157" s="951"/>
      <c r="C157" s="950" t="s">
        <v>1538</v>
      </c>
      <c r="D157" s="952" t="s">
        <v>1393</v>
      </c>
      <c r="E157" s="953" t="s">
        <v>1539</v>
      </c>
      <c r="F157" s="954"/>
      <c r="G157" s="955"/>
      <c r="H157" s="954"/>
      <c r="I157" s="956"/>
      <c r="J157" s="954"/>
      <c r="K157" s="956"/>
    </row>
    <row r="158" spans="1:11" s="957" customFormat="1" ht="15" customHeight="1">
      <c r="A158" s="963"/>
      <c r="B158" s="981"/>
      <c r="C158" s="963" t="s">
        <v>1538</v>
      </c>
      <c r="D158" s="977" t="s">
        <v>1390</v>
      </c>
      <c r="E158" s="982" t="s">
        <v>1540</v>
      </c>
      <c r="F158" s="983"/>
      <c r="G158" s="984"/>
      <c r="H158" s="983"/>
      <c r="I158" s="989"/>
      <c r="J158" s="954"/>
      <c r="K158" s="956"/>
    </row>
    <row r="159" spans="1:11" s="957" customFormat="1" ht="15" customHeight="1">
      <c r="A159" s="943" t="s">
        <v>465</v>
      </c>
      <c r="B159" s="944" t="s">
        <v>1376</v>
      </c>
      <c r="C159" s="943"/>
      <c r="D159" s="945"/>
      <c r="E159" s="946" t="s">
        <v>190</v>
      </c>
      <c r="F159" s="954" t="s">
        <v>465</v>
      </c>
      <c r="G159" s="955" t="s">
        <v>190</v>
      </c>
      <c r="H159" s="954" t="s">
        <v>189</v>
      </c>
      <c r="I159" s="956" t="s">
        <v>190</v>
      </c>
      <c r="J159" s="947" t="s">
        <v>1541</v>
      </c>
      <c r="K159" s="949" t="s">
        <v>1542</v>
      </c>
    </row>
    <row r="160" spans="1:11" s="957" customFormat="1" ht="15" customHeight="1">
      <c r="A160" s="950"/>
      <c r="B160" s="951"/>
      <c r="C160" s="950" t="s">
        <v>465</v>
      </c>
      <c r="D160" s="952" t="s">
        <v>137</v>
      </c>
      <c r="E160" s="953" t="s">
        <v>1543</v>
      </c>
      <c r="F160" s="954"/>
      <c r="G160" s="955"/>
      <c r="H160" s="954"/>
      <c r="I160" s="956"/>
      <c r="J160" s="954"/>
      <c r="K160" s="956"/>
    </row>
    <row r="161" spans="1:11" s="957" customFormat="1" ht="15" customHeight="1">
      <c r="A161" s="950"/>
      <c r="B161" s="951"/>
      <c r="C161" s="950" t="s">
        <v>465</v>
      </c>
      <c r="D161" s="952" t="s">
        <v>139</v>
      </c>
      <c r="E161" s="953" t="s">
        <v>1544</v>
      </c>
      <c r="F161" s="954"/>
      <c r="G161" s="955"/>
      <c r="H161" s="954"/>
      <c r="I161" s="956"/>
      <c r="J161" s="954"/>
      <c r="K161" s="956"/>
    </row>
    <row r="162" spans="1:11" s="957" customFormat="1" ht="15" customHeight="1">
      <c r="A162" s="950"/>
      <c r="B162" s="951"/>
      <c r="C162" s="950" t="s">
        <v>465</v>
      </c>
      <c r="D162" s="952" t="s">
        <v>141</v>
      </c>
      <c r="E162" s="953" t="s">
        <v>1545</v>
      </c>
      <c r="F162" s="954"/>
      <c r="G162" s="955"/>
      <c r="H162" s="954"/>
      <c r="I162" s="956"/>
      <c r="J162" s="954"/>
      <c r="K162" s="956"/>
    </row>
    <row r="163" spans="1:11" s="957" customFormat="1" ht="15" customHeight="1">
      <c r="A163" s="950"/>
      <c r="B163" s="951"/>
      <c r="C163" s="950" t="s">
        <v>465</v>
      </c>
      <c r="D163" s="952" t="s">
        <v>1546</v>
      </c>
      <c r="E163" s="953" t="s">
        <v>1547</v>
      </c>
      <c r="F163" s="954"/>
      <c r="G163" s="955"/>
      <c r="H163" s="954"/>
      <c r="I163" s="956"/>
      <c r="J163" s="954"/>
      <c r="K163" s="956"/>
    </row>
    <row r="164" spans="1:11" s="957" customFormat="1" ht="15" customHeight="1">
      <c r="A164" s="950"/>
      <c r="B164" s="951"/>
      <c r="C164" s="950" t="s">
        <v>465</v>
      </c>
      <c r="D164" s="952" t="s">
        <v>143</v>
      </c>
      <c r="E164" s="953" t="s">
        <v>1548</v>
      </c>
      <c r="F164" s="954"/>
      <c r="G164" s="955"/>
      <c r="H164" s="954"/>
      <c r="I164" s="956"/>
      <c r="J164" s="954"/>
      <c r="K164" s="956"/>
    </row>
    <row r="165" spans="1:11" s="957" customFormat="1" ht="15" customHeight="1">
      <c r="A165" s="950"/>
      <c r="B165" s="951"/>
      <c r="C165" s="950" t="s">
        <v>465</v>
      </c>
      <c r="D165" s="952" t="s">
        <v>1549</v>
      </c>
      <c r="E165" s="953" t="s">
        <v>1550</v>
      </c>
      <c r="F165" s="954"/>
      <c r="G165" s="955"/>
      <c r="H165" s="954"/>
      <c r="I165" s="956"/>
      <c r="J165" s="954"/>
      <c r="K165" s="956"/>
    </row>
    <row r="166" spans="1:11" s="957" customFormat="1" ht="15" customHeight="1">
      <c r="A166" s="950"/>
      <c r="B166" s="951"/>
      <c r="C166" s="950" t="s">
        <v>465</v>
      </c>
      <c r="D166" s="952" t="s">
        <v>145</v>
      </c>
      <c r="E166" s="953" t="s">
        <v>1551</v>
      </c>
      <c r="F166" s="954"/>
      <c r="G166" s="955"/>
      <c r="H166" s="954"/>
      <c r="I166" s="956"/>
      <c r="J166" s="954"/>
      <c r="K166" s="956"/>
    </row>
    <row r="167" spans="1:11" s="957" customFormat="1" ht="15" customHeight="1">
      <c r="A167" s="950"/>
      <c r="B167" s="951"/>
      <c r="C167" s="950" t="s">
        <v>465</v>
      </c>
      <c r="D167" s="952" t="s">
        <v>1552</v>
      </c>
      <c r="E167" s="953" t="s">
        <v>1553</v>
      </c>
      <c r="F167" s="954"/>
      <c r="G167" s="955"/>
      <c r="H167" s="954"/>
      <c r="I167" s="956"/>
      <c r="J167" s="954"/>
      <c r="K167" s="956"/>
    </row>
    <row r="168" spans="1:11" s="957" customFormat="1" ht="15" customHeight="1">
      <c r="A168" s="963"/>
      <c r="B168" s="981"/>
      <c r="C168" s="963" t="s">
        <v>465</v>
      </c>
      <c r="D168" s="977" t="s">
        <v>1401</v>
      </c>
      <c r="E168" s="982" t="s">
        <v>1554</v>
      </c>
      <c r="F168" s="954"/>
      <c r="G168" s="955"/>
      <c r="H168" s="954"/>
      <c r="I168" s="956"/>
      <c r="J168" s="954"/>
      <c r="K168" s="956"/>
    </row>
    <row r="169" spans="1:11" s="957" customFormat="1" ht="15" customHeight="1">
      <c r="A169" s="943" t="s">
        <v>466</v>
      </c>
      <c r="B169" s="944" t="s">
        <v>1376</v>
      </c>
      <c r="C169" s="943"/>
      <c r="D169" s="945"/>
      <c r="E169" s="953" t="s">
        <v>192</v>
      </c>
      <c r="F169" s="947" t="s">
        <v>466</v>
      </c>
      <c r="G169" s="948" t="s">
        <v>192</v>
      </c>
      <c r="H169" s="947" t="s">
        <v>191</v>
      </c>
      <c r="I169" s="949" t="s">
        <v>192</v>
      </c>
      <c r="J169" s="954"/>
      <c r="K169" s="956"/>
    </row>
    <row r="170" spans="1:11" s="957" customFormat="1" ht="15" customHeight="1">
      <c r="A170" s="950"/>
      <c r="B170" s="951"/>
      <c r="C170" s="950" t="s">
        <v>466</v>
      </c>
      <c r="D170" s="952" t="s">
        <v>137</v>
      </c>
      <c r="E170" s="953" t="s">
        <v>1555</v>
      </c>
      <c r="F170" s="954"/>
      <c r="G170" s="955"/>
      <c r="H170" s="954"/>
      <c r="I170" s="956"/>
      <c r="J170" s="954"/>
      <c r="K170" s="956"/>
    </row>
    <row r="171" spans="1:11" s="957" customFormat="1" ht="15" customHeight="1">
      <c r="A171" s="958"/>
      <c r="B171" s="985"/>
      <c r="C171" s="958" t="s">
        <v>466</v>
      </c>
      <c r="D171" s="959" t="s">
        <v>1401</v>
      </c>
      <c r="E171" s="960" t="s">
        <v>1556</v>
      </c>
      <c r="F171" s="954"/>
      <c r="G171" s="955"/>
      <c r="H171" s="954"/>
      <c r="I171" s="956"/>
      <c r="J171" s="954"/>
      <c r="K171" s="956"/>
    </row>
    <row r="172" spans="1:11" s="957" customFormat="1" ht="15" customHeight="1">
      <c r="A172" s="963" t="s">
        <v>466</v>
      </c>
      <c r="B172" s="981" t="s">
        <v>1384</v>
      </c>
      <c r="C172" s="963" t="s">
        <v>466</v>
      </c>
      <c r="D172" s="977" t="s">
        <v>1385</v>
      </c>
      <c r="E172" s="978" t="s">
        <v>906</v>
      </c>
      <c r="F172" s="983"/>
      <c r="G172" s="984"/>
      <c r="H172" s="983"/>
      <c r="I172" s="989"/>
      <c r="J172" s="983"/>
      <c r="K172" s="989"/>
    </row>
    <row r="173" spans="1:11" s="957" customFormat="1" ht="15" customHeight="1">
      <c r="A173" s="943" t="s">
        <v>467</v>
      </c>
      <c r="B173" s="944" t="s">
        <v>1376</v>
      </c>
      <c r="C173" s="943"/>
      <c r="D173" s="945"/>
      <c r="E173" s="1011" t="s">
        <v>96</v>
      </c>
      <c r="F173" s="1012" t="s">
        <v>467</v>
      </c>
      <c r="G173" s="1013" t="s">
        <v>96</v>
      </c>
      <c r="H173" s="1014" t="s">
        <v>193</v>
      </c>
      <c r="I173" s="949" t="s">
        <v>96</v>
      </c>
      <c r="J173" s="1012" t="s">
        <v>1557</v>
      </c>
      <c r="K173" s="949" t="s">
        <v>1558</v>
      </c>
    </row>
    <row r="174" spans="1:11" s="957" customFormat="1" ht="15" customHeight="1">
      <c r="A174" s="950"/>
      <c r="B174" s="951"/>
      <c r="C174" s="950" t="s">
        <v>467</v>
      </c>
      <c r="D174" s="952" t="s">
        <v>137</v>
      </c>
      <c r="E174" s="1015" t="s">
        <v>1559</v>
      </c>
      <c r="F174" s="1016"/>
      <c r="G174" s="1017"/>
      <c r="H174" s="1018"/>
      <c r="I174" s="956"/>
      <c r="J174" s="1016"/>
      <c r="K174" s="956"/>
    </row>
    <row r="175" spans="1:11" s="957" customFormat="1" ht="15" customHeight="1">
      <c r="A175" s="1019"/>
      <c r="B175" s="1020"/>
      <c r="C175" s="950" t="s">
        <v>467</v>
      </c>
      <c r="D175" s="952" t="s">
        <v>139</v>
      </c>
      <c r="E175" s="1015" t="s">
        <v>1560</v>
      </c>
      <c r="F175" s="1016"/>
      <c r="G175" s="1017"/>
      <c r="H175" s="1018"/>
      <c r="I175" s="956"/>
      <c r="J175" s="1016"/>
      <c r="K175" s="956"/>
    </row>
    <row r="176" spans="1:11" s="957" customFormat="1" ht="15" customHeight="1">
      <c r="A176" s="950"/>
      <c r="B176" s="951"/>
      <c r="C176" s="950" t="s">
        <v>467</v>
      </c>
      <c r="D176" s="952" t="s">
        <v>141</v>
      </c>
      <c r="E176" s="953" t="s">
        <v>1561</v>
      </c>
      <c r="F176" s="954"/>
      <c r="G176" s="955"/>
      <c r="H176" s="954"/>
      <c r="I176" s="956"/>
      <c r="J176" s="954"/>
      <c r="K176" s="956"/>
    </row>
    <row r="177" spans="1:11" s="957" customFormat="1" ht="15" customHeight="1">
      <c r="A177" s="950"/>
      <c r="B177" s="951"/>
      <c r="C177" s="950" t="s">
        <v>467</v>
      </c>
      <c r="D177" s="952" t="s">
        <v>1546</v>
      </c>
      <c r="E177" s="953" t="s">
        <v>1562</v>
      </c>
      <c r="F177" s="954"/>
      <c r="G177" s="955"/>
      <c r="H177" s="954"/>
      <c r="I177" s="956"/>
      <c r="J177" s="954"/>
      <c r="K177" s="956"/>
    </row>
    <row r="178" spans="1:11" s="957" customFormat="1" ht="15" customHeight="1">
      <c r="A178" s="950"/>
      <c r="B178" s="951"/>
      <c r="C178" s="950" t="s">
        <v>467</v>
      </c>
      <c r="D178" s="952" t="s">
        <v>143</v>
      </c>
      <c r="E178" s="953" t="s">
        <v>1563</v>
      </c>
      <c r="F178" s="954"/>
      <c r="G178" s="955"/>
      <c r="H178" s="954"/>
      <c r="I178" s="956"/>
      <c r="J178" s="954"/>
      <c r="K178" s="956"/>
    </row>
    <row r="179" spans="1:11" s="957" customFormat="1" ht="15" customHeight="1">
      <c r="A179" s="950"/>
      <c r="B179" s="951"/>
      <c r="C179" s="950" t="s">
        <v>467</v>
      </c>
      <c r="D179" s="952" t="s">
        <v>1549</v>
      </c>
      <c r="E179" s="953" t="s">
        <v>1564</v>
      </c>
      <c r="F179" s="954"/>
      <c r="G179" s="955"/>
      <c r="H179" s="954"/>
      <c r="I179" s="956"/>
      <c r="J179" s="954"/>
      <c r="K179" s="956"/>
    </row>
    <row r="180" spans="1:11" s="957" customFormat="1" ht="15" customHeight="1">
      <c r="A180" s="950"/>
      <c r="B180" s="951"/>
      <c r="C180" s="950" t="s">
        <v>467</v>
      </c>
      <c r="D180" s="952" t="s">
        <v>145</v>
      </c>
      <c r="E180" s="953" t="s">
        <v>1565</v>
      </c>
      <c r="F180" s="954"/>
      <c r="G180" s="955"/>
      <c r="H180" s="954"/>
      <c r="I180" s="956"/>
      <c r="J180" s="954"/>
      <c r="K180" s="956"/>
    </row>
    <row r="181" spans="1:11" s="957" customFormat="1" ht="15" customHeight="1">
      <c r="A181" s="963"/>
      <c r="B181" s="981"/>
      <c r="C181" s="963" t="s">
        <v>467</v>
      </c>
      <c r="D181" s="977" t="s">
        <v>1401</v>
      </c>
      <c r="E181" s="982" t="s">
        <v>1566</v>
      </c>
      <c r="F181" s="983"/>
      <c r="G181" s="984"/>
      <c r="H181" s="983"/>
      <c r="I181" s="989"/>
      <c r="J181" s="954"/>
      <c r="K181" s="956"/>
    </row>
    <row r="182" spans="1:11" s="957" customFormat="1" ht="15" customHeight="1">
      <c r="A182" s="990" t="s">
        <v>1567</v>
      </c>
      <c r="B182" s="991" t="s">
        <v>1376</v>
      </c>
      <c r="C182" s="990" t="s">
        <v>1567</v>
      </c>
      <c r="D182" s="992" t="s">
        <v>137</v>
      </c>
      <c r="E182" s="993" t="s">
        <v>469</v>
      </c>
      <c r="F182" s="947" t="s">
        <v>468</v>
      </c>
      <c r="G182" s="948" t="s">
        <v>469</v>
      </c>
      <c r="H182" s="947" t="s">
        <v>194</v>
      </c>
      <c r="I182" s="949" t="s">
        <v>97</v>
      </c>
      <c r="J182" s="954"/>
      <c r="K182" s="956"/>
    </row>
    <row r="183" spans="1:11" s="957" customFormat="1" ht="15" customHeight="1">
      <c r="A183" s="950" t="s">
        <v>1568</v>
      </c>
      <c r="B183" s="951" t="s">
        <v>1389</v>
      </c>
      <c r="C183" s="950"/>
      <c r="D183" s="952"/>
      <c r="E183" s="953" t="s">
        <v>471</v>
      </c>
      <c r="F183" s="947" t="s">
        <v>470</v>
      </c>
      <c r="G183" s="948" t="s">
        <v>471</v>
      </c>
      <c r="H183" s="954"/>
      <c r="I183" s="956"/>
      <c r="J183" s="954"/>
      <c r="K183" s="956"/>
    </row>
    <row r="184" spans="1:11" s="957" customFormat="1" ht="15" customHeight="1">
      <c r="A184" s="950"/>
      <c r="B184" s="951"/>
      <c r="C184" s="950" t="s">
        <v>1569</v>
      </c>
      <c r="D184" s="952" t="s">
        <v>1570</v>
      </c>
      <c r="E184" s="953" t="s">
        <v>1571</v>
      </c>
      <c r="F184" s="954"/>
      <c r="G184" s="955"/>
      <c r="H184" s="954"/>
      <c r="I184" s="956"/>
      <c r="J184" s="954"/>
      <c r="K184" s="956"/>
    </row>
    <row r="185" spans="1:11" s="957" customFormat="1" ht="15" customHeight="1">
      <c r="A185" s="963"/>
      <c r="B185" s="981"/>
      <c r="C185" s="963" t="s">
        <v>1569</v>
      </c>
      <c r="D185" s="977" t="s">
        <v>1411</v>
      </c>
      <c r="E185" s="982" t="s">
        <v>1572</v>
      </c>
      <c r="F185" s="983"/>
      <c r="G185" s="984"/>
      <c r="H185" s="983"/>
      <c r="I185" s="989"/>
      <c r="J185" s="954"/>
      <c r="K185" s="989"/>
    </row>
    <row r="186" spans="1:11" s="957" customFormat="1" ht="15" customHeight="1">
      <c r="A186" s="990" t="s">
        <v>1573</v>
      </c>
      <c r="B186" s="991" t="s">
        <v>1376</v>
      </c>
      <c r="C186" s="990" t="s">
        <v>1573</v>
      </c>
      <c r="D186" s="992" t="s">
        <v>137</v>
      </c>
      <c r="E186" s="993" t="s">
        <v>473</v>
      </c>
      <c r="F186" s="970" t="s">
        <v>472</v>
      </c>
      <c r="G186" s="971" t="s">
        <v>473</v>
      </c>
      <c r="H186" s="947" t="s">
        <v>195</v>
      </c>
      <c r="I186" s="949" t="s">
        <v>1574</v>
      </c>
      <c r="J186" s="1021" t="s">
        <v>1509</v>
      </c>
      <c r="K186" s="1179" t="s">
        <v>1575</v>
      </c>
    </row>
    <row r="187" spans="1:11" s="957" customFormat="1" ht="24" customHeight="1">
      <c r="A187" s="943" t="s">
        <v>1576</v>
      </c>
      <c r="B187" s="944" t="s">
        <v>1505</v>
      </c>
      <c r="C187" s="943" t="s">
        <v>474</v>
      </c>
      <c r="D187" s="945" t="s">
        <v>137</v>
      </c>
      <c r="E187" s="946" t="s">
        <v>1577</v>
      </c>
      <c r="F187" s="947" t="s">
        <v>474</v>
      </c>
      <c r="G187" s="1022" t="s">
        <v>1577</v>
      </c>
      <c r="H187" s="1000"/>
      <c r="I187" s="989"/>
      <c r="J187" s="954"/>
      <c r="K187" s="1180"/>
    </row>
    <row r="188" spans="1:11" s="957" customFormat="1" ht="15" customHeight="1">
      <c r="A188" s="943" t="s">
        <v>476</v>
      </c>
      <c r="B188" s="944" t="s">
        <v>1376</v>
      </c>
      <c r="C188" s="943" t="s">
        <v>476</v>
      </c>
      <c r="D188" s="945" t="s">
        <v>137</v>
      </c>
      <c r="E188" s="946" t="s">
        <v>913</v>
      </c>
      <c r="F188" s="947" t="s">
        <v>476</v>
      </c>
      <c r="G188" s="948" t="s">
        <v>198</v>
      </c>
      <c r="H188" s="954" t="s">
        <v>197</v>
      </c>
      <c r="I188" s="956" t="s">
        <v>198</v>
      </c>
      <c r="J188" s="947" t="s">
        <v>1578</v>
      </c>
      <c r="K188" s="949" t="s">
        <v>1579</v>
      </c>
    </row>
    <row r="189" spans="1:11" s="957" customFormat="1" ht="15" customHeight="1">
      <c r="A189" s="974" t="s">
        <v>1580</v>
      </c>
      <c r="B189" s="975" t="s">
        <v>1447</v>
      </c>
      <c r="C189" s="974" t="s">
        <v>1580</v>
      </c>
      <c r="D189" s="976" t="s">
        <v>1448</v>
      </c>
      <c r="E189" s="980" t="s">
        <v>915</v>
      </c>
      <c r="F189" s="954"/>
      <c r="G189" s="955"/>
      <c r="H189" s="954"/>
      <c r="I189" s="956"/>
      <c r="J189" s="954"/>
      <c r="K189" s="956"/>
    </row>
    <row r="190" spans="1:11" s="957" customFormat="1" ht="15" customHeight="1">
      <c r="A190" s="950" t="s">
        <v>1580</v>
      </c>
      <c r="B190" s="951" t="s">
        <v>1389</v>
      </c>
      <c r="C190" s="950"/>
      <c r="D190" s="952"/>
      <c r="E190" s="968" t="s">
        <v>917</v>
      </c>
      <c r="F190" s="954"/>
      <c r="G190" s="955"/>
      <c r="H190" s="954"/>
      <c r="I190" s="956"/>
      <c r="J190" s="954"/>
      <c r="K190" s="956"/>
    </row>
    <row r="191" spans="1:11" s="957" customFormat="1" ht="15" customHeight="1">
      <c r="A191" s="950"/>
      <c r="B191" s="951"/>
      <c r="C191" s="950" t="s">
        <v>1580</v>
      </c>
      <c r="D191" s="952" t="s">
        <v>1393</v>
      </c>
      <c r="E191" s="953" t="s">
        <v>1581</v>
      </c>
      <c r="F191" s="954"/>
      <c r="G191" s="955"/>
      <c r="H191" s="954"/>
      <c r="I191" s="956"/>
      <c r="J191" s="954"/>
      <c r="K191" s="956"/>
    </row>
    <row r="192" spans="1:11" s="957" customFormat="1" ht="15" customHeight="1">
      <c r="A192" s="963"/>
      <c r="B192" s="981"/>
      <c r="C192" s="963" t="s">
        <v>1580</v>
      </c>
      <c r="D192" s="977" t="s">
        <v>1390</v>
      </c>
      <c r="E192" s="982" t="s">
        <v>1582</v>
      </c>
      <c r="F192" s="983"/>
      <c r="G192" s="984"/>
      <c r="H192" s="954"/>
      <c r="I192" s="956"/>
      <c r="J192" s="954"/>
      <c r="K192" s="956"/>
    </row>
    <row r="193" spans="1:11" s="957" customFormat="1" ht="15" customHeight="1">
      <c r="A193" s="943" t="s">
        <v>477</v>
      </c>
      <c r="B193" s="944" t="s">
        <v>1376</v>
      </c>
      <c r="C193" s="943" t="s">
        <v>477</v>
      </c>
      <c r="D193" s="945" t="s">
        <v>137</v>
      </c>
      <c r="E193" s="973" t="s">
        <v>919</v>
      </c>
      <c r="F193" s="947" t="s">
        <v>477</v>
      </c>
      <c r="G193" s="948" t="s">
        <v>200</v>
      </c>
      <c r="H193" s="947" t="s">
        <v>199</v>
      </c>
      <c r="I193" s="949" t="s">
        <v>200</v>
      </c>
      <c r="J193" s="954"/>
      <c r="K193" s="956"/>
    </row>
    <row r="194" spans="1:11" s="957" customFormat="1" ht="15" customHeight="1">
      <c r="A194" s="974" t="s">
        <v>1583</v>
      </c>
      <c r="B194" s="975" t="s">
        <v>1447</v>
      </c>
      <c r="C194" s="974" t="s">
        <v>1583</v>
      </c>
      <c r="D194" s="976" t="s">
        <v>1448</v>
      </c>
      <c r="E194" s="980" t="s">
        <v>921</v>
      </c>
      <c r="F194" s="954"/>
      <c r="G194" s="955"/>
      <c r="H194" s="954"/>
      <c r="I194" s="956"/>
      <c r="J194" s="954"/>
      <c r="K194" s="956"/>
    </row>
    <row r="195" spans="1:11" s="957" customFormat="1" ht="15" customHeight="1">
      <c r="A195" s="963" t="s">
        <v>1583</v>
      </c>
      <c r="B195" s="981" t="s">
        <v>1475</v>
      </c>
      <c r="C195" s="963" t="s">
        <v>1583</v>
      </c>
      <c r="D195" s="977" t="s">
        <v>1476</v>
      </c>
      <c r="E195" s="978" t="s">
        <v>923</v>
      </c>
      <c r="F195" s="983"/>
      <c r="G195" s="984"/>
      <c r="H195" s="983"/>
      <c r="I195" s="989"/>
      <c r="J195" s="954"/>
      <c r="K195" s="956"/>
    </row>
    <row r="196" spans="1:11" s="957" customFormat="1" ht="15" customHeight="1">
      <c r="A196" s="943" t="s">
        <v>478</v>
      </c>
      <c r="B196" s="944" t="s">
        <v>1376</v>
      </c>
      <c r="C196" s="943"/>
      <c r="D196" s="945"/>
      <c r="E196" s="946" t="s">
        <v>98</v>
      </c>
      <c r="F196" s="947" t="s">
        <v>478</v>
      </c>
      <c r="G196" s="948" t="s">
        <v>98</v>
      </c>
      <c r="H196" s="947" t="s">
        <v>201</v>
      </c>
      <c r="I196" s="949" t="s">
        <v>98</v>
      </c>
      <c r="J196" s="954"/>
      <c r="K196" s="956"/>
    </row>
    <row r="197" spans="1:11" s="957" customFormat="1" ht="15" customHeight="1">
      <c r="A197" s="950"/>
      <c r="B197" s="951"/>
      <c r="C197" s="950" t="s">
        <v>478</v>
      </c>
      <c r="D197" s="952" t="s">
        <v>137</v>
      </c>
      <c r="E197" s="953" t="s">
        <v>1584</v>
      </c>
      <c r="F197" s="954"/>
      <c r="G197" s="955"/>
      <c r="H197" s="954"/>
      <c r="I197" s="956"/>
      <c r="J197" s="954"/>
      <c r="K197" s="956"/>
    </row>
    <row r="198" spans="1:11" s="957" customFormat="1" ht="15" customHeight="1">
      <c r="A198" s="950"/>
      <c r="B198" s="951"/>
      <c r="C198" s="950" t="s">
        <v>478</v>
      </c>
      <c r="D198" s="952" t="s">
        <v>139</v>
      </c>
      <c r="E198" s="953" t="s">
        <v>1585</v>
      </c>
      <c r="F198" s="954"/>
      <c r="G198" s="955"/>
      <c r="H198" s="954"/>
      <c r="I198" s="956"/>
      <c r="J198" s="954"/>
      <c r="K198" s="956"/>
    </row>
    <row r="199" spans="1:11" s="957" customFormat="1" ht="15" customHeight="1">
      <c r="A199" s="963"/>
      <c r="B199" s="981"/>
      <c r="C199" s="963" t="s">
        <v>478</v>
      </c>
      <c r="D199" s="977" t="s">
        <v>141</v>
      </c>
      <c r="E199" s="982" t="s">
        <v>1586</v>
      </c>
      <c r="F199" s="983"/>
      <c r="G199" s="984"/>
      <c r="H199" s="983"/>
      <c r="I199" s="989"/>
      <c r="J199" s="954"/>
      <c r="K199" s="956"/>
    </row>
    <row r="200" spans="1:11" s="957" customFormat="1" ht="15" customHeight="1">
      <c r="A200" s="965" t="s">
        <v>1587</v>
      </c>
      <c r="B200" s="966" t="s">
        <v>1376</v>
      </c>
      <c r="C200" s="965" t="s">
        <v>1587</v>
      </c>
      <c r="D200" s="972" t="s">
        <v>137</v>
      </c>
      <c r="E200" s="973" t="s">
        <v>926</v>
      </c>
      <c r="F200" s="947" t="s">
        <v>479</v>
      </c>
      <c r="G200" s="948" t="s">
        <v>480</v>
      </c>
      <c r="H200" s="947" t="s">
        <v>202</v>
      </c>
      <c r="I200" s="949" t="s">
        <v>99</v>
      </c>
      <c r="J200" s="954"/>
      <c r="K200" s="956"/>
    </row>
    <row r="201" spans="1:11" s="957" customFormat="1" ht="15" customHeight="1">
      <c r="A201" s="986" t="s">
        <v>1587</v>
      </c>
      <c r="B201" s="987" t="s">
        <v>1435</v>
      </c>
      <c r="C201" s="986" t="s">
        <v>1587</v>
      </c>
      <c r="D201" s="988" t="s">
        <v>1488</v>
      </c>
      <c r="E201" s="978" t="s">
        <v>928</v>
      </c>
      <c r="F201" s="983"/>
      <c r="G201" s="984"/>
      <c r="H201" s="954"/>
      <c r="I201" s="956"/>
      <c r="J201" s="954"/>
      <c r="K201" s="956"/>
    </row>
    <row r="202" spans="1:11" s="957" customFormat="1" ht="15" customHeight="1">
      <c r="A202" s="958" t="s">
        <v>481</v>
      </c>
      <c r="B202" s="985" t="s">
        <v>1412</v>
      </c>
      <c r="C202" s="958" t="s">
        <v>481</v>
      </c>
      <c r="D202" s="959" t="s">
        <v>1380</v>
      </c>
      <c r="E202" s="960" t="s">
        <v>1588</v>
      </c>
      <c r="F202" s="947" t="s">
        <v>481</v>
      </c>
      <c r="G202" s="948" t="s">
        <v>99</v>
      </c>
      <c r="H202" s="954"/>
      <c r="I202" s="956"/>
      <c r="J202" s="954"/>
      <c r="K202" s="956"/>
    </row>
    <row r="203" spans="1:11" s="957" customFormat="1" ht="15" customHeight="1">
      <c r="A203" s="974" t="s">
        <v>481</v>
      </c>
      <c r="B203" s="975" t="s">
        <v>1447</v>
      </c>
      <c r="C203" s="974" t="s">
        <v>481</v>
      </c>
      <c r="D203" s="979" t="s">
        <v>1448</v>
      </c>
      <c r="E203" s="980" t="s">
        <v>932</v>
      </c>
      <c r="F203" s="954"/>
      <c r="G203" s="955"/>
      <c r="H203" s="954"/>
      <c r="I203" s="956"/>
      <c r="J203" s="954"/>
      <c r="K203" s="956"/>
    </row>
    <row r="204" spans="1:11" s="957" customFormat="1" ht="15" customHeight="1">
      <c r="A204" s="963" t="s">
        <v>481</v>
      </c>
      <c r="B204" s="981" t="s">
        <v>1389</v>
      </c>
      <c r="C204" s="963" t="s">
        <v>481</v>
      </c>
      <c r="D204" s="977" t="s">
        <v>1390</v>
      </c>
      <c r="E204" s="968" t="s">
        <v>99</v>
      </c>
      <c r="F204" s="983"/>
      <c r="G204" s="984"/>
      <c r="H204" s="983"/>
      <c r="I204" s="989"/>
      <c r="J204" s="983"/>
      <c r="K204" s="989"/>
    </row>
    <row r="205" spans="1:11" s="957" customFormat="1" ht="15" customHeight="1">
      <c r="A205" s="965" t="s">
        <v>482</v>
      </c>
      <c r="B205" s="966" t="s">
        <v>1376</v>
      </c>
      <c r="C205" s="965" t="s">
        <v>482</v>
      </c>
      <c r="D205" s="972" t="s">
        <v>137</v>
      </c>
      <c r="E205" s="973" t="s">
        <v>935</v>
      </c>
      <c r="F205" s="947" t="s">
        <v>482</v>
      </c>
      <c r="G205" s="948" t="s">
        <v>204</v>
      </c>
      <c r="H205" s="947" t="s">
        <v>203</v>
      </c>
      <c r="I205" s="949" t="s">
        <v>204</v>
      </c>
      <c r="J205" s="947" t="s">
        <v>1589</v>
      </c>
      <c r="K205" s="949" t="s">
        <v>1590</v>
      </c>
    </row>
    <row r="206" spans="1:11" s="957" customFormat="1" ht="15" customHeight="1">
      <c r="A206" s="974" t="s">
        <v>482</v>
      </c>
      <c r="B206" s="975" t="s">
        <v>1384</v>
      </c>
      <c r="C206" s="974" t="s">
        <v>482</v>
      </c>
      <c r="D206" s="979" t="s">
        <v>1385</v>
      </c>
      <c r="E206" s="980" t="s">
        <v>937</v>
      </c>
      <c r="F206" s="954"/>
      <c r="G206" s="955"/>
      <c r="H206" s="954"/>
      <c r="I206" s="956"/>
      <c r="J206" s="954"/>
      <c r="K206" s="956"/>
    </row>
    <row r="207" spans="1:11" s="957" customFormat="1" ht="15" customHeight="1">
      <c r="A207" s="974" t="s">
        <v>482</v>
      </c>
      <c r="B207" s="975" t="s">
        <v>1391</v>
      </c>
      <c r="C207" s="974" t="s">
        <v>482</v>
      </c>
      <c r="D207" s="979" t="s">
        <v>1392</v>
      </c>
      <c r="E207" s="980" t="s">
        <v>939</v>
      </c>
      <c r="F207" s="954"/>
      <c r="G207" s="955"/>
      <c r="H207" s="954"/>
      <c r="I207" s="956"/>
      <c r="J207" s="954"/>
      <c r="K207" s="956"/>
    </row>
    <row r="208" spans="1:11" s="957" customFormat="1" ht="15" customHeight="1">
      <c r="A208" s="963" t="s">
        <v>482</v>
      </c>
      <c r="B208" s="981" t="s">
        <v>1451</v>
      </c>
      <c r="C208" s="963" t="s">
        <v>482</v>
      </c>
      <c r="D208" s="977" t="s">
        <v>1452</v>
      </c>
      <c r="E208" s="978" t="s">
        <v>941</v>
      </c>
      <c r="F208" s="954"/>
      <c r="G208" s="955"/>
      <c r="H208" s="954"/>
      <c r="I208" s="956"/>
      <c r="J208" s="954"/>
      <c r="K208" s="956"/>
    </row>
    <row r="209" spans="1:11" s="957" customFormat="1" ht="15" customHeight="1">
      <c r="A209" s="990"/>
      <c r="B209" s="991"/>
      <c r="C209" s="990" t="s">
        <v>483</v>
      </c>
      <c r="D209" s="992" t="s">
        <v>1591</v>
      </c>
      <c r="E209" s="993" t="s">
        <v>1592</v>
      </c>
      <c r="F209" s="1023" t="s">
        <v>1593</v>
      </c>
      <c r="G209" s="971" t="s">
        <v>1592</v>
      </c>
      <c r="H209" s="983"/>
      <c r="I209" s="989"/>
      <c r="J209" s="954"/>
      <c r="K209" s="956"/>
    </row>
    <row r="210" spans="1:11" s="957" customFormat="1" ht="15" customHeight="1">
      <c r="A210" s="943" t="s">
        <v>485</v>
      </c>
      <c r="B210" s="944" t="s">
        <v>1376</v>
      </c>
      <c r="C210" s="943" t="s">
        <v>485</v>
      </c>
      <c r="D210" s="945" t="s">
        <v>137</v>
      </c>
      <c r="E210" s="946" t="s">
        <v>486</v>
      </c>
      <c r="F210" s="947" t="s">
        <v>485</v>
      </c>
      <c r="G210" s="948" t="s">
        <v>486</v>
      </c>
      <c r="H210" s="954" t="s">
        <v>205</v>
      </c>
      <c r="I210" s="956" t="s">
        <v>206</v>
      </c>
      <c r="J210" s="954"/>
      <c r="K210" s="956"/>
    </row>
    <row r="211" spans="1:11" s="957" customFormat="1" ht="15" customHeight="1">
      <c r="A211" s="943" t="s">
        <v>487</v>
      </c>
      <c r="B211" s="944" t="s">
        <v>1376</v>
      </c>
      <c r="C211" s="943" t="s">
        <v>487</v>
      </c>
      <c r="D211" s="945" t="s">
        <v>137</v>
      </c>
      <c r="E211" s="946" t="s">
        <v>488</v>
      </c>
      <c r="F211" s="947" t="s">
        <v>487</v>
      </c>
      <c r="G211" s="948" t="s">
        <v>488</v>
      </c>
      <c r="H211" s="954"/>
      <c r="I211" s="956"/>
      <c r="J211" s="954"/>
      <c r="K211" s="956"/>
    </row>
    <row r="212" spans="1:11" s="957" customFormat="1" ht="15" customHeight="1">
      <c r="A212" s="965" t="s">
        <v>489</v>
      </c>
      <c r="B212" s="966" t="s">
        <v>1376</v>
      </c>
      <c r="C212" s="965" t="s">
        <v>489</v>
      </c>
      <c r="D212" s="967" t="s">
        <v>137</v>
      </c>
      <c r="E212" s="946" t="s">
        <v>946</v>
      </c>
      <c r="F212" s="947" t="s">
        <v>489</v>
      </c>
      <c r="G212" s="948" t="s">
        <v>490</v>
      </c>
      <c r="H212" s="954"/>
      <c r="I212" s="956"/>
      <c r="J212" s="954"/>
      <c r="K212" s="956"/>
    </row>
    <row r="213" spans="1:11" s="957" customFormat="1" ht="15" customHeight="1">
      <c r="A213" s="963" t="s">
        <v>489</v>
      </c>
      <c r="B213" s="981" t="s">
        <v>1384</v>
      </c>
      <c r="C213" s="963" t="s">
        <v>489</v>
      </c>
      <c r="D213" s="977" t="s">
        <v>1385</v>
      </c>
      <c r="E213" s="978" t="s">
        <v>948</v>
      </c>
      <c r="F213" s="983"/>
      <c r="G213" s="984"/>
      <c r="H213" s="954"/>
      <c r="I213" s="956"/>
      <c r="J213" s="954"/>
      <c r="K213" s="956"/>
    </row>
    <row r="214" spans="1:11" s="957" customFormat="1" ht="15" customHeight="1">
      <c r="A214" s="943" t="s">
        <v>491</v>
      </c>
      <c r="B214" s="944" t="s">
        <v>1376</v>
      </c>
      <c r="C214" s="943" t="s">
        <v>491</v>
      </c>
      <c r="D214" s="945" t="s">
        <v>137</v>
      </c>
      <c r="E214" s="946" t="s">
        <v>950</v>
      </c>
      <c r="F214" s="947" t="s">
        <v>491</v>
      </c>
      <c r="G214" s="948" t="s">
        <v>1594</v>
      </c>
      <c r="H214" s="947" t="s">
        <v>207</v>
      </c>
      <c r="I214" s="949" t="s">
        <v>1594</v>
      </c>
      <c r="J214" s="954"/>
      <c r="K214" s="956"/>
    </row>
    <row r="215" spans="1:11" s="957" customFormat="1" ht="15" customHeight="1">
      <c r="A215" s="974" t="s">
        <v>491</v>
      </c>
      <c r="B215" s="975" t="s">
        <v>1384</v>
      </c>
      <c r="C215" s="974" t="s">
        <v>491</v>
      </c>
      <c r="D215" s="979" t="s">
        <v>1385</v>
      </c>
      <c r="E215" s="980" t="s">
        <v>952</v>
      </c>
      <c r="F215" s="954"/>
      <c r="G215" s="955"/>
      <c r="H215" s="954"/>
      <c r="I215" s="956"/>
      <c r="J215" s="954"/>
      <c r="K215" s="956"/>
    </row>
    <row r="216" spans="1:11" s="957" customFormat="1" ht="15" customHeight="1">
      <c r="A216" s="950" t="s">
        <v>491</v>
      </c>
      <c r="B216" s="951" t="s">
        <v>1391</v>
      </c>
      <c r="C216" s="950" t="s">
        <v>491</v>
      </c>
      <c r="D216" s="952" t="s">
        <v>1392</v>
      </c>
      <c r="E216" s="978" t="s">
        <v>1595</v>
      </c>
      <c r="F216" s="954"/>
      <c r="G216" s="955"/>
      <c r="H216" s="954"/>
      <c r="I216" s="956"/>
      <c r="J216" s="954"/>
      <c r="K216" s="956"/>
    </row>
    <row r="217" spans="1:11" s="957" customFormat="1" ht="15" customHeight="1">
      <c r="A217" s="965" t="s">
        <v>1596</v>
      </c>
      <c r="B217" s="966" t="s">
        <v>1376</v>
      </c>
      <c r="C217" s="965" t="s">
        <v>1596</v>
      </c>
      <c r="D217" s="972" t="s">
        <v>137</v>
      </c>
      <c r="E217" s="960" t="s">
        <v>956</v>
      </c>
      <c r="F217" s="947" t="s">
        <v>492</v>
      </c>
      <c r="G217" s="948" t="s">
        <v>210</v>
      </c>
      <c r="H217" s="947" t="s">
        <v>209</v>
      </c>
      <c r="I217" s="949" t="s">
        <v>210</v>
      </c>
      <c r="J217" s="954"/>
      <c r="K217" s="956"/>
    </row>
    <row r="218" spans="1:11" s="957" customFormat="1" ht="15" customHeight="1">
      <c r="A218" s="963" t="s">
        <v>1596</v>
      </c>
      <c r="B218" s="981" t="s">
        <v>1389</v>
      </c>
      <c r="C218" s="963" t="s">
        <v>1596</v>
      </c>
      <c r="D218" s="977" t="s">
        <v>1390</v>
      </c>
      <c r="E218" s="978" t="s">
        <v>210</v>
      </c>
      <c r="F218" s="983"/>
      <c r="G218" s="984"/>
      <c r="H218" s="983"/>
      <c r="I218" s="989"/>
      <c r="J218" s="983"/>
      <c r="K218" s="989"/>
    </row>
    <row r="219" spans="1:11" s="957" customFormat="1" ht="15" customHeight="1">
      <c r="A219" s="965" t="s">
        <v>493</v>
      </c>
      <c r="B219" s="966" t="s">
        <v>1376</v>
      </c>
      <c r="C219" s="965" t="s">
        <v>493</v>
      </c>
      <c r="D219" s="972" t="s">
        <v>137</v>
      </c>
      <c r="E219" s="973" t="s">
        <v>959</v>
      </c>
      <c r="F219" s="947" t="s">
        <v>493</v>
      </c>
      <c r="G219" s="948" t="s">
        <v>212</v>
      </c>
      <c r="H219" s="954" t="s">
        <v>211</v>
      </c>
      <c r="I219" s="956" t="s">
        <v>212</v>
      </c>
      <c r="J219" s="947" t="s">
        <v>1597</v>
      </c>
      <c r="K219" s="949" t="s">
        <v>1598</v>
      </c>
    </row>
    <row r="220" spans="1:11" s="957" customFormat="1" ht="15" customHeight="1">
      <c r="A220" s="974" t="s">
        <v>493</v>
      </c>
      <c r="B220" s="975" t="s">
        <v>1384</v>
      </c>
      <c r="C220" s="974" t="s">
        <v>493</v>
      </c>
      <c r="D220" s="979" t="s">
        <v>1385</v>
      </c>
      <c r="E220" s="980" t="s">
        <v>1599</v>
      </c>
      <c r="F220" s="954"/>
      <c r="G220" s="955"/>
      <c r="H220" s="954"/>
      <c r="I220" s="956"/>
      <c r="J220" s="954"/>
      <c r="K220" s="956"/>
    </row>
    <row r="221" spans="1:11" s="957" customFormat="1" ht="15" customHeight="1">
      <c r="A221" s="974" t="s">
        <v>493</v>
      </c>
      <c r="B221" s="975" t="s">
        <v>1391</v>
      </c>
      <c r="C221" s="974" t="s">
        <v>493</v>
      </c>
      <c r="D221" s="979" t="s">
        <v>1392</v>
      </c>
      <c r="E221" s="980" t="s">
        <v>1600</v>
      </c>
      <c r="F221" s="954"/>
      <c r="G221" s="955"/>
      <c r="H221" s="954"/>
      <c r="I221" s="956"/>
      <c r="J221" s="954"/>
      <c r="K221" s="956"/>
    </row>
    <row r="222" spans="1:11" s="957" customFormat="1" ht="15" customHeight="1">
      <c r="A222" s="963" t="s">
        <v>493</v>
      </c>
      <c r="B222" s="981" t="s">
        <v>1389</v>
      </c>
      <c r="C222" s="963" t="s">
        <v>493</v>
      </c>
      <c r="D222" s="977" t="s">
        <v>1390</v>
      </c>
      <c r="E222" s="978" t="s">
        <v>965</v>
      </c>
      <c r="F222" s="954"/>
      <c r="G222" s="955"/>
      <c r="H222" s="954"/>
      <c r="I222" s="956"/>
      <c r="J222" s="954"/>
      <c r="K222" s="956"/>
    </row>
    <row r="223" spans="1:11" s="957" customFormat="1" ht="15" customHeight="1">
      <c r="A223" s="990"/>
      <c r="B223" s="991"/>
      <c r="C223" s="990" t="s">
        <v>494</v>
      </c>
      <c r="D223" s="992" t="s">
        <v>1601</v>
      </c>
      <c r="E223" s="993" t="s">
        <v>495</v>
      </c>
      <c r="F223" s="1023" t="s">
        <v>1602</v>
      </c>
      <c r="G223" s="971" t="s">
        <v>495</v>
      </c>
      <c r="H223" s="954"/>
      <c r="I223" s="956"/>
      <c r="J223" s="954"/>
      <c r="K223" s="956"/>
    </row>
    <row r="224" spans="1:11" s="957" customFormat="1" ht="15" customHeight="1">
      <c r="A224" s="965" t="s">
        <v>496</v>
      </c>
      <c r="B224" s="966" t="s">
        <v>1376</v>
      </c>
      <c r="C224" s="965" t="s">
        <v>496</v>
      </c>
      <c r="D224" s="972" t="s">
        <v>137</v>
      </c>
      <c r="E224" s="973" t="s">
        <v>497</v>
      </c>
      <c r="F224" s="947" t="s">
        <v>496</v>
      </c>
      <c r="G224" s="948" t="s">
        <v>497</v>
      </c>
      <c r="H224" s="947" t="s">
        <v>213</v>
      </c>
      <c r="I224" s="948" t="s">
        <v>214</v>
      </c>
      <c r="J224" s="954"/>
      <c r="K224" s="956"/>
    </row>
    <row r="225" spans="1:11" s="957" customFormat="1" ht="15" customHeight="1">
      <c r="A225" s="963" t="s">
        <v>496</v>
      </c>
      <c r="B225" s="981" t="s">
        <v>1384</v>
      </c>
      <c r="C225" s="963" t="s">
        <v>496</v>
      </c>
      <c r="D225" s="977" t="s">
        <v>1385</v>
      </c>
      <c r="E225" s="978" t="s">
        <v>969</v>
      </c>
      <c r="F225" s="983"/>
      <c r="G225" s="984"/>
      <c r="H225" s="954"/>
      <c r="I225" s="956"/>
      <c r="J225" s="954"/>
      <c r="K225" s="956"/>
    </row>
    <row r="226" spans="1:11" s="957" customFormat="1" ht="15" customHeight="1">
      <c r="A226" s="965" t="s">
        <v>1603</v>
      </c>
      <c r="B226" s="966" t="s">
        <v>1376</v>
      </c>
      <c r="C226" s="965" t="s">
        <v>1603</v>
      </c>
      <c r="D226" s="972" t="s">
        <v>137</v>
      </c>
      <c r="E226" s="960" t="s">
        <v>971</v>
      </c>
      <c r="F226" s="947" t="s">
        <v>498</v>
      </c>
      <c r="G226" s="948" t="s">
        <v>499</v>
      </c>
      <c r="H226" s="954"/>
      <c r="I226" s="956"/>
      <c r="J226" s="954"/>
      <c r="K226" s="956"/>
    </row>
    <row r="227" spans="1:11" s="957" customFormat="1" ht="15" customHeight="1">
      <c r="A227" s="974" t="s">
        <v>1603</v>
      </c>
      <c r="B227" s="975" t="s">
        <v>1384</v>
      </c>
      <c r="C227" s="974" t="s">
        <v>1603</v>
      </c>
      <c r="D227" s="979" t="s">
        <v>1385</v>
      </c>
      <c r="E227" s="980" t="s">
        <v>973</v>
      </c>
      <c r="F227" s="954"/>
      <c r="G227" s="955"/>
      <c r="H227" s="954"/>
      <c r="I227" s="956"/>
      <c r="J227" s="954"/>
      <c r="K227" s="956"/>
    </row>
    <row r="228" spans="1:11" s="957" customFormat="1" ht="15" customHeight="1">
      <c r="A228" s="974" t="s">
        <v>1603</v>
      </c>
      <c r="B228" s="975" t="s">
        <v>1391</v>
      </c>
      <c r="C228" s="974" t="s">
        <v>1603</v>
      </c>
      <c r="D228" s="979" t="s">
        <v>1392</v>
      </c>
      <c r="E228" s="980" t="s">
        <v>975</v>
      </c>
      <c r="F228" s="954"/>
      <c r="G228" s="955"/>
      <c r="H228" s="954"/>
      <c r="I228" s="956"/>
      <c r="J228" s="954"/>
      <c r="K228" s="956"/>
    </row>
    <row r="229" spans="1:11" s="957" customFormat="1" ht="15" customHeight="1">
      <c r="A229" s="974" t="s">
        <v>1603</v>
      </c>
      <c r="B229" s="975" t="s">
        <v>1451</v>
      </c>
      <c r="C229" s="974" t="s">
        <v>1603</v>
      </c>
      <c r="D229" s="979" t="s">
        <v>1452</v>
      </c>
      <c r="E229" s="980" t="s">
        <v>977</v>
      </c>
      <c r="F229" s="954"/>
      <c r="G229" s="955"/>
      <c r="H229" s="954"/>
      <c r="I229" s="956"/>
      <c r="J229" s="954"/>
      <c r="K229" s="956"/>
    </row>
    <row r="230" spans="1:11" s="957" customFormat="1" ht="15" customHeight="1">
      <c r="A230" s="963" t="s">
        <v>1603</v>
      </c>
      <c r="B230" s="981" t="s">
        <v>1389</v>
      </c>
      <c r="C230" s="963" t="s">
        <v>1603</v>
      </c>
      <c r="D230" s="977" t="s">
        <v>1390</v>
      </c>
      <c r="E230" s="978" t="s">
        <v>499</v>
      </c>
      <c r="F230" s="983"/>
      <c r="G230" s="984"/>
      <c r="H230" s="983"/>
      <c r="I230" s="989"/>
      <c r="J230" s="983"/>
      <c r="K230" s="989"/>
    </row>
    <row r="231" spans="1:11" s="957" customFormat="1" ht="15" customHeight="1">
      <c r="A231" s="990" t="s">
        <v>500</v>
      </c>
      <c r="B231" s="991" t="s">
        <v>1376</v>
      </c>
      <c r="C231" s="990" t="s">
        <v>500</v>
      </c>
      <c r="D231" s="992" t="s">
        <v>137</v>
      </c>
      <c r="E231" s="993" t="s">
        <v>501</v>
      </c>
      <c r="F231" s="947" t="s">
        <v>500</v>
      </c>
      <c r="G231" s="948" t="s">
        <v>501</v>
      </c>
      <c r="H231" s="947" t="s">
        <v>215</v>
      </c>
      <c r="I231" s="1179" t="s">
        <v>1604</v>
      </c>
      <c r="J231" s="947" t="s">
        <v>1605</v>
      </c>
      <c r="K231" s="949" t="s">
        <v>1606</v>
      </c>
    </row>
    <row r="232" spans="1:11" s="957" customFormat="1" ht="15" customHeight="1">
      <c r="A232" s="990" t="s">
        <v>502</v>
      </c>
      <c r="B232" s="991" t="s">
        <v>1376</v>
      </c>
      <c r="C232" s="990" t="s">
        <v>502</v>
      </c>
      <c r="D232" s="992" t="s">
        <v>137</v>
      </c>
      <c r="E232" s="993" t="s">
        <v>503</v>
      </c>
      <c r="F232" s="970" t="s">
        <v>502</v>
      </c>
      <c r="G232" s="971" t="s">
        <v>503</v>
      </c>
      <c r="H232" s="983"/>
      <c r="I232" s="1181"/>
      <c r="J232" s="954"/>
      <c r="K232" s="956"/>
    </row>
    <row r="233" spans="1:11" s="957" customFormat="1" ht="15" customHeight="1">
      <c r="A233" s="1024" t="s">
        <v>504</v>
      </c>
      <c r="B233" s="1025" t="s">
        <v>1376</v>
      </c>
      <c r="C233" s="1024" t="s">
        <v>504</v>
      </c>
      <c r="D233" s="1026" t="s">
        <v>137</v>
      </c>
      <c r="E233" s="1004" t="s">
        <v>1607</v>
      </c>
      <c r="F233" s="1005" t="s">
        <v>504</v>
      </c>
      <c r="G233" s="1027" t="s">
        <v>1608</v>
      </c>
      <c r="H233" s="1012" t="s">
        <v>217</v>
      </c>
      <c r="I233" s="949" t="s">
        <v>218</v>
      </c>
      <c r="J233" s="954"/>
      <c r="K233" s="956"/>
    </row>
    <row r="234" spans="1:11" s="957" customFormat="1" ht="15" customHeight="1">
      <c r="A234" s="965" t="s">
        <v>506</v>
      </c>
      <c r="B234" s="966" t="s">
        <v>1376</v>
      </c>
      <c r="C234" s="965" t="s">
        <v>506</v>
      </c>
      <c r="D234" s="972" t="s">
        <v>137</v>
      </c>
      <c r="E234" s="960" t="s">
        <v>1609</v>
      </c>
      <c r="F234" s="947" t="s">
        <v>506</v>
      </c>
      <c r="G234" s="948" t="s">
        <v>218</v>
      </c>
      <c r="H234" s="954"/>
      <c r="I234" s="956"/>
      <c r="J234" s="954"/>
      <c r="K234" s="956"/>
    </row>
    <row r="235" spans="1:11" s="957" customFormat="1" ht="15" customHeight="1">
      <c r="A235" s="974" t="s">
        <v>506</v>
      </c>
      <c r="B235" s="975" t="s">
        <v>1384</v>
      </c>
      <c r="C235" s="974" t="s">
        <v>506</v>
      </c>
      <c r="D235" s="979" t="s">
        <v>1385</v>
      </c>
      <c r="E235" s="980" t="s">
        <v>1610</v>
      </c>
      <c r="F235" s="954"/>
      <c r="G235" s="955"/>
      <c r="H235" s="954"/>
      <c r="I235" s="956"/>
      <c r="J235" s="954"/>
      <c r="K235" s="956"/>
    </row>
    <row r="236" spans="1:11" s="957" customFormat="1" ht="15" customHeight="1">
      <c r="A236" s="961" t="s">
        <v>506</v>
      </c>
      <c r="B236" s="962" t="s">
        <v>1391</v>
      </c>
      <c r="C236" s="961"/>
      <c r="D236" s="997"/>
      <c r="E236" s="968" t="s">
        <v>1611</v>
      </c>
      <c r="F236" s="954"/>
      <c r="G236" s="955"/>
      <c r="H236" s="954"/>
      <c r="I236" s="956"/>
      <c r="J236" s="954"/>
      <c r="K236" s="956"/>
    </row>
    <row r="237" spans="1:11" s="957" customFormat="1" ht="15" customHeight="1">
      <c r="A237" s="950"/>
      <c r="B237" s="951"/>
      <c r="C237" s="950" t="s">
        <v>506</v>
      </c>
      <c r="D237" s="952" t="s">
        <v>1392</v>
      </c>
      <c r="E237" s="953" t="s">
        <v>1612</v>
      </c>
      <c r="F237" s="954"/>
      <c r="G237" s="955"/>
      <c r="H237" s="954"/>
      <c r="I237" s="956"/>
      <c r="J237" s="954"/>
      <c r="K237" s="956"/>
    </row>
    <row r="238" spans="1:11" s="957" customFormat="1" ht="15" customHeight="1">
      <c r="A238" s="950"/>
      <c r="B238" s="951"/>
      <c r="C238" s="950" t="s">
        <v>506</v>
      </c>
      <c r="D238" s="952" t="s">
        <v>1516</v>
      </c>
      <c r="E238" s="953" t="s">
        <v>1613</v>
      </c>
      <c r="F238" s="954"/>
      <c r="G238" s="955"/>
      <c r="H238" s="954"/>
      <c r="I238" s="956"/>
      <c r="J238" s="954"/>
      <c r="K238" s="956"/>
    </row>
    <row r="239" spans="1:11" s="957" customFormat="1" ht="15" customHeight="1">
      <c r="A239" s="958"/>
      <c r="B239" s="985"/>
      <c r="C239" s="958" t="s">
        <v>506</v>
      </c>
      <c r="D239" s="959" t="s">
        <v>1614</v>
      </c>
      <c r="E239" s="960" t="s">
        <v>1615</v>
      </c>
      <c r="F239" s="954"/>
      <c r="G239" s="955"/>
      <c r="H239" s="954"/>
      <c r="I239" s="956"/>
      <c r="J239" s="954"/>
      <c r="K239" s="956"/>
    </row>
    <row r="240" spans="1:11" s="957" customFormat="1" ht="15" customHeight="1">
      <c r="A240" s="950" t="s">
        <v>506</v>
      </c>
      <c r="B240" s="951" t="s">
        <v>1389</v>
      </c>
      <c r="C240" s="950" t="s">
        <v>506</v>
      </c>
      <c r="D240" s="952" t="s">
        <v>1390</v>
      </c>
      <c r="E240" s="953" t="s">
        <v>218</v>
      </c>
      <c r="F240" s="954"/>
      <c r="G240" s="955"/>
      <c r="H240" s="954"/>
      <c r="I240" s="956"/>
      <c r="J240" s="954"/>
      <c r="K240" s="956"/>
    </row>
    <row r="241" spans="1:11" s="957" customFormat="1" ht="15" customHeight="1">
      <c r="A241" s="965" t="s">
        <v>1616</v>
      </c>
      <c r="B241" s="966" t="s">
        <v>1376</v>
      </c>
      <c r="C241" s="965" t="s">
        <v>1616</v>
      </c>
      <c r="D241" s="972" t="s">
        <v>137</v>
      </c>
      <c r="E241" s="973" t="s">
        <v>990</v>
      </c>
      <c r="F241" s="947" t="s">
        <v>507</v>
      </c>
      <c r="G241" s="948" t="s">
        <v>508</v>
      </c>
      <c r="H241" s="947" t="s">
        <v>219</v>
      </c>
      <c r="I241" s="949" t="s">
        <v>0</v>
      </c>
      <c r="J241" s="947" t="s">
        <v>1617</v>
      </c>
      <c r="K241" s="949" t="s">
        <v>0</v>
      </c>
    </row>
    <row r="242" spans="1:11" s="957" customFormat="1" ht="15" customHeight="1">
      <c r="A242" s="974" t="s">
        <v>1616</v>
      </c>
      <c r="B242" s="975" t="s">
        <v>1384</v>
      </c>
      <c r="C242" s="974" t="s">
        <v>1616</v>
      </c>
      <c r="D242" s="979" t="s">
        <v>1385</v>
      </c>
      <c r="E242" s="980" t="s">
        <v>992</v>
      </c>
      <c r="F242" s="954"/>
      <c r="G242" s="955"/>
      <c r="H242" s="954"/>
      <c r="I242" s="956"/>
      <c r="J242" s="954"/>
      <c r="K242" s="956"/>
    </row>
    <row r="243" spans="1:11" s="957" customFormat="1" ht="15" customHeight="1">
      <c r="A243" s="963" t="s">
        <v>1616</v>
      </c>
      <c r="B243" s="981" t="s">
        <v>1391</v>
      </c>
      <c r="C243" s="963" t="s">
        <v>1616</v>
      </c>
      <c r="D243" s="977" t="s">
        <v>1392</v>
      </c>
      <c r="E243" s="978" t="s">
        <v>994</v>
      </c>
      <c r="F243" s="983"/>
      <c r="G243" s="984"/>
      <c r="H243" s="954"/>
      <c r="I243" s="956"/>
      <c r="J243" s="954"/>
      <c r="K243" s="956"/>
    </row>
    <row r="244" spans="1:11" s="957" customFormat="1" ht="15" customHeight="1">
      <c r="A244" s="965" t="s">
        <v>1618</v>
      </c>
      <c r="B244" s="966" t="s">
        <v>1376</v>
      </c>
      <c r="C244" s="965" t="s">
        <v>1618</v>
      </c>
      <c r="D244" s="972" t="s">
        <v>137</v>
      </c>
      <c r="E244" s="953" t="s">
        <v>1619</v>
      </c>
      <c r="F244" s="970" t="s">
        <v>509</v>
      </c>
      <c r="G244" s="971" t="s">
        <v>510</v>
      </c>
      <c r="H244" s="954"/>
      <c r="I244" s="956"/>
      <c r="J244" s="954"/>
      <c r="K244" s="956"/>
    </row>
    <row r="245" spans="1:11" s="957" customFormat="1" ht="15" customHeight="1">
      <c r="A245" s="990" t="s">
        <v>1620</v>
      </c>
      <c r="B245" s="991" t="s">
        <v>1376</v>
      </c>
      <c r="C245" s="990" t="s">
        <v>1620</v>
      </c>
      <c r="D245" s="992" t="s">
        <v>137</v>
      </c>
      <c r="E245" s="993" t="s">
        <v>512</v>
      </c>
      <c r="F245" s="970" t="s">
        <v>511</v>
      </c>
      <c r="G245" s="971" t="s">
        <v>512</v>
      </c>
      <c r="H245" s="954"/>
      <c r="I245" s="956"/>
      <c r="J245" s="954"/>
      <c r="K245" s="956"/>
    </row>
    <row r="246" spans="1:11" s="957" customFormat="1" ht="15" customHeight="1">
      <c r="A246" s="990" t="s">
        <v>1621</v>
      </c>
      <c r="B246" s="991" t="s">
        <v>1376</v>
      </c>
      <c r="C246" s="990" t="s">
        <v>1621</v>
      </c>
      <c r="D246" s="992" t="s">
        <v>137</v>
      </c>
      <c r="E246" s="993" t="s">
        <v>514</v>
      </c>
      <c r="F246" s="970" t="s">
        <v>513</v>
      </c>
      <c r="G246" s="971" t="s">
        <v>514</v>
      </c>
      <c r="H246" s="954"/>
      <c r="I246" s="956"/>
      <c r="J246" s="954"/>
      <c r="K246" s="956"/>
    </row>
    <row r="247" spans="1:11" s="957" customFormat="1" ht="15" customHeight="1">
      <c r="A247" s="974" t="s">
        <v>1622</v>
      </c>
      <c r="B247" s="975" t="s">
        <v>1412</v>
      </c>
      <c r="C247" s="974" t="s">
        <v>1622</v>
      </c>
      <c r="D247" s="979" t="s">
        <v>1380</v>
      </c>
      <c r="E247" s="973" t="s">
        <v>999</v>
      </c>
      <c r="F247" s="947" t="s">
        <v>515</v>
      </c>
      <c r="G247" s="948" t="s">
        <v>516</v>
      </c>
      <c r="H247" s="954"/>
      <c r="I247" s="956"/>
      <c r="J247" s="954"/>
      <c r="K247" s="956"/>
    </row>
    <row r="248" spans="1:11" s="957" customFormat="1" ht="15" customHeight="1">
      <c r="A248" s="950" t="s">
        <v>1622</v>
      </c>
      <c r="B248" s="951" t="s">
        <v>1435</v>
      </c>
      <c r="C248" s="950" t="s">
        <v>515</v>
      </c>
      <c r="D248" s="952" t="s">
        <v>1390</v>
      </c>
      <c r="E248" s="968" t="s">
        <v>1623</v>
      </c>
      <c r="F248" s="954"/>
      <c r="G248" s="955"/>
      <c r="H248" s="954"/>
      <c r="I248" s="956"/>
      <c r="J248" s="954"/>
      <c r="K248" s="956"/>
    </row>
    <row r="249" spans="1:11" s="957" customFormat="1" ht="15" customHeight="1">
      <c r="A249" s="965" t="s">
        <v>1624</v>
      </c>
      <c r="B249" s="966" t="s">
        <v>1376</v>
      </c>
      <c r="C249" s="965" t="s">
        <v>1624</v>
      </c>
      <c r="D249" s="967" t="s">
        <v>137</v>
      </c>
      <c r="E249" s="993" t="s">
        <v>1625</v>
      </c>
      <c r="F249" s="970" t="s">
        <v>517</v>
      </c>
      <c r="G249" s="971" t="s">
        <v>518</v>
      </c>
      <c r="H249" s="947" t="s">
        <v>220</v>
      </c>
      <c r="I249" s="949" t="s">
        <v>1</v>
      </c>
      <c r="J249" s="947" t="s">
        <v>1626</v>
      </c>
      <c r="K249" s="949" t="s">
        <v>1</v>
      </c>
    </row>
    <row r="250" spans="1:11" s="957" customFormat="1" ht="15" customHeight="1">
      <c r="A250" s="990" t="s">
        <v>1627</v>
      </c>
      <c r="B250" s="991" t="s">
        <v>1376</v>
      </c>
      <c r="C250" s="990" t="s">
        <v>1627</v>
      </c>
      <c r="D250" s="994" t="s">
        <v>137</v>
      </c>
      <c r="E250" s="993" t="s">
        <v>1628</v>
      </c>
      <c r="F250" s="970" t="s">
        <v>519</v>
      </c>
      <c r="G250" s="971" t="s">
        <v>520</v>
      </c>
      <c r="H250" s="954"/>
      <c r="I250" s="956"/>
      <c r="J250" s="954"/>
      <c r="K250" s="956"/>
    </row>
    <row r="251" spans="1:11" s="957" customFormat="1" ht="15" customHeight="1">
      <c r="A251" s="986" t="s">
        <v>1629</v>
      </c>
      <c r="B251" s="987" t="s">
        <v>1412</v>
      </c>
      <c r="C251" s="986" t="s">
        <v>1629</v>
      </c>
      <c r="D251" s="1028" t="s">
        <v>1380</v>
      </c>
      <c r="E251" s="993" t="s">
        <v>522</v>
      </c>
      <c r="F251" s="970" t="s">
        <v>521</v>
      </c>
      <c r="G251" s="971" t="s">
        <v>522</v>
      </c>
      <c r="H251" s="954"/>
      <c r="I251" s="956"/>
      <c r="J251" s="954"/>
      <c r="K251" s="956"/>
    </row>
    <row r="252" spans="1:11" s="957" customFormat="1" ht="15" customHeight="1">
      <c r="A252" s="943" t="s">
        <v>1630</v>
      </c>
      <c r="B252" s="944" t="s">
        <v>1412</v>
      </c>
      <c r="C252" s="943" t="s">
        <v>523</v>
      </c>
      <c r="D252" s="945" t="s">
        <v>137</v>
      </c>
      <c r="E252" s="946" t="s">
        <v>1631</v>
      </c>
      <c r="F252" s="947" t="s">
        <v>523</v>
      </c>
      <c r="G252" s="948" t="s">
        <v>524</v>
      </c>
      <c r="H252" s="954"/>
      <c r="I252" s="956"/>
      <c r="J252" s="954"/>
      <c r="K252" s="956"/>
    </row>
    <row r="253" spans="1:11" s="957" customFormat="1" ht="15" customHeight="1">
      <c r="A253" s="965" t="s">
        <v>1632</v>
      </c>
      <c r="B253" s="966" t="s">
        <v>1376</v>
      </c>
      <c r="C253" s="965" t="s">
        <v>1632</v>
      </c>
      <c r="D253" s="972" t="s">
        <v>137</v>
      </c>
      <c r="E253" s="973" t="s">
        <v>1006</v>
      </c>
      <c r="F253" s="947" t="s">
        <v>525</v>
      </c>
      <c r="G253" s="948" t="s">
        <v>526</v>
      </c>
      <c r="H253" s="954"/>
      <c r="I253" s="956"/>
      <c r="J253" s="954"/>
      <c r="K253" s="956"/>
    </row>
    <row r="254" spans="1:11" s="957" customFormat="1" ht="15" customHeight="1">
      <c r="A254" s="961" t="s">
        <v>1632</v>
      </c>
      <c r="B254" s="962" t="s">
        <v>1447</v>
      </c>
      <c r="C254" s="961" t="s">
        <v>525</v>
      </c>
      <c r="D254" s="997" t="s">
        <v>1385</v>
      </c>
      <c r="E254" s="968" t="s">
        <v>1633</v>
      </c>
      <c r="F254" s="954"/>
      <c r="G254" s="955"/>
      <c r="H254" s="954"/>
      <c r="I254" s="956"/>
      <c r="J254" s="954"/>
      <c r="K254" s="956"/>
    </row>
    <row r="255" spans="1:11" s="957" customFormat="1" ht="15" customHeight="1">
      <c r="A255" s="965" t="s">
        <v>1634</v>
      </c>
      <c r="B255" s="966" t="s">
        <v>1376</v>
      </c>
      <c r="C255" s="965" t="s">
        <v>1634</v>
      </c>
      <c r="D255" s="972" t="s">
        <v>137</v>
      </c>
      <c r="E255" s="973" t="s">
        <v>1010</v>
      </c>
      <c r="F255" s="947" t="s">
        <v>527</v>
      </c>
      <c r="G255" s="948" t="s">
        <v>528</v>
      </c>
      <c r="H255" s="954"/>
      <c r="I255" s="956"/>
      <c r="J255" s="954"/>
      <c r="K255" s="956"/>
    </row>
    <row r="256" spans="1:11" s="957" customFormat="1" ht="15" customHeight="1">
      <c r="A256" s="974" t="s">
        <v>1634</v>
      </c>
      <c r="B256" s="975" t="s">
        <v>1447</v>
      </c>
      <c r="C256" s="974" t="s">
        <v>1634</v>
      </c>
      <c r="D256" s="979" t="s">
        <v>1448</v>
      </c>
      <c r="E256" s="980" t="s">
        <v>528</v>
      </c>
      <c r="F256" s="954"/>
      <c r="G256" s="955"/>
      <c r="H256" s="954"/>
      <c r="I256" s="956"/>
      <c r="J256" s="954"/>
      <c r="K256" s="956"/>
    </row>
    <row r="257" spans="1:11" s="957" customFormat="1" ht="15" customHeight="1">
      <c r="A257" s="986" t="s">
        <v>1634</v>
      </c>
      <c r="B257" s="987" t="s">
        <v>1475</v>
      </c>
      <c r="C257" s="986" t="s">
        <v>1634</v>
      </c>
      <c r="D257" s="988" t="s">
        <v>1476</v>
      </c>
      <c r="E257" s="978" t="s">
        <v>1013</v>
      </c>
      <c r="F257" s="983"/>
      <c r="G257" s="984"/>
      <c r="H257" s="954"/>
      <c r="I257" s="956"/>
      <c r="J257" s="954"/>
      <c r="K257" s="956"/>
    </row>
    <row r="258" spans="1:11" s="957" customFormat="1" ht="15" customHeight="1">
      <c r="A258" s="958" t="s">
        <v>1635</v>
      </c>
      <c r="B258" s="985" t="s">
        <v>1412</v>
      </c>
      <c r="C258" s="958" t="s">
        <v>1635</v>
      </c>
      <c r="D258" s="959" t="s">
        <v>1380</v>
      </c>
      <c r="E258" s="982" t="s">
        <v>530</v>
      </c>
      <c r="F258" s="970" t="s">
        <v>529</v>
      </c>
      <c r="G258" s="971" t="s">
        <v>530</v>
      </c>
      <c r="H258" s="954"/>
      <c r="I258" s="956"/>
      <c r="J258" s="954"/>
      <c r="K258" s="956"/>
    </row>
    <row r="259" spans="1:11" s="957" customFormat="1" ht="15" customHeight="1">
      <c r="A259" s="965" t="s">
        <v>1636</v>
      </c>
      <c r="B259" s="966" t="s">
        <v>1412</v>
      </c>
      <c r="C259" s="965" t="s">
        <v>1636</v>
      </c>
      <c r="D259" s="972" t="s">
        <v>137</v>
      </c>
      <c r="E259" s="973" t="s">
        <v>1016</v>
      </c>
      <c r="F259" s="947" t="s">
        <v>531</v>
      </c>
      <c r="G259" s="948" t="s">
        <v>532</v>
      </c>
      <c r="H259" s="954"/>
      <c r="I259" s="956"/>
      <c r="J259" s="954"/>
      <c r="K259" s="956"/>
    </row>
    <row r="260" spans="1:11" s="957" customFormat="1" ht="15" customHeight="1">
      <c r="A260" s="974" t="s">
        <v>1636</v>
      </c>
      <c r="B260" s="975" t="s">
        <v>1447</v>
      </c>
      <c r="C260" s="974" t="s">
        <v>1636</v>
      </c>
      <c r="D260" s="979" t="s">
        <v>1448</v>
      </c>
      <c r="E260" s="980" t="s">
        <v>1637</v>
      </c>
      <c r="F260" s="954"/>
      <c r="G260" s="955"/>
      <c r="H260" s="954"/>
      <c r="I260" s="956"/>
      <c r="J260" s="954"/>
      <c r="K260" s="956"/>
    </row>
    <row r="261" spans="1:11" s="957" customFormat="1" ht="15" customHeight="1">
      <c r="A261" s="974" t="s">
        <v>1636</v>
      </c>
      <c r="B261" s="975" t="s">
        <v>1475</v>
      </c>
      <c r="C261" s="974" t="s">
        <v>1636</v>
      </c>
      <c r="D261" s="979" t="s">
        <v>1476</v>
      </c>
      <c r="E261" s="980" t="s">
        <v>1638</v>
      </c>
      <c r="F261" s="954"/>
      <c r="G261" s="955"/>
      <c r="H261" s="954"/>
      <c r="I261" s="956"/>
      <c r="J261" s="954"/>
      <c r="K261" s="956"/>
    </row>
    <row r="262" spans="1:11" s="957" customFormat="1" ht="15" customHeight="1">
      <c r="A262" s="986" t="s">
        <v>1636</v>
      </c>
      <c r="B262" s="987" t="s">
        <v>1435</v>
      </c>
      <c r="C262" s="986" t="s">
        <v>1636</v>
      </c>
      <c r="D262" s="988" t="s">
        <v>1390</v>
      </c>
      <c r="E262" s="978" t="s">
        <v>1639</v>
      </c>
      <c r="F262" s="983"/>
      <c r="G262" s="984"/>
      <c r="H262" s="983"/>
      <c r="I262" s="989"/>
      <c r="J262" s="983"/>
      <c r="K262" s="989"/>
    </row>
    <row r="263" spans="1:11" s="957" customFormat="1" ht="15" customHeight="1">
      <c r="A263" s="965" t="s">
        <v>533</v>
      </c>
      <c r="B263" s="966" t="s">
        <v>1376</v>
      </c>
      <c r="C263" s="965" t="s">
        <v>533</v>
      </c>
      <c r="D263" s="972" t="s">
        <v>137</v>
      </c>
      <c r="E263" s="973" t="s">
        <v>1023</v>
      </c>
      <c r="F263" s="947" t="s">
        <v>533</v>
      </c>
      <c r="G263" s="948" t="s">
        <v>534</v>
      </c>
      <c r="H263" s="954" t="s">
        <v>221</v>
      </c>
      <c r="I263" s="956" t="s">
        <v>2</v>
      </c>
      <c r="J263" s="954" t="s">
        <v>1640</v>
      </c>
      <c r="K263" s="956" t="s">
        <v>2</v>
      </c>
    </row>
    <row r="264" spans="1:11" s="957" customFormat="1" ht="15" customHeight="1">
      <c r="A264" s="963" t="s">
        <v>533</v>
      </c>
      <c r="B264" s="981" t="s">
        <v>1389</v>
      </c>
      <c r="C264" s="963" t="s">
        <v>1641</v>
      </c>
      <c r="D264" s="977" t="s">
        <v>1488</v>
      </c>
      <c r="E264" s="978" t="s">
        <v>1025</v>
      </c>
      <c r="F264" s="983"/>
      <c r="G264" s="984"/>
      <c r="H264" s="954"/>
      <c r="I264" s="956"/>
      <c r="J264" s="954"/>
      <c r="K264" s="956"/>
    </row>
    <row r="265" spans="1:11" s="957" customFormat="1" ht="15" customHeight="1">
      <c r="A265" s="950" t="s">
        <v>535</v>
      </c>
      <c r="B265" s="951" t="s">
        <v>1376</v>
      </c>
      <c r="C265" s="950" t="s">
        <v>535</v>
      </c>
      <c r="D265" s="952" t="s">
        <v>137</v>
      </c>
      <c r="E265" s="953" t="s">
        <v>1642</v>
      </c>
      <c r="F265" s="947" t="s">
        <v>535</v>
      </c>
      <c r="G265" s="948" t="s">
        <v>536</v>
      </c>
      <c r="H265" s="954"/>
      <c r="I265" s="956"/>
      <c r="J265" s="954"/>
      <c r="K265" s="956"/>
    </row>
    <row r="266" spans="1:11" s="957" customFormat="1" ht="15" customHeight="1">
      <c r="A266" s="943" t="s">
        <v>1643</v>
      </c>
      <c r="B266" s="944" t="s">
        <v>1376</v>
      </c>
      <c r="C266" s="943" t="s">
        <v>1643</v>
      </c>
      <c r="D266" s="969" t="s">
        <v>137</v>
      </c>
      <c r="E266" s="946" t="s">
        <v>1644</v>
      </c>
      <c r="F266" s="970" t="s">
        <v>537</v>
      </c>
      <c r="G266" s="971" t="s">
        <v>538</v>
      </c>
      <c r="H266" s="954"/>
      <c r="I266" s="956"/>
      <c r="J266" s="954"/>
      <c r="K266" s="956"/>
    </row>
    <row r="267" spans="1:11" s="957" customFormat="1" ht="15" customHeight="1">
      <c r="A267" s="990" t="s">
        <v>1645</v>
      </c>
      <c r="B267" s="991" t="s">
        <v>1412</v>
      </c>
      <c r="C267" s="990" t="s">
        <v>1645</v>
      </c>
      <c r="D267" s="994" t="s">
        <v>1380</v>
      </c>
      <c r="E267" s="993" t="s">
        <v>540</v>
      </c>
      <c r="F267" s="970" t="s">
        <v>539</v>
      </c>
      <c r="G267" s="971" t="s">
        <v>540</v>
      </c>
      <c r="H267" s="954"/>
      <c r="I267" s="956"/>
      <c r="J267" s="954"/>
      <c r="K267" s="956"/>
    </row>
    <row r="268" spans="1:11" s="957" customFormat="1" ht="15" customHeight="1">
      <c r="A268" s="990" t="s">
        <v>1646</v>
      </c>
      <c r="B268" s="991" t="s">
        <v>1376</v>
      </c>
      <c r="C268" s="990" t="s">
        <v>1646</v>
      </c>
      <c r="D268" s="994" t="s">
        <v>137</v>
      </c>
      <c r="E268" s="993" t="s">
        <v>1647</v>
      </c>
      <c r="F268" s="970" t="s">
        <v>541</v>
      </c>
      <c r="G268" s="971" t="s">
        <v>542</v>
      </c>
      <c r="H268" s="954"/>
      <c r="I268" s="956"/>
      <c r="J268" s="954"/>
      <c r="K268" s="956"/>
    </row>
    <row r="269" spans="1:11" s="957" customFormat="1" ht="15" customHeight="1">
      <c r="A269" s="958" t="s">
        <v>1648</v>
      </c>
      <c r="B269" s="991" t="s">
        <v>1412</v>
      </c>
      <c r="C269" s="990" t="s">
        <v>1648</v>
      </c>
      <c r="D269" s="994" t="s">
        <v>1380</v>
      </c>
      <c r="E269" s="982" t="s">
        <v>544</v>
      </c>
      <c r="F269" s="970" t="s">
        <v>543</v>
      </c>
      <c r="G269" s="971" t="s">
        <v>544</v>
      </c>
      <c r="H269" s="954"/>
      <c r="I269" s="956"/>
      <c r="J269" s="954"/>
      <c r="K269" s="956"/>
    </row>
    <row r="270" spans="1:11" s="957" customFormat="1" ht="15" customHeight="1">
      <c r="A270" s="965" t="s">
        <v>1649</v>
      </c>
      <c r="B270" s="985" t="s">
        <v>1412</v>
      </c>
      <c r="C270" s="958" t="s">
        <v>1649</v>
      </c>
      <c r="D270" s="959" t="s">
        <v>1380</v>
      </c>
      <c r="E270" s="960" t="s">
        <v>1032</v>
      </c>
      <c r="F270" s="947" t="s">
        <v>545</v>
      </c>
      <c r="G270" s="948" t="s">
        <v>223</v>
      </c>
      <c r="H270" s="947" t="s">
        <v>222</v>
      </c>
      <c r="I270" s="949" t="s">
        <v>223</v>
      </c>
      <c r="J270" s="947" t="s">
        <v>1650</v>
      </c>
      <c r="K270" s="949" t="s">
        <v>1651</v>
      </c>
    </row>
    <row r="271" spans="1:11" s="957" customFormat="1" ht="15" customHeight="1">
      <c r="A271" s="974" t="s">
        <v>545</v>
      </c>
      <c r="B271" s="975" t="s">
        <v>1447</v>
      </c>
      <c r="C271" s="974" t="s">
        <v>545</v>
      </c>
      <c r="D271" s="979" t="s">
        <v>1448</v>
      </c>
      <c r="E271" s="980" t="s">
        <v>1034</v>
      </c>
      <c r="F271" s="954"/>
      <c r="G271" s="955"/>
      <c r="H271" s="954"/>
      <c r="I271" s="956"/>
      <c r="J271" s="954"/>
      <c r="K271" s="956"/>
    </row>
    <row r="272" spans="1:11" s="957" customFormat="1" ht="15" customHeight="1">
      <c r="A272" s="961" t="s">
        <v>545</v>
      </c>
      <c r="B272" s="962" t="s">
        <v>1475</v>
      </c>
      <c r="C272" s="961" t="s">
        <v>545</v>
      </c>
      <c r="D272" s="997" t="s">
        <v>1476</v>
      </c>
      <c r="E272" s="968" t="s">
        <v>1652</v>
      </c>
      <c r="F272" s="954"/>
      <c r="G272" s="955"/>
      <c r="H272" s="954"/>
      <c r="I272" s="956"/>
      <c r="J272" s="954"/>
      <c r="K272" s="956"/>
    </row>
    <row r="273" spans="1:11" s="957" customFormat="1" ht="15" customHeight="1">
      <c r="A273" s="986" t="s">
        <v>1653</v>
      </c>
      <c r="B273" s="987" t="s">
        <v>1407</v>
      </c>
      <c r="C273" s="986" t="s">
        <v>1653</v>
      </c>
      <c r="D273" s="988" t="s">
        <v>1408</v>
      </c>
      <c r="E273" s="978" t="s">
        <v>1654</v>
      </c>
      <c r="F273" s="983"/>
      <c r="G273" s="984"/>
      <c r="H273" s="983"/>
      <c r="I273" s="989"/>
      <c r="J273" s="954"/>
      <c r="K273" s="956"/>
    </row>
    <row r="274" spans="1:11" s="957" customFormat="1" ht="15" customHeight="1">
      <c r="A274" s="965" t="s">
        <v>1655</v>
      </c>
      <c r="B274" s="966" t="s">
        <v>1505</v>
      </c>
      <c r="C274" s="965" t="s">
        <v>1655</v>
      </c>
      <c r="D274" s="967" t="s">
        <v>1388</v>
      </c>
      <c r="E274" s="973" t="s">
        <v>1656</v>
      </c>
      <c r="F274" s="947" t="s">
        <v>546</v>
      </c>
      <c r="G274" s="948" t="s">
        <v>225</v>
      </c>
      <c r="H274" s="954" t="s">
        <v>224</v>
      </c>
      <c r="I274" s="956" t="s">
        <v>225</v>
      </c>
      <c r="J274" s="954"/>
      <c r="K274" s="956"/>
    </row>
    <row r="275" spans="1:11" s="957" customFormat="1" ht="15" customHeight="1">
      <c r="A275" s="961" t="s">
        <v>1657</v>
      </c>
      <c r="B275" s="962" t="s">
        <v>1447</v>
      </c>
      <c r="C275" s="961" t="s">
        <v>1657</v>
      </c>
      <c r="D275" s="997" t="s">
        <v>1448</v>
      </c>
      <c r="E275" s="968" t="s">
        <v>1658</v>
      </c>
      <c r="F275" s="954"/>
      <c r="G275" s="955"/>
      <c r="H275" s="954"/>
      <c r="I275" s="956"/>
      <c r="J275" s="954"/>
      <c r="K275" s="956"/>
    </row>
    <row r="276" spans="1:11" s="957" customFormat="1" ht="15" customHeight="1">
      <c r="A276" s="986" t="s">
        <v>1657</v>
      </c>
      <c r="B276" s="987" t="s">
        <v>1435</v>
      </c>
      <c r="C276" s="986" t="s">
        <v>1657</v>
      </c>
      <c r="D276" s="988" t="s">
        <v>1488</v>
      </c>
      <c r="E276" s="978" t="s">
        <v>1659</v>
      </c>
      <c r="F276" s="983"/>
      <c r="G276" s="984"/>
      <c r="H276" s="954"/>
      <c r="I276" s="956"/>
      <c r="J276" s="983"/>
      <c r="K276" s="989"/>
    </row>
    <row r="277" spans="1:11" s="957" customFormat="1" ht="15" customHeight="1">
      <c r="A277" s="943" t="s">
        <v>1660</v>
      </c>
      <c r="B277" s="944" t="s">
        <v>1376</v>
      </c>
      <c r="C277" s="943"/>
      <c r="D277" s="969"/>
      <c r="E277" s="946" t="s">
        <v>1045</v>
      </c>
      <c r="F277" s="954" t="s">
        <v>547</v>
      </c>
      <c r="G277" s="955" t="s">
        <v>227</v>
      </c>
      <c r="H277" s="947" t="s">
        <v>226</v>
      </c>
      <c r="I277" s="949" t="s">
        <v>227</v>
      </c>
      <c r="J277" s="947" t="s">
        <v>1661</v>
      </c>
      <c r="K277" s="949" t="s">
        <v>1662</v>
      </c>
    </row>
    <row r="278" spans="1:11" s="957" customFormat="1" ht="15" customHeight="1">
      <c r="A278" s="950"/>
      <c r="B278" s="951"/>
      <c r="C278" s="950" t="s">
        <v>1660</v>
      </c>
      <c r="D278" s="995" t="s">
        <v>137</v>
      </c>
      <c r="E278" s="953" t="s">
        <v>1663</v>
      </c>
      <c r="F278" s="954"/>
      <c r="G278" s="955"/>
      <c r="H278" s="954"/>
      <c r="I278" s="956"/>
      <c r="J278" s="954"/>
      <c r="K278" s="956"/>
    </row>
    <row r="279" spans="1:11" s="957" customFormat="1" ht="15" customHeight="1">
      <c r="A279" s="1029"/>
      <c r="B279" s="1030"/>
      <c r="C279" s="958" t="s">
        <v>1660</v>
      </c>
      <c r="D279" s="1031" t="s">
        <v>1428</v>
      </c>
      <c r="E279" s="960" t="s">
        <v>1664</v>
      </c>
      <c r="F279" s="954"/>
      <c r="G279" s="955"/>
      <c r="H279" s="954"/>
      <c r="I279" s="956"/>
      <c r="J279" s="954"/>
      <c r="K279" s="956"/>
    </row>
    <row r="280" spans="1:11" s="957" customFormat="1" ht="15" customHeight="1">
      <c r="A280" s="974" t="s">
        <v>547</v>
      </c>
      <c r="B280" s="975" t="s">
        <v>1384</v>
      </c>
      <c r="C280" s="974" t="s">
        <v>547</v>
      </c>
      <c r="D280" s="979" t="s">
        <v>1385</v>
      </c>
      <c r="E280" s="980" t="s">
        <v>1047</v>
      </c>
      <c r="F280" s="954"/>
      <c r="G280" s="955"/>
      <c r="H280" s="954"/>
      <c r="I280" s="956"/>
      <c r="J280" s="954"/>
      <c r="K280" s="956"/>
    </row>
    <row r="281" spans="1:11" s="957" customFormat="1" ht="15" customHeight="1">
      <c r="A281" s="974" t="s">
        <v>547</v>
      </c>
      <c r="B281" s="975" t="s">
        <v>1391</v>
      </c>
      <c r="C281" s="974" t="s">
        <v>547</v>
      </c>
      <c r="D281" s="976" t="s">
        <v>1392</v>
      </c>
      <c r="E281" s="980" t="s">
        <v>1665</v>
      </c>
      <c r="F281" s="954"/>
      <c r="G281" s="955"/>
      <c r="H281" s="954"/>
      <c r="I281" s="956"/>
      <c r="J281" s="954"/>
      <c r="K281" s="956"/>
    </row>
    <row r="282" spans="1:11" s="957" customFormat="1" ht="15" customHeight="1">
      <c r="A282" s="958" t="s">
        <v>1660</v>
      </c>
      <c r="B282" s="985" t="s">
        <v>1666</v>
      </c>
      <c r="C282" s="958" t="s">
        <v>1660</v>
      </c>
      <c r="D282" s="959" t="s">
        <v>1667</v>
      </c>
      <c r="E282" s="980" t="s">
        <v>1668</v>
      </c>
      <c r="F282" s="954"/>
      <c r="G282" s="955"/>
      <c r="H282" s="954"/>
      <c r="I282" s="956"/>
      <c r="J282" s="954"/>
      <c r="K282" s="956"/>
    </row>
    <row r="283" spans="1:11" s="957" customFormat="1" ht="15" customHeight="1">
      <c r="A283" s="974" t="s">
        <v>547</v>
      </c>
      <c r="B283" s="975" t="s">
        <v>1472</v>
      </c>
      <c r="C283" s="974" t="s">
        <v>547</v>
      </c>
      <c r="D283" s="976" t="s">
        <v>1473</v>
      </c>
      <c r="E283" s="980" t="s">
        <v>1669</v>
      </c>
      <c r="F283" s="954"/>
      <c r="G283" s="955"/>
      <c r="H283" s="954"/>
      <c r="I283" s="956"/>
      <c r="J283" s="954"/>
      <c r="K283" s="956"/>
    </row>
    <row r="284" spans="1:11" s="957" customFormat="1" ht="15" customHeight="1">
      <c r="A284" s="963" t="s">
        <v>1660</v>
      </c>
      <c r="B284" s="981" t="s">
        <v>1435</v>
      </c>
      <c r="C284" s="963" t="s">
        <v>547</v>
      </c>
      <c r="D284" s="964" t="s">
        <v>1488</v>
      </c>
      <c r="E284" s="978" t="s">
        <v>1670</v>
      </c>
      <c r="F284" s="954"/>
      <c r="G284" s="955"/>
      <c r="H284" s="983"/>
      <c r="I284" s="989"/>
      <c r="J284" s="954"/>
      <c r="K284" s="956"/>
    </row>
    <row r="285" spans="1:11" s="957" customFormat="1" ht="15" customHeight="1">
      <c r="A285" s="950" t="s">
        <v>1671</v>
      </c>
      <c r="B285" s="951" t="s">
        <v>1412</v>
      </c>
      <c r="C285" s="950" t="s">
        <v>1671</v>
      </c>
      <c r="D285" s="952" t="s">
        <v>1380</v>
      </c>
      <c r="E285" s="973" t="s">
        <v>1672</v>
      </c>
      <c r="F285" s="947" t="s">
        <v>548</v>
      </c>
      <c r="G285" s="948" t="s">
        <v>229</v>
      </c>
      <c r="H285" s="954" t="s">
        <v>228</v>
      </c>
      <c r="I285" s="956" t="s">
        <v>229</v>
      </c>
      <c r="J285" s="954"/>
      <c r="K285" s="956"/>
    </row>
    <row r="286" spans="1:11" s="957" customFormat="1" ht="15" customHeight="1">
      <c r="A286" s="961" t="s">
        <v>1671</v>
      </c>
      <c r="B286" s="962" t="s">
        <v>1447</v>
      </c>
      <c r="C286" s="961" t="s">
        <v>1671</v>
      </c>
      <c r="D286" s="1032" t="s">
        <v>1448</v>
      </c>
      <c r="E286" s="978" t="s">
        <v>1673</v>
      </c>
      <c r="F286" s="983"/>
      <c r="G286" s="984"/>
      <c r="H286" s="954"/>
      <c r="I286" s="956"/>
      <c r="J286" s="954"/>
      <c r="K286" s="956"/>
    </row>
    <row r="287" spans="1:11" s="957" customFormat="1" ht="15" customHeight="1">
      <c r="A287" s="990" t="s">
        <v>1674</v>
      </c>
      <c r="B287" s="991" t="s">
        <v>1376</v>
      </c>
      <c r="C287" s="990" t="s">
        <v>1674</v>
      </c>
      <c r="D287" s="992" t="s">
        <v>137</v>
      </c>
      <c r="E287" s="993" t="s">
        <v>550</v>
      </c>
      <c r="F287" s="954" t="s">
        <v>549</v>
      </c>
      <c r="G287" s="955" t="s">
        <v>550</v>
      </c>
      <c r="H287" s="947" t="s">
        <v>230</v>
      </c>
      <c r="I287" s="1179" t="s">
        <v>231</v>
      </c>
      <c r="J287" s="954"/>
      <c r="K287" s="956"/>
    </row>
    <row r="288" spans="1:11" s="957" customFormat="1" ht="15" customHeight="1">
      <c r="A288" s="990" t="s">
        <v>1675</v>
      </c>
      <c r="B288" s="991" t="s">
        <v>1412</v>
      </c>
      <c r="C288" s="990" t="s">
        <v>1675</v>
      </c>
      <c r="D288" s="994" t="s">
        <v>137</v>
      </c>
      <c r="E288" s="993" t="s">
        <v>552</v>
      </c>
      <c r="F288" s="970" t="s">
        <v>551</v>
      </c>
      <c r="G288" s="971" t="s">
        <v>552</v>
      </c>
      <c r="H288" s="983"/>
      <c r="I288" s="1181"/>
      <c r="J288" s="954"/>
      <c r="K288" s="956"/>
    </row>
    <row r="289" spans="1:11" s="957" customFormat="1" ht="15" customHeight="1">
      <c r="A289" s="958" t="s">
        <v>1676</v>
      </c>
      <c r="B289" s="985" t="s">
        <v>1412</v>
      </c>
      <c r="C289" s="958" t="s">
        <v>1676</v>
      </c>
      <c r="D289" s="959" t="s">
        <v>1380</v>
      </c>
      <c r="E289" s="973" t="s">
        <v>1063</v>
      </c>
      <c r="F289" s="947" t="s">
        <v>553</v>
      </c>
      <c r="G289" s="948" t="s">
        <v>233</v>
      </c>
      <c r="H289" s="947" t="s">
        <v>232</v>
      </c>
      <c r="I289" s="949" t="s">
        <v>233</v>
      </c>
      <c r="J289" s="954"/>
      <c r="K289" s="956"/>
    </row>
    <row r="290" spans="1:11" s="957" customFormat="1" ht="15" customHeight="1">
      <c r="A290" s="974" t="s">
        <v>1676</v>
      </c>
      <c r="B290" s="975" t="s">
        <v>1384</v>
      </c>
      <c r="C290" s="974" t="s">
        <v>1676</v>
      </c>
      <c r="D290" s="979" t="s">
        <v>1448</v>
      </c>
      <c r="E290" s="980" t="s">
        <v>1065</v>
      </c>
      <c r="F290" s="954"/>
      <c r="G290" s="955"/>
      <c r="H290" s="954"/>
      <c r="I290" s="956"/>
      <c r="J290" s="954"/>
      <c r="K290" s="956"/>
    </row>
    <row r="291" spans="1:11" s="957" customFormat="1" ht="15" customHeight="1">
      <c r="A291" s="974" t="s">
        <v>1676</v>
      </c>
      <c r="B291" s="975" t="s">
        <v>1391</v>
      </c>
      <c r="C291" s="974" t="s">
        <v>1676</v>
      </c>
      <c r="D291" s="979" t="s">
        <v>1476</v>
      </c>
      <c r="E291" s="980" t="s">
        <v>1067</v>
      </c>
      <c r="F291" s="954"/>
      <c r="G291" s="955"/>
      <c r="H291" s="954"/>
      <c r="I291" s="956"/>
      <c r="J291" s="954"/>
      <c r="K291" s="956"/>
    </row>
    <row r="292" spans="1:11" s="957" customFormat="1" ht="15" customHeight="1">
      <c r="A292" s="986" t="s">
        <v>1676</v>
      </c>
      <c r="B292" s="987" t="s">
        <v>1435</v>
      </c>
      <c r="C292" s="986" t="s">
        <v>1676</v>
      </c>
      <c r="D292" s="1028" t="s">
        <v>1488</v>
      </c>
      <c r="E292" s="978" t="s">
        <v>1069</v>
      </c>
      <c r="F292" s="983"/>
      <c r="G292" s="984"/>
      <c r="H292" s="983"/>
      <c r="I292" s="989"/>
      <c r="J292" s="983"/>
      <c r="K292" s="989"/>
    </row>
    <row r="293" spans="1:11" s="957" customFormat="1" ht="15" customHeight="1">
      <c r="A293" s="965" t="s">
        <v>1677</v>
      </c>
      <c r="B293" s="966" t="s">
        <v>1376</v>
      </c>
      <c r="C293" s="965" t="s">
        <v>554</v>
      </c>
      <c r="D293" s="972" t="s">
        <v>137</v>
      </c>
      <c r="E293" s="973" t="s">
        <v>1071</v>
      </c>
      <c r="F293" s="947" t="s">
        <v>554</v>
      </c>
      <c r="G293" s="948" t="s">
        <v>555</v>
      </c>
      <c r="H293" s="947" t="s">
        <v>234</v>
      </c>
      <c r="I293" s="949" t="s">
        <v>235</v>
      </c>
      <c r="J293" s="947" t="s">
        <v>1678</v>
      </c>
      <c r="K293" s="949" t="s">
        <v>1679</v>
      </c>
    </row>
    <row r="294" spans="1:11" s="957" customFormat="1" ht="15" customHeight="1">
      <c r="A294" s="974" t="s">
        <v>554</v>
      </c>
      <c r="B294" s="975" t="s">
        <v>1384</v>
      </c>
      <c r="C294" s="974" t="s">
        <v>554</v>
      </c>
      <c r="D294" s="979" t="s">
        <v>1385</v>
      </c>
      <c r="E294" s="980" t="s">
        <v>1680</v>
      </c>
      <c r="F294" s="954"/>
      <c r="G294" s="955"/>
      <c r="H294" s="954"/>
      <c r="I294" s="956"/>
      <c r="J294" s="954"/>
      <c r="K294" s="956"/>
    </row>
    <row r="295" spans="1:11" s="957" customFormat="1" ht="15" customHeight="1">
      <c r="A295" s="974" t="s">
        <v>554</v>
      </c>
      <c r="B295" s="975" t="s">
        <v>1475</v>
      </c>
      <c r="C295" s="974" t="s">
        <v>554</v>
      </c>
      <c r="D295" s="979" t="s">
        <v>1476</v>
      </c>
      <c r="E295" s="980" t="s">
        <v>1681</v>
      </c>
      <c r="F295" s="954"/>
      <c r="G295" s="955"/>
      <c r="H295" s="954"/>
      <c r="I295" s="956"/>
      <c r="J295" s="954"/>
      <c r="K295" s="956"/>
    </row>
    <row r="296" spans="1:11" s="957" customFormat="1" ht="15" customHeight="1">
      <c r="A296" s="974" t="s">
        <v>1682</v>
      </c>
      <c r="B296" s="975" t="s">
        <v>1407</v>
      </c>
      <c r="C296" s="974" t="s">
        <v>554</v>
      </c>
      <c r="D296" s="979" t="s">
        <v>1408</v>
      </c>
      <c r="E296" s="980" t="s">
        <v>1077</v>
      </c>
      <c r="F296" s="954"/>
      <c r="G296" s="955"/>
      <c r="H296" s="954"/>
      <c r="I296" s="956"/>
      <c r="J296" s="954"/>
      <c r="K296" s="956"/>
    </row>
    <row r="297" spans="1:11" s="957" customFormat="1" ht="15" customHeight="1">
      <c r="A297" s="963" t="s">
        <v>554</v>
      </c>
      <c r="B297" s="981" t="s">
        <v>1389</v>
      </c>
      <c r="C297" s="963" t="s">
        <v>1682</v>
      </c>
      <c r="D297" s="977" t="s">
        <v>1390</v>
      </c>
      <c r="E297" s="982" t="s">
        <v>1079</v>
      </c>
      <c r="F297" s="983"/>
      <c r="G297" s="984"/>
      <c r="H297" s="954"/>
      <c r="I297" s="956"/>
      <c r="J297" s="954"/>
      <c r="K297" s="956"/>
    </row>
    <row r="298" spans="1:11" s="957" customFormat="1" ht="15" customHeight="1">
      <c r="A298" s="974" t="s">
        <v>1683</v>
      </c>
      <c r="B298" s="975" t="s">
        <v>1376</v>
      </c>
      <c r="C298" s="974" t="s">
        <v>556</v>
      </c>
      <c r="D298" s="979" t="s">
        <v>137</v>
      </c>
      <c r="E298" s="980" t="s">
        <v>1081</v>
      </c>
      <c r="F298" s="947" t="s">
        <v>556</v>
      </c>
      <c r="G298" s="948" t="s">
        <v>557</v>
      </c>
      <c r="H298" s="954"/>
      <c r="I298" s="956"/>
      <c r="J298" s="954"/>
      <c r="K298" s="956"/>
    </row>
    <row r="299" spans="1:11" s="957" customFormat="1" ht="15" customHeight="1">
      <c r="A299" s="963" t="s">
        <v>556</v>
      </c>
      <c r="B299" s="981" t="s">
        <v>1384</v>
      </c>
      <c r="C299" s="963" t="s">
        <v>556</v>
      </c>
      <c r="D299" s="977" t="s">
        <v>1385</v>
      </c>
      <c r="E299" s="978" t="s">
        <v>1083</v>
      </c>
      <c r="F299" s="983"/>
      <c r="G299" s="984"/>
      <c r="H299" s="983"/>
      <c r="I299" s="989"/>
      <c r="J299" s="954"/>
      <c r="K299" s="956"/>
    </row>
    <row r="300" spans="1:11" s="957" customFormat="1" ht="15" customHeight="1">
      <c r="A300" s="965" t="s">
        <v>1684</v>
      </c>
      <c r="B300" s="966" t="s">
        <v>1412</v>
      </c>
      <c r="C300" s="965" t="s">
        <v>1684</v>
      </c>
      <c r="D300" s="972" t="s">
        <v>137</v>
      </c>
      <c r="E300" s="960" t="s">
        <v>1685</v>
      </c>
      <c r="F300" s="947" t="s">
        <v>558</v>
      </c>
      <c r="G300" s="1179" t="s">
        <v>237</v>
      </c>
      <c r="H300" s="947" t="s">
        <v>236</v>
      </c>
      <c r="I300" s="1179" t="s">
        <v>237</v>
      </c>
      <c r="J300" s="954"/>
      <c r="K300" s="956"/>
    </row>
    <row r="301" spans="1:11" s="957" customFormat="1" ht="15" customHeight="1">
      <c r="A301" s="974" t="s">
        <v>1684</v>
      </c>
      <c r="B301" s="975" t="s">
        <v>1447</v>
      </c>
      <c r="C301" s="974" t="s">
        <v>1684</v>
      </c>
      <c r="D301" s="979" t="s">
        <v>1448</v>
      </c>
      <c r="E301" s="980" t="s">
        <v>1686</v>
      </c>
      <c r="F301" s="954"/>
      <c r="G301" s="1180"/>
      <c r="H301" s="954"/>
      <c r="I301" s="1180"/>
      <c r="J301" s="954"/>
      <c r="K301" s="956"/>
    </row>
    <row r="302" spans="1:11" s="957" customFormat="1" ht="15" customHeight="1">
      <c r="A302" s="950" t="s">
        <v>1684</v>
      </c>
      <c r="B302" s="951" t="s">
        <v>1475</v>
      </c>
      <c r="C302" s="986" t="s">
        <v>1684</v>
      </c>
      <c r="D302" s="1028" t="s">
        <v>1476</v>
      </c>
      <c r="E302" s="978" t="s">
        <v>1687</v>
      </c>
      <c r="F302" s="983"/>
      <c r="G302" s="984"/>
      <c r="H302" s="983"/>
      <c r="I302" s="989"/>
      <c r="J302" s="983"/>
      <c r="K302" s="989"/>
    </row>
    <row r="303" spans="1:11" s="957" customFormat="1" ht="15" customHeight="1">
      <c r="A303" s="943" t="s">
        <v>1688</v>
      </c>
      <c r="B303" s="944" t="s">
        <v>1412</v>
      </c>
      <c r="C303" s="950" t="s">
        <v>559</v>
      </c>
      <c r="D303" s="952" t="s">
        <v>137</v>
      </c>
      <c r="E303" s="953" t="s">
        <v>1091</v>
      </c>
      <c r="F303" s="947" t="s">
        <v>559</v>
      </c>
      <c r="G303" s="948" t="s">
        <v>239</v>
      </c>
      <c r="H303" s="947" t="s">
        <v>238</v>
      </c>
      <c r="I303" s="949" t="s">
        <v>239</v>
      </c>
      <c r="J303" s="947" t="s">
        <v>1689</v>
      </c>
      <c r="K303" s="949" t="s">
        <v>1690</v>
      </c>
    </row>
    <row r="304" spans="1:11" s="957" customFormat="1" ht="15" customHeight="1">
      <c r="A304" s="961" t="s">
        <v>1688</v>
      </c>
      <c r="B304" s="962" t="s">
        <v>1447</v>
      </c>
      <c r="C304" s="961" t="s">
        <v>559</v>
      </c>
      <c r="D304" s="997" t="s">
        <v>1448</v>
      </c>
      <c r="E304" s="968" t="s">
        <v>1691</v>
      </c>
      <c r="F304" s="1000"/>
      <c r="G304" s="984"/>
      <c r="H304" s="983"/>
      <c r="I304" s="989"/>
      <c r="J304" s="954"/>
      <c r="K304" s="956"/>
    </row>
    <row r="305" spans="1:11" s="957" customFormat="1" ht="15" customHeight="1">
      <c r="A305" s="1001" t="s">
        <v>1692</v>
      </c>
      <c r="B305" s="1002" t="s">
        <v>1412</v>
      </c>
      <c r="C305" s="1001" t="s">
        <v>1692</v>
      </c>
      <c r="D305" s="1033" t="s">
        <v>1380</v>
      </c>
      <c r="E305" s="1011" t="s">
        <v>561</v>
      </c>
      <c r="F305" s="1016" t="s">
        <v>560</v>
      </c>
      <c r="G305" s="1010" t="s">
        <v>561</v>
      </c>
      <c r="H305" s="1016" t="s">
        <v>240</v>
      </c>
      <c r="I305" s="956" t="s">
        <v>241</v>
      </c>
      <c r="J305" s="954"/>
      <c r="K305" s="956"/>
    </row>
    <row r="306" spans="1:11" s="957" customFormat="1" ht="15" customHeight="1">
      <c r="A306" s="990" t="s">
        <v>1693</v>
      </c>
      <c r="B306" s="991" t="s">
        <v>1376</v>
      </c>
      <c r="C306" s="990" t="s">
        <v>1693</v>
      </c>
      <c r="D306" s="992" t="s">
        <v>137</v>
      </c>
      <c r="E306" s="993" t="s">
        <v>563</v>
      </c>
      <c r="F306" s="970" t="s">
        <v>562</v>
      </c>
      <c r="G306" s="971" t="s">
        <v>563</v>
      </c>
      <c r="H306" s="954"/>
      <c r="I306" s="956"/>
      <c r="J306" s="954"/>
      <c r="K306" s="956"/>
    </row>
    <row r="307" spans="1:11" s="957" customFormat="1" ht="15" customHeight="1">
      <c r="A307" s="958" t="s">
        <v>1694</v>
      </c>
      <c r="B307" s="985" t="s">
        <v>1412</v>
      </c>
      <c r="C307" s="958" t="s">
        <v>1694</v>
      </c>
      <c r="D307" s="959" t="s">
        <v>1380</v>
      </c>
      <c r="E307" s="960" t="s">
        <v>1695</v>
      </c>
      <c r="F307" s="954" t="s">
        <v>564</v>
      </c>
      <c r="G307" s="955" t="s">
        <v>243</v>
      </c>
      <c r="H307" s="947" t="s">
        <v>242</v>
      </c>
      <c r="I307" s="949" t="s">
        <v>243</v>
      </c>
      <c r="J307" s="954"/>
      <c r="K307" s="956"/>
    </row>
    <row r="308" spans="1:11" s="957" customFormat="1" ht="15" customHeight="1">
      <c r="A308" s="963" t="s">
        <v>1694</v>
      </c>
      <c r="B308" s="981" t="s">
        <v>1447</v>
      </c>
      <c r="C308" s="963" t="s">
        <v>1694</v>
      </c>
      <c r="D308" s="977" t="s">
        <v>1448</v>
      </c>
      <c r="E308" s="978" t="s">
        <v>1099</v>
      </c>
      <c r="F308" s="954"/>
      <c r="G308" s="955"/>
      <c r="H308" s="983"/>
      <c r="I308" s="989"/>
      <c r="J308" s="954"/>
      <c r="K308" s="956"/>
    </row>
    <row r="309" spans="1:11" s="957" customFormat="1" ht="15" customHeight="1">
      <c r="A309" s="965" t="s">
        <v>1696</v>
      </c>
      <c r="B309" s="966" t="s">
        <v>1376</v>
      </c>
      <c r="C309" s="965" t="s">
        <v>1696</v>
      </c>
      <c r="D309" s="972" t="s">
        <v>137</v>
      </c>
      <c r="E309" s="973" t="s">
        <v>1101</v>
      </c>
      <c r="F309" s="947" t="s">
        <v>565</v>
      </c>
      <c r="G309" s="948" t="s">
        <v>245</v>
      </c>
      <c r="H309" s="954" t="s">
        <v>244</v>
      </c>
      <c r="I309" s="956" t="s">
        <v>245</v>
      </c>
      <c r="J309" s="954"/>
      <c r="K309" s="956"/>
    </row>
    <row r="310" spans="1:11" s="957" customFormat="1" ht="15" customHeight="1">
      <c r="A310" s="974" t="s">
        <v>1696</v>
      </c>
      <c r="B310" s="975" t="s">
        <v>1384</v>
      </c>
      <c r="C310" s="974" t="s">
        <v>1696</v>
      </c>
      <c r="D310" s="979" t="s">
        <v>1385</v>
      </c>
      <c r="E310" s="980" t="s">
        <v>1103</v>
      </c>
      <c r="F310" s="954"/>
      <c r="G310" s="955"/>
      <c r="H310" s="954"/>
      <c r="I310" s="956"/>
      <c r="J310" s="954"/>
      <c r="K310" s="956"/>
    </row>
    <row r="311" spans="1:11" s="957" customFormat="1" ht="15" customHeight="1">
      <c r="A311" s="974" t="s">
        <v>1696</v>
      </c>
      <c r="B311" s="975" t="s">
        <v>1391</v>
      </c>
      <c r="C311" s="974" t="s">
        <v>1696</v>
      </c>
      <c r="D311" s="979" t="s">
        <v>1392</v>
      </c>
      <c r="E311" s="980" t="s">
        <v>1105</v>
      </c>
      <c r="F311" s="954"/>
      <c r="G311" s="955"/>
      <c r="H311" s="954"/>
      <c r="I311" s="956"/>
      <c r="J311" s="954"/>
      <c r="K311" s="956"/>
    </row>
    <row r="312" spans="1:11" s="957" customFormat="1" ht="15" customHeight="1">
      <c r="A312" s="963" t="s">
        <v>1696</v>
      </c>
      <c r="B312" s="981" t="s">
        <v>1697</v>
      </c>
      <c r="C312" s="963" t="s">
        <v>1696</v>
      </c>
      <c r="D312" s="977" t="s">
        <v>1698</v>
      </c>
      <c r="E312" s="978" t="s">
        <v>1107</v>
      </c>
      <c r="F312" s="983"/>
      <c r="G312" s="984"/>
      <c r="H312" s="954"/>
      <c r="I312" s="956"/>
      <c r="J312" s="954"/>
      <c r="K312" s="956"/>
    </row>
    <row r="313" spans="1:11" s="957" customFormat="1" ht="15" customHeight="1">
      <c r="A313" s="958" t="s">
        <v>1699</v>
      </c>
      <c r="B313" s="985" t="s">
        <v>1376</v>
      </c>
      <c r="C313" s="958" t="s">
        <v>1699</v>
      </c>
      <c r="D313" s="959" t="s">
        <v>137</v>
      </c>
      <c r="E313" s="960" t="s">
        <v>1109</v>
      </c>
      <c r="F313" s="954" t="s">
        <v>566</v>
      </c>
      <c r="G313" s="955" t="s">
        <v>567</v>
      </c>
      <c r="H313" s="947" t="s">
        <v>246</v>
      </c>
      <c r="I313" s="1179" t="s">
        <v>247</v>
      </c>
      <c r="J313" s="954"/>
      <c r="K313" s="956"/>
    </row>
    <row r="314" spans="1:11" s="957" customFormat="1" ht="15" customHeight="1">
      <c r="A314" s="963" t="s">
        <v>1699</v>
      </c>
      <c r="B314" s="981" t="s">
        <v>1697</v>
      </c>
      <c r="C314" s="963" t="s">
        <v>1699</v>
      </c>
      <c r="D314" s="977" t="s">
        <v>1698</v>
      </c>
      <c r="E314" s="978" t="s">
        <v>1111</v>
      </c>
      <c r="F314" s="954"/>
      <c r="G314" s="955"/>
      <c r="H314" s="954"/>
      <c r="I314" s="1180"/>
      <c r="J314" s="954"/>
      <c r="K314" s="956"/>
    </row>
    <row r="315" spans="1:11" s="957" customFormat="1" ht="15" customHeight="1">
      <c r="A315" s="965" t="s">
        <v>1700</v>
      </c>
      <c r="B315" s="966" t="s">
        <v>1376</v>
      </c>
      <c r="C315" s="965" t="s">
        <v>1700</v>
      </c>
      <c r="D315" s="972" t="s">
        <v>137</v>
      </c>
      <c r="E315" s="973" t="s">
        <v>1113</v>
      </c>
      <c r="F315" s="947" t="s">
        <v>568</v>
      </c>
      <c r="G315" s="948" t="s">
        <v>569</v>
      </c>
      <c r="H315" s="954"/>
      <c r="I315" s="956"/>
      <c r="J315" s="954"/>
      <c r="K315" s="956"/>
    </row>
    <row r="316" spans="1:11" s="957" customFormat="1" ht="15" customHeight="1">
      <c r="A316" s="963" t="s">
        <v>1700</v>
      </c>
      <c r="B316" s="981" t="s">
        <v>1697</v>
      </c>
      <c r="C316" s="963" t="s">
        <v>1700</v>
      </c>
      <c r="D316" s="977" t="s">
        <v>1698</v>
      </c>
      <c r="E316" s="978" t="s">
        <v>1115</v>
      </c>
      <c r="F316" s="983"/>
      <c r="G316" s="984"/>
      <c r="H316" s="954"/>
      <c r="I316" s="956"/>
      <c r="J316" s="954"/>
      <c r="K316" s="956"/>
    </row>
    <row r="317" spans="1:11" s="957" customFormat="1" ht="15" customHeight="1">
      <c r="A317" s="965" t="s">
        <v>1701</v>
      </c>
      <c r="B317" s="966" t="s">
        <v>1376</v>
      </c>
      <c r="C317" s="965" t="s">
        <v>1701</v>
      </c>
      <c r="D317" s="972" t="s">
        <v>137</v>
      </c>
      <c r="E317" s="960" t="s">
        <v>1117</v>
      </c>
      <c r="F317" s="947" t="s">
        <v>570</v>
      </c>
      <c r="G317" s="948" t="s">
        <v>571</v>
      </c>
      <c r="H317" s="954"/>
      <c r="I317" s="956"/>
      <c r="J317" s="954"/>
      <c r="K317" s="956"/>
    </row>
    <row r="318" spans="1:11" s="957" customFormat="1" ht="15" customHeight="1">
      <c r="A318" s="950" t="s">
        <v>1701</v>
      </c>
      <c r="B318" s="951" t="s">
        <v>1389</v>
      </c>
      <c r="C318" s="950" t="s">
        <v>570</v>
      </c>
      <c r="D318" s="952" t="s">
        <v>1390</v>
      </c>
      <c r="E318" s="968" t="s">
        <v>571</v>
      </c>
      <c r="F318" s="1000"/>
      <c r="G318" s="984"/>
      <c r="H318" s="983"/>
      <c r="I318" s="989"/>
      <c r="J318" s="954"/>
      <c r="K318" s="956"/>
    </row>
    <row r="319" spans="1:11" s="957" customFormat="1" ht="15" customHeight="1">
      <c r="A319" s="965" t="s">
        <v>572</v>
      </c>
      <c r="B319" s="966" t="s">
        <v>1376</v>
      </c>
      <c r="C319" s="965" t="s">
        <v>572</v>
      </c>
      <c r="D319" s="972" t="s">
        <v>137</v>
      </c>
      <c r="E319" s="973" t="s">
        <v>1702</v>
      </c>
      <c r="F319" s="954" t="s">
        <v>572</v>
      </c>
      <c r="G319" s="955" t="s">
        <v>573</v>
      </c>
      <c r="H319" s="954" t="s">
        <v>248</v>
      </c>
      <c r="I319" s="956" t="s">
        <v>3</v>
      </c>
      <c r="J319" s="947" t="s">
        <v>1703</v>
      </c>
      <c r="K319" s="1179" t="s">
        <v>1704</v>
      </c>
    </row>
    <row r="320" spans="1:11" s="957" customFormat="1" ht="15" customHeight="1">
      <c r="A320" s="950" t="s">
        <v>572</v>
      </c>
      <c r="B320" s="951" t="s">
        <v>1384</v>
      </c>
      <c r="C320" s="950" t="s">
        <v>572</v>
      </c>
      <c r="D320" s="952" t="s">
        <v>1385</v>
      </c>
      <c r="E320" s="978" t="s">
        <v>1122</v>
      </c>
      <c r="F320" s="954"/>
      <c r="G320" s="955"/>
      <c r="H320" s="954"/>
      <c r="I320" s="956"/>
      <c r="J320" s="954"/>
      <c r="K320" s="1180"/>
    </row>
    <row r="321" spans="1:11" s="957" customFormat="1" ht="15" customHeight="1">
      <c r="A321" s="965" t="s">
        <v>574</v>
      </c>
      <c r="B321" s="966" t="s">
        <v>1412</v>
      </c>
      <c r="C321" s="965" t="s">
        <v>574</v>
      </c>
      <c r="D321" s="967" t="s">
        <v>1380</v>
      </c>
      <c r="E321" s="960" t="s">
        <v>1124</v>
      </c>
      <c r="F321" s="947" t="s">
        <v>574</v>
      </c>
      <c r="G321" s="948" t="s">
        <v>3</v>
      </c>
      <c r="H321" s="954"/>
      <c r="I321" s="956"/>
      <c r="J321" s="954"/>
      <c r="K321" s="956"/>
    </row>
    <row r="322" spans="1:11" s="957" customFormat="1" ht="15" customHeight="1">
      <c r="A322" s="974" t="s">
        <v>1705</v>
      </c>
      <c r="B322" s="975" t="s">
        <v>1447</v>
      </c>
      <c r="C322" s="974" t="s">
        <v>1705</v>
      </c>
      <c r="D322" s="976" t="s">
        <v>1448</v>
      </c>
      <c r="E322" s="980" t="s">
        <v>1126</v>
      </c>
      <c r="F322" s="954"/>
      <c r="G322" s="955"/>
      <c r="H322" s="954"/>
      <c r="I322" s="956"/>
      <c r="J322" s="954"/>
      <c r="K322" s="956"/>
    </row>
    <row r="323" spans="1:11" s="957" customFormat="1" ht="15" customHeight="1">
      <c r="A323" s="958" t="s">
        <v>574</v>
      </c>
      <c r="B323" s="985" t="s">
        <v>1475</v>
      </c>
      <c r="C323" s="958" t="s">
        <v>574</v>
      </c>
      <c r="D323" s="959" t="s">
        <v>1476</v>
      </c>
      <c r="E323" s="980" t="s">
        <v>1128</v>
      </c>
      <c r="F323" s="954"/>
      <c r="G323" s="955"/>
      <c r="H323" s="954"/>
      <c r="I323" s="956"/>
      <c r="J323" s="954"/>
      <c r="K323" s="956"/>
    </row>
    <row r="324" spans="1:11" s="957" customFormat="1" ht="15" customHeight="1">
      <c r="A324" s="974" t="s">
        <v>574</v>
      </c>
      <c r="B324" s="975" t="s">
        <v>1666</v>
      </c>
      <c r="C324" s="974" t="s">
        <v>574</v>
      </c>
      <c r="D324" s="979" t="s">
        <v>1667</v>
      </c>
      <c r="E324" s="980" t="s">
        <v>1130</v>
      </c>
      <c r="F324" s="954"/>
      <c r="G324" s="955"/>
      <c r="H324" s="954"/>
      <c r="I324" s="956"/>
      <c r="J324" s="954"/>
      <c r="K324" s="956"/>
    </row>
    <row r="325" spans="1:11" s="957" customFormat="1" ht="15" customHeight="1">
      <c r="A325" s="974" t="s">
        <v>574</v>
      </c>
      <c r="B325" s="975" t="s">
        <v>1472</v>
      </c>
      <c r="C325" s="974" t="s">
        <v>574</v>
      </c>
      <c r="D325" s="979" t="s">
        <v>1706</v>
      </c>
      <c r="E325" s="980" t="s">
        <v>1132</v>
      </c>
      <c r="F325" s="954"/>
      <c r="G325" s="955"/>
      <c r="H325" s="954"/>
      <c r="I325" s="956"/>
      <c r="J325" s="954"/>
      <c r="K325" s="956"/>
    </row>
    <row r="326" spans="1:11" s="957" customFormat="1" ht="15" customHeight="1">
      <c r="A326" s="974" t="s">
        <v>574</v>
      </c>
      <c r="B326" s="975" t="s">
        <v>1707</v>
      </c>
      <c r="C326" s="974" t="s">
        <v>574</v>
      </c>
      <c r="D326" s="979" t="s">
        <v>1708</v>
      </c>
      <c r="E326" s="980" t="s">
        <v>1134</v>
      </c>
      <c r="F326" s="954"/>
      <c r="G326" s="955"/>
      <c r="H326" s="954"/>
      <c r="I326" s="956"/>
      <c r="J326" s="954"/>
      <c r="K326" s="956"/>
    </row>
    <row r="327" spans="1:11" s="957" customFormat="1" ht="15" customHeight="1">
      <c r="A327" s="950" t="s">
        <v>574</v>
      </c>
      <c r="B327" s="951" t="s">
        <v>1389</v>
      </c>
      <c r="C327" s="950" t="s">
        <v>574</v>
      </c>
      <c r="D327" s="952" t="s">
        <v>1390</v>
      </c>
      <c r="E327" s="968" t="s">
        <v>3</v>
      </c>
      <c r="F327" s="983"/>
      <c r="G327" s="984"/>
      <c r="H327" s="954"/>
      <c r="I327" s="956"/>
      <c r="J327" s="954"/>
      <c r="K327" s="956"/>
    </row>
    <row r="328" spans="1:11" s="957" customFormat="1" ht="15" customHeight="1">
      <c r="A328" s="990" t="s">
        <v>1709</v>
      </c>
      <c r="B328" s="991" t="s">
        <v>1412</v>
      </c>
      <c r="C328" s="990" t="s">
        <v>1709</v>
      </c>
      <c r="D328" s="992" t="s">
        <v>1380</v>
      </c>
      <c r="E328" s="993" t="s">
        <v>1710</v>
      </c>
      <c r="F328" s="970" t="s">
        <v>575</v>
      </c>
      <c r="G328" s="1034" t="s">
        <v>250</v>
      </c>
      <c r="H328" s="970" t="s">
        <v>249</v>
      </c>
      <c r="I328" s="1027" t="s">
        <v>250</v>
      </c>
      <c r="J328" s="983"/>
      <c r="K328" s="989"/>
    </row>
    <row r="329" spans="1:11" s="957" customFormat="1" ht="15" customHeight="1">
      <c r="A329" s="965" t="s">
        <v>576</v>
      </c>
      <c r="B329" s="966" t="s">
        <v>1376</v>
      </c>
      <c r="C329" s="965" t="s">
        <v>576</v>
      </c>
      <c r="D329" s="972" t="s">
        <v>137</v>
      </c>
      <c r="E329" s="973" t="s">
        <v>1138</v>
      </c>
      <c r="F329" s="947" t="s">
        <v>576</v>
      </c>
      <c r="G329" s="948" t="s">
        <v>577</v>
      </c>
      <c r="H329" s="954" t="s">
        <v>251</v>
      </c>
      <c r="I329" s="956" t="s">
        <v>252</v>
      </c>
      <c r="J329" s="954" t="s">
        <v>1711</v>
      </c>
      <c r="K329" s="956" t="s">
        <v>1712</v>
      </c>
    </row>
    <row r="330" spans="1:11" s="957" customFormat="1" ht="15" customHeight="1">
      <c r="A330" s="963" t="s">
        <v>576</v>
      </c>
      <c r="B330" s="981" t="s">
        <v>1384</v>
      </c>
      <c r="C330" s="963" t="s">
        <v>576</v>
      </c>
      <c r="D330" s="977" t="s">
        <v>1385</v>
      </c>
      <c r="E330" s="982" t="s">
        <v>1140</v>
      </c>
      <c r="F330" s="983"/>
      <c r="G330" s="984"/>
      <c r="H330" s="954"/>
      <c r="I330" s="956"/>
      <c r="J330" s="954"/>
      <c r="K330" s="956"/>
    </row>
    <row r="331" spans="1:11" s="957" customFormat="1" ht="15" customHeight="1">
      <c r="A331" s="965" t="s">
        <v>578</v>
      </c>
      <c r="B331" s="966" t="s">
        <v>1376</v>
      </c>
      <c r="C331" s="965" t="s">
        <v>578</v>
      </c>
      <c r="D331" s="972" t="s">
        <v>137</v>
      </c>
      <c r="E331" s="973" t="s">
        <v>1142</v>
      </c>
      <c r="F331" s="954" t="s">
        <v>578</v>
      </c>
      <c r="G331" s="955" t="s">
        <v>579</v>
      </c>
      <c r="H331" s="954"/>
      <c r="I331" s="956"/>
      <c r="J331" s="954"/>
      <c r="K331" s="956"/>
    </row>
    <row r="332" spans="1:11" s="957" customFormat="1" ht="15" customHeight="1">
      <c r="A332" s="963" t="s">
        <v>578</v>
      </c>
      <c r="B332" s="981" t="s">
        <v>1384</v>
      </c>
      <c r="C332" s="963" t="s">
        <v>578</v>
      </c>
      <c r="D332" s="977" t="s">
        <v>1385</v>
      </c>
      <c r="E332" s="982" t="s">
        <v>1144</v>
      </c>
      <c r="F332" s="954"/>
      <c r="G332" s="955"/>
      <c r="H332" s="954"/>
      <c r="I332" s="956"/>
      <c r="J332" s="954"/>
      <c r="K332" s="956"/>
    </row>
    <row r="333" spans="1:11" s="957" customFormat="1" ht="15" customHeight="1">
      <c r="A333" s="990" t="s">
        <v>580</v>
      </c>
      <c r="B333" s="991" t="s">
        <v>1376</v>
      </c>
      <c r="C333" s="990" t="s">
        <v>580</v>
      </c>
      <c r="D333" s="992" t="s">
        <v>137</v>
      </c>
      <c r="E333" s="993" t="s">
        <v>254</v>
      </c>
      <c r="F333" s="970" t="s">
        <v>580</v>
      </c>
      <c r="G333" s="971" t="s">
        <v>254</v>
      </c>
      <c r="H333" s="970" t="s">
        <v>253</v>
      </c>
      <c r="I333" s="999" t="s">
        <v>254</v>
      </c>
      <c r="J333" s="954"/>
      <c r="K333" s="956"/>
    </row>
    <row r="334" spans="1:11" s="957" customFormat="1" ht="15" customHeight="1">
      <c r="A334" s="965" t="s">
        <v>581</v>
      </c>
      <c r="B334" s="966" t="s">
        <v>1376</v>
      </c>
      <c r="C334" s="965" t="s">
        <v>581</v>
      </c>
      <c r="D334" s="972" t="s">
        <v>137</v>
      </c>
      <c r="E334" s="973" t="s">
        <v>1147</v>
      </c>
      <c r="F334" s="954" t="s">
        <v>581</v>
      </c>
      <c r="G334" s="955" t="s">
        <v>256</v>
      </c>
      <c r="H334" s="947" t="s">
        <v>255</v>
      </c>
      <c r="I334" s="949" t="s">
        <v>256</v>
      </c>
      <c r="J334" s="954"/>
      <c r="K334" s="956"/>
    </row>
    <row r="335" spans="1:11" s="957" customFormat="1" ht="15" customHeight="1">
      <c r="A335" s="974" t="s">
        <v>581</v>
      </c>
      <c r="B335" s="975" t="s">
        <v>1384</v>
      </c>
      <c r="C335" s="974" t="s">
        <v>581</v>
      </c>
      <c r="D335" s="979" t="s">
        <v>1385</v>
      </c>
      <c r="E335" s="980" t="s">
        <v>1149</v>
      </c>
      <c r="F335" s="954"/>
      <c r="G335" s="955"/>
      <c r="H335" s="954"/>
      <c r="I335" s="956"/>
      <c r="J335" s="954"/>
      <c r="K335" s="956"/>
    </row>
    <row r="336" spans="1:11" s="957" customFormat="1" ht="15" customHeight="1">
      <c r="A336" s="963" t="s">
        <v>581</v>
      </c>
      <c r="B336" s="981" t="s">
        <v>1391</v>
      </c>
      <c r="C336" s="963" t="s">
        <v>581</v>
      </c>
      <c r="D336" s="977" t="s">
        <v>1392</v>
      </c>
      <c r="E336" s="982" t="s">
        <v>1151</v>
      </c>
      <c r="F336" s="954"/>
      <c r="G336" s="955"/>
      <c r="H336" s="983"/>
      <c r="I336" s="989"/>
      <c r="J336" s="954"/>
      <c r="K336" s="956"/>
    </row>
    <row r="337" spans="1:11" s="957" customFormat="1" ht="15" customHeight="1">
      <c r="A337" s="965" t="s">
        <v>1713</v>
      </c>
      <c r="B337" s="966" t="s">
        <v>1376</v>
      </c>
      <c r="C337" s="965" t="s">
        <v>1713</v>
      </c>
      <c r="D337" s="972" t="s">
        <v>137</v>
      </c>
      <c r="E337" s="973" t="s">
        <v>1714</v>
      </c>
      <c r="F337" s="947" t="s">
        <v>582</v>
      </c>
      <c r="G337" s="948" t="s">
        <v>258</v>
      </c>
      <c r="H337" s="954" t="s">
        <v>257</v>
      </c>
      <c r="I337" s="956" t="s">
        <v>258</v>
      </c>
      <c r="J337" s="954"/>
      <c r="K337" s="956"/>
    </row>
    <row r="338" spans="1:11" s="957" customFormat="1" ht="15" customHeight="1">
      <c r="A338" s="974" t="s">
        <v>582</v>
      </c>
      <c r="B338" s="975" t="s">
        <v>1384</v>
      </c>
      <c r="C338" s="974" t="s">
        <v>582</v>
      </c>
      <c r="D338" s="979" t="s">
        <v>1385</v>
      </c>
      <c r="E338" s="980" t="s">
        <v>1155</v>
      </c>
      <c r="F338" s="954"/>
      <c r="G338" s="955"/>
      <c r="H338" s="954"/>
      <c r="I338" s="956"/>
      <c r="J338" s="954"/>
      <c r="K338" s="956"/>
    </row>
    <row r="339" spans="1:11" s="957" customFormat="1" ht="15" customHeight="1">
      <c r="A339" s="974" t="s">
        <v>582</v>
      </c>
      <c r="B339" s="975" t="s">
        <v>1391</v>
      </c>
      <c r="C339" s="974" t="s">
        <v>582</v>
      </c>
      <c r="D339" s="979" t="s">
        <v>1392</v>
      </c>
      <c r="E339" s="980" t="s">
        <v>1157</v>
      </c>
      <c r="F339" s="954"/>
      <c r="G339" s="955"/>
      <c r="H339" s="954"/>
      <c r="I339" s="956"/>
      <c r="J339" s="954"/>
      <c r="K339" s="956"/>
    </row>
    <row r="340" spans="1:11" s="957" customFormat="1" ht="15" customHeight="1">
      <c r="A340" s="963" t="s">
        <v>582</v>
      </c>
      <c r="B340" s="981" t="s">
        <v>1389</v>
      </c>
      <c r="C340" s="963" t="s">
        <v>582</v>
      </c>
      <c r="D340" s="977" t="s">
        <v>1390</v>
      </c>
      <c r="E340" s="953" t="s">
        <v>258</v>
      </c>
      <c r="F340" s="954"/>
      <c r="G340" s="955"/>
      <c r="H340" s="954"/>
      <c r="I340" s="956"/>
      <c r="J340" s="954"/>
      <c r="K340" s="956"/>
    </row>
    <row r="341" spans="1:11" s="957" customFormat="1" ht="15" customHeight="1">
      <c r="A341" s="943"/>
      <c r="B341" s="944"/>
      <c r="C341" s="943" t="s">
        <v>1715</v>
      </c>
      <c r="D341" s="945" t="s">
        <v>1421</v>
      </c>
      <c r="E341" s="946" t="s">
        <v>1716</v>
      </c>
      <c r="F341" s="947" t="s">
        <v>583</v>
      </c>
      <c r="G341" s="948" t="s">
        <v>1717</v>
      </c>
      <c r="H341" s="947" t="s">
        <v>259</v>
      </c>
      <c r="I341" s="948" t="s">
        <v>1717</v>
      </c>
      <c r="J341" s="947" t="s">
        <v>1718</v>
      </c>
      <c r="K341" s="949" t="s">
        <v>1719</v>
      </c>
    </row>
    <row r="342" spans="1:11" s="957" customFormat="1" ht="15" customHeight="1">
      <c r="A342" s="950" t="s">
        <v>1715</v>
      </c>
      <c r="B342" s="951" t="s">
        <v>1376</v>
      </c>
      <c r="C342" s="950"/>
      <c r="D342" s="952"/>
      <c r="E342" s="953" t="s">
        <v>1720</v>
      </c>
      <c r="F342" s="954"/>
      <c r="G342" s="955"/>
      <c r="H342" s="954"/>
      <c r="I342" s="956"/>
      <c r="J342" s="954"/>
      <c r="K342" s="956"/>
    </row>
    <row r="343" spans="1:11" s="957" customFormat="1" ht="15" customHeight="1">
      <c r="A343" s="950" t="s">
        <v>1715</v>
      </c>
      <c r="B343" s="951" t="s">
        <v>1384</v>
      </c>
      <c r="C343" s="950"/>
      <c r="D343" s="952"/>
      <c r="E343" s="953" t="s">
        <v>1721</v>
      </c>
      <c r="F343" s="954"/>
      <c r="G343" s="955"/>
      <c r="H343" s="954"/>
      <c r="I343" s="956"/>
      <c r="J343" s="954"/>
      <c r="K343" s="956"/>
    </row>
    <row r="344" spans="1:11" s="957" customFormat="1" ht="15" customHeight="1">
      <c r="A344" s="963" t="s">
        <v>583</v>
      </c>
      <c r="B344" s="981" t="s">
        <v>1391</v>
      </c>
      <c r="C344" s="963"/>
      <c r="D344" s="977"/>
      <c r="E344" s="982" t="s">
        <v>1722</v>
      </c>
      <c r="F344" s="983"/>
      <c r="G344" s="984"/>
      <c r="H344" s="983"/>
      <c r="I344" s="989"/>
      <c r="J344" s="954"/>
      <c r="K344" s="956"/>
    </row>
    <row r="345" spans="1:11" s="957" customFormat="1" ht="15" customHeight="1">
      <c r="A345" s="990" t="s">
        <v>1723</v>
      </c>
      <c r="B345" s="991" t="s">
        <v>1376</v>
      </c>
      <c r="C345" s="990" t="s">
        <v>1723</v>
      </c>
      <c r="D345" s="992" t="s">
        <v>137</v>
      </c>
      <c r="E345" s="993" t="s">
        <v>585</v>
      </c>
      <c r="F345" s="970" t="s">
        <v>584</v>
      </c>
      <c r="G345" s="971" t="s">
        <v>585</v>
      </c>
      <c r="H345" s="954" t="s">
        <v>261</v>
      </c>
      <c r="I345" s="956" t="s">
        <v>262</v>
      </c>
      <c r="J345" s="954"/>
      <c r="K345" s="956"/>
    </row>
    <row r="346" spans="1:11" s="957" customFormat="1" ht="15" customHeight="1">
      <c r="A346" s="943" t="s">
        <v>1724</v>
      </c>
      <c r="B346" s="944" t="s">
        <v>1376</v>
      </c>
      <c r="C346" s="943" t="s">
        <v>1724</v>
      </c>
      <c r="D346" s="945" t="s">
        <v>137</v>
      </c>
      <c r="E346" s="946" t="s">
        <v>587</v>
      </c>
      <c r="F346" s="970" t="s">
        <v>586</v>
      </c>
      <c r="G346" s="971" t="s">
        <v>587</v>
      </c>
      <c r="H346" s="954"/>
      <c r="I346" s="956"/>
      <c r="J346" s="983"/>
      <c r="K346" s="989"/>
    </row>
    <row r="347" spans="1:11" s="957" customFormat="1" ht="15" customHeight="1">
      <c r="A347" s="965" t="s">
        <v>1725</v>
      </c>
      <c r="B347" s="966" t="s">
        <v>1376</v>
      </c>
      <c r="C347" s="965" t="s">
        <v>1725</v>
      </c>
      <c r="D347" s="972" t="s">
        <v>137</v>
      </c>
      <c r="E347" s="973" t="s">
        <v>1163</v>
      </c>
      <c r="F347" s="954" t="s">
        <v>588</v>
      </c>
      <c r="G347" s="955" t="s">
        <v>4</v>
      </c>
      <c r="H347" s="947" t="s">
        <v>263</v>
      </c>
      <c r="I347" s="949" t="s">
        <v>4</v>
      </c>
      <c r="J347" s="947" t="s">
        <v>1726</v>
      </c>
      <c r="K347" s="949" t="s">
        <v>4</v>
      </c>
    </row>
    <row r="348" spans="1:11" s="957" customFormat="1" ht="15" customHeight="1">
      <c r="A348" s="974" t="s">
        <v>1725</v>
      </c>
      <c r="B348" s="975" t="s">
        <v>1384</v>
      </c>
      <c r="C348" s="974" t="s">
        <v>1725</v>
      </c>
      <c r="D348" s="979" t="s">
        <v>1385</v>
      </c>
      <c r="E348" s="980" t="s">
        <v>1165</v>
      </c>
      <c r="F348" s="954"/>
      <c r="G348" s="955"/>
      <c r="H348" s="954"/>
      <c r="I348" s="956"/>
      <c r="J348" s="954"/>
      <c r="K348" s="956"/>
    </row>
    <row r="349" spans="1:11" s="957" customFormat="1" ht="15" customHeight="1">
      <c r="A349" s="963" t="s">
        <v>1725</v>
      </c>
      <c r="B349" s="981" t="s">
        <v>1391</v>
      </c>
      <c r="C349" s="963" t="s">
        <v>1725</v>
      </c>
      <c r="D349" s="977" t="s">
        <v>1392</v>
      </c>
      <c r="E349" s="980" t="s">
        <v>1727</v>
      </c>
      <c r="F349" s="954"/>
      <c r="G349" s="955"/>
      <c r="H349" s="983"/>
      <c r="I349" s="989"/>
      <c r="J349" s="983"/>
      <c r="K349" s="989"/>
    </row>
    <row r="350" spans="1:11" s="957" customFormat="1" ht="15" customHeight="1">
      <c r="A350" s="965" t="s">
        <v>1728</v>
      </c>
      <c r="B350" s="966" t="s">
        <v>1376</v>
      </c>
      <c r="C350" s="965" t="s">
        <v>1728</v>
      </c>
      <c r="D350" s="972" t="s">
        <v>137</v>
      </c>
      <c r="E350" s="973" t="s">
        <v>1169</v>
      </c>
      <c r="F350" s="947" t="s">
        <v>589</v>
      </c>
      <c r="G350" s="948" t="s">
        <v>5</v>
      </c>
      <c r="H350" s="954" t="s">
        <v>264</v>
      </c>
      <c r="I350" s="956" t="s">
        <v>5</v>
      </c>
      <c r="J350" s="947" t="s">
        <v>1729</v>
      </c>
      <c r="K350" s="949" t="s">
        <v>5</v>
      </c>
    </row>
    <row r="351" spans="1:11" s="957" customFormat="1" ht="15" customHeight="1">
      <c r="A351" s="963" t="s">
        <v>1728</v>
      </c>
      <c r="B351" s="981" t="s">
        <v>1384</v>
      </c>
      <c r="C351" s="963" t="s">
        <v>1728</v>
      </c>
      <c r="D351" s="977" t="s">
        <v>1385</v>
      </c>
      <c r="E351" s="982" t="s">
        <v>5</v>
      </c>
      <c r="F351" s="983"/>
      <c r="G351" s="984"/>
      <c r="H351" s="954"/>
      <c r="I351" s="956"/>
      <c r="J351" s="983"/>
      <c r="K351" s="989"/>
    </row>
    <row r="352" spans="1:11" s="957" customFormat="1" ht="15" customHeight="1">
      <c r="A352" s="963" t="s">
        <v>590</v>
      </c>
      <c r="B352" s="981" t="s">
        <v>1376</v>
      </c>
      <c r="C352" s="963" t="s">
        <v>590</v>
      </c>
      <c r="D352" s="977" t="s">
        <v>137</v>
      </c>
      <c r="E352" s="982" t="s">
        <v>345</v>
      </c>
      <c r="F352" s="954" t="s">
        <v>590</v>
      </c>
      <c r="G352" s="955" t="s">
        <v>345</v>
      </c>
      <c r="H352" s="947" t="s">
        <v>265</v>
      </c>
      <c r="I352" s="949" t="s">
        <v>52</v>
      </c>
      <c r="J352" s="947" t="s">
        <v>1730</v>
      </c>
      <c r="K352" s="949" t="s">
        <v>52</v>
      </c>
    </row>
    <row r="353" spans="1:11" s="957" customFormat="1" ht="15" customHeight="1">
      <c r="A353" s="990" t="s">
        <v>591</v>
      </c>
      <c r="B353" s="991" t="s">
        <v>1376</v>
      </c>
      <c r="C353" s="990" t="s">
        <v>591</v>
      </c>
      <c r="D353" s="992" t="s">
        <v>137</v>
      </c>
      <c r="E353" s="993" t="s">
        <v>346</v>
      </c>
      <c r="F353" s="970" t="s">
        <v>591</v>
      </c>
      <c r="G353" s="971" t="s">
        <v>346</v>
      </c>
      <c r="H353" s="983"/>
      <c r="I353" s="989"/>
      <c r="J353" s="983"/>
      <c r="K353" s="989"/>
    </row>
    <row r="354" spans="1:11" s="957" customFormat="1" ht="15" customHeight="1">
      <c r="A354" s="943" t="s">
        <v>1731</v>
      </c>
      <c r="B354" s="944" t="s">
        <v>1376</v>
      </c>
      <c r="C354" s="943"/>
      <c r="D354" s="945"/>
      <c r="E354" s="946" t="s">
        <v>593</v>
      </c>
      <c r="F354" s="947" t="s">
        <v>592</v>
      </c>
      <c r="G354" s="948" t="s">
        <v>593</v>
      </c>
      <c r="H354" s="947" t="s">
        <v>266</v>
      </c>
      <c r="I354" s="949" t="s">
        <v>6</v>
      </c>
      <c r="J354" s="947" t="s">
        <v>1732</v>
      </c>
      <c r="K354" s="949" t="s">
        <v>6</v>
      </c>
    </row>
    <row r="355" spans="1:11" s="957" customFormat="1" ht="15" customHeight="1">
      <c r="A355" s="950"/>
      <c r="B355" s="951"/>
      <c r="C355" s="950" t="s">
        <v>1731</v>
      </c>
      <c r="D355" s="952" t="s">
        <v>137</v>
      </c>
      <c r="E355" s="953" t="s">
        <v>1733</v>
      </c>
      <c r="F355" s="954"/>
      <c r="G355" s="955"/>
      <c r="H355" s="954"/>
      <c r="I355" s="956"/>
      <c r="J355" s="954"/>
      <c r="K355" s="956"/>
    </row>
    <row r="356" spans="1:11" s="957" customFormat="1" ht="15" customHeight="1">
      <c r="A356" s="950"/>
      <c r="B356" s="951"/>
      <c r="C356" s="950" t="s">
        <v>1731</v>
      </c>
      <c r="D356" s="952" t="s">
        <v>139</v>
      </c>
      <c r="E356" s="953" t="s">
        <v>1734</v>
      </c>
      <c r="F356" s="954"/>
      <c r="G356" s="955"/>
      <c r="H356" s="954"/>
      <c r="I356" s="956"/>
      <c r="J356" s="954"/>
      <c r="K356" s="956"/>
    </row>
    <row r="357" spans="1:11" s="957" customFormat="1" ht="15" customHeight="1">
      <c r="A357" s="950"/>
      <c r="B357" s="951"/>
      <c r="C357" s="950" t="s">
        <v>1731</v>
      </c>
      <c r="D357" s="952" t="s">
        <v>141</v>
      </c>
      <c r="E357" s="953" t="s">
        <v>1735</v>
      </c>
      <c r="F357" s="954"/>
      <c r="G357" s="955"/>
      <c r="H357" s="954"/>
      <c r="I357" s="956"/>
      <c r="J357" s="954"/>
      <c r="K357" s="956"/>
    </row>
    <row r="358" spans="1:11" s="957" customFormat="1" ht="15" customHeight="1">
      <c r="A358" s="963"/>
      <c r="B358" s="981"/>
      <c r="C358" s="963" t="s">
        <v>1731</v>
      </c>
      <c r="D358" s="977" t="s">
        <v>1546</v>
      </c>
      <c r="E358" s="982" t="s">
        <v>1736</v>
      </c>
      <c r="F358" s="983"/>
      <c r="G358" s="984"/>
      <c r="H358" s="954"/>
      <c r="I358" s="956"/>
      <c r="J358" s="954"/>
      <c r="K358" s="956"/>
    </row>
    <row r="359" spans="1:11" s="957" customFormat="1" ht="15" customHeight="1">
      <c r="A359" s="965" t="s">
        <v>1737</v>
      </c>
      <c r="B359" s="966" t="s">
        <v>1376</v>
      </c>
      <c r="C359" s="965" t="s">
        <v>1737</v>
      </c>
      <c r="D359" s="972" t="s">
        <v>137</v>
      </c>
      <c r="E359" s="973" t="s">
        <v>1175</v>
      </c>
      <c r="F359" s="947" t="s">
        <v>594</v>
      </c>
      <c r="G359" s="948" t="s">
        <v>595</v>
      </c>
      <c r="H359" s="954"/>
      <c r="I359" s="956"/>
      <c r="J359" s="954"/>
      <c r="K359" s="956"/>
    </row>
    <row r="360" spans="1:11" s="957" customFormat="1" ht="15" customHeight="1">
      <c r="A360" s="963" t="s">
        <v>1737</v>
      </c>
      <c r="B360" s="981" t="s">
        <v>1384</v>
      </c>
      <c r="C360" s="963" t="s">
        <v>1737</v>
      </c>
      <c r="D360" s="977" t="s">
        <v>1385</v>
      </c>
      <c r="E360" s="982" t="s">
        <v>1177</v>
      </c>
      <c r="F360" s="983"/>
      <c r="G360" s="984"/>
      <c r="H360" s="983"/>
      <c r="I360" s="989"/>
      <c r="J360" s="983"/>
      <c r="K360" s="989"/>
    </row>
    <row r="361" spans="1:11" s="957" customFormat="1" ht="15" customHeight="1">
      <c r="A361" s="965" t="s">
        <v>1738</v>
      </c>
      <c r="B361" s="966" t="s">
        <v>1376</v>
      </c>
      <c r="C361" s="965" t="s">
        <v>1738</v>
      </c>
      <c r="D361" s="972" t="s">
        <v>137</v>
      </c>
      <c r="E361" s="980" t="s">
        <v>1179</v>
      </c>
      <c r="F361" s="947" t="s">
        <v>596</v>
      </c>
      <c r="G361" s="948" t="s">
        <v>268</v>
      </c>
      <c r="H361" s="954" t="s">
        <v>267</v>
      </c>
      <c r="I361" s="956" t="s">
        <v>268</v>
      </c>
      <c r="J361" s="947" t="s">
        <v>1739</v>
      </c>
      <c r="K361" s="949" t="s">
        <v>1740</v>
      </c>
    </row>
    <row r="362" spans="1:11" s="957" customFormat="1" ht="15" customHeight="1">
      <c r="A362" s="950" t="s">
        <v>1738</v>
      </c>
      <c r="B362" s="951" t="s">
        <v>1384</v>
      </c>
      <c r="C362" s="950" t="s">
        <v>1738</v>
      </c>
      <c r="D362" s="952" t="s">
        <v>1385</v>
      </c>
      <c r="E362" s="968" t="s">
        <v>1181</v>
      </c>
      <c r="F362" s="954"/>
      <c r="G362" s="955"/>
      <c r="H362" s="954"/>
      <c r="I362" s="956"/>
      <c r="J362" s="954"/>
      <c r="K362" s="956"/>
    </row>
    <row r="363" spans="1:11" s="957" customFormat="1" ht="15" customHeight="1">
      <c r="A363" s="990" t="s">
        <v>597</v>
      </c>
      <c r="B363" s="991" t="s">
        <v>1376</v>
      </c>
      <c r="C363" s="990" t="s">
        <v>597</v>
      </c>
      <c r="D363" s="992" t="s">
        <v>137</v>
      </c>
      <c r="E363" s="993" t="s">
        <v>1741</v>
      </c>
      <c r="F363" s="1035" t="s">
        <v>597</v>
      </c>
      <c r="G363" s="971" t="s">
        <v>1741</v>
      </c>
      <c r="H363" s="970" t="s">
        <v>269</v>
      </c>
      <c r="I363" s="999" t="s">
        <v>270</v>
      </c>
      <c r="J363" s="954"/>
      <c r="K363" s="956"/>
    </row>
    <row r="364" spans="1:11" s="957" customFormat="1" ht="15" customHeight="1">
      <c r="A364" s="963" t="s">
        <v>598</v>
      </c>
      <c r="B364" s="981" t="s">
        <v>1412</v>
      </c>
      <c r="C364" s="963" t="s">
        <v>598</v>
      </c>
      <c r="D364" s="977" t="s">
        <v>1380</v>
      </c>
      <c r="E364" s="982" t="s">
        <v>1742</v>
      </c>
      <c r="F364" s="1036" t="s">
        <v>598</v>
      </c>
      <c r="G364" s="984" t="s">
        <v>1742</v>
      </c>
      <c r="H364" s="970" t="s">
        <v>271</v>
      </c>
      <c r="I364" s="999" t="s">
        <v>272</v>
      </c>
      <c r="J364" s="983"/>
      <c r="K364" s="989"/>
    </row>
    <row r="365" spans="1:11" s="957" customFormat="1" ht="15" customHeight="1">
      <c r="A365" s="943" t="s">
        <v>1743</v>
      </c>
      <c r="B365" s="944" t="s">
        <v>1376</v>
      </c>
      <c r="C365" s="943" t="s">
        <v>1743</v>
      </c>
      <c r="D365" s="945" t="s">
        <v>1380</v>
      </c>
      <c r="E365" s="993" t="s">
        <v>600</v>
      </c>
      <c r="F365" s="954" t="s">
        <v>599</v>
      </c>
      <c r="G365" s="955" t="s">
        <v>600</v>
      </c>
      <c r="H365" s="954" t="s">
        <v>273</v>
      </c>
      <c r="I365" s="956" t="s">
        <v>274</v>
      </c>
      <c r="J365" s="947" t="s">
        <v>1744</v>
      </c>
      <c r="K365" s="949" t="s">
        <v>1745</v>
      </c>
    </row>
    <row r="366" spans="1:11" s="957" customFormat="1" ht="15" customHeight="1">
      <c r="A366" s="990" t="s">
        <v>1746</v>
      </c>
      <c r="B366" s="991" t="s">
        <v>1376</v>
      </c>
      <c r="C366" s="990" t="s">
        <v>1746</v>
      </c>
      <c r="D366" s="992" t="s">
        <v>137</v>
      </c>
      <c r="E366" s="993" t="s">
        <v>602</v>
      </c>
      <c r="F366" s="970" t="s">
        <v>601</v>
      </c>
      <c r="G366" s="971" t="s">
        <v>602</v>
      </c>
      <c r="H366" s="954"/>
      <c r="I366" s="956"/>
      <c r="J366" s="954"/>
      <c r="K366" s="956"/>
    </row>
    <row r="367" spans="1:11" s="957" customFormat="1" ht="15" customHeight="1">
      <c r="A367" s="965" t="s">
        <v>1747</v>
      </c>
      <c r="B367" s="966" t="s">
        <v>1376</v>
      </c>
      <c r="C367" s="965" t="s">
        <v>1747</v>
      </c>
      <c r="D367" s="972" t="s">
        <v>137</v>
      </c>
      <c r="E367" s="973" t="s">
        <v>1187</v>
      </c>
      <c r="F367" s="954" t="s">
        <v>603</v>
      </c>
      <c r="G367" s="955" t="s">
        <v>604</v>
      </c>
      <c r="H367" s="947" t="s">
        <v>275</v>
      </c>
      <c r="I367" s="1179" t="s">
        <v>276</v>
      </c>
      <c r="J367" s="954"/>
      <c r="K367" s="956"/>
    </row>
    <row r="368" spans="1:11" s="957" customFormat="1" ht="15" customHeight="1">
      <c r="A368" s="963" t="s">
        <v>1747</v>
      </c>
      <c r="B368" s="981" t="s">
        <v>1384</v>
      </c>
      <c r="C368" s="963" t="s">
        <v>1747</v>
      </c>
      <c r="D368" s="977" t="s">
        <v>1385</v>
      </c>
      <c r="E368" s="978" t="s">
        <v>1189</v>
      </c>
      <c r="F368" s="954"/>
      <c r="G368" s="955"/>
      <c r="H368" s="954"/>
      <c r="I368" s="1180"/>
      <c r="J368" s="954"/>
      <c r="K368" s="956"/>
    </row>
    <row r="369" spans="1:11" s="957" customFormat="1" ht="27.6" customHeight="1">
      <c r="A369" s="1024" t="s">
        <v>1748</v>
      </c>
      <c r="B369" s="1025" t="s">
        <v>1376</v>
      </c>
      <c r="C369" s="1024" t="s">
        <v>1748</v>
      </c>
      <c r="D369" s="1026" t="s">
        <v>1388</v>
      </c>
      <c r="E369" s="1004" t="s">
        <v>1749</v>
      </c>
      <c r="F369" s="1005" t="s">
        <v>605</v>
      </c>
      <c r="G369" s="1037" t="s">
        <v>606</v>
      </c>
      <c r="H369" s="983"/>
      <c r="I369" s="989"/>
      <c r="J369" s="983"/>
      <c r="K369" s="989"/>
    </row>
    <row r="370" spans="1:11" s="957" customFormat="1" ht="15" customHeight="1">
      <c r="A370" s="990" t="s">
        <v>1750</v>
      </c>
      <c r="B370" s="991" t="s">
        <v>1751</v>
      </c>
      <c r="C370" s="990" t="s">
        <v>1750</v>
      </c>
      <c r="D370" s="992" t="s">
        <v>1591</v>
      </c>
      <c r="E370" s="993" t="s">
        <v>1752</v>
      </c>
      <c r="F370" s="970" t="s">
        <v>607</v>
      </c>
      <c r="G370" s="971" t="s">
        <v>608</v>
      </c>
      <c r="H370" s="947" t="s">
        <v>277</v>
      </c>
      <c r="I370" s="949" t="s">
        <v>278</v>
      </c>
      <c r="J370" s="947" t="s">
        <v>1744</v>
      </c>
      <c r="K370" s="949" t="s">
        <v>1753</v>
      </c>
    </row>
    <row r="371" spans="1:11" s="957" customFormat="1" ht="15" customHeight="1">
      <c r="A371" s="990" t="s">
        <v>1754</v>
      </c>
      <c r="B371" s="991" t="s">
        <v>1751</v>
      </c>
      <c r="C371" s="990" t="s">
        <v>1754</v>
      </c>
      <c r="D371" s="992" t="s">
        <v>1591</v>
      </c>
      <c r="E371" s="993" t="s">
        <v>1755</v>
      </c>
      <c r="F371" s="954" t="s">
        <v>609</v>
      </c>
      <c r="G371" s="955" t="s">
        <v>610</v>
      </c>
      <c r="H371" s="954"/>
      <c r="I371" s="956"/>
      <c r="J371" s="954"/>
      <c r="K371" s="956"/>
    </row>
    <row r="372" spans="1:11" s="957" customFormat="1" ht="15" customHeight="1">
      <c r="A372" s="990" t="s">
        <v>1756</v>
      </c>
      <c r="B372" s="991" t="s">
        <v>1376</v>
      </c>
      <c r="C372" s="990" t="s">
        <v>1756</v>
      </c>
      <c r="D372" s="992" t="s">
        <v>137</v>
      </c>
      <c r="E372" s="993" t="s">
        <v>612</v>
      </c>
      <c r="F372" s="970" t="s">
        <v>611</v>
      </c>
      <c r="G372" s="971" t="s">
        <v>612</v>
      </c>
      <c r="H372" s="947" t="s">
        <v>279</v>
      </c>
      <c r="I372" s="949" t="s">
        <v>280</v>
      </c>
      <c r="J372" s="954"/>
      <c r="K372" s="956"/>
    </row>
    <row r="373" spans="1:11" s="957" customFormat="1" ht="15" customHeight="1">
      <c r="A373" s="943" t="s">
        <v>1757</v>
      </c>
      <c r="B373" s="944" t="s">
        <v>1376</v>
      </c>
      <c r="C373" s="943"/>
      <c r="D373" s="945"/>
      <c r="E373" s="946" t="s">
        <v>614</v>
      </c>
      <c r="F373" s="954" t="s">
        <v>613</v>
      </c>
      <c r="G373" s="955" t="s">
        <v>614</v>
      </c>
      <c r="H373" s="954"/>
      <c r="I373" s="956"/>
      <c r="J373" s="954"/>
      <c r="K373" s="956"/>
    </row>
    <row r="374" spans="1:11" s="957" customFormat="1" ht="15" customHeight="1">
      <c r="A374" s="950"/>
      <c r="B374" s="951"/>
      <c r="C374" s="950" t="s">
        <v>1757</v>
      </c>
      <c r="D374" s="952" t="s">
        <v>137</v>
      </c>
      <c r="E374" s="953" t="s">
        <v>1758</v>
      </c>
      <c r="F374" s="954"/>
      <c r="G374" s="955"/>
      <c r="H374" s="954"/>
      <c r="I374" s="956"/>
      <c r="J374" s="954"/>
      <c r="K374" s="956"/>
    </row>
    <row r="375" spans="1:11" s="957" customFormat="1" ht="15" customHeight="1">
      <c r="A375" s="963"/>
      <c r="B375" s="981"/>
      <c r="C375" s="963" t="s">
        <v>1757</v>
      </c>
      <c r="D375" s="977" t="s">
        <v>139</v>
      </c>
      <c r="E375" s="982" t="s">
        <v>1759</v>
      </c>
      <c r="F375" s="954"/>
      <c r="G375" s="955"/>
      <c r="H375" s="954"/>
      <c r="I375" s="956"/>
      <c r="J375" s="954"/>
      <c r="K375" s="956"/>
    </row>
    <row r="376" spans="1:11" s="957" customFormat="1" ht="15" customHeight="1">
      <c r="A376" s="990" t="s">
        <v>1760</v>
      </c>
      <c r="B376" s="991" t="s">
        <v>1376</v>
      </c>
      <c r="C376" s="990" t="s">
        <v>1760</v>
      </c>
      <c r="D376" s="992" t="s">
        <v>137</v>
      </c>
      <c r="E376" s="993" t="s">
        <v>616</v>
      </c>
      <c r="F376" s="970" t="s">
        <v>615</v>
      </c>
      <c r="G376" s="971" t="s">
        <v>616</v>
      </c>
      <c r="H376" s="983"/>
      <c r="I376" s="989"/>
      <c r="J376" s="954"/>
      <c r="K376" s="956"/>
    </row>
    <row r="377" spans="1:11" s="957" customFormat="1" ht="15" customHeight="1">
      <c r="A377" s="943" t="s">
        <v>1761</v>
      </c>
      <c r="B377" s="944" t="s">
        <v>1376</v>
      </c>
      <c r="C377" s="943"/>
      <c r="D377" s="945"/>
      <c r="E377" s="946" t="s">
        <v>282</v>
      </c>
      <c r="F377" s="954" t="s">
        <v>617</v>
      </c>
      <c r="G377" s="955" t="s">
        <v>282</v>
      </c>
      <c r="H377" s="954" t="s">
        <v>281</v>
      </c>
      <c r="I377" s="956" t="s">
        <v>282</v>
      </c>
      <c r="J377" s="954"/>
      <c r="K377" s="956"/>
    </row>
    <row r="378" spans="1:11" s="957" customFormat="1" ht="15" customHeight="1">
      <c r="A378" s="950"/>
      <c r="B378" s="951"/>
      <c r="C378" s="950" t="s">
        <v>1761</v>
      </c>
      <c r="D378" s="952" t="s">
        <v>137</v>
      </c>
      <c r="E378" s="953" t="s">
        <v>1762</v>
      </c>
      <c r="F378" s="954"/>
      <c r="G378" s="955"/>
      <c r="H378" s="954"/>
      <c r="I378" s="956"/>
      <c r="J378" s="954"/>
      <c r="K378" s="956"/>
    </row>
    <row r="379" spans="1:11" s="957" customFormat="1" ht="15" customHeight="1">
      <c r="A379" s="950"/>
      <c r="B379" s="951"/>
      <c r="C379" s="950" t="s">
        <v>617</v>
      </c>
      <c r="D379" s="952" t="s">
        <v>139</v>
      </c>
      <c r="E379" s="953" t="s">
        <v>1763</v>
      </c>
      <c r="F379" s="954"/>
      <c r="G379" s="955"/>
      <c r="H379" s="954"/>
      <c r="I379" s="956"/>
      <c r="J379" s="954"/>
      <c r="K379" s="956"/>
    </row>
    <row r="380" spans="1:11" s="957" customFormat="1" ht="15" customHeight="1">
      <c r="A380" s="950"/>
      <c r="B380" s="951"/>
      <c r="C380" s="950" t="s">
        <v>617</v>
      </c>
      <c r="D380" s="952" t="s">
        <v>141</v>
      </c>
      <c r="E380" s="953" t="s">
        <v>1764</v>
      </c>
      <c r="F380" s="954"/>
      <c r="G380" s="955"/>
      <c r="H380" s="954"/>
      <c r="I380" s="956"/>
      <c r="J380" s="954"/>
      <c r="K380" s="956"/>
    </row>
    <row r="381" spans="1:11" s="957" customFormat="1" ht="15" customHeight="1">
      <c r="A381" s="963"/>
      <c r="B381" s="981"/>
      <c r="C381" s="963" t="s">
        <v>617</v>
      </c>
      <c r="D381" s="977" t="s">
        <v>1546</v>
      </c>
      <c r="E381" s="982" t="s">
        <v>1765</v>
      </c>
      <c r="F381" s="954"/>
      <c r="G381" s="955"/>
      <c r="H381" s="954"/>
      <c r="I381" s="956"/>
      <c r="J381" s="954"/>
      <c r="K381" s="956"/>
    </row>
    <row r="382" spans="1:11" s="957" customFormat="1" ht="15" customHeight="1">
      <c r="A382" s="990" t="s">
        <v>1766</v>
      </c>
      <c r="B382" s="991" t="s">
        <v>1376</v>
      </c>
      <c r="C382" s="990" t="s">
        <v>1766</v>
      </c>
      <c r="D382" s="992" t="s">
        <v>137</v>
      </c>
      <c r="E382" s="993" t="s">
        <v>1767</v>
      </c>
      <c r="F382" s="970" t="s">
        <v>618</v>
      </c>
      <c r="G382" s="971" t="s">
        <v>284</v>
      </c>
      <c r="H382" s="970" t="s">
        <v>283</v>
      </c>
      <c r="I382" s="999" t="s">
        <v>284</v>
      </c>
      <c r="J382" s="954"/>
      <c r="K382" s="956"/>
    </row>
    <row r="383" spans="1:11" s="957" customFormat="1" ht="15" customHeight="1">
      <c r="A383" s="990" t="s">
        <v>1768</v>
      </c>
      <c r="B383" s="991" t="s">
        <v>1376</v>
      </c>
      <c r="C383" s="990" t="s">
        <v>1768</v>
      </c>
      <c r="D383" s="992" t="s">
        <v>137</v>
      </c>
      <c r="E383" s="993" t="s">
        <v>286</v>
      </c>
      <c r="F383" s="954" t="s">
        <v>619</v>
      </c>
      <c r="G383" s="955" t="s">
        <v>286</v>
      </c>
      <c r="H383" s="970" t="s">
        <v>285</v>
      </c>
      <c r="I383" s="999" t="s">
        <v>286</v>
      </c>
      <c r="J383" s="954"/>
      <c r="K383" s="956"/>
    </row>
    <row r="384" spans="1:11" s="957" customFormat="1" ht="15" customHeight="1">
      <c r="A384" s="990" t="s">
        <v>1769</v>
      </c>
      <c r="B384" s="991" t="s">
        <v>1376</v>
      </c>
      <c r="C384" s="990" t="s">
        <v>1769</v>
      </c>
      <c r="D384" s="992" t="s">
        <v>137</v>
      </c>
      <c r="E384" s="993" t="s">
        <v>621</v>
      </c>
      <c r="F384" s="970" t="s">
        <v>620</v>
      </c>
      <c r="G384" s="971" t="s">
        <v>621</v>
      </c>
      <c r="H384" s="947" t="s">
        <v>287</v>
      </c>
      <c r="I384" s="949" t="s">
        <v>288</v>
      </c>
      <c r="J384" s="954"/>
      <c r="K384" s="956"/>
    </row>
    <row r="385" spans="1:11" s="957" customFormat="1" ht="15" customHeight="1">
      <c r="A385" s="965" t="s">
        <v>622</v>
      </c>
      <c r="B385" s="966" t="s">
        <v>1376</v>
      </c>
      <c r="C385" s="965" t="s">
        <v>622</v>
      </c>
      <c r="D385" s="972" t="s">
        <v>137</v>
      </c>
      <c r="E385" s="973" t="s">
        <v>1201</v>
      </c>
      <c r="F385" s="954" t="s">
        <v>622</v>
      </c>
      <c r="G385" s="1179" t="s">
        <v>623</v>
      </c>
      <c r="H385" s="954"/>
      <c r="I385" s="956"/>
      <c r="J385" s="954"/>
      <c r="K385" s="956"/>
    </row>
    <row r="386" spans="1:11" s="957" customFormat="1" ht="15" customHeight="1">
      <c r="A386" s="974" t="s">
        <v>622</v>
      </c>
      <c r="B386" s="975" t="s">
        <v>1384</v>
      </c>
      <c r="C386" s="974" t="s">
        <v>622</v>
      </c>
      <c r="D386" s="979" t="s">
        <v>1385</v>
      </c>
      <c r="E386" s="980" t="s">
        <v>1770</v>
      </c>
      <c r="F386" s="954"/>
      <c r="G386" s="1180"/>
      <c r="H386" s="954"/>
      <c r="I386" s="956"/>
      <c r="J386" s="954"/>
      <c r="K386" s="956"/>
    </row>
    <row r="387" spans="1:11" s="957" customFormat="1" ht="15" customHeight="1">
      <c r="A387" s="974" t="s">
        <v>622</v>
      </c>
      <c r="B387" s="975" t="s">
        <v>1391</v>
      </c>
      <c r="C387" s="974" t="s">
        <v>622</v>
      </c>
      <c r="D387" s="979" t="s">
        <v>1392</v>
      </c>
      <c r="E387" s="980" t="s">
        <v>1771</v>
      </c>
      <c r="F387" s="954"/>
      <c r="G387" s="955"/>
      <c r="H387" s="954"/>
      <c r="I387" s="956"/>
      <c r="J387" s="954"/>
      <c r="K387" s="956"/>
    </row>
    <row r="388" spans="1:11" s="957" customFormat="1" ht="15" customHeight="1">
      <c r="A388" s="974" t="s">
        <v>622</v>
      </c>
      <c r="B388" s="975" t="s">
        <v>1451</v>
      </c>
      <c r="C388" s="974" t="s">
        <v>622</v>
      </c>
      <c r="D388" s="979" t="s">
        <v>1452</v>
      </c>
      <c r="E388" s="980" t="s">
        <v>1772</v>
      </c>
      <c r="F388" s="954"/>
      <c r="G388" s="955"/>
      <c r="H388" s="954"/>
      <c r="I388" s="956"/>
      <c r="J388" s="954"/>
      <c r="K388" s="956"/>
    </row>
    <row r="389" spans="1:11" s="957" customFormat="1" ht="15" customHeight="1">
      <c r="A389" s="974" t="s">
        <v>622</v>
      </c>
      <c r="B389" s="975" t="s">
        <v>1773</v>
      </c>
      <c r="C389" s="974" t="s">
        <v>622</v>
      </c>
      <c r="D389" s="979" t="s">
        <v>1706</v>
      </c>
      <c r="E389" s="980" t="s">
        <v>1774</v>
      </c>
      <c r="F389" s="954"/>
      <c r="G389" s="955"/>
      <c r="H389" s="954"/>
      <c r="I389" s="956"/>
      <c r="J389" s="954"/>
      <c r="K389" s="956"/>
    </row>
    <row r="390" spans="1:11" s="957" customFormat="1" ht="15" customHeight="1">
      <c r="A390" s="974" t="s">
        <v>622</v>
      </c>
      <c r="B390" s="975" t="s">
        <v>1425</v>
      </c>
      <c r="C390" s="974" t="s">
        <v>622</v>
      </c>
      <c r="D390" s="979" t="s">
        <v>147</v>
      </c>
      <c r="E390" s="980" t="s">
        <v>1775</v>
      </c>
      <c r="F390" s="954"/>
      <c r="G390" s="955"/>
      <c r="H390" s="954"/>
      <c r="I390" s="956"/>
      <c r="J390" s="954"/>
      <c r="K390" s="956"/>
    </row>
    <row r="391" spans="1:11" s="957" customFormat="1" ht="15" customHeight="1">
      <c r="A391" s="974" t="s">
        <v>622</v>
      </c>
      <c r="B391" s="975" t="s">
        <v>1776</v>
      </c>
      <c r="C391" s="974" t="s">
        <v>622</v>
      </c>
      <c r="D391" s="979" t="s">
        <v>1777</v>
      </c>
      <c r="E391" s="980" t="s">
        <v>1778</v>
      </c>
      <c r="F391" s="954"/>
      <c r="G391" s="955"/>
      <c r="H391" s="954"/>
      <c r="I391" s="956"/>
      <c r="J391" s="954"/>
      <c r="K391" s="956"/>
    </row>
    <row r="392" spans="1:11" s="957" customFormat="1" ht="15" customHeight="1">
      <c r="A392" s="963" t="s">
        <v>1779</v>
      </c>
      <c r="B392" s="981" t="s">
        <v>1389</v>
      </c>
      <c r="C392" s="963" t="s">
        <v>1779</v>
      </c>
      <c r="D392" s="977" t="s">
        <v>1390</v>
      </c>
      <c r="E392" s="978" t="s">
        <v>1780</v>
      </c>
      <c r="F392" s="954"/>
      <c r="G392" s="955"/>
      <c r="H392" s="954"/>
      <c r="I392" s="956"/>
      <c r="J392" s="954"/>
      <c r="K392" s="956"/>
    </row>
    <row r="393" spans="1:11" s="957" customFormat="1" ht="15" customHeight="1">
      <c r="A393" s="943" t="s">
        <v>1781</v>
      </c>
      <c r="B393" s="944" t="s">
        <v>1376</v>
      </c>
      <c r="C393" s="943" t="s">
        <v>1781</v>
      </c>
      <c r="D393" s="945" t="s">
        <v>137</v>
      </c>
      <c r="E393" s="953" t="s">
        <v>1782</v>
      </c>
      <c r="F393" s="970" t="s">
        <v>624</v>
      </c>
      <c r="G393" s="971" t="s">
        <v>290</v>
      </c>
      <c r="H393" s="970" t="s">
        <v>289</v>
      </c>
      <c r="I393" s="999" t="s">
        <v>290</v>
      </c>
      <c r="J393" s="983"/>
      <c r="K393" s="989"/>
    </row>
    <row r="394" spans="1:11" s="957" customFormat="1" ht="15" customHeight="1">
      <c r="A394" s="965" t="s">
        <v>1783</v>
      </c>
      <c r="B394" s="966" t="s">
        <v>1505</v>
      </c>
      <c r="C394" s="965" t="s">
        <v>1783</v>
      </c>
      <c r="D394" s="972" t="s">
        <v>1388</v>
      </c>
      <c r="E394" s="973" t="s">
        <v>1784</v>
      </c>
      <c r="F394" s="954" t="s">
        <v>625</v>
      </c>
      <c r="G394" s="955" t="s">
        <v>1785</v>
      </c>
      <c r="H394" s="954" t="s">
        <v>291</v>
      </c>
      <c r="I394" s="956" t="s">
        <v>292</v>
      </c>
      <c r="J394" s="954" t="s">
        <v>1786</v>
      </c>
      <c r="K394" s="956" t="s">
        <v>1787</v>
      </c>
    </row>
    <row r="395" spans="1:11" s="957" customFormat="1" ht="15" customHeight="1">
      <c r="A395" s="974" t="s">
        <v>1788</v>
      </c>
      <c r="B395" s="975" t="s">
        <v>1384</v>
      </c>
      <c r="C395" s="974" t="s">
        <v>1788</v>
      </c>
      <c r="D395" s="979" t="s">
        <v>1385</v>
      </c>
      <c r="E395" s="980" t="s">
        <v>1789</v>
      </c>
      <c r="F395" s="954"/>
      <c r="G395" s="955"/>
      <c r="H395" s="954"/>
      <c r="I395" s="956"/>
      <c r="J395" s="954"/>
      <c r="K395" s="956"/>
    </row>
    <row r="396" spans="1:11" s="957" customFormat="1" ht="15" customHeight="1">
      <c r="A396" s="986" t="s">
        <v>1783</v>
      </c>
      <c r="B396" s="987" t="s">
        <v>1405</v>
      </c>
      <c r="C396" s="986" t="s">
        <v>1783</v>
      </c>
      <c r="D396" s="988" t="s">
        <v>1406</v>
      </c>
      <c r="E396" s="978" t="s">
        <v>1790</v>
      </c>
      <c r="F396" s="954"/>
      <c r="G396" s="955"/>
      <c r="H396" s="954"/>
      <c r="I396" s="956"/>
      <c r="J396" s="954"/>
      <c r="K396" s="956"/>
    </row>
    <row r="397" spans="1:11" s="957" customFormat="1" ht="15" customHeight="1">
      <c r="A397" s="965" t="s">
        <v>1791</v>
      </c>
      <c r="B397" s="966" t="s">
        <v>1376</v>
      </c>
      <c r="C397" s="965" t="s">
        <v>1791</v>
      </c>
      <c r="D397" s="972" t="s">
        <v>137</v>
      </c>
      <c r="E397" s="973" t="s">
        <v>1224</v>
      </c>
      <c r="F397" s="947" t="s">
        <v>626</v>
      </c>
      <c r="G397" s="948" t="s">
        <v>294</v>
      </c>
      <c r="H397" s="947" t="s">
        <v>293</v>
      </c>
      <c r="I397" s="949" t="s">
        <v>294</v>
      </c>
      <c r="J397" s="954"/>
      <c r="K397" s="956"/>
    </row>
    <row r="398" spans="1:11" s="957" customFormat="1" ht="15" customHeight="1">
      <c r="A398" s="974" t="s">
        <v>1791</v>
      </c>
      <c r="B398" s="975" t="s">
        <v>1384</v>
      </c>
      <c r="C398" s="974" t="s">
        <v>1791</v>
      </c>
      <c r="D398" s="979" t="s">
        <v>1385</v>
      </c>
      <c r="E398" s="980" t="s">
        <v>1226</v>
      </c>
      <c r="F398" s="954"/>
      <c r="G398" s="955"/>
      <c r="H398" s="954"/>
      <c r="I398" s="956"/>
      <c r="J398" s="954"/>
      <c r="K398" s="956"/>
    </row>
    <row r="399" spans="1:11" s="957" customFormat="1" ht="15" customHeight="1">
      <c r="A399" s="963" t="s">
        <v>1791</v>
      </c>
      <c r="B399" s="981" t="s">
        <v>1391</v>
      </c>
      <c r="C399" s="963" t="s">
        <v>1791</v>
      </c>
      <c r="D399" s="977" t="s">
        <v>1392</v>
      </c>
      <c r="E399" s="978" t="s">
        <v>1228</v>
      </c>
      <c r="F399" s="983"/>
      <c r="G399" s="984"/>
      <c r="H399" s="983"/>
      <c r="I399" s="989"/>
      <c r="J399" s="954"/>
      <c r="K399" s="956"/>
    </row>
    <row r="400" spans="1:11" s="957" customFormat="1" ht="15" customHeight="1">
      <c r="A400" s="943" t="s">
        <v>1792</v>
      </c>
      <c r="B400" s="944" t="s">
        <v>1412</v>
      </c>
      <c r="C400" s="943"/>
      <c r="D400" s="969"/>
      <c r="E400" s="968" t="s">
        <v>1793</v>
      </c>
      <c r="F400" s="954" t="s">
        <v>627</v>
      </c>
      <c r="G400" s="955" t="s">
        <v>296</v>
      </c>
      <c r="H400" s="954" t="s">
        <v>295</v>
      </c>
      <c r="I400" s="956" t="s">
        <v>296</v>
      </c>
      <c r="J400" s="954"/>
      <c r="K400" s="956"/>
    </row>
    <row r="401" spans="1:11" s="957" customFormat="1" ht="15" customHeight="1">
      <c r="A401" s="950"/>
      <c r="B401" s="951"/>
      <c r="C401" s="950" t="s">
        <v>1792</v>
      </c>
      <c r="D401" s="995" t="s">
        <v>1380</v>
      </c>
      <c r="E401" s="953" t="s">
        <v>1794</v>
      </c>
      <c r="F401" s="954"/>
      <c r="G401" s="955"/>
      <c r="H401" s="954"/>
      <c r="I401" s="956"/>
      <c r="J401" s="954"/>
      <c r="K401" s="956"/>
    </row>
    <row r="402" spans="1:11" s="957" customFormat="1" ht="15" customHeight="1">
      <c r="A402" s="963"/>
      <c r="B402" s="981"/>
      <c r="C402" s="963" t="s">
        <v>1792</v>
      </c>
      <c r="D402" s="964" t="s">
        <v>1428</v>
      </c>
      <c r="E402" s="960" t="s">
        <v>1795</v>
      </c>
      <c r="F402" s="954"/>
      <c r="G402" s="955"/>
      <c r="H402" s="954"/>
      <c r="I402" s="956"/>
      <c r="J402" s="954"/>
      <c r="K402" s="956"/>
    </row>
    <row r="403" spans="1:11" s="957" customFormat="1" ht="15" customHeight="1">
      <c r="A403" s="1038" t="s">
        <v>1796</v>
      </c>
      <c r="B403" s="1039" t="s">
        <v>1412</v>
      </c>
      <c r="C403" s="1038" t="s">
        <v>1796</v>
      </c>
      <c r="D403" s="1040" t="s">
        <v>1380</v>
      </c>
      <c r="E403" s="1004" t="s">
        <v>1797</v>
      </c>
      <c r="F403" s="1005" t="s">
        <v>628</v>
      </c>
      <c r="G403" s="1041" t="s">
        <v>298</v>
      </c>
      <c r="H403" s="1005" t="s">
        <v>297</v>
      </c>
      <c r="I403" s="1041" t="s">
        <v>298</v>
      </c>
      <c r="J403" s="954"/>
      <c r="K403" s="956"/>
    </row>
    <row r="404" spans="1:11" s="957" customFormat="1" ht="15" customHeight="1">
      <c r="A404" s="965" t="s">
        <v>1798</v>
      </c>
      <c r="B404" s="1042" t="s">
        <v>1412</v>
      </c>
      <c r="C404" s="965" t="s">
        <v>1798</v>
      </c>
      <c r="D404" s="967" t="s">
        <v>1380</v>
      </c>
      <c r="E404" s="973" t="s">
        <v>1799</v>
      </c>
      <c r="F404" s="954" t="s">
        <v>629</v>
      </c>
      <c r="G404" s="1179" t="s">
        <v>300</v>
      </c>
      <c r="H404" s="954" t="s">
        <v>299</v>
      </c>
      <c r="I404" s="1179" t="s">
        <v>300</v>
      </c>
      <c r="J404" s="954"/>
      <c r="K404" s="956"/>
    </row>
    <row r="405" spans="1:11" s="957" customFormat="1" ht="15" customHeight="1">
      <c r="A405" s="974" t="s">
        <v>1798</v>
      </c>
      <c r="B405" s="1043" t="s">
        <v>1447</v>
      </c>
      <c r="C405" s="974" t="s">
        <v>1798</v>
      </c>
      <c r="D405" s="976" t="s">
        <v>1448</v>
      </c>
      <c r="E405" s="980" t="s">
        <v>1800</v>
      </c>
      <c r="F405" s="954"/>
      <c r="G405" s="1180"/>
      <c r="H405" s="954"/>
      <c r="I405" s="1180"/>
      <c r="J405" s="954"/>
      <c r="K405" s="956"/>
    </row>
    <row r="406" spans="1:11" s="957" customFormat="1" ht="15" customHeight="1">
      <c r="A406" s="986" t="s">
        <v>1798</v>
      </c>
      <c r="B406" s="1044" t="s">
        <v>1475</v>
      </c>
      <c r="C406" s="986" t="s">
        <v>1798</v>
      </c>
      <c r="D406" s="1028" t="s">
        <v>1476</v>
      </c>
      <c r="E406" s="978" t="s">
        <v>1801</v>
      </c>
      <c r="F406" s="954"/>
      <c r="G406" s="955"/>
      <c r="H406" s="954"/>
      <c r="I406" s="956"/>
      <c r="J406" s="954"/>
      <c r="K406" s="956"/>
    </row>
    <row r="407" spans="1:11" s="957" customFormat="1" ht="15" customHeight="1">
      <c r="A407" s="963" t="s">
        <v>630</v>
      </c>
      <c r="B407" s="981" t="s">
        <v>1376</v>
      </c>
      <c r="C407" s="963" t="s">
        <v>630</v>
      </c>
      <c r="D407" s="977" t="s">
        <v>137</v>
      </c>
      <c r="E407" s="982" t="s">
        <v>1238</v>
      </c>
      <c r="F407" s="947" t="s">
        <v>630</v>
      </c>
      <c r="G407" s="948" t="s">
        <v>631</v>
      </c>
      <c r="H407" s="947" t="s">
        <v>301</v>
      </c>
      <c r="I407" s="949" t="s">
        <v>7</v>
      </c>
      <c r="J407" s="947" t="s">
        <v>1802</v>
      </c>
      <c r="K407" s="949" t="s">
        <v>7</v>
      </c>
    </row>
    <row r="408" spans="1:11" s="957" customFormat="1" ht="15" customHeight="1">
      <c r="A408" s="990" t="s">
        <v>632</v>
      </c>
      <c r="B408" s="991" t="s">
        <v>1376</v>
      </c>
      <c r="C408" s="990" t="s">
        <v>632</v>
      </c>
      <c r="D408" s="992" t="s">
        <v>137</v>
      </c>
      <c r="E408" s="982" t="s">
        <v>1240</v>
      </c>
      <c r="F408" s="970" t="s">
        <v>632</v>
      </c>
      <c r="G408" s="971" t="s">
        <v>633</v>
      </c>
      <c r="H408" s="983"/>
      <c r="I408" s="989"/>
      <c r="J408" s="983"/>
      <c r="K408" s="989"/>
    </row>
    <row r="409" spans="1:11" s="957" customFormat="1" ht="15" customHeight="1">
      <c r="A409" s="965" t="s">
        <v>1803</v>
      </c>
      <c r="B409" s="966" t="s">
        <v>1376</v>
      </c>
      <c r="C409" s="965" t="s">
        <v>1803</v>
      </c>
      <c r="D409" s="972" t="s">
        <v>137</v>
      </c>
      <c r="E409" s="973" t="s">
        <v>1242</v>
      </c>
      <c r="F409" s="947" t="s">
        <v>634</v>
      </c>
      <c r="G409" s="948" t="s">
        <v>635</v>
      </c>
      <c r="H409" s="954" t="s">
        <v>302</v>
      </c>
      <c r="I409" s="956" t="s">
        <v>303</v>
      </c>
      <c r="J409" s="947" t="s">
        <v>1804</v>
      </c>
      <c r="K409" s="949" t="s">
        <v>1805</v>
      </c>
    </row>
    <row r="410" spans="1:11" s="957" customFormat="1" ht="15" customHeight="1">
      <c r="A410" s="950" t="s">
        <v>1803</v>
      </c>
      <c r="B410" s="951" t="s">
        <v>1384</v>
      </c>
      <c r="C410" s="950" t="s">
        <v>1803</v>
      </c>
      <c r="D410" s="952" t="s">
        <v>1385</v>
      </c>
      <c r="E410" s="968" t="s">
        <v>1244</v>
      </c>
      <c r="F410" s="954"/>
      <c r="G410" s="955"/>
      <c r="H410" s="954"/>
      <c r="I410" s="956"/>
      <c r="J410" s="954"/>
      <c r="K410" s="956"/>
    </row>
    <row r="411" spans="1:11" s="957" customFormat="1" ht="15" customHeight="1">
      <c r="A411" s="974" t="s">
        <v>634</v>
      </c>
      <c r="B411" s="975" t="s">
        <v>1405</v>
      </c>
      <c r="C411" s="974" t="s">
        <v>634</v>
      </c>
      <c r="D411" s="979" t="s">
        <v>1406</v>
      </c>
      <c r="E411" s="980" t="s">
        <v>1806</v>
      </c>
      <c r="F411" s="954"/>
      <c r="G411" s="955"/>
      <c r="H411" s="954"/>
      <c r="I411" s="956"/>
      <c r="J411" s="954"/>
      <c r="K411" s="956"/>
    </row>
    <row r="412" spans="1:11" s="957" customFormat="1" ht="15" customHeight="1">
      <c r="A412" s="986" t="s">
        <v>634</v>
      </c>
      <c r="B412" s="987" t="s">
        <v>1407</v>
      </c>
      <c r="C412" s="986" t="s">
        <v>634</v>
      </c>
      <c r="D412" s="988" t="s">
        <v>1408</v>
      </c>
      <c r="E412" s="978" t="s">
        <v>1807</v>
      </c>
      <c r="F412" s="983"/>
      <c r="G412" s="984"/>
      <c r="H412" s="954"/>
      <c r="I412" s="956"/>
      <c r="J412" s="954"/>
      <c r="K412" s="956"/>
    </row>
    <row r="413" spans="1:11" s="957" customFormat="1" ht="15" customHeight="1">
      <c r="A413" s="965" t="s">
        <v>636</v>
      </c>
      <c r="B413" s="966" t="s">
        <v>1376</v>
      </c>
      <c r="C413" s="965" t="s">
        <v>636</v>
      </c>
      <c r="D413" s="972" t="s">
        <v>137</v>
      </c>
      <c r="E413" s="973" t="s">
        <v>1250</v>
      </c>
      <c r="F413" s="947" t="s">
        <v>636</v>
      </c>
      <c r="G413" s="948" t="s">
        <v>637</v>
      </c>
      <c r="H413" s="954"/>
      <c r="I413" s="956"/>
      <c r="J413" s="954"/>
      <c r="K413" s="956"/>
    </row>
    <row r="414" spans="1:11" s="957" customFormat="1" ht="15" customHeight="1">
      <c r="A414" s="974" t="s">
        <v>636</v>
      </c>
      <c r="B414" s="975" t="s">
        <v>1384</v>
      </c>
      <c r="C414" s="974" t="s">
        <v>636</v>
      </c>
      <c r="D414" s="979" t="s">
        <v>1385</v>
      </c>
      <c r="E414" s="980" t="s">
        <v>1252</v>
      </c>
      <c r="F414" s="954"/>
      <c r="G414" s="955"/>
      <c r="H414" s="954"/>
      <c r="I414" s="956"/>
      <c r="J414" s="954"/>
      <c r="K414" s="956"/>
    </row>
    <row r="415" spans="1:11" s="957" customFormat="1" ht="15" customHeight="1">
      <c r="A415" s="974" t="s">
        <v>636</v>
      </c>
      <c r="B415" s="975" t="s">
        <v>1391</v>
      </c>
      <c r="C415" s="974" t="s">
        <v>636</v>
      </c>
      <c r="D415" s="979" t="s">
        <v>1392</v>
      </c>
      <c r="E415" s="980" t="s">
        <v>1808</v>
      </c>
      <c r="F415" s="954"/>
      <c r="G415" s="955"/>
      <c r="H415" s="954"/>
      <c r="I415" s="956"/>
      <c r="J415" s="954"/>
      <c r="K415" s="956"/>
    </row>
    <row r="416" spans="1:11" s="957" customFormat="1" ht="15" customHeight="1">
      <c r="A416" s="963" t="s">
        <v>636</v>
      </c>
      <c r="B416" s="981" t="s">
        <v>1451</v>
      </c>
      <c r="C416" s="963" t="s">
        <v>636</v>
      </c>
      <c r="D416" s="977" t="s">
        <v>1452</v>
      </c>
      <c r="E416" s="978" t="s">
        <v>1256</v>
      </c>
      <c r="F416" s="983"/>
      <c r="G416" s="984"/>
      <c r="H416" s="954"/>
      <c r="I416" s="956"/>
      <c r="J416" s="954"/>
      <c r="K416" s="956"/>
    </row>
    <row r="417" spans="1:11" s="957" customFormat="1" ht="15" customHeight="1">
      <c r="A417" s="965" t="s">
        <v>638</v>
      </c>
      <c r="B417" s="966" t="s">
        <v>1376</v>
      </c>
      <c r="C417" s="965" t="s">
        <v>638</v>
      </c>
      <c r="D417" s="972" t="s">
        <v>137</v>
      </c>
      <c r="E417" s="973" t="s">
        <v>1258</v>
      </c>
      <c r="F417" s="947" t="s">
        <v>638</v>
      </c>
      <c r="G417" s="948" t="s">
        <v>639</v>
      </c>
      <c r="H417" s="998" t="s">
        <v>1809</v>
      </c>
      <c r="I417" s="949" t="s">
        <v>1810</v>
      </c>
      <c r="J417" s="954"/>
      <c r="K417" s="956"/>
    </row>
    <row r="418" spans="1:11" s="957" customFormat="1" ht="15" customHeight="1">
      <c r="A418" s="974" t="s">
        <v>638</v>
      </c>
      <c r="B418" s="975" t="s">
        <v>1384</v>
      </c>
      <c r="C418" s="974" t="s">
        <v>638</v>
      </c>
      <c r="D418" s="979" t="s">
        <v>1385</v>
      </c>
      <c r="E418" s="980" t="s">
        <v>1811</v>
      </c>
      <c r="F418" s="954"/>
      <c r="G418" s="955"/>
      <c r="H418" s="954"/>
      <c r="I418" s="956"/>
      <c r="J418" s="954"/>
      <c r="K418" s="956"/>
    </row>
    <row r="419" spans="1:11" s="957" customFormat="1" ht="15" customHeight="1">
      <c r="A419" s="974" t="s">
        <v>638</v>
      </c>
      <c r="B419" s="975" t="s">
        <v>1391</v>
      </c>
      <c r="C419" s="974" t="s">
        <v>638</v>
      </c>
      <c r="D419" s="979" t="s">
        <v>1392</v>
      </c>
      <c r="E419" s="980" t="s">
        <v>1262</v>
      </c>
      <c r="F419" s="954"/>
      <c r="G419" s="955"/>
      <c r="H419" s="954"/>
      <c r="I419" s="956"/>
      <c r="J419" s="954"/>
      <c r="K419" s="956"/>
    </row>
    <row r="420" spans="1:11" s="957" customFormat="1" ht="15" customHeight="1">
      <c r="A420" s="974" t="s">
        <v>638</v>
      </c>
      <c r="B420" s="975" t="s">
        <v>1451</v>
      </c>
      <c r="C420" s="974" t="s">
        <v>638</v>
      </c>
      <c r="D420" s="979" t="s">
        <v>1452</v>
      </c>
      <c r="E420" s="980" t="s">
        <v>1812</v>
      </c>
      <c r="F420" s="954"/>
      <c r="G420" s="955"/>
      <c r="H420" s="954"/>
      <c r="I420" s="956"/>
      <c r="J420" s="954"/>
      <c r="K420" s="956"/>
    </row>
    <row r="421" spans="1:11" s="957" customFormat="1" ht="15" customHeight="1">
      <c r="A421" s="974" t="s">
        <v>638</v>
      </c>
      <c r="B421" s="975" t="s">
        <v>1773</v>
      </c>
      <c r="C421" s="974" t="s">
        <v>638</v>
      </c>
      <c r="D421" s="979" t="s">
        <v>1706</v>
      </c>
      <c r="E421" s="980" t="s">
        <v>1266</v>
      </c>
      <c r="F421" s="954"/>
      <c r="G421" s="955"/>
      <c r="H421" s="954"/>
      <c r="I421" s="956"/>
      <c r="J421" s="954"/>
      <c r="K421" s="956"/>
    </row>
    <row r="422" spans="1:11" s="957" customFormat="1" ht="15" customHeight="1">
      <c r="A422" s="963" t="s">
        <v>638</v>
      </c>
      <c r="B422" s="981" t="s">
        <v>1425</v>
      </c>
      <c r="C422" s="963" t="s">
        <v>638</v>
      </c>
      <c r="D422" s="977" t="s">
        <v>147</v>
      </c>
      <c r="E422" s="978" t="s">
        <v>1813</v>
      </c>
      <c r="F422" s="983"/>
      <c r="G422" s="984"/>
      <c r="H422" s="954"/>
      <c r="I422" s="956"/>
      <c r="J422" s="954"/>
      <c r="K422" s="956"/>
    </row>
    <row r="423" spans="1:11" s="957" customFormat="1" ht="15" customHeight="1">
      <c r="A423" s="990" t="s">
        <v>1814</v>
      </c>
      <c r="B423" s="991" t="s">
        <v>1376</v>
      </c>
      <c r="C423" s="990" t="s">
        <v>1814</v>
      </c>
      <c r="D423" s="992" t="s">
        <v>137</v>
      </c>
      <c r="E423" s="982" t="s">
        <v>641</v>
      </c>
      <c r="F423" s="954" t="s">
        <v>640</v>
      </c>
      <c r="G423" s="955" t="s">
        <v>641</v>
      </c>
      <c r="H423" s="954"/>
      <c r="I423" s="956"/>
      <c r="J423" s="983"/>
      <c r="K423" s="989"/>
    </row>
    <row r="424" spans="1:11" s="957" customFormat="1" ht="15" customHeight="1">
      <c r="A424" s="965" t="s">
        <v>642</v>
      </c>
      <c r="B424" s="966" t="s">
        <v>1376</v>
      </c>
      <c r="C424" s="965" t="s">
        <v>642</v>
      </c>
      <c r="D424" s="972" t="s">
        <v>137</v>
      </c>
      <c r="E424" s="973" t="s">
        <v>1815</v>
      </c>
      <c r="F424" s="947" t="s">
        <v>642</v>
      </c>
      <c r="G424" s="948" t="s">
        <v>307</v>
      </c>
      <c r="H424" s="947" t="s">
        <v>306</v>
      </c>
      <c r="I424" s="949" t="s">
        <v>307</v>
      </c>
      <c r="J424" s="954" t="s">
        <v>1816</v>
      </c>
      <c r="K424" s="956" t="s">
        <v>1817</v>
      </c>
    </row>
    <row r="425" spans="1:11" s="957" customFormat="1" ht="15" customHeight="1">
      <c r="A425" s="974" t="s">
        <v>642</v>
      </c>
      <c r="B425" s="975" t="s">
        <v>1384</v>
      </c>
      <c r="C425" s="974" t="s">
        <v>642</v>
      </c>
      <c r="D425" s="979" t="s">
        <v>1385</v>
      </c>
      <c r="E425" s="980" t="s">
        <v>1818</v>
      </c>
      <c r="F425" s="954"/>
      <c r="G425" s="955"/>
      <c r="H425" s="954"/>
      <c r="I425" s="956"/>
      <c r="J425" s="954"/>
      <c r="K425" s="956"/>
    </row>
    <row r="426" spans="1:11" s="957" customFormat="1" ht="15" customHeight="1">
      <c r="A426" s="974" t="s">
        <v>642</v>
      </c>
      <c r="B426" s="975" t="s">
        <v>1391</v>
      </c>
      <c r="C426" s="974" t="s">
        <v>642</v>
      </c>
      <c r="D426" s="979" t="s">
        <v>1392</v>
      </c>
      <c r="E426" s="980" t="s">
        <v>1819</v>
      </c>
      <c r="F426" s="954"/>
      <c r="G426" s="955"/>
      <c r="H426" s="954"/>
      <c r="I426" s="956"/>
      <c r="J426" s="954"/>
      <c r="K426" s="956"/>
    </row>
    <row r="427" spans="1:11" s="957" customFormat="1" ht="15" customHeight="1">
      <c r="A427" s="974" t="s">
        <v>1820</v>
      </c>
      <c r="B427" s="975" t="s">
        <v>1407</v>
      </c>
      <c r="C427" s="974" t="s">
        <v>1820</v>
      </c>
      <c r="D427" s="979" t="s">
        <v>1408</v>
      </c>
      <c r="E427" s="980" t="s">
        <v>1821</v>
      </c>
      <c r="F427" s="954"/>
      <c r="G427" s="955"/>
      <c r="H427" s="954"/>
      <c r="I427" s="956"/>
      <c r="J427" s="954"/>
      <c r="K427" s="956"/>
    </row>
    <row r="428" spans="1:11" s="957" customFormat="1" ht="15" customHeight="1">
      <c r="A428" s="950" t="s">
        <v>642</v>
      </c>
      <c r="B428" s="951" t="s">
        <v>1472</v>
      </c>
      <c r="C428" s="950" t="s">
        <v>642</v>
      </c>
      <c r="D428" s="952" t="s">
        <v>1473</v>
      </c>
      <c r="E428" s="953" t="s">
        <v>1822</v>
      </c>
      <c r="F428" s="983"/>
      <c r="G428" s="984"/>
      <c r="H428" s="983"/>
      <c r="I428" s="989"/>
      <c r="J428" s="954"/>
      <c r="K428" s="956"/>
    </row>
    <row r="429" spans="1:11" s="957" customFormat="1" ht="15" customHeight="1">
      <c r="A429" s="965" t="s">
        <v>643</v>
      </c>
      <c r="B429" s="966" t="s">
        <v>1376</v>
      </c>
      <c r="C429" s="965" t="s">
        <v>643</v>
      </c>
      <c r="D429" s="972" t="s">
        <v>137</v>
      </c>
      <c r="E429" s="973" t="s">
        <v>1281</v>
      </c>
      <c r="F429" s="954" t="s">
        <v>643</v>
      </c>
      <c r="G429" s="955" t="s">
        <v>309</v>
      </c>
      <c r="H429" s="954" t="s">
        <v>308</v>
      </c>
      <c r="I429" s="956" t="s">
        <v>309</v>
      </c>
      <c r="J429" s="954"/>
      <c r="K429" s="956"/>
    </row>
    <row r="430" spans="1:11" s="957" customFormat="1" ht="15" customHeight="1">
      <c r="A430" s="963" t="s">
        <v>643</v>
      </c>
      <c r="B430" s="981" t="s">
        <v>1384</v>
      </c>
      <c r="C430" s="963" t="s">
        <v>643</v>
      </c>
      <c r="D430" s="977" t="s">
        <v>1385</v>
      </c>
      <c r="E430" s="968" t="s">
        <v>309</v>
      </c>
      <c r="F430" s="954"/>
      <c r="G430" s="955"/>
      <c r="H430" s="954"/>
      <c r="I430" s="956"/>
      <c r="J430" s="954"/>
      <c r="K430" s="956"/>
    </row>
    <row r="431" spans="1:11" s="957" customFormat="1" ht="15" customHeight="1">
      <c r="A431" s="965" t="s">
        <v>644</v>
      </c>
      <c r="B431" s="966" t="s">
        <v>1376</v>
      </c>
      <c r="C431" s="965" t="s">
        <v>644</v>
      </c>
      <c r="D431" s="972" t="s">
        <v>137</v>
      </c>
      <c r="E431" s="973" t="s">
        <v>1823</v>
      </c>
      <c r="F431" s="947" t="s">
        <v>644</v>
      </c>
      <c r="G431" s="948" t="s">
        <v>311</v>
      </c>
      <c r="H431" s="947" t="s">
        <v>310</v>
      </c>
      <c r="I431" s="949" t="s">
        <v>311</v>
      </c>
      <c r="J431" s="954"/>
      <c r="K431" s="956"/>
    </row>
    <row r="432" spans="1:11" s="957" customFormat="1" ht="15" customHeight="1">
      <c r="A432" s="974" t="s">
        <v>644</v>
      </c>
      <c r="B432" s="975" t="s">
        <v>1403</v>
      </c>
      <c r="C432" s="974" t="s">
        <v>644</v>
      </c>
      <c r="D432" s="979" t="s">
        <v>1404</v>
      </c>
      <c r="E432" s="980" t="s">
        <v>1286</v>
      </c>
      <c r="F432" s="954"/>
      <c r="G432" s="955"/>
      <c r="H432" s="954"/>
      <c r="I432" s="956"/>
      <c r="J432" s="954"/>
      <c r="K432" s="956"/>
    </row>
    <row r="433" spans="1:11" s="957" customFormat="1" ht="15" customHeight="1">
      <c r="A433" s="950" t="s">
        <v>644</v>
      </c>
      <c r="B433" s="951" t="s">
        <v>1405</v>
      </c>
      <c r="C433" s="950" t="s">
        <v>644</v>
      </c>
      <c r="D433" s="952" t="s">
        <v>1406</v>
      </c>
      <c r="E433" s="980" t="s">
        <v>1288</v>
      </c>
      <c r="F433" s="954"/>
      <c r="G433" s="955"/>
      <c r="H433" s="954"/>
      <c r="I433" s="956"/>
      <c r="J433" s="954"/>
      <c r="K433" s="956"/>
    </row>
    <row r="434" spans="1:11" s="957" customFormat="1" ht="15" customHeight="1">
      <c r="A434" s="961" t="s">
        <v>644</v>
      </c>
      <c r="B434" s="962" t="s">
        <v>1666</v>
      </c>
      <c r="C434" s="961" t="s">
        <v>644</v>
      </c>
      <c r="D434" s="997" t="s">
        <v>1667</v>
      </c>
      <c r="E434" s="968" t="s">
        <v>1824</v>
      </c>
      <c r="F434" s="954"/>
      <c r="G434" s="955"/>
      <c r="H434" s="954"/>
      <c r="I434" s="956"/>
      <c r="J434" s="954"/>
      <c r="K434" s="956"/>
    </row>
    <row r="435" spans="1:11" s="957" customFormat="1" ht="15" customHeight="1">
      <c r="A435" s="986" t="s">
        <v>1825</v>
      </c>
      <c r="B435" s="987" t="s">
        <v>1409</v>
      </c>
      <c r="C435" s="986" t="s">
        <v>1825</v>
      </c>
      <c r="D435" s="988" t="s">
        <v>1410</v>
      </c>
      <c r="E435" s="978" t="s">
        <v>1826</v>
      </c>
      <c r="F435" s="983"/>
      <c r="G435" s="984"/>
      <c r="H435" s="983"/>
      <c r="I435" s="989"/>
      <c r="J435" s="954"/>
      <c r="K435" s="956"/>
    </row>
    <row r="436" spans="1:11" s="957" customFormat="1" ht="15" customHeight="1">
      <c r="A436" s="958" t="s">
        <v>645</v>
      </c>
      <c r="B436" s="985" t="s">
        <v>1412</v>
      </c>
      <c r="C436" s="958" t="s">
        <v>645</v>
      </c>
      <c r="D436" s="959" t="s">
        <v>1380</v>
      </c>
      <c r="E436" s="960" t="s">
        <v>1827</v>
      </c>
      <c r="F436" s="954" t="s">
        <v>645</v>
      </c>
      <c r="G436" s="955" t="s">
        <v>313</v>
      </c>
      <c r="H436" s="954" t="s">
        <v>312</v>
      </c>
      <c r="I436" s="956" t="s">
        <v>313</v>
      </c>
      <c r="J436" s="954"/>
      <c r="K436" s="956"/>
    </row>
    <row r="437" spans="1:11" s="957" customFormat="1" ht="15" customHeight="1">
      <c r="A437" s="958" t="s">
        <v>645</v>
      </c>
      <c r="B437" s="985" t="s">
        <v>1447</v>
      </c>
      <c r="C437" s="958" t="s">
        <v>645</v>
      </c>
      <c r="D437" s="959" t="s">
        <v>1448</v>
      </c>
      <c r="E437" s="960" t="s">
        <v>1828</v>
      </c>
      <c r="F437" s="954"/>
      <c r="G437" s="955"/>
      <c r="H437" s="954"/>
      <c r="I437" s="956"/>
      <c r="J437" s="954"/>
      <c r="K437" s="956"/>
    </row>
    <row r="438" spans="1:11" s="957" customFormat="1" ht="15" customHeight="1">
      <c r="A438" s="965" t="s">
        <v>646</v>
      </c>
      <c r="B438" s="966" t="s">
        <v>1376</v>
      </c>
      <c r="C438" s="965" t="s">
        <v>646</v>
      </c>
      <c r="D438" s="972" t="s">
        <v>137</v>
      </c>
      <c r="E438" s="973" t="s">
        <v>1829</v>
      </c>
      <c r="F438" s="947" t="s">
        <v>646</v>
      </c>
      <c r="G438" s="1179" t="s">
        <v>1830</v>
      </c>
      <c r="H438" s="947" t="s">
        <v>314</v>
      </c>
      <c r="I438" s="1179" t="s">
        <v>1830</v>
      </c>
      <c r="J438" s="947" t="s">
        <v>1831</v>
      </c>
      <c r="K438" s="1179" t="s">
        <v>1830</v>
      </c>
    </row>
    <row r="439" spans="1:11" s="957" customFormat="1" ht="15" customHeight="1">
      <c r="A439" s="963" t="s">
        <v>1832</v>
      </c>
      <c r="B439" s="981" t="s">
        <v>1384</v>
      </c>
      <c r="C439" s="963" t="s">
        <v>1832</v>
      </c>
      <c r="D439" s="977" t="s">
        <v>1385</v>
      </c>
      <c r="E439" s="978" t="s">
        <v>1833</v>
      </c>
      <c r="F439" s="983"/>
      <c r="G439" s="1181"/>
      <c r="H439" s="983"/>
      <c r="I439" s="1182"/>
      <c r="J439" s="983"/>
      <c r="K439" s="1182"/>
    </row>
    <row r="440" spans="1:11" s="957" customFormat="1" ht="15" customHeight="1">
      <c r="A440" s="943" t="s">
        <v>647</v>
      </c>
      <c r="B440" s="944" t="s">
        <v>1376</v>
      </c>
      <c r="C440" s="943"/>
      <c r="D440" s="945"/>
      <c r="E440" s="946" t="s">
        <v>1834</v>
      </c>
      <c r="F440" s="954" t="s">
        <v>647</v>
      </c>
      <c r="G440" s="1179" t="s">
        <v>648</v>
      </c>
      <c r="H440" s="954" t="s">
        <v>315</v>
      </c>
      <c r="I440" s="956" t="s">
        <v>316</v>
      </c>
      <c r="J440" s="954" t="s">
        <v>1835</v>
      </c>
      <c r="K440" s="956" t="s">
        <v>1836</v>
      </c>
    </row>
    <row r="441" spans="1:11" s="957" customFormat="1" ht="15" customHeight="1">
      <c r="A441" s="950"/>
      <c r="B441" s="951"/>
      <c r="C441" s="950" t="s">
        <v>647</v>
      </c>
      <c r="D441" s="952" t="s">
        <v>137</v>
      </c>
      <c r="E441" s="953" t="s">
        <v>1837</v>
      </c>
      <c r="F441" s="954"/>
      <c r="G441" s="1180"/>
      <c r="H441" s="954"/>
      <c r="I441" s="956"/>
      <c r="J441" s="954"/>
      <c r="K441" s="956"/>
    </row>
    <row r="442" spans="1:11" s="957" customFormat="1" ht="15" customHeight="1">
      <c r="A442" s="950"/>
      <c r="B442" s="951"/>
      <c r="C442" s="950" t="s">
        <v>647</v>
      </c>
      <c r="D442" s="952" t="s">
        <v>139</v>
      </c>
      <c r="E442" s="953" t="s">
        <v>1838</v>
      </c>
      <c r="F442" s="954"/>
      <c r="G442" s="955"/>
      <c r="H442" s="954"/>
      <c r="I442" s="956"/>
      <c r="J442" s="954"/>
      <c r="K442" s="956"/>
    </row>
    <row r="443" spans="1:11" s="957" customFormat="1" ht="15" customHeight="1">
      <c r="A443" s="950"/>
      <c r="B443" s="951"/>
      <c r="C443" s="950" t="s">
        <v>647</v>
      </c>
      <c r="D443" s="952" t="s">
        <v>141</v>
      </c>
      <c r="E443" s="953" t="s">
        <v>1839</v>
      </c>
      <c r="F443" s="954"/>
      <c r="G443" s="955"/>
      <c r="H443" s="954"/>
      <c r="I443" s="956"/>
      <c r="J443" s="954"/>
      <c r="K443" s="956"/>
    </row>
    <row r="444" spans="1:11" s="957" customFormat="1" ht="15" customHeight="1">
      <c r="A444" s="950"/>
      <c r="B444" s="951"/>
      <c r="C444" s="950" t="s">
        <v>647</v>
      </c>
      <c r="D444" s="952" t="s">
        <v>1546</v>
      </c>
      <c r="E444" s="953" t="s">
        <v>1840</v>
      </c>
      <c r="F444" s="954"/>
      <c r="G444" s="955"/>
      <c r="H444" s="954"/>
      <c r="I444" s="956"/>
      <c r="J444" s="954"/>
      <c r="K444" s="956"/>
    </row>
    <row r="445" spans="1:11" s="957" customFormat="1" ht="15" customHeight="1">
      <c r="A445" s="963"/>
      <c r="B445" s="981"/>
      <c r="C445" s="963" t="s">
        <v>647</v>
      </c>
      <c r="D445" s="977" t="s">
        <v>143</v>
      </c>
      <c r="E445" s="982" t="s">
        <v>1841</v>
      </c>
      <c r="F445" s="954"/>
      <c r="G445" s="955"/>
      <c r="H445" s="954"/>
      <c r="I445" s="956"/>
      <c r="J445" s="954"/>
      <c r="K445" s="956"/>
    </row>
    <row r="446" spans="1:11" s="957" customFormat="1" ht="15" customHeight="1">
      <c r="A446" s="990" t="s">
        <v>649</v>
      </c>
      <c r="B446" s="991" t="s">
        <v>1376</v>
      </c>
      <c r="C446" s="990" t="s">
        <v>649</v>
      </c>
      <c r="D446" s="992" t="s">
        <v>137</v>
      </c>
      <c r="E446" s="982" t="s">
        <v>650</v>
      </c>
      <c r="F446" s="970" t="s">
        <v>649</v>
      </c>
      <c r="G446" s="971" t="s">
        <v>650</v>
      </c>
      <c r="H446" s="983"/>
      <c r="I446" s="989"/>
      <c r="J446" s="983"/>
      <c r="K446" s="989"/>
    </row>
    <row r="447" spans="1:11" s="957" customFormat="1" ht="15" customHeight="1">
      <c r="A447" s="943" t="s">
        <v>651</v>
      </c>
      <c r="B447" s="944" t="s">
        <v>1376</v>
      </c>
      <c r="C447" s="943"/>
      <c r="D447" s="945"/>
      <c r="E447" s="946" t="s">
        <v>318</v>
      </c>
      <c r="F447" s="947" t="s">
        <v>651</v>
      </c>
      <c r="G447" s="948" t="s">
        <v>318</v>
      </c>
      <c r="H447" s="947" t="s">
        <v>317</v>
      </c>
      <c r="I447" s="949" t="s">
        <v>318</v>
      </c>
      <c r="J447" s="947" t="s">
        <v>1835</v>
      </c>
      <c r="K447" s="1179" t="s">
        <v>1842</v>
      </c>
    </row>
    <row r="448" spans="1:11" s="957" customFormat="1" ht="15" customHeight="1">
      <c r="A448" s="950"/>
      <c r="B448" s="951"/>
      <c r="C448" s="950" t="s">
        <v>651</v>
      </c>
      <c r="D448" s="952" t="s">
        <v>137</v>
      </c>
      <c r="E448" s="953" t="s">
        <v>1843</v>
      </c>
      <c r="F448" s="954"/>
      <c r="G448" s="955"/>
      <c r="H448" s="954"/>
      <c r="I448" s="956"/>
      <c r="J448" s="954"/>
      <c r="K448" s="1180"/>
    </row>
    <row r="449" spans="1:11" s="957" customFormat="1" ht="15" customHeight="1">
      <c r="A449" s="963"/>
      <c r="B449" s="981"/>
      <c r="C449" s="963" t="s">
        <v>651</v>
      </c>
      <c r="D449" s="977" t="s">
        <v>139</v>
      </c>
      <c r="E449" s="982" t="s">
        <v>1844</v>
      </c>
      <c r="F449" s="983"/>
      <c r="G449" s="984"/>
      <c r="H449" s="983"/>
      <c r="I449" s="989"/>
      <c r="J449" s="954"/>
      <c r="K449" s="956"/>
    </row>
    <row r="450" spans="1:11" s="957" customFormat="1" ht="15" customHeight="1">
      <c r="A450" s="990" t="s">
        <v>652</v>
      </c>
      <c r="B450" s="991" t="s">
        <v>1697</v>
      </c>
      <c r="C450" s="990" t="s">
        <v>652</v>
      </c>
      <c r="D450" s="992" t="s">
        <v>1698</v>
      </c>
      <c r="E450" s="993" t="s">
        <v>1845</v>
      </c>
      <c r="F450" s="970" t="s">
        <v>652</v>
      </c>
      <c r="G450" s="971" t="s">
        <v>653</v>
      </c>
      <c r="H450" s="947" t="s">
        <v>319</v>
      </c>
      <c r="I450" s="949" t="s">
        <v>320</v>
      </c>
      <c r="J450" s="954"/>
      <c r="K450" s="956"/>
    </row>
    <row r="451" spans="1:11" s="957" customFormat="1" ht="15" customHeight="1">
      <c r="A451" s="990" t="s">
        <v>654</v>
      </c>
      <c r="B451" s="991" t="s">
        <v>1697</v>
      </c>
      <c r="C451" s="990" t="s">
        <v>654</v>
      </c>
      <c r="D451" s="992" t="s">
        <v>1698</v>
      </c>
      <c r="E451" s="993" t="s">
        <v>655</v>
      </c>
      <c r="F451" s="983" t="s">
        <v>654</v>
      </c>
      <c r="G451" s="984" t="s">
        <v>655</v>
      </c>
      <c r="H451" s="983"/>
      <c r="I451" s="989"/>
      <c r="J451" s="954"/>
      <c r="K451" s="956"/>
    </row>
    <row r="452" spans="1:11" s="957" customFormat="1" ht="15" customHeight="1">
      <c r="A452" s="965" t="s">
        <v>656</v>
      </c>
      <c r="B452" s="966" t="s">
        <v>1412</v>
      </c>
      <c r="C452" s="965" t="s">
        <v>656</v>
      </c>
      <c r="D452" s="972" t="s">
        <v>1380</v>
      </c>
      <c r="E452" s="973" t="s">
        <v>1846</v>
      </c>
      <c r="F452" s="947" t="s">
        <v>656</v>
      </c>
      <c r="G452" s="1179" t="s">
        <v>1847</v>
      </c>
      <c r="H452" s="947" t="s">
        <v>321</v>
      </c>
      <c r="I452" s="1179" t="s">
        <v>322</v>
      </c>
      <c r="J452" s="954"/>
      <c r="K452" s="1180"/>
    </row>
    <row r="453" spans="1:11" s="957" customFormat="1" ht="15" customHeight="1">
      <c r="A453" s="974" t="s">
        <v>656</v>
      </c>
      <c r="B453" s="975" t="s">
        <v>1447</v>
      </c>
      <c r="C453" s="974" t="s">
        <v>656</v>
      </c>
      <c r="D453" s="979" t="s">
        <v>1448</v>
      </c>
      <c r="E453" s="980" t="s">
        <v>1310</v>
      </c>
      <c r="F453" s="954"/>
      <c r="G453" s="1180"/>
      <c r="H453" s="954"/>
      <c r="I453" s="1180"/>
      <c r="J453" s="954"/>
      <c r="K453" s="1180"/>
    </row>
    <row r="454" spans="1:11" s="957" customFormat="1" ht="15" customHeight="1">
      <c r="A454" s="974" t="s">
        <v>656</v>
      </c>
      <c r="B454" s="975" t="s">
        <v>1475</v>
      </c>
      <c r="C454" s="974" t="s">
        <v>656</v>
      </c>
      <c r="D454" s="976" t="s">
        <v>1476</v>
      </c>
      <c r="E454" s="980" t="s">
        <v>1312</v>
      </c>
      <c r="F454" s="954"/>
      <c r="G454" s="955"/>
      <c r="H454" s="954"/>
      <c r="I454" s="956"/>
      <c r="J454" s="954"/>
      <c r="K454" s="956"/>
    </row>
    <row r="455" spans="1:11" s="957" customFormat="1" ht="15" customHeight="1">
      <c r="A455" s="958" t="s">
        <v>656</v>
      </c>
      <c r="B455" s="985" t="s">
        <v>1666</v>
      </c>
      <c r="C455" s="958" t="s">
        <v>656</v>
      </c>
      <c r="D455" s="959" t="s">
        <v>1667</v>
      </c>
      <c r="E455" s="980" t="s">
        <v>1314</v>
      </c>
      <c r="F455" s="954"/>
      <c r="G455" s="955"/>
      <c r="H455" s="954"/>
      <c r="I455" s="956"/>
      <c r="J455" s="954"/>
      <c r="K455" s="956"/>
    </row>
    <row r="456" spans="1:11" s="957" customFormat="1" ht="15" customHeight="1">
      <c r="A456" s="961" t="s">
        <v>656</v>
      </c>
      <c r="B456" s="962" t="s">
        <v>1472</v>
      </c>
      <c r="C456" s="961" t="s">
        <v>656</v>
      </c>
      <c r="D456" s="1032" t="s">
        <v>1473</v>
      </c>
      <c r="E456" s="968" t="s">
        <v>1848</v>
      </c>
      <c r="F456" s="954"/>
      <c r="G456" s="955"/>
      <c r="H456" s="954"/>
      <c r="I456" s="956"/>
      <c r="J456" s="954"/>
      <c r="K456" s="956"/>
    </row>
    <row r="457" spans="1:11" s="957" customFormat="1" ht="15" customHeight="1">
      <c r="A457" s="961" t="s">
        <v>656</v>
      </c>
      <c r="B457" s="962" t="s">
        <v>1425</v>
      </c>
      <c r="C457" s="961" t="s">
        <v>656</v>
      </c>
      <c r="D457" s="1032" t="s">
        <v>147</v>
      </c>
      <c r="E457" s="980" t="s">
        <v>1318</v>
      </c>
      <c r="F457" s="954"/>
      <c r="G457" s="955"/>
      <c r="H457" s="954"/>
      <c r="I457" s="956"/>
      <c r="J457" s="954"/>
      <c r="K457" s="956"/>
    </row>
    <row r="458" spans="1:11" s="957" customFormat="1" ht="15" customHeight="1">
      <c r="A458" s="974" t="s">
        <v>656</v>
      </c>
      <c r="B458" s="975" t="s">
        <v>1776</v>
      </c>
      <c r="C458" s="974" t="s">
        <v>656</v>
      </c>
      <c r="D458" s="976" t="s">
        <v>1777</v>
      </c>
      <c r="E458" s="980" t="s">
        <v>1320</v>
      </c>
      <c r="F458" s="954"/>
      <c r="G458" s="955"/>
      <c r="H458" s="954"/>
      <c r="I458" s="956"/>
      <c r="J458" s="954"/>
      <c r="K458" s="956"/>
    </row>
    <row r="459" spans="1:11" s="957" customFormat="1" ht="15" customHeight="1">
      <c r="A459" s="963" t="s">
        <v>656</v>
      </c>
      <c r="B459" s="981" t="s">
        <v>1389</v>
      </c>
      <c r="C459" s="963" t="s">
        <v>656</v>
      </c>
      <c r="D459" s="977" t="s">
        <v>1390</v>
      </c>
      <c r="E459" s="982" t="s">
        <v>322</v>
      </c>
      <c r="F459" s="983"/>
      <c r="G459" s="984"/>
      <c r="H459" s="983"/>
      <c r="I459" s="989"/>
      <c r="J459" s="954"/>
      <c r="K459" s="956"/>
    </row>
    <row r="460" spans="1:11" s="957" customFormat="1" ht="15" customHeight="1">
      <c r="A460" s="990" t="s">
        <v>657</v>
      </c>
      <c r="B460" s="991" t="s">
        <v>1376</v>
      </c>
      <c r="C460" s="990" t="s">
        <v>657</v>
      </c>
      <c r="D460" s="992" t="s">
        <v>137</v>
      </c>
      <c r="E460" s="993" t="s">
        <v>1849</v>
      </c>
      <c r="F460" s="954" t="s">
        <v>657</v>
      </c>
      <c r="G460" s="955" t="s">
        <v>324</v>
      </c>
      <c r="H460" s="954" t="s">
        <v>323</v>
      </c>
      <c r="I460" s="956" t="s">
        <v>324</v>
      </c>
      <c r="J460" s="947" t="s">
        <v>1850</v>
      </c>
      <c r="K460" s="949" t="s">
        <v>1851</v>
      </c>
    </row>
    <row r="461" spans="1:11" s="957" customFormat="1" ht="15" customHeight="1">
      <c r="A461" s="943" t="s">
        <v>658</v>
      </c>
      <c r="B461" s="944" t="s">
        <v>1505</v>
      </c>
      <c r="C461" s="943" t="s">
        <v>658</v>
      </c>
      <c r="D461" s="945" t="s">
        <v>1388</v>
      </c>
      <c r="E461" s="946" t="s">
        <v>1324</v>
      </c>
      <c r="F461" s="947" t="s">
        <v>658</v>
      </c>
      <c r="G461" s="948" t="s">
        <v>326</v>
      </c>
      <c r="H461" s="947" t="s">
        <v>325</v>
      </c>
      <c r="I461" s="949" t="s">
        <v>326</v>
      </c>
      <c r="J461" s="954"/>
      <c r="K461" s="956"/>
    </row>
    <row r="462" spans="1:11" s="957" customFormat="1" ht="15" customHeight="1">
      <c r="A462" s="986" t="s">
        <v>658</v>
      </c>
      <c r="B462" s="987" t="s">
        <v>1403</v>
      </c>
      <c r="C462" s="986" t="s">
        <v>658</v>
      </c>
      <c r="D462" s="988" t="s">
        <v>1404</v>
      </c>
      <c r="E462" s="978" t="s">
        <v>1326</v>
      </c>
      <c r="F462" s="983"/>
      <c r="G462" s="984"/>
      <c r="H462" s="983"/>
      <c r="I462" s="989"/>
      <c r="J462" s="954"/>
      <c r="K462" s="956"/>
    </row>
    <row r="463" spans="1:11" s="957" customFormat="1" ht="15" customHeight="1">
      <c r="A463" s="965" t="s">
        <v>659</v>
      </c>
      <c r="B463" s="966" t="s">
        <v>1376</v>
      </c>
      <c r="C463" s="965" t="s">
        <v>659</v>
      </c>
      <c r="D463" s="972" t="s">
        <v>137</v>
      </c>
      <c r="E463" s="973" t="s">
        <v>1852</v>
      </c>
      <c r="F463" s="954" t="s">
        <v>659</v>
      </c>
      <c r="G463" s="1179" t="s">
        <v>328</v>
      </c>
      <c r="H463" s="954" t="s">
        <v>327</v>
      </c>
      <c r="I463" s="1179" t="s">
        <v>328</v>
      </c>
      <c r="J463" s="954"/>
      <c r="K463" s="956"/>
    </row>
    <row r="464" spans="1:11" s="957" customFormat="1" ht="15" customHeight="1">
      <c r="A464" s="974" t="s">
        <v>659</v>
      </c>
      <c r="B464" s="975" t="s">
        <v>1384</v>
      </c>
      <c r="C464" s="974" t="s">
        <v>659</v>
      </c>
      <c r="D464" s="979" t="s">
        <v>1385</v>
      </c>
      <c r="E464" s="980" t="s">
        <v>1330</v>
      </c>
      <c r="F464" s="954"/>
      <c r="G464" s="1180"/>
      <c r="H464" s="954"/>
      <c r="I464" s="1180"/>
      <c r="J464" s="954"/>
      <c r="K464" s="956"/>
    </row>
    <row r="465" spans="1:11" s="957" customFormat="1" ht="15" customHeight="1">
      <c r="A465" s="974" t="s">
        <v>659</v>
      </c>
      <c r="B465" s="975" t="s">
        <v>1391</v>
      </c>
      <c r="C465" s="974" t="s">
        <v>659</v>
      </c>
      <c r="D465" s="979" t="s">
        <v>1392</v>
      </c>
      <c r="E465" s="980" t="s">
        <v>1332</v>
      </c>
      <c r="F465" s="954"/>
      <c r="G465" s="955"/>
      <c r="H465" s="954"/>
      <c r="I465" s="956"/>
      <c r="J465" s="954"/>
      <c r="K465" s="956"/>
    </row>
    <row r="466" spans="1:11" s="957" customFormat="1" ht="15" customHeight="1">
      <c r="A466" s="974" t="s">
        <v>659</v>
      </c>
      <c r="B466" s="975" t="s">
        <v>1451</v>
      </c>
      <c r="C466" s="974" t="s">
        <v>659</v>
      </c>
      <c r="D466" s="979" t="s">
        <v>1452</v>
      </c>
      <c r="E466" s="980" t="s">
        <v>1334</v>
      </c>
      <c r="F466" s="954"/>
      <c r="G466" s="955"/>
      <c r="H466" s="954"/>
      <c r="I466" s="956"/>
      <c r="J466" s="954"/>
      <c r="K466" s="956"/>
    </row>
    <row r="467" spans="1:11" s="957" customFormat="1" ht="15" customHeight="1">
      <c r="A467" s="986" t="s">
        <v>659</v>
      </c>
      <c r="B467" s="987" t="s">
        <v>1435</v>
      </c>
      <c r="C467" s="986" t="s">
        <v>659</v>
      </c>
      <c r="D467" s="988" t="s">
        <v>1488</v>
      </c>
      <c r="E467" s="978" t="s">
        <v>1853</v>
      </c>
      <c r="F467" s="954"/>
      <c r="G467" s="955"/>
      <c r="H467" s="954"/>
      <c r="I467" s="956"/>
      <c r="J467" s="954"/>
      <c r="K467" s="956"/>
    </row>
    <row r="468" spans="1:11" s="957" customFormat="1" ht="15" customHeight="1">
      <c r="A468" s="965" t="s">
        <v>660</v>
      </c>
      <c r="B468" s="966" t="s">
        <v>1376</v>
      </c>
      <c r="C468" s="965" t="s">
        <v>660</v>
      </c>
      <c r="D468" s="972" t="s">
        <v>137</v>
      </c>
      <c r="E468" s="973" t="s">
        <v>1338</v>
      </c>
      <c r="F468" s="947" t="s">
        <v>660</v>
      </c>
      <c r="G468" s="948" t="s">
        <v>330</v>
      </c>
      <c r="H468" s="947" t="s">
        <v>329</v>
      </c>
      <c r="I468" s="949" t="s">
        <v>330</v>
      </c>
      <c r="J468" s="954"/>
      <c r="K468" s="956"/>
    </row>
    <row r="469" spans="1:11" s="957" customFormat="1" ht="15" customHeight="1">
      <c r="A469" s="974" t="s">
        <v>660</v>
      </c>
      <c r="B469" s="975" t="s">
        <v>1384</v>
      </c>
      <c r="C469" s="974" t="s">
        <v>660</v>
      </c>
      <c r="D469" s="979" t="s">
        <v>1385</v>
      </c>
      <c r="E469" s="980" t="s">
        <v>1854</v>
      </c>
      <c r="F469" s="954"/>
      <c r="G469" s="955"/>
      <c r="H469" s="954"/>
      <c r="I469" s="956"/>
      <c r="J469" s="954"/>
      <c r="K469" s="956"/>
    </row>
    <row r="470" spans="1:11" s="957" customFormat="1" ht="15" customHeight="1">
      <c r="A470" s="974" t="s">
        <v>660</v>
      </c>
      <c r="B470" s="975" t="s">
        <v>1475</v>
      </c>
      <c r="C470" s="974" t="s">
        <v>660</v>
      </c>
      <c r="D470" s="979" t="s">
        <v>1476</v>
      </c>
      <c r="E470" s="980" t="s">
        <v>1342</v>
      </c>
      <c r="F470" s="954"/>
      <c r="G470" s="955"/>
      <c r="H470" s="954"/>
      <c r="I470" s="956"/>
      <c r="J470" s="954"/>
      <c r="K470" s="956"/>
    </row>
    <row r="471" spans="1:11" s="957" customFormat="1" ht="15" customHeight="1">
      <c r="A471" s="974" t="s">
        <v>660</v>
      </c>
      <c r="B471" s="975" t="s">
        <v>1666</v>
      </c>
      <c r="C471" s="974" t="s">
        <v>660</v>
      </c>
      <c r="D471" s="979" t="s">
        <v>1667</v>
      </c>
      <c r="E471" s="980" t="s">
        <v>1344</v>
      </c>
      <c r="F471" s="954"/>
      <c r="G471" s="955"/>
      <c r="H471" s="954"/>
      <c r="I471" s="956"/>
      <c r="J471" s="954"/>
      <c r="K471" s="956"/>
    </row>
    <row r="472" spans="1:11" s="957" customFormat="1" ht="15" customHeight="1">
      <c r="A472" s="961" t="s">
        <v>660</v>
      </c>
      <c r="B472" s="962" t="s">
        <v>1472</v>
      </c>
      <c r="C472" s="961" t="s">
        <v>660</v>
      </c>
      <c r="D472" s="997" t="s">
        <v>1473</v>
      </c>
      <c r="E472" s="968" t="s">
        <v>1855</v>
      </c>
      <c r="F472" s="1045"/>
      <c r="G472" s="955"/>
      <c r="H472" s="983"/>
      <c r="I472" s="989"/>
      <c r="J472" s="954"/>
      <c r="K472" s="956"/>
    </row>
    <row r="473" spans="1:11" s="957" customFormat="1" ht="15" customHeight="1">
      <c r="A473" s="990" t="s">
        <v>661</v>
      </c>
      <c r="B473" s="991" t="s">
        <v>1376</v>
      </c>
      <c r="C473" s="990" t="s">
        <v>661</v>
      </c>
      <c r="D473" s="994" t="s">
        <v>137</v>
      </c>
      <c r="E473" s="993" t="s">
        <v>332</v>
      </c>
      <c r="F473" s="1046" t="s">
        <v>661</v>
      </c>
      <c r="G473" s="993" t="s">
        <v>332</v>
      </c>
      <c r="H473" s="1046" t="s">
        <v>331</v>
      </c>
      <c r="I473" s="993" t="s">
        <v>332</v>
      </c>
      <c r="J473" s="954"/>
      <c r="K473" s="956"/>
    </row>
    <row r="474" spans="1:11" ht="15" customHeight="1">
      <c r="A474" s="958" t="s">
        <v>662</v>
      </c>
      <c r="B474" s="985" t="s">
        <v>1412</v>
      </c>
      <c r="C474" s="958" t="s">
        <v>662</v>
      </c>
      <c r="D474" s="959" t="s">
        <v>1380</v>
      </c>
      <c r="E474" s="960" t="s">
        <v>1349</v>
      </c>
      <c r="F474" s="954" t="s">
        <v>662</v>
      </c>
      <c r="G474" s="955" t="s">
        <v>334</v>
      </c>
      <c r="H474" s="954" t="s">
        <v>333</v>
      </c>
      <c r="I474" s="956" t="s">
        <v>334</v>
      </c>
      <c r="J474" s="954"/>
      <c r="K474" s="956"/>
    </row>
    <row r="475" spans="1:11" ht="15" customHeight="1">
      <c r="A475" s="974" t="s">
        <v>662</v>
      </c>
      <c r="B475" s="975" t="s">
        <v>1447</v>
      </c>
      <c r="C475" s="974" t="s">
        <v>662</v>
      </c>
      <c r="D475" s="979" t="s">
        <v>1448</v>
      </c>
      <c r="E475" s="980" t="s">
        <v>1351</v>
      </c>
      <c r="F475" s="954"/>
      <c r="G475" s="955"/>
      <c r="H475" s="954"/>
      <c r="I475" s="956"/>
      <c r="J475" s="954"/>
      <c r="K475" s="956"/>
    </row>
    <row r="476" spans="1:11" ht="15" customHeight="1">
      <c r="A476" s="974" t="s">
        <v>662</v>
      </c>
      <c r="B476" s="975" t="s">
        <v>1475</v>
      </c>
      <c r="C476" s="974" t="s">
        <v>662</v>
      </c>
      <c r="D476" s="979" t="s">
        <v>1476</v>
      </c>
      <c r="E476" s="980" t="s">
        <v>1856</v>
      </c>
      <c r="F476" s="954"/>
      <c r="G476" s="955"/>
      <c r="H476" s="954"/>
      <c r="I476" s="956"/>
      <c r="J476" s="954"/>
      <c r="K476" s="956"/>
    </row>
    <row r="477" spans="1:11" ht="15" customHeight="1">
      <c r="A477" s="974" t="s">
        <v>662</v>
      </c>
      <c r="B477" s="975" t="s">
        <v>1666</v>
      </c>
      <c r="C477" s="974" t="s">
        <v>662</v>
      </c>
      <c r="D477" s="979" t="s">
        <v>1667</v>
      </c>
      <c r="E477" s="980" t="s">
        <v>1857</v>
      </c>
      <c r="F477" s="954"/>
      <c r="G477" s="955"/>
      <c r="H477" s="954"/>
      <c r="I477" s="956"/>
      <c r="J477" s="954"/>
      <c r="K477" s="956"/>
    </row>
    <row r="478" spans="1:11" ht="15" customHeight="1">
      <c r="A478" s="963" t="s">
        <v>662</v>
      </c>
      <c r="B478" s="981" t="s">
        <v>1389</v>
      </c>
      <c r="C478" s="963" t="s">
        <v>662</v>
      </c>
      <c r="D478" s="977" t="s">
        <v>1390</v>
      </c>
      <c r="E478" s="978" t="s">
        <v>1858</v>
      </c>
      <c r="F478" s="983"/>
      <c r="G478" s="955"/>
      <c r="H478" s="983"/>
      <c r="I478" s="956"/>
      <c r="J478" s="983"/>
      <c r="K478" s="989"/>
    </row>
    <row r="479" spans="1:11" ht="15" customHeight="1">
      <c r="A479" s="990" t="s">
        <v>1859</v>
      </c>
      <c r="B479" s="991" t="s">
        <v>1860</v>
      </c>
      <c r="C479" s="990" t="s">
        <v>1859</v>
      </c>
      <c r="D479" s="992" t="s">
        <v>1861</v>
      </c>
      <c r="E479" s="982" t="s">
        <v>336</v>
      </c>
      <c r="F479" s="1047" t="s">
        <v>1862</v>
      </c>
      <c r="G479" s="971" t="s">
        <v>1863</v>
      </c>
      <c r="H479" s="1047" t="s">
        <v>1864</v>
      </c>
      <c r="I479" s="999" t="s">
        <v>1863</v>
      </c>
      <c r="J479" s="1047" t="s">
        <v>1865</v>
      </c>
      <c r="K479" s="949" t="s">
        <v>1863</v>
      </c>
    </row>
    <row r="480" spans="1:11" ht="15" customHeight="1">
      <c r="A480" s="990" t="s">
        <v>1866</v>
      </c>
      <c r="B480" s="991" t="s">
        <v>1867</v>
      </c>
      <c r="C480" s="990" t="s">
        <v>1866</v>
      </c>
      <c r="D480" s="992" t="s">
        <v>1868</v>
      </c>
      <c r="E480" s="993" t="s">
        <v>1869</v>
      </c>
      <c r="F480" s="1047" t="s">
        <v>1870</v>
      </c>
      <c r="G480" s="971" t="s">
        <v>1871</v>
      </c>
      <c r="H480" s="1047" t="s">
        <v>1872</v>
      </c>
      <c r="I480" s="999" t="s">
        <v>1871</v>
      </c>
      <c r="J480" s="1047" t="s">
        <v>1873</v>
      </c>
      <c r="K480" s="999" t="s">
        <v>1871</v>
      </c>
    </row>
    <row r="481" spans="1:11" ht="15" customHeight="1">
      <c r="A481" s="963" t="s">
        <v>1874</v>
      </c>
      <c r="B481" s="981" t="s">
        <v>1867</v>
      </c>
      <c r="C481" s="963" t="s">
        <v>1874</v>
      </c>
      <c r="D481" s="977" t="s">
        <v>1868</v>
      </c>
      <c r="E481" s="982" t="s">
        <v>25</v>
      </c>
      <c r="F481" s="1047" t="s">
        <v>1875</v>
      </c>
      <c r="G481" s="984" t="s">
        <v>25</v>
      </c>
      <c r="H481" s="1047" t="s">
        <v>1876</v>
      </c>
      <c r="I481" s="999" t="s">
        <v>25</v>
      </c>
      <c r="J481" s="1047" t="s">
        <v>1877</v>
      </c>
      <c r="K481" s="999" t="s">
        <v>25</v>
      </c>
    </row>
    <row r="482" spans="1:11">
      <c r="A482" s="1048"/>
      <c r="B482" s="1048"/>
      <c r="C482" s="1048"/>
      <c r="D482" s="1048"/>
      <c r="E482" s="1048"/>
      <c r="F482" s="1048"/>
      <c r="G482" s="1048"/>
      <c r="I482" s="940"/>
      <c r="K482" s="940"/>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F23A-89BA-49FD-9A4C-014A189602A6}">
  <dimension ref="A1:B33"/>
  <sheetViews>
    <sheetView workbookViewId="0"/>
  </sheetViews>
  <sheetFormatPr defaultColWidth="6.59765625" defaultRowHeight="16.5" customHeight="1"/>
  <cols>
    <col min="1" max="1" width="1.296875" style="656" customWidth="1"/>
    <col min="2" max="2" width="109" style="655" customWidth="1"/>
    <col min="3" max="17" width="6.59765625" style="656"/>
    <col min="18" max="18" width="18.09765625" style="656" customWidth="1"/>
    <col min="19" max="16384" width="6.59765625" style="656"/>
  </cols>
  <sheetData>
    <row r="1" spans="1:2" ht="16.5" customHeight="1">
      <c r="A1" s="654" t="s">
        <v>2058</v>
      </c>
    </row>
    <row r="2" spans="1:2" ht="16.5" customHeight="1">
      <c r="B2" s="657" t="s">
        <v>2059</v>
      </c>
    </row>
    <row r="3" spans="1:2" ht="5.0999999999999996" customHeight="1">
      <c r="B3" s="657"/>
    </row>
    <row r="4" spans="1:2" ht="16.5" customHeight="1">
      <c r="A4" s="654" t="s">
        <v>2060</v>
      </c>
    </row>
    <row r="5" spans="1:2" ht="16.5" customHeight="1">
      <c r="B5" s="657" t="s">
        <v>2061</v>
      </c>
    </row>
    <row r="6" spans="1:2" ht="16.5" customHeight="1">
      <c r="B6" s="657" t="s">
        <v>2062</v>
      </c>
    </row>
    <row r="7" spans="1:2" ht="16.5" customHeight="1">
      <c r="B7" s="657" t="s">
        <v>2063</v>
      </c>
    </row>
    <row r="8" spans="1:2" ht="16.5" customHeight="1">
      <c r="B8" s="657" t="s">
        <v>2064</v>
      </c>
    </row>
    <row r="9" spans="1:2" ht="16.5" customHeight="1">
      <c r="B9" s="657" t="s">
        <v>2065</v>
      </c>
    </row>
    <row r="10" spans="1:2" ht="8.4499999999999993" customHeight="1">
      <c r="B10" s="657"/>
    </row>
    <row r="11" spans="1:2" ht="16.5" customHeight="1">
      <c r="A11" s="654" t="s">
        <v>2066</v>
      </c>
    </row>
    <row r="12" spans="1:2" ht="16.5" customHeight="1">
      <c r="B12" s="658" t="s">
        <v>2082</v>
      </c>
    </row>
    <row r="13" spans="1:2" ht="16.5" customHeight="1">
      <c r="B13" s="658" t="s">
        <v>2083</v>
      </c>
    </row>
    <row r="14" spans="1:2" ht="16.5" customHeight="1">
      <c r="B14" s="658" t="s">
        <v>2067</v>
      </c>
    </row>
    <row r="15" spans="1:2" ht="16.5" customHeight="1">
      <c r="B15" s="658" t="s">
        <v>2068</v>
      </c>
    </row>
    <row r="16" spans="1:2" ht="16.5" customHeight="1">
      <c r="B16" s="658" t="s">
        <v>2069</v>
      </c>
    </row>
    <row r="17" spans="1:2" ht="16.5" customHeight="1">
      <c r="B17" s="658" t="s">
        <v>2070</v>
      </c>
    </row>
    <row r="18" spans="1:2" ht="16.5" customHeight="1">
      <c r="B18" s="658" t="s">
        <v>2071</v>
      </c>
    </row>
    <row r="19" spans="1:2" ht="16.5" customHeight="1">
      <c r="B19" s="658" t="s">
        <v>2072</v>
      </c>
    </row>
    <row r="20" spans="1:2" ht="4.5" customHeight="1">
      <c r="B20" s="658"/>
    </row>
    <row r="21" spans="1:2" ht="16.5" customHeight="1">
      <c r="A21" s="659" t="s">
        <v>2073</v>
      </c>
    </row>
    <row r="22" spans="1:2" ht="16.5" customHeight="1">
      <c r="B22" s="658" t="s">
        <v>2074</v>
      </c>
    </row>
    <row r="23" spans="1:2" ht="16.5" customHeight="1">
      <c r="B23" s="658" t="s">
        <v>2084</v>
      </c>
    </row>
    <row r="24" spans="1:2" ht="16.5" customHeight="1">
      <c r="B24" s="658" t="s">
        <v>2075</v>
      </c>
    </row>
    <row r="25" spans="1:2" ht="16.5" customHeight="1">
      <c r="B25" s="658" t="s">
        <v>2076</v>
      </c>
    </row>
    <row r="26" spans="1:2" ht="16.5" customHeight="1">
      <c r="B26" s="658" t="s">
        <v>2085</v>
      </c>
    </row>
    <row r="27" spans="1:2" ht="3.6" customHeight="1">
      <c r="B27" s="658"/>
    </row>
    <row r="28" spans="1:2" ht="16.5" customHeight="1">
      <c r="A28" s="659" t="s">
        <v>2077</v>
      </c>
    </row>
    <row r="29" spans="1:2" ht="16.5" customHeight="1">
      <c r="B29" s="658" t="s">
        <v>2078</v>
      </c>
    </row>
    <row r="30" spans="1:2" ht="16.5" customHeight="1">
      <c r="B30" s="658" t="s">
        <v>2079</v>
      </c>
    </row>
    <row r="31" spans="1:2" ht="16.5" customHeight="1">
      <c r="B31" s="658" t="s">
        <v>2080</v>
      </c>
    </row>
    <row r="32" spans="1:2" ht="16.5" customHeight="1">
      <c r="B32" s="658" t="s">
        <v>2081</v>
      </c>
    </row>
    <row r="33" spans="2:2" ht="16.5" customHeight="1">
      <c r="B33" s="657"/>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96DF-DAE6-4A87-A627-780F44B507F9}">
  <dimension ref="B1:AB151"/>
  <sheetViews>
    <sheetView workbookViewId="0"/>
  </sheetViews>
  <sheetFormatPr defaultColWidth="6.59765625" defaultRowHeight="13.5"/>
  <cols>
    <col min="1" max="1" width="0.796875" style="500" customWidth="1"/>
    <col min="2" max="2" width="4.69921875" style="532" customWidth="1"/>
    <col min="3" max="3" width="6.19921875" style="532" customWidth="1"/>
    <col min="4" max="4" width="8.296875" style="532" customWidth="1"/>
    <col min="5" max="5" width="1.09765625" style="500" customWidth="1"/>
    <col min="6" max="6" width="1.09765625" style="499" customWidth="1"/>
    <col min="7" max="7" width="4.69921875" style="499" customWidth="1"/>
    <col min="8" max="8" width="7.59765625" style="500" customWidth="1"/>
    <col min="9" max="9" width="20.59765625" style="519" customWidth="1"/>
    <col min="10" max="10" width="6.296875" style="501" customWidth="1"/>
    <col min="11" max="11" width="6.09765625" style="501" customWidth="1"/>
    <col min="12" max="12" width="1.5" style="501" customWidth="1"/>
    <col min="13" max="13" width="6.19921875" style="501" customWidth="1"/>
    <col min="14" max="14" width="11.5" style="501" customWidth="1"/>
    <col min="15" max="15" width="1.5" style="501" customWidth="1"/>
    <col min="16" max="16" width="5.5" style="538" customWidth="1"/>
    <col min="17" max="17" width="6.19921875" style="538" customWidth="1"/>
    <col min="18" max="18" width="1.19921875" style="501" customWidth="1"/>
    <col min="19" max="19" width="6.09765625" style="538" customWidth="1"/>
    <col min="20" max="20" width="11.5" style="501" customWidth="1"/>
    <col min="21" max="21" width="0.796875" style="501" customWidth="1"/>
    <col min="22" max="22" width="5.3984375" style="538" customWidth="1"/>
    <col min="23" max="23" width="21" style="625" customWidth="1"/>
    <col min="24" max="24" width="24.5" style="501" customWidth="1"/>
    <col min="25" max="25" width="6.59765625" style="501"/>
    <col min="26" max="26" width="3.5" style="501" customWidth="1"/>
    <col min="27" max="27" width="15.8984375" style="664" customWidth="1"/>
    <col min="28" max="16384" width="6.59765625" style="500"/>
  </cols>
  <sheetData>
    <row r="1" spans="2:28" ht="19.149999999999999" customHeight="1">
      <c r="C1" s="533" t="s">
        <v>2016</v>
      </c>
      <c r="D1" s="534"/>
      <c r="E1" s="535"/>
      <c r="F1" s="536"/>
      <c r="G1" s="536"/>
      <c r="H1" s="535"/>
      <c r="N1" s="537"/>
      <c r="S1" s="501"/>
      <c r="T1" s="537"/>
      <c r="V1" s="501"/>
      <c r="W1" s="501"/>
      <c r="X1" s="500"/>
      <c r="Y1" s="500"/>
      <c r="Z1" s="500"/>
    </row>
    <row r="2" spans="2:28" ht="21.6" customHeight="1">
      <c r="C2" s="503"/>
      <c r="M2" s="539" t="s">
        <v>2017</v>
      </c>
      <c r="N2" s="540">
        <f>SUM(N6:N49,N55:N99,N105:N150)</f>
        <v>13409569000</v>
      </c>
      <c r="O2" s="541"/>
      <c r="P2" s="542"/>
      <c r="Q2" s="542"/>
      <c r="R2" s="541"/>
      <c r="S2" s="539" t="s">
        <v>2017</v>
      </c>
      <c r="T2" s="540">
        <f>SUM(T6:T49,T55:T99,T105:T150)</f>
        <v>10907458505.282969</v>
      </c>
      <c r="V2" s="501"/>
      <c r="W2" s="501"/>
      <c r="X2" s="500"/>
      <c r="Y2" s="500"/>
      <c r="Z2" s="500"/>
    </row>
    <row r="3" spans="2:28" ht="22.15" customHeight="1">
      <c r="C3" s="543" t="s">
        <v>2018</v>
      </c>
      <c r="D3" s="544">
        <f>SUM(D6:D14,D20:D26)</f>
        <v>1000000</v>
      </c>
      <c r="J3" s="542"/>
      <c r="N3" s="501">
        <f>+N2/1000000</f>
        <v>13409.569</v>
      </c>
      <c r="S3" s="501"/>
      <c r="T3" s="501">
        <f>+T2/1000000</f>
        <v>10907.458505282968</v>
      </c>
      <c r="V3" s="501"/>
      <c r="W3" s="501"/>
      <c r="X3" s="500"/>
      <c r="Y3" s="500"/>
      <c r="Z3" s="500"/>
    </row>
    <row r="4" spans="2:28" ht="23.45" customHeight="1" thickBot="1">
      <c r="B4" s="500"/>
      <c r="C4" s="500"/>
      <c r="D4" s="500"/>
      <c r="I4" s="545" t="s">
        <v>2019</v>
      </c>
      <c r="J4" s="505">
        <f>SUM(J6:J49)</f>
        <v>9900</v>
      </c>
      <c r="K4" s="546" t="s">
        <v>2020</v>
      </c>
      <c r="M4" s="505">
        <f>SUM(M6:M49)</f>
        <v>9900</v>
      </c>
      <c r="Q4" s="546" t="s">
        <v>2020</v>
      </c>
      <c r="S4" s="501"/>
      <c r="V4" s="501"/>
      <c r="W4" s="501"/>
      <c r="X4" s="500"/>
      <c r="Y4" s="500"/>
      <c r="Z4" s="500"/>
    </row>
    <row r="5" spans="2:28" ht="20.100000000000001" customHeight="1" thickTop="1" thickBot="1">
      <c r="B5" s="547" t="s">
        <v>1965</v>
      </c>
      <c r="C5" s="547" t="s">
        <v>2021</v>
      </c>
      <c r="D5" s="548" t="s">
        <v>2022</v>
      </c>
      <c r="G5" s="507" t="s">
        <v>1962</v>
      </c>
      <c r="H5" s="508" t="s">
        <v>1965</v>
      </c>
      <c r="I5" s="509" t="s">
        <v>1966</v>
      </c>
      <c r="J5" s="549" t="s">
        <v>2023</v>
      </c>
      <c r="K5" s="550" t="s">
        <v>1967</v>
      </c>
      <c r="L5" s="542"/>
      <c r="M5" s="551" t="s">
        <v>2024</v>
      </c>
      <c r="N5" s="552" t="s">
        <v>2025</v>
      </c>
      <c r="O5" s="542"/>
      <c r="P5" s="551" t="s">
        <v>2026</v>
      </c>
      <c r="Q5" s="550" t="s">
        <v>2027</v>
      </c>
      <c r="R5" s="542"/>
      <c r="S5" s="551" t="s">
        <v>2028</v>
      </c>
      <c r="T5" s="552" t="s">
        <v>2086</v>
      </c>
      <c r="U5" s="542"/>
      <c r="V5" s="551" t="s">
        <v>2029</v>
      </c>
      <c r="W5" s="551" t="s">
        <v>2087</v>
      </c>
    </row>
    <row r="6" spans="2:28" ht="15.6" customHeight="1" thickTop="1" thickBot="1">
      <c r="B6" s="547"/>
      <c r="C6" s="553" t="s">
        <v>2031</v>
      </c>
      <c r="D6" s="554">
        <v>828500</v>
      </c>
      <c r="G6" s="499">
        <v>1</v>
      </c>
      <c r="H6" s="1054" t="s">
        <v>2032</v>
      </c>
      <c r="I6" s="555" t="s">
        <v>1970</v>
      </c>
      <c r="J6" s="556">
        <v>30</v>
      </c>
      <c r="K6" s="557"/>
      <c r="L6" s="558"/>
      <c r="M6" s="559">
        <f t="shared" ref="M6:M44" si="0">IF(K6="",J6,K6)</f>
        <v>30</v>
      </c>
      <c r="N6" s="560">
        <f>+$D$6*M6</f>
        <v>24855000</v>
      </c>
      <c r="O6" s="558"/>
      <c r="P6" s="561">
        <v>0.55000000000000004</v>
      </c>
      <c r="Q6" s="562"/>
      <c r="R6" s="558"/>
      <c r="S6" s="563">
        <f>IF(Q6="",P6,Q6)</f>
        <v>0.55000000000000004</v>
      </c>
      <c r="T6" s="560">
        <f>+S6*N6</f>
        <v>13670250.000000002</v>
      </c>
      <c r="U6" s="558"/>
      <c r="V6" s="564">
        <v>578</v>
      </c>
      <c r="W6" s="565" t="s">
        <v>288</v>
      </c>
      <c r="X6" s="566" t="s">
        <v>2033</v>
      </c>
      <c r="Z6" s="660">
        <v>11</v>
      </c>
      <c r="AA6" s="665" t="s">
        <v>138</v>
      </c>
      <c r="AB6" s="668">
        <f>係数表!T7</f>
        <v>0.2847461525887337</v>
      </c>
    </row>
    <row r="7" spans="2:28" ht="15.6" customHeight="1" thickTop="1" thickBot="1">
      <c r="B7" s="567"/>
      <c r="C7" s="567"/>
      <c r="D7" s="567"/>
      <c r="G7" s="499">
        <v>2</v>
      </c>
      <c r="H7" s="1055"/>
      <c r="I7" s="519" t="s">
        <v>1971</v>
      </c>
      <c r="J7" s="568">
        <v>60</v>
      </c>
      <c r="K7" s="569"/>
      <c r="L7" s="558"/>
      <c r="M7" s="570">
        <f t="shared" si="0"/>
        <v>60</v>
      </c>
      <c r="N7" s="558">
        <f t="shared" ref="N7:N49" si="1">+$D$6*M7</f>
        <v>49710000</v>
      </c>
      <c r="O7" s="558"/>
      <c r="P7" s="571">
        <v>1</v>
      </c>
      <c r="Q7" s="572"/>
      <c r="R7" s="558"/>
      <c r="S7" s="573">
        <f t="shared" ref="S7:S49" si="2">IF(Q7="",P7,Q7)</f>
        <v>1</v>
      </c>
      <c r="T7" s="558">
        <f t="shared" ref="T7:T49" si="3">+S7*N7</f>
        <v>49710000</v>
      </c>
      <c r="U7" s="558"/>
      <c r="V7" s="574">
        <v>575</v>
      </c>
      <c r="W7" s="575" t="s">
        <v>282</v>
      </c>
      <c r="X7" s="566"/>
      <c r="Z7" s="661">
        <v>12</v>
      </c>
      <c r="AA7" s="665" t="s">
        <v>140</v>
      </c>
      <c r="AB7" s="669">
        <f>係数表!T8</f>
        <v>0.39057056986884275</v>
      </c>
    </row>
    <row r="8" spans="2:28" ht="15.6" customHeight="1" thickTop="1">
      <c r="B8" s="1061" t="s">
        <v>1968</v>
      </c>
      <c r="C8" s="576" t="s">
        <v>2034</v>
      </c>
      <c r="D8" s="577">
        <v>100000</v>
      </c>
      <c r="G8" s="499">
        <v>3</v>
      </c>
      <c r="H8" s="1055"/>
      <c r="I8" s="519" t="s">
        <v>1973</v>
      </c>
      <c r="J8" s="568">
        <v>1360</v>
      </c>
      <c r="K8" s="569"/>
      <c r="L8" s="558"/>
      <c r="M8" s="570">
        <f t="shared" si="0"/>
        <v>1360</v>
      </c>
      <c r="N8" s="558">
        <f t="shared" si="1"/>
        <v>1126760000</v>
      </c>
      <c r="O8" s="558"/>
      <c r="P8" s="571">
        <v>1</v>
      </c>
      <c r="Q8" s="572"/>
      <c r="R8" s="558"/>
      <c r="S8" s="573">
        <f t="shared" si="2"/>
        <v>1</v>
      </c>
      <c r="T8" s="558">
        <f t="shared" si="3"/>
        <v>1126760000</v>
      </c>
      <c r="U8" s="558"/>
      <c r="V8" s="574">
        <v>571</v>
      </c>
      <c r="W8" s="575" t="s">
        <v>274</v>
      </c>
      <c r="X8" s="541"/>
      <c r="Z8" s="661">
        <v>13</v>
      </c>
      <c r="AA8" s="665" t="s">
        <v>142</v>
      </c>
      <c r="AB8" s="669">
        <f>係数表!T9</f>
        <v>1</v>
      </c>
    </row>
    <row r="9" spans="2:28" ht="15.6" customHeight="1">
      <c r="B9" s="1062"/>
      <c r="C9" s="578" t="s">
        <v>2035</v>
      </c>
      <c r="D9" s="579">
        <v>12500</v>
      </c>
      <c r="G9" s="499">
        <v>4</v>
      </c>
      <c r="H9" s="1055"/>
      <c r="I9" s="519" t="s">
        <v>1974</v>
      </c>
      <c r="J9" s="568">
        <v>1460</v>
      </c>
      <c r="K9" s="569"/>
      <c r="L9" s="558"/>
      <c r="M9" s="570">
        <f t="shared" si="0"/>
        <v>1460</v>
      </c>
      <c r="N9" s="558">
        <f t="shared" si="1"/>
        <v>1209610000</v>
      </c>
      <c r="O9" s="558"/>
      <c r="P9" s="571">
        <v>1</v>
      </c>
      <c r="Q9" s="572"/>
      <c r="R9" s="558"/>
      <c r="S9" s="573">
        <f t="shared" si="2"/>
        <v>1</v>
      </c>
      <c r="T9" s="558">
        <f t="shared" si="3"/>
        <v>1209610000</v>
      </c>
      <c r="U9" s="558"/>
      <c r="V9" s="574">
        <v>571</v>
      </c>
      <c r="W9" s="575" t="s">
        <v>274</v>
      </c>
      <c r="Z9" s="661">
        <v>15</v>
      </c>
      <c r="AA9" s="665" t="s">
        <v>144</v>
      </c>
      <c r="AB9" s="669">
        <f>係数表!T10</f>
        <v>0.17405936502722019</v>
      </c>
    </row>
    <row r="10" spans="2:28" ht="15.6" customHeight="1">
      <c r="B10" s="1062"/>
      <c r="C10" s="578" t="s">
        <v>2036</v>
      </c>
      <c r="D10" s="579">
        <v>2000</v>
      </c>
      <c r="G10" s="499">
        <v>5</v>
      </c>
      <c r="H10" s="1055"/>
      <c r="I10" s="519" t="s">
        <v>1187</v>
      </c>
      <c r="J10" s="568">
        <v>625</v>
      </c>
      <c r="K10" s="569"/>
      <c r="L10" s="558"/>
      <c r="M10" s="570">
        <f t="shared" si="0"/>
        <v>625</v>
      </c>
      <c r="N10" s="558">
        <f t="shared" si="1"/>
        <v>517812500</v>
      </c>
      <c r="O10" s="558"/>
      <c r="P10" s="571">
        <v>1</v>
      </c>
      <c r="Q10" s="572"/>
      <c r="R10" s="558"/>
      <c r="S10" s="573">
        <f t="shared" si="2"/>
        <v>1</v>
      </c>
      <c r="T10" s="558">
        <f t="shared" si="3"/>
        <v>517812500</v>
      </c>
      <c r="U10" s="558"/>
      <c r="V10" s="574">
        <v>572</v>
      </c>
      <c r="W10" s="575" t="s">
        <v>276</v>
      </c>
      <c r="Z10" s="661">
        <v>17</v>
      </c>
      <c r="AA10" s="665" t="s">
        <v>146</v>
      </c>
      <c r="AB10" s="669">
        <f>係数表!T11</f>
        <v>0.3436143872998586</v>
      </c>
    </row>
    <row r="11" spans="2:28" ht="15.6" customHeight="1">
      <c r="B11" s="1062"/>
      <c r="C11" s="578" t="s">
        <v>2037</v>
      </c>
      <c r="D11" s="579"/>
      <c r="G11" s="499">
        <v>6</v>
      </c>
      <c r="H11" s="1055"/>
      <c r="I11" s="519" t="s">
        <v>1975</v>
      </c>
      <c r="J11" s="568">
        <v>70</v>
      </c>
      <c r="K11" s="569"/>
      <c r="L11" s="558"/>
      <c r="M11" s="570">
        <f t="shared" si="0"/>
        <v>70</v>
      </c>
      <c r="N11" s="558">
        <f t="shared" si="1"/>
        <v>57995000</v>
      </c>
      <c r="O11" s="558"/>
      <c r="P11" s="571">
        <v>1</v>
      </c>
      <c r="Q11" s="572"/>
      <c r="R11" s="558"/>
      <c r="S11" s="573">
        <f t="shared" si="2"/>
        <v>1</v>
      </c>
      <c r="T11" s="558">
        <f t="shared" si="3"/>
        <v>57995000</v>
      </c>
      <c r="U11" s="558"/>
      <c r="V11" s="574">
        <v>572</v>
      </c>
      <c r="W11" s="575" t="s">
        <v>276</v>
      </c>
      <c r="Z11" s="661">
        <v>61</v>
      </c>
      <c r="AA11" s="665" t="s">
        <v>148</v>
      </c>
      <c r="AB11" s="669">
        <f>係数表!T12</f>
        <v>0</v>
      </c>
    </row>
    <row r="12" spans="2:28" ht="15.6" customHeight="1">
      <c r="B12" s="1062"/>
      <c r="C12" s="578" t="s">
        <v>2038</v>
      </c>
      <c r="D12" s="579"/>
      <c r="G12" s="499">
        <v>7</v>
      </c>
      <c r="H12" s="1055"/>
      <c r="I12" s="519" t="s">
        <v>1976</v>
      </c>
      <c r="J12" s="568">
        <v>25</v>
      </c>
      <c r="K12" s="569"/>
      <c r="L12" s="558"/>
      <c r="M12" s="570">
        <f t="shared" si="0"/>
        <v>25</v>
      </c>
      <c r="N12" s="558">
        <f t="shared" si="1"/>
        <v>20712500</v>
      </c>
      <c r="O12" s="558"/>
      <c r="P12" s="571">
        <v>1</v>
      </c>
      <c r="Q12" s="572"/>
      <c r="R12" s="558"/>
      <c r="S12" s="573">
        <f t="shared" si="2"/>
        <v>1</v>
      </c>
      <c r="T12" s="558">
        <f t="shared" si="3"/>
        <v>20712500</v>
      </c>
      <c r="U12" s="558"/>
      <c r="V12" s="574">
        <v>661</v>
      </c>
      <c r="W12" s="575" t="s">
        <v>316</v>
      </c>
      <c r="Z12" s="661">
        <v>62</v>
      </c>
      <c r="AA12" s="665" t="s">
        <v>150</v>
      </c>
      <c r="AB12" s="669">
        <f>係数表!T13</f>
        <v>3.8378444306272796E-2</v>
      </c>
    </row>
    <row r="13" spans="2:28" ht="15.6" customHeight="1">
      <c r="B13" s="1062"/>
      <c r="C13" s="578" t="s">
        <v>2039</v>
      </c>
      <c r="D13" s="579"/>
      <c r="G13" s="499">
        <v>8</v>
      </c>
      <c r="H13" s="1055"/>
      <c r="I13" s="519" t="s">
        <v>1977</v>
      </c>
      <c r="J13" s="568">
        <v>415</v>
      </c>
      <c r="K13" s="569"/>
      <c r="L13" s="558"/>
      <c r="M13" s="570">
        <f t="shared" si="0"/>
        <v>415</v>
      </c>
      <c r="N13" s="558">
        <f t="shared" si="1"/>
        <v>343827500</v>
      </c>
      <c r="O13" s="558"/>
      <c r="P13" s="580">
        <v>0</v>
      </c>
      <c r="Q13" s="572"/>
      <c r="R13" s="558"/>
      <c r="S13" s="573">
        <f t="shared" si="2"/>
        <v>0</v>
      </c>
      <c r="T13" s="558">
        <f t="shared" si="3"/>
        <v>0</v>
      </c>
      <c r="U13" s="558"/>
      <c r="V13" s="574">
        <v>211</v>
      </c>
      <c r="W13" s="575" t="s">
        <v>190</v>
      </c>
      <c r="Z13" s="661">
        <v>111</v>
      </c>
      <c r="AA13" s="665" t="s">
        <v>152</v>
      </c>
      <c r="AB13" s="669">
        <f>係数表!T14</f>
        <v>0.29467730661071379</v>
      </c>
    </row>
    <row r="14" spans="2:28" ht="15.6" customHeight="1" thickBot="1">
      <c r="B14" s="1063"/>
      <c r="C14" s="581" t="s">
        <v>2040</v>
      </c>
      <c r="D14" s="582"/>
      <c r="G14" s="499">
        <v>9</v>
      </c>
      <c r="H14" s="1056"/>
      <c r="I14" s="583" t="s">
        <v>1978</v>
      </c>
      <c r="J14" s="584">
        <v>425</v>
      </c>
      <c r="K14" s="585"/>
      <c r="L14" s="558"/>
      <c r="M14" s="586">
        <f t="shared" si="0"/>
        <v>425</v>
      </c>
      <c r="N14" s="587">
        <f t="shared" si="1"/>
        <v>352112500</v>
      </c>
      <c r="O14" s="558"/>
      <c r="P14" s="571">
        <v>1</v>
      </c>
      <c r="Q14" s="588"/>
      <c r="R14" s="558"/>
      <c r="S14" s="573">
        <f t="shared" si="2"/>
        <v>1</v>
      </c>
      <c r="T14" s="558">
        <f t="shared" si="3"/>
        <v>352112500</v>
      </c>
      <c r="U14" s="558"/>
      <c r="V14" s="589">
        <v>578</v>
      </c>
      <c r="W14" s="590" t="s">
        <v>288</v>
      </c>
      <c r="Z14" s="661">
        <v>112</v>
      </c>
      <c r="AA14" s="665" t="s">
        <v>154</v>
      </c>
      <c r="AB14" s="669">
        <f>係数表!T15</f>
        <v>0.23128994332262509</v>
      </c>
    </row>
    <row r="15" spans="2:28" ht="15.6" customHeight="1" thickTop="1">
      <c r="B15" s="591"/>
      <c r="C15" s="592" t="s">
        <v>2041</v>
      </c>
      <c r="D15" s="593">
        <f>SUM(D8:D14)</f>
        <v>114500</v>
      </c>
      <c r="G15" s="499">
        <v>1</v>
      </c>
      <c r="H15" s="1057" t="s">
        <v>1979</v>
      </c>
      <c r="I15" s="555" t="s">
        <v>1980</v>
      </c>
      <c r="J15" s="556">
        <v>2150</v>
      </c>
      <c r="K15" s="594"/>
      <c r="L15" s="558"/>
      <c r="M15" s="559">
        <f t="shared" si="0"/>
        <v>2150</v>
      </c>
      <c r="N15" s="560">
        <f t="shared" si="1"/>
        <v>1781275000</v>
      </c>
      <c r="O15" s="558"/>
      <c r="P15" s="595">
        <v>1</v>
      </c>
      <c r="Q15" s="596"/>
      <c r="R15" s="558"/>
      <c r="S15" s="563">
        <f t="shared" si="2"/>
        <v>1</v>
      </c>
      <c r="T15" s="560">
        <f t="shared" si="3"/>
        <v>1781275000</v>
      </c>
      <c r="U15" s="558"/>
      <c r="V15" s="564">
        <v>672</v>
      </c>
      <c r="W15" s="565" t="s">
        <v>326</v>
      </c>
      <c r="Z15" s="661">
        <v>113</v>
      </c>
      <c r="AA15" s="665" t="s">
        <v>156</v>
      </c>
      <c r="AB15" s="669">
        <f>係数表!T16</f>
        <v>0.54421627938370021</v>
      </c>
    </row>
    <row r="16" spans="2:28" ht="15.6" customHeight="1">
      <c r="B16" s="591"/>
      <c r="C16" s="597" t="s">
        <v>2042</v>
      </c>
      <c r="D16" s="598">
        <f>IF(ISERROR((1*D8+2*D9+3*D10+4*D11+5*D12+6*D13+7*D14)/SUM(D8:D14))=TRUE,0,(1*D8+2*D9+3*D10+4*D11+5*D12+6*D13+7*D14)/SUM(D8:D14))</f>
        <v>1.1441048034934498</v>
      </c>
      <c r="G16" s="499">
        <v>2</v>
      </c>
      <c r="H16" s="1055"/>
      <c r="I16" s="519" t="s">
        <v>1981</v>
      </c>
      <c r="J16" s="568">
        <v>235</v>
      </c>
      <c r="K16" s="569"/>
      <c r="L16" s="558"/>
      <c r="M16" s="570">
        <f t="shared" si="0"/>
        <v>235</v>
      </c>
      <c r="N16" s="558">
        <f t="shared" si="1"/>
        <v>194697500</v>
      </c>
      <c r="O16" s="558"/>
      <c r="P16" s="599">
        <f>VLOOKUP(V16,$Z$6:$AB$113,3,FALSE)</f>
        <v>0.29467730661071379</v>
      </c>
      <c r="Q16" s="572"/>
      <c r="R16" s="558"/>
      <c r="S16" s="573">
        <f t="shared" si="2"/>
        <v>0.29467730661071379</v>
      </c>
      <c r="T16" s="558">
        <f t="shared" si="3"/>
        <v>57372934.903839447</v>
      </c>
      <c r="U16" s="558"/>
      <c r="V16" s="574">
        <v>111</v>
      </c>
      <c r="W16" s="575" t="s">
        <v>152</v>
      </c>
      <c r="Z16" s="661">
        <v>114</v>
      </c>
      <c r="AA16" s="665" t="s">
        <v>158</v>
      </c>
      <c r="AB16" s="669">
        <f>係数表!T17</f>
        <v>0</v>
      </c>
    </row>
    <row r="17" spans="2:28" ht="15.6" customHeight="1">
      <c r="B17" s="567"/>
      <c r="C17" s="600" t="s">
        <v>2043</v>
      </c>
      <c r="D17" s="601">
        <f>+D8+2*D9+3*D10+4*D11+5*D12+6*D13+7*D14</f>
        <v>131000</v>
      </c>
      <c r="G17" s="499">
        <v>3</v>
      </c>
      <c r="H17" s="1055"/>
      <c r="I17" s="519" t="s">
        <v>1982</v>
      </c>
      <c r="J17" s="568">
        <v>195</v>
      </c>
      <c r="K17" s="569"/>
      <c r="L17" s="558"/>
      <c r="M17" s="570">
        <f t="shared" si="0"/>
        <v>195</v>
      </c>
      <c r="N17" s="558">
        <f t="shared" si="1"/>
        <v>161557500</v>
      </c>
      <c r="O17" s="558"/>
      <c r="P17" s="599">
        <f t="shared" ref="P17:P28" si="4">VLOOKUP(V17,$Z$6:$AB$113,3,FALSE)</f>
        <v>0.23128994332262509</v>
      </c>
      <c r="Q17" s="572"/>
      <c r="R17" s="558"/>
      <c r="S17" s="573">
        <f t="shared" si="2"/>
        <v>0.23128994332262509</v>
      </c>
      <c r="T17" s="558">
        <f t="shared" si="3"/>
        <v>37366625.018345006</v>
      </c>
      <c r="U17" s="558"/>
      <c r="V17" s="574">
        <v>112</v>
      </c>
      <c r="W17" s="575" t="s">
        <v>154</v>
      </c>
      <c r="Z17" s="661">
        <v>151</v>
      </c>
      <c r="AA17" s="665" t="s">
        <v>160</v>
      </c>
      <c r="AB17" s="669">
        <f>係数表!T18</f>
        <v>0.21977382875045426</v>
      </c>
    </row>
    <row r="18" spans="2:28" ht="15.6" customHeight="1">
      <c r="G18" s="499">
        <v>4</v>
      </c>
      <c r="H18" s="1055"/>
      <c r="I18" s="519" t="s">
        <v>1983</v>
      </c>
      <c r="J18" s="568">
        <v>300</v>
      </c>
      <c r="K18" s="569"/>
      <c r="L18" s="558"/>
      <c r="M18" s="570">
        <f t="shared" si="0"/>
        <v>300</v>
      </c>
      <c r="N18" s="558">
        <f t="shared" si="1"/>
        <v>248550000</v>
      </c>
      <c r="O18" s="558"/>
      <c r="P18" s="599">
        <f t="shared" si="4"/>
        <v>0.29467730661071379</v>
      </c>
      <c r="Q18" s="572"/>
      <c r="R18" s="558"/>
      <c r="S18" s="573">
        <f t="shared" si="2"/>
        <v>0.29467730661071379</v>
      </c>
      <c r="T18" s="558">
        <f t="shared" si="3"/>
        <v>73242044.558092907</v>
      </c>
      <c r="U18" s="558"/>
      <c r="V18" s="574">
        <v>111</v>
      </c>
      <c r="W18" s="575" t="s">
        <v>152</v>
      </c>
      <c r="Z18" s="661">
        <v>152</v>
      </c>
      <c r="AA18" s="665" t="s">
        <v>162</v>
      </c>
      <c r="AB18" s="669">
        <f>係数表!T19</f>
        <v>7.1786275694384671E-2</v>
      </c>
    </row>
    <row r="19" spans="2:28" ht="15.6" customHeight="1" thickBot="1">
      <c r="G19" s="499">
        <v>5</v>
      </c>
      <c r="H19" s="1055"/>
      <c r="I19" s="519" t="s">
        <v>1984</v>
      </c>
      <c r="J19" s="568">
        <v>175</v>
      </c>
      <c r="K19" s="569"/>
      <c r="L19" s="558"/>
      <c r="M19" s="570">
        <f t="shared" si="0"/>
        <v>175</v>
      </c>
      <c r="N19" s="558">
        <f t="shared" si="1"/>
        <v>144987500</v>
      </c>
      <c r="O19" s="558"/>
      <c r="P19" s="599">
        <f t="shared" si="4"/>
        <v>0.2847461525887337</v>
      </c>
      <c r="Q19" s="572"/>
      <c r="R19" s="558"/>
      <c r="S19" s="573">
        <f t="shared" si="2"/>
        <v>0.2847461525887337</v>
      </c>
      <c r="T19" s="558">
        <f t="shared" si="3"/>
        <v>41284632.798459031</v>
      </c>
      <c r="U19" s="558"/>
      <c r="V19" s="574">
        <v>11</v>
      </c>
      <c r="W19" s="575" t="s">
        <v>138</v>
      </c>
      <c r="Z19" s="661">
        <v>161</v>
      </c>
      <c r="AA19" s="665" t="s">
        <v>164</v>
      </c>
      <c r="AB19" s="669">
        <f>係数表!T20</f>
        <v>0.28799650552267353</v>
      </c>
    </row>
    <row r="20" spans="2:28" ht="15.6" customHeight="1" thickTop="1">
      <c r="B20" s="548" t="s">
        <v>2044</v>
      </c>
      <c r="C20" s="576" t="s">
        <v>2045</v>
      </c>
      <c r="D20" s="577">
        <v>48200</v>
      </c>
      <c r="G20" s="499">
        <v>6</v>
      </c>
      <c r="H20" s="1055"/>
      <c r="I20" s="519" t="s">
        <v>1985</v>
      </c>
      <c r="J20" s="568">
        <v>125</v>
      </c>
      <c r="K20" s="569"/>
      <c r="L20" s="558"/>
      <c r="M20" s="570">
        <f t="shared" si="0"/>
        <v>125</v>
      </c>
      <c r="N20" s="558">
        <f t="shared" si="1"/>
        <v>103562500</v>
      </c>
      <c r="O20" s="558"/>
      <c r="P20" s="599">
        <f t="shared" si="4"/>
        <v>0.3436143872998586</v>
      </c>
      <c r="Q20" s="572"/>
      <c r="R20" s="558"/>
      <c r="S20" s="573">
        <f t="shared" si="2"/>
        <v>0.3436143872998586</v>
      </c>
      <c r="T20" s="558">
        <f t="shared" si="3"/>
        <v>35585564.984741606</v>
      </c>
      <c r="U20" s="558"/>
      <c r="V20" s="574">
        <v>17</v>
      </c>
      <c r="W20" s="575" t="s">
        <v>146</v>
      </c>
      <c r="Z20" s="661">
        <v>162</v>
      </c>
      <c r="AA20" s="665" t="s">
        <v>166</v>
      </c>
      <c r="AB20" s="669">
        <f>係数表!T21</f>
        <v>0.11016947351294004</v>
      </c>
    </row>
    <row r="21" spans="2:28" ht="15.6" customHeight="1">
      <c r="B21" s="602"/>
      <c r="C21" s="578" t="s">
        <v>2046</v>
      </c>
      <c r="D21" s="579">
        <v>8200</v>
      </c>
      <c r="G21" s="499">
        <v>7</v>
      </c>
      <c r="H21" s="1055"/>
      <c r="I21" s="519" t="s">
        <v>1986</v>
      </c>
      <c r="J21" s="568">
        <v>325</v>
      </c>
      <c r="K21" s="569"/>
      <c r="L21" s="558"/>
      <c r="M21" s="570">
        <f t="shared" si="0"/>
        <v>325</v>
      </c>
      <c r="N21" s="558">
        <f t="shared" si="1"/>
        <v>269262500</v>
      </c>
      <c r="O21" s="558"/>
      <c r="P21" s="599">
        <f t="shared" si="4"/>
        <v>7.1786275694384671E-2</v>
      </c>
      <c r="Q21" s="572"/>
      <c r="R21" s="558"/>
      <c r="S21" s="573">
        <f t="shared" si="2"/>
        <v>7.1786275694384671E-2</v>
      </c>
      <c r="T21" s="558">
        <f t="shared" si="3"/>
        <v>19329352.059159253</v>
      </c>
      <c r="U21" s="558"/>
      <c r="V21" s="574">
        <v>152</v>
      </c>
      <c r="W21" s="575" t="s">
        <v>162</v>
      </c>
      <c r="Z21" s="661">
        <v>163</v>
      </c>
      <c r="AA21" s="665" t="s">
        <v>168</v>
      </c>
      <c r="AB21" s="669">
        <f>係数表!T22</f>
        <v>0.35320737796183677</v>
      </c>
    </row>
    <row r="22" spans="2:28" ht="15.6" customHeight="1">
      <c r="B22" s="602"/>
      <c r="C22" s="578" t="s">
        <v>2047</v>
      </c>
      <c r="D22" s="579">
        <v>600</v>
      </c>
      <c r="G22" s="499">
        <v>8</v>
      </c>
      <c r="H22" s="1055"/>
      <c r="I22" s="519" t="s">
        <v>1987</v>
      </c>
      <c r="J22" s="568">
        <v>125</v>
      </c>
      <c r="K22" s="569"/>
      <c r="L22" s="558"/>
      <c r="M22" s="570">
        <f t="shared" si="0"/>
        <v>125</v>
      </c>
      <c r="N22" s="558">
        <f t="shared" si="1"/>
        <v>103562500</v>
      </c>
      <c r="O22" s="558"/>
      <c r="P22" s="599">
        <f t="shared" si="4"/>
        <v>0.11194917426950912</v>
      </c>
      <c r="Q22" s="572"/>
      <c r="R22" s="558"/>
      <c r="S22" s="573">
        <f t="shared" si="2"/>
        <v>0.11194917426950912</v>
      </c>
      <c r="T22" s="558">
        <f t="shared" si="3"/>
        <v>11593736.360286038</v>
      </c>
      <c r="U22" s="558"/>
      <c r="V22" s="574">
        <v>231</v>
      </c>
      <c r="W22" s="575" t="s">
        <v>196</v>
      </c>
      <c r="Z22" s="661">
        <v>164</v>
      </c>
      <c r="AA22" s="665" t="s">
        <v>170</v>
      </c>
      <c r="AB22" s="669">
        <f>係数表!T23</f>
        <v>0.43720902797688177</v>
      </c>
    </row>
    <row r="23" spans="2:28" ht="15.6" customHeight="1">
      <c r="B23" s="602"/>
      <c r="C23" s="578" t="s">
        <v>2048</v>
      </c>
      <c r="D23" s="579"/>
      <c r="G23" s="499">
        <v>9</v>
      </c>
      <c r="H23" s="1055"/>
      <c r="I23" s="519" t="s">
        <v>1988</v>
      </c>
      <c r="J23" s="568">
        <v>30</v>
      </c>
      <c r="K23" s="569"/>
      <c r="L23" s="558"/>
      <c r="M23" s="570">
        <f t="shared" si="0"/>
        <v>30</v>
      </c>
      <c r="N23" s="558">
        <f t="shared" si="1"/>
        <v>24855000</v>
      </c>
      <c r="O23" s="558"/>
      <c r="P23" s="599">
        <f t="shared" si="4"/>
        <v>0.41866172817035774</v>
      </c>
      <c r="Q23" s="572"/>
      <c r="R23" s="558"/>
      <c r="S23" s="573">
        <f t="shared" si="2"/>
        <v>0.41866172817035774</v>
      </c>
      <c r="T23" s="558">
        <f t="shared" si="3"/>
        <v>10405837.253674241</v>
      </c>
      <c r="U23" s="558"/>
      <c r="V23" s="574">
        <v>253</v>
      </c>
      <c r="W23" s="575" t="s">
        <v>98</v>
      </c>
      <c r="Z23" s="661">
        <v>191</v>
      </c>
      <c r="AA23" s="665" t="s">
        <v>172</v>
      </c>
      <c r="AB23" s="669">
        <f>係数表!T24</f>
        <v>0.47672262217938688</v>
      </c>
    </row>
    <row r="24" spans="2:28" ht="15.6" customHeight="1">
      <c r="B24" s="602"/>
      <c r="C24" s="578" t="s">
        <v>2049</v>
      </c>
      <c r="D24" s="579"/>
      <c r="G24" s="499">
        <v>10</v>
      </c>
      <c r="H24" s="1055"/>
      <c r="I24" s="519" t="s">
        <v>1989</v>
      </c>
      <c r="J24" s="568">
        <v>20</v>
      </c>
      <c r="K24" s="569"/>
      <c r="L24" s="558"/>
      <c r="M24" s="570">
        <f t="shared" si="0"/>
        <v>20</v>
      </c>
      <c r="N24" s="558">
        <f t="shared" si="1"/>
        <v>16570000</v>
      </c>
      <c r="O24" s="558"/>
      <c r="P24" s="599">
        <f t="shared" si="4"/>
        <v>0.20609431171496884</v>
      </c>
      <c r="Q24" s="572"/>
      <c r="R24" s="558"/>
      <c r="S24" s="573">
        <f t="shared" si="2"/>
        <v>0.20609431171496884</v>
      </c>
      <c r="T24" s="558">
        <f t="shared" si="3"/>
        <v>3414982.7451170338</v>
      </c>
      <c r="U24" s="558"/>
      <c r="V24" s="574">
        <v>251</v>
      </c>
      <c r="W24" s="575" t="s">
        <v>198</v>
      </c>
      <c r="Z24" s="661">
        <v>201</v>
      </c>
      <c r="AA24" s="665" t="s">
        <v>174</v>
      </c>
      <c r="AB24" s="669">
        <f>係数表!T25</f>
        <v>0.50709011246071611</v>
      </c>
    </row>
    <row r="25" spans="2:28" ht="15.6" customHeight="1">
      <c r="B25" s="602"/>
      <c r="C25" s="578" t="s">
        <v>2050</v>
      </c>
      <c r="D25" s="579"/>
      <c r="G25" s="499">
        <v>11</v>
      </c>
      <c r="H25" s="1055"/>
      <c r="I25" s="519" t="s">
        <v>1990</v>
      </c>
      <c r="J25" s="568">
        <v>5</v>
      </c>
      <c r="K25" s="569"/>
      <c r="L25" s="558"/>
      <c r="M25" s="570">
        <f t="shared" si="0"/>
        <v>5</v>
      </c>
      <c r="N25" s="558">
        <f t="shared" si="1"/>
        <v>4142500</v>
      </c>
      <c r="O25" s="558"/>
      <c r="P25" s="599">
        <f t="shared" si="4"/>
        <v>0.30222263810525585</v>
      </c>
      <c r="Q25" s="572"/>
      <c r="R25" s="558"/>
      <c r="S25" s="573">
        <f t="shared" si="2"/>
        <v>0.30222263810525585</v>
      </c>
      <c r="T25" s="558">
        <f t="shared" si="3"/>
        <v>1251957.2783510224</v>
      </c>
      <c r="U25" s="558"/>
      <c r="V25" s="574">
        <v>207</v>
      </c>
      <c r="W25" s="575" t="s">
        <v>186</v>
      </c>
      <c r="Z25" s="661">
        <v>202</v>
      </c>
      <c r="AA25" s="665" t="s">
        <v>176</v>
      </c>
      <c r="AB25" s="669">
        <f>係数表!T26</f>
        <v>0.17242617562024476</v>
      </c>
    </row>
    <row r="26" spans="2:28" ht="15.6" customHeight="1" thickBot="1">
      <c r="B26" s="603"/>
      <c r="C26" s="581" t="s">
        <v>2051</v>
      </c>
      <c r="D26" s="582"/>
      <c r="G26" s="499">
        <v>12</v>
      </c>
      <c r="H26" s="1055"/>
      <c r="I26" s="519" t="s">
        <v>1991</v>
      </c>
      <c r="J26" s="568">
        <v>25</v>
      </c>
      <c r="K26" s="569"/>
      <c r="L26" s="558"/>
      <c r="M26" s="570">
        <f t="shared" si="0"/>
        <v>25</v>
      </c>
      <c r="N26" s="558">
        <f t="shared" si="1"/>
        <v>20712500</v>
      </c>
      <c r="O26" s="558"/>
      <c r="P26" s="599">
        <f t="shared" si="4"/>
        <v>9.7190187281480656E-2</v>
      </c>
      <c r="Q26" s="572"/>
      <c r="R26" s="558"/>
      <c r="S26" s="573">
        <f t="shared" si="2"/>
        <v>9.7190187281480656E-2</v>
      </c>
      <c r="T26" s="558">
        <f t="shared" si="3"/>
        <v>2013051.754067668</v>
      </c>
      <c r="U26" s="558"/>
      <c r="V26" s="574">
        <v>208</v>
      </c>
      <c r="W26" s="575" t="s">
        <v>188</v>
      </c>
      <c r="Z26" s="661">
        <v>203</v>
      </c>
      <c r="AA26" s="665" t="s">
        <v>178</v>
      </c>
      <c r="AB26" s="669">
        <f>係数表!T27</f>
        <v>0.28648554544368632</v>
      </c>
    </row>
    <row r="27" spans="2:28" ht="15.6" customHeight="1" thickTop="1">
      <c r="B27" s="604"/>
      <c r="C27" s="547" t="s">
        <v>2052</v>
      </c>
      <c r="D27" s="593">
        <f>SUM(D20:D26)</f>
        <v>57000</v>
      </c>
      <c r="G27" s="499">
        <v>13</v>
      </c>
      <c r="H27" s="1055"/>
      <c r="I27" s="519" t="s">
        <v>1992</v>
      </c>
      <c r="J27" s="568">
        <v>2</v>
      </c>
      <c r="K27" s="569"/>
      <c r="L27" s="558"/>
      <c r="M27" s="570">
        <f t="shared" si="0"/>
        <v>2</v>
      </c>
      <c r="N27" s="558">
        <f t="shared" si="1"/>
        <v>1657000</v>
      </c>
      <c r="O27" s="558"/>
      <c r="P27" s="599">
        <f t="shared" si="4"/>
        <v>9.7190187281480656E-2</v>
      </c>
      <c r="Q27" s="572"/>
      <c r="R27" s="558"/>
      <c r="S27" s="573">
        <f t="shared" si="2"/>
        <v>9.7190187281480656E-2</v>
      </c>
      <c r="T27" s="558">
        <f t="shared" si="3"/>
        <v>161044.14032541343</v>
      </c>
      <c r="U27" s="558"/>
      <c r="V27" s="574">
        <v>208</v>
      </c>
      <c r="W27" s="575" t="s">
        <v>188</v>
      </c>
      <c r="Z27" s="661">
        <v>204</v>
      </c>
      <c r="AA27" s="665" t="s">
        <v>180</v>
      </c>
      <c r="AB27" s="669">
        <f>係数表!T28</f>
        <v>0.16981072174955703</v>
      </c>
    </row>
    <row r="28" spans="2:28" ht="15.6" customHeight="1">
      <c r="B28" s="591"/>
      <c r="C28" s="597" t="s">
        <v>2042</v>
      </c>
      <c r="D28" s="598">
        <f>IF(ISERROR((1*D20+2*D21+3*D22+4*D23+5*D24+6*D25+7*D26)/SUM(D20:D26))=TRUE,0,(1*D20+2*D21+3*D22+4*D23+5*D24+6*D25+7*D26)/SUM(D20:D26))</f>
        <v>1.1649122807017545</v>
      </c>
      <c r="G28" s="499">
        <v>14</v>
      </c>
      <c r="H28" s="1056"/>
      <c r="I28" s="583" t="s">
        <v>1993</v>
      </c>
      <c r="J28" s="584">
        <v>750</v>
      </c>
      <c r="K28" s="585"/>
      <c r="L28" s="558"/>
      <c r="M28" s="586">
        <f t="shared" si="0"/>
        <v>750</v>
      </c>
      <c r="N28" s="587">
        <f t="shared" si="1"/>
        <v>621375000</v>
      </c>
      <c r="O28" s="558"/>
      <c r="P28" s="599">
        <f t="shared" si="4"/>
        <v>0.19714277533952351</v>
      </c>
      <c r="Q28" s="588"/>
      <c r="R28" s="558"/>
      <c r="S28" s="605">
        <f t="shared" si="2"/>
        <v>0.19714277533952351</v>
      </c>
      <c r="T28" s="587">
        <f t="shared" si="3"/>
        <v>122499592.02659643</v>
      </c>
      <c r="U28" s="558"/>
      <c r="V28" s="589">
        <v>391</v>
      </c>
      <c r="W28" s="590" t="s">
        <v>3</v>
      </c>
      <c r="Z28" s="661">
        <v>205</v>
      </c>
      <c r="AA28" s="665" t="s">
        <v>182</v>
      </c>
      <c r="AB28" s="669">
        <f>係数表!T29</f>
        <v>7.5069440665431197E-2</v>
      </c>
    </row>
    <row r="29" spans="2:28" ht="22.9" customHeight="1">
      <c r="C29" s="600" t="s">
        <v>2043</v>
      </c>
      <c r="D29" s="601">
        <f>+D20+2*D21+3*D22+4*D23+5*D24+6*D25+7*D26</f>
        <v>66400</v>
      </c>
      <c r="G29" s="499">
        <v>1</v>
      </c>
      <c r="H29" s="1057" t="s">
        <v>1994</v>
      </c>
      <c r="I29" s="606" t="s">
        <v>1995</v>
      </c>
      <c r="J29" s="556">
        <v>0</v>
      </c>
      <c r="K29" s="594"/>
      <c r="L29" s="558"/>
      <c r="M29" s="559">
        <f t="shared" si="0"/>
        <v>0</v>
      </c>
      <c r="N29" s="560">
        <f t="shared" si="1"/>
        <v>0</v>
      </c>
      <c r="O29" s="558"/>
      <c r="P29" s="595">
        <v>1</v>
      </c>
      <c r="Q29" s="596"/>
      <c r="R29" s="558"/>
      <c r="S29" s="563">
        <f t="shared" si="2"/>
        <v>1</v>
      </c>
      <c r="T29" s="560">
        <f t="shared" si="3"/>
        <v>0</v>
      </c>
      <c r="U29" s="558"/>
      <c r="V29" s="564">
        <v>673</v>
      </c>
      <c r="W29" s="565" t="s">
        <v>328</v>
      </c>
      <c r="Z29" s="661">
        <v>206</v>
      </c>
      <c r="AA29" s="665" t="s">
        <v>184</v>
      </c>
      <c r="AB29" s="669">
        <f>係数表!T30</f>
        <v>0.18172116386941073</v>
      </c>
    </row>
    <row r="30" spans="2:28" ht="15.6" customHeight="1">
      <c r="G30" s="499">
        <v>2</v>
      </c>
      <c r="H30" s="1055"/>
      <c r="I30" s="519" t="s">
        <v>1996</v>
      </c>
      <c r="J30" s="568">
        <v>800</v>
      </c>
      <c r="K30" s="569"/>
      <c r="L30" s="558"/>
      <c r="M30" s="570">
        <f t="shared" si="0"/>
        <v>800</v>
      </c>
      <c r="N30" s="558">
        <f t="shared" si="1"/>
        <v>662800000</v>
      </c>
      <c r="O30" s="558"/>
      <c r="P30" s="571">
        <v>1</v>
      </c>
      <c r="Q30" s="572"/>
      <c r="R30" s="558"/>
      <c r="S30" s="573">
        <f t="shared" si="2"/>
        <v>1</v>
      </c>
      <c r="T30" s="558">
        <f t="shared" si="3"/>
        <v>662800000</v>
      </c>
      <c r="U30" s="558"/>
      <c r="V30" s="574">
        <v>674</v>
      </c>
      <c r="W30" s="575" t="s">
        <v>330</v>
      </c>
      <c r="Z30" s="661">
        <v>207</v>
      </c>
      <c r="AA30" s="665" t="s">
        <v>186</v>
      </c>
      <c r="AB30" s="669">
        <f>係数表!T31</f>
        <v>0.30222263810525585</v>
      </c>
    </row>
    <row r="31" spans="2:28" ht="22.9" customHeight="1">
      <c r="G31" s="499">
        <v>3</v>
      </c>
      <c r="H31" s="1055"/>
      <c r="I31" s="607" t="s">
        <v>1997</v>
      </c>
      <c r="J31" s="568">
        <v>20</v>
      </c>
      <c r="K31" s="569"/>
      <c r="L31" s="558"/>
      <c r="M31" s="570">
        <f t="shared" si="0"/>
        <v>20</v>
      </c>
      <c r="N31" s="558">
        <f t="shared" si="1"/>
        <v>16570000</v>
      </c>
      <c r="O31" s="558"/>
      <c r="P31" s="571">
        <v>1</v>
      </c>
      <c r="Q31" s="572"/>
      <c r="R31" s="558"/>
      <c r="S31" s="573">
        <f t="shared" si="2"/>
        <v>1</v>
      </c>
      <c r="T31" s="558">
        <f t="shared" si="3"/>
        <v>16570000</v>
      </c>
      <c r="U31" s="558"/>
      <c r="V31" s="574">
        <v>631</v>
      </c>
      <c r="W31" s="575" t="s">
        <v>303</v>
      </c>
      <c r="Z31" s="661">
        <v>208</v>
      </c>
      <c r="AA31" s="665" t="s">
        <v>188</v>
      </c>
      <c r="AB31" s="669">
        <f>係数表!T32</f>
        <v>9.7190187281480656E-2</v>
      </c>
    </row>
    <row r="32" spans="2:28" ht="15.6" customHeight="1">
      <c r="G32" s="499">
        <v>5</v>
      </c>
      <c r="H32" s="1055"/>
      <c r="I32" s="519" t="s">
        <v>1999</v>
      </c>
      <c r="J32" s="568">
        <v>0</v>
      </c>
      <c r="K32" s="569"/>
      <c r="L32" s="558"/>
      <c r="M32" s="570">
        <f t="shared" si="0"/>
        <v>0</v>
      </c>
      <c r="N32" s="558">
        <f t="shared" si="1"/>
        <v>0</v>
      </c>
      <c r="O32" s="558"/>
      <c r="P32" s="571">
        <v>1</v>
      </c>
      <c r="Q32" s="572"/>
      <c r="R32" s="558"/>
      <c r="S32" s="573">
        <f t="shared" si="2"/>
        <v>1</v>
      </c>
      <c r="T32" s="558">
        <f t="shared" si="3"/>
        <v>0</v>
      </c>
      <c r="U32" s="558"/>
      <c r="V32" s="574">
        <v>674</v>
      </c>
      <c r="W32" s="575" t="s">
        <v>330</v>
      </c>
      <c r="Z32" s="661">
        <v>211</v>
      </c>
      <c r="AA32" s="665" t="s">
        <v>190</v>
      </c>
      <c r="AB32" s="669">
        <f>係数表!T33</f>
        <v>0.51045569281052827</v>
      </c>
    </row>
    <row r="33" spans="2:28" ht="15.6" customHeight="1">
      <c r="G33" s="499">
        <v>6</v>
      </c>
      <c r="H33" s="1055"/>
      <c r="I33" s="519" t="s">
        <v>2000</v>
      </c>
      <c r="J33" s="568">
        <v>0</v>
      </c>
      <c r="K33" s="569"/>
      <c r="L33" s="558"/>
      <c r="M33" s="570">
        <f t="shared" si="0"/>
        <v>0</v>
      </c>
      <c r="N33" s="558">
        <f t="shared" si="1"/>
        <v>0</v>
      </c>
      <c r="O33" s="558"/>
      <c r="P33" s="571">
        <v>1</v>
      </c>
      <c r="Q33" s="572"/>
      <c r="R33" s="558"/>
      <c r="S33" s="573">
        <f t="shared" si="2"/>
        <v>1</v>
      </c>
      <c r="T33" s="558">
        <f t="shared" si="3"/>
        <v>0</v>
      </c>
      <c r="U33" s="558"/>
      <c r="V33" s="574">
        <v>674</v>
      </c>
      <c r="W33" s="575" t="s">
        <v>330</v>
      </c>
      <c r="Z33" s="661">
        <v>212</v>
      </c>
      <c r="AA33" s="665" t="s">
        <v>192</v>
      </c>
      <c r="AB33" s="669">
        <f>係数表!T34</f>
        <v>0.43905358100492242</v>
      </c>
    </row>
    <row r="34" spans="2:28" ht="15.6" customHeight="1">
      <c r="G34" s="499">
        <v>7</v>
      </c>
      <c r="H34" s="1055"/>
      <c r="I34" s="519" t="s">
        <v>2001</v>
      </c>
      <c r="J34" s="568">
        <v>0</v>
      </c>
      <c r="K34" s="569"/>
      <c r="L34" s="558"/>
      <c r="M34" s="570">
        <f t="shared" si="0"/>
        <v>0</v>
      </c>
      <c r="N34" s="558">
        <f t="shared" si="1"/>
        <v>0</v>
      </c>
      <c r="O34" s="558"/>
      <c r="P34" s="571">
        <v>1</v>
      </c>
      <c r="Q34" s="572"/>
      <c r="R34" s="558"/>
      <c r="S34" s="573">
        <f t="shared" si="2"/>
        <v>1</v>
      </c>
      <c r="T34" s="558">
        <f t="shared" si="3"/>
        <v>0</v>
      </c>
      <c r="U34" s="558"/>
      <c r="V34" s="574">
        <v>674</v>
      </c>
      <c r="W34" s="575" t="s">
        <v>330</v>
      </c>
      <c r="Z34" s="661">
        <v>221</v>
      </c>
      <c r="AA34" s="665" t="s">
        <v>96</v>
      </c>
      <c r="AB34" s="669">
        <f>係数表!T35</f>
        <v>0.44081908263460001</v>
      </c>
    </row>
    <row r="35" spans="2:28" ht="15.6" customHeight="1">
      <c r="G35" s="499">
        <v>8</v>
      </c>
      <c r="H35" s="1055"/>
      <c r="I35" s="519" t="s">
        <v>2002</v>
      </c>
      <c r="J35" s="568">
        <v>0</v>
      </c>
      <c r="K35" s="569"/>
      <c r="L35" s="558"/>
      <c r="M35" s="570">
        <f t="shared" si="0"/>
        <v>0</v>
      </c>
      <c r="N35" s="558">
        <f t="shared" si="1"/>
        <v>0</v>
      </c>
      <c r="O35" s="558"/>
      <c r="P35" s="571">
        <v>1</v>
      </c>
      <c r="Q35" s="572"/>
      <c r="R35" s="558"/>
      <c r="S35" s="573">
        <f t="shared" si="2"/>
        <v>1</v>
      </c>
      <c r="T35" s="558">
        <f t="shared" si="3"/>
        <v>0</v>
      </c>
      <c r="U35" s="558"/>
      <c r="V35" s="574">
        <v>659</v>
      </c>
      <c r="W35" s="575" t="s">
        <v>59</v>
      </c>
      <c r="Z35" s="661">
        <v>222</v>
      </c>
      <c r="AA35" s="665" t="s">
        <v>97</v>
      </c>
      <c r="AB35" s="669">
        <f>係数表!T36</f>
        <v>0.21936538367567981</v>
      </c>
    </row>
    <row r="36" spans="2:28" ht="15.6" customHeight="1">
      <c r="G36" s="499">
        <v>9</v>
      </c>
      <c r="H36" s="1055"/>
      <c r="I36" s="519" t="s">
        <v>2003</v>
      </c>
      <c r="J36" s="568">
        <v>0</v>
      </c>
      <c r="K36" s="569"/>
      <c r="L36" s="558"/>
      <c r="M36" s="570">
        <f t="shared" si="0"/>
        <v>0</v>
      </c>
      <c r="N36" s="558">
        <f t="shared" si="1"/>
        <v>0</v>
      </c>
      <c r="O36" s="558"/>
      <c r="P36" s="571">
        <v>1</v>
      </c>
      <c r="Q36" s="572"/>
      <c r="R36" s="558"/>
      <c r="S36" s="573">
        <f t="shared" si="2"/>
        <v>1</v>
      </c>
      <c r="T36" s="558">
        <f t="shared" si="3"/>
        <v>0</v>
      </c>
      <c r="U36" s="558"/>
      <c r="V36" s="574">
        <v>661</v>
      </c>
      <c r="W36" s="575" t="s">
        <v>316</v>
      </c>
      <c r="Z36" s="661">
        <v>231</v>
      </c>
      <c r="AA36" s="665" t="s">
        <v>196</v>
      </c>
      <c r="AB36" s="669">
        <f>係数表!T37</f>
        <v>0.11194917426950912</v>
      </c>
    </row>
    <row r="37" spans="2:28" ht="15.6" customHeight="1">
      <c r="G37" s="499">
        <v>10</v>
      </c>
      <c r="H37" s="1055"/>
      <c r="I37" s="519" t="s">
        <v>2004</v>
      </c>
      <c r="J37" s="568">
        <v>0</v>
      </c>
      <c r="K37" s="569"/>
      <c r="L37" s="558"/>
      <c r="M37" s="570">
        <f t="shared" si="0"/>
        <v>0</v>
      </c>
      <c r="N37" s="558">
        <f t="shared" si="1"/>
        <v>0</v>
      </c>
      <c r="O37" s="558"/>
      <c r="P37" s="571">
        <v>1</v>
      </c>
      <c r="Q37" s="572"/>
      <c r="R37" s="558"/>
      <c r="S37" s="573">
        <f t="shared" si="2"/>
        <v>1</v>
      </c>
      <c r="T37" s="558">
        <f t="shared" si="3"/>
        <v>0</v>
      </c>
      <c r="U37" s="558"/>
      <c r="V37" s="574">
        <v>17</v>
      </c>
      <c r="W37" s="575" t="s">
        <v>146</v>
      </c>
      <c r="Z37" s="661">
        <v>251</v>
      </c>
      <c r="AA37" s="665" t="s">
        <v>198</v>
      </c>
      <c r="AB37" s="669">
        <f>係数表!T38</f>
        <v>0.20609431171496884</v>
      </c>
    </row>
    <row r="38" spans="2:28" ht="15.6" customHeight="1">
      <c r="G38" s="499">
        <v>11</v>
      </c>
      <c r="H38" s="1055"/>
      <c r="I38" s="519" t="s">
        <v>2005</v>
      </c>
      <c r="J38" s="568">
        <v>0</v>
      </c>
      <c r="K38" s="569"/>
      <c r="L38" s="558"/>
      <c r="M38" s="570">
        <f t="shared" si="0"/>
        <v>0</v>
      </c>
      <c r="N38" s="558">
        <f t="shared" si="1"/>
        <v>0</v>
      </c>
      <c r="O38" s="558"/>
      <c r="P38" s="571">
        <v>1</v>
      </c>
      <c r="Q38" s="572"/>
      <c r="R38" s="558"/>
      <c r="S38" s="573">
        <f t="shared" si="2"/>
        <v>1</v>
      </c>
      <c r="T38" s="558">
        <f t="shared" si="3"/>
        <v>0</v>
      </c>
      <c r="U38" s="558"/>
      <c r="V38" s="574">
        <v>679</v>
      </c>
      <c r="W38" s="575" t="s">
        <v>334</v>
      </c>
      <c r="Z38" s="661">
        <v>252</v>
      </c>
      <c r="AA38" s="665" t="s">
        <v>200</v>
      </c>
      <c r="AB38" s="669">
        <f>係数表!T39</f>
        <v>0.52462846474408509</v>
      </c>
    </row>
    <row r="39" spans="2:28" ht="15.6" customHeight="1">
      <c r="G39" s="499">
        <v>12</v>
      </c>
      <c r="H39" s="1055"/>
      <c r="I39" s="519" t="s">
        <v>2006</v>
      </c>
      <c r="J39" s="568">
        <v>0</v>
      </c>
      <c r="K39" s="569"/>
      <c r="L39" s="558"/>
      <c r="M39" s="570">
        <f t="shared" si="0"/>
        <v>0</v>
      </c>
      <c r="N39" s="558">
        <f t="shared" si="1"/>
        <v>0</v>
      </c>
      <c r="O39" s="558"/>
      <c r="P39" s="571">
        <v>1</v>
      </c>
      <c r="Q39" s="572"/>
      <c r="R39" s="558"/>
      <c r="S39" s="573">
        <f t="shared" si="2"/>
        <v>1</v>
      </c>
      <c r="T39" s="558">
        <f t="shared" si="3"/>
        <v>0</v>
      </c>
      <c r="U39" s="558"/>
      <c r="V39" s="574">
        <v>641</v>
      </c>
      <c r="W39" s="575" t="s">
        <v>307</v>
      </c>
      <c r="Z39" s="661">
        <v>253</v>
      </c>
      <c r="AA39" s="665" t="s">
        <v>98</v>
      </c>
      <c r="AB39" s="669">
        <f>係数表!T40</f>
        <v>0.41866172817035774</v>
      </c>
    </row>
    <row r="40" spans="2:28" ht="15.6" customHeight="1">
      <c r="B40" s="608"/>
      <c r="C40" s="608"/>
      <c r="D40" s="608"/>
      <c r="G40" s="499">
        <v>13</v>
      </c>
      <c r="H40" s="1055"/>
      <c r="I40" s="519" t="s">
        <v>2007</v>
      </c>
      <c r="J40" s="568">
        <v>0</v>
      </c>
      <c r="K40" s="569"/>
      <c r="L40" s="558"/>
      <c r="M40" s="570">
        <f t="shared" si="0"/>
        <v>0</v>
      </c>
      <c r="N40" s="558">
        <f t="shared" si="1"/>
        <v>0</v>
      </c>
      <c r="O40" s="558"/>
      <c r="P40" s="571">
        <v>1</v>
      </c>
      <c r="Q40" s="572"/>
      <c r="R40" s="558"/>
      <c r="S40" s="573">
        <f t="shared" si="2"/>
        <v>1</v>
      </c>
      <c r="T40" s="558">
        <f t="shared" si="3"/>
        <v>0</v>
      </c>
      <c r="U40" s="558"/>
      <c r="V40" s="574">
        <v>679</v>
      </c>
      <c r="W40" s="575" t="s">
        <v>334</v>
      </c>
      <c r="Z40" s="661">
        <v>259</v>
      </c>
      <c r="AA40" s="665" t="s">
        <v>99</v>
      </c>
      <c r="AB40" s="669">
        <f>係数表!T41</f>
        <v>0.38110782726012904</v>
      </c>
    </row>
    <row r="41" spans="2:28" ht="15.6" customHeight="1">
      <c r="B41" s="608"/>
      <c r="C41" s="608"/>
      <c r="D41" s="608"/>
      <c r="G41" s="499">
        <v>14</v>
      </c>
      <c r="H41" s="1056"/>
      <c r="I41" s="519" t="s">
        <v>2008</v>
      </c>
      <c r="J41" s="568">
        <v>0</v>
      </c>
      <c r="K41" s="569"/>
      <c r="L41" s="558"/>
      <c r="M41" s="586">
        <f t="shared" si="0"/>
        <v>0</v>
      </c>
      <c r="N41" s="587">
        <f t="shared" si="1"/>
        <v>0</v>
      </c>
      <c r="O41" s="558"/>
      <c r="P41" s="609">
        <v>1</v>
      </c>
      <c r="Q41" s="588"/>
      <c r="R41" s="558"/>
      <c r="S41" s="605">
        <f t="shared" si="2"/>
        <v>1</v>
      </c>
      <c r="T41" s="587">
        <f t="shared" si="3"/>
        <v>0</v>
      </c>
      <c r="U41" s="558"/>
      <c r="V41" s="574">
        <v>11</v>
      </c>
      <c r="W41" s="575" t="s">
        <v>138</v>
      </c>
      <c r="Z41" s="661">
        <v>261</v>
      </c>
      <c r="AA41" s="665" t="s">
        <v>204</v>
      </c>
      <c r="AB41" s="669">
        <f>係数表!T42</f>
        <v>0.6440951834301657</v>
      </c>
    </row>
    <row r="42" spans="2:28" ht="15.6" customHeight="1">
      <c r="B42" s="608"/>
      <c r="C42" s="608"/>
      <c r="D42" s="608"/>
      <c r="G42" s="499">
        <v>1</v>
      </c>
      <c r="H42" s="1054" t="s">
        <v>2015</v>
      </c>
      <c r="I42" s="555" t="s">
        <v>2009</v>
      </c>
      <c r="J42" s="556">
        <v>1</v>
      </c>
      <c r="K42" s="594"/>
      <c r="L42" s="558"/>
      <c r="M42" s="559">
        <f t="shared" si="0"/>
        <v>1</v>
      </c>
      <c r="N42" s="610">
        <f t="shared" si="1"/>
        <v>828500</v>
      </c>
      <c r="O42" s="558"/>
      <c r="P42" s="595">
        <v>1</v>
      </c>
      <c r="Q42" s="596"/>
      <c r="R42" s="558"/>
      <c r="S42" s="563">
        <f t="shared" si="2"/>
        <v>1</v>
      </c>
      <c r="T42" s="560">
        <f t="shared" si="3"/>
        <v>828500</v>
      </c>
      <c r="U42" s="558"/>
      <c r="V42" s="564">
        <v>579</v>
      </c>
      <c r="W42" s="565" t="s">
        <v>290</v>
      </c>
      <c r="Z42" s="661">
        <v>262</v>
      </c>
      <c r="AA42" s="665" t="s">
        <v>206</v>
      </c>
      <c r="AB42" s="669">
        <f>係数表!T43</f>
        <v>0.46839922535610212</v>
      </c>
    </row>
    <row r="43" spans="2:28" ht="15.6" customHeight="1">
      <c r="B43" s="611"/>
      <c r="C43" s="611"/>
      <c r="G43" s="499">
        <v>2</v>
      </c>
      <c r="H43" s="1055"/>
      <c r="I43" s="519" t="s">
        <v>2010</v>
      </c>
      <c r="J43" s="568">
        <v>122</v>
      </c>
      <c r="K43" s="569"/>
      <c r="L43" s="558"/>
      <c r="M43" s="570">
        <f t="shared" si="0"/>
        <v>122</v>
      </c>
      <c r="N43" s="612">
        <f t="shared" si="1"/>
        <v>101077000</v>
      </c>
      <c r="O43" s="558"/>
      <c r="P43" s="571">
        <v>1</v>
      </c>
      <c r="Q43" s="572"/>
      <c r="R43" s="558"/>
      <c r="S43" s="573">
        <f t="shared" si="2"/>
        <v>1</v>
      </c>
      <c r="T43" s="558">
        <f t="shared" si="3"/>
        <v>101077000</v>
      </c>
      <c r="U43" s="558"/>
      <c r="V43" s="574">
        <v>572</v>
      </c>
      <c r="W43" s="575" t="s">
        <v>276</v>
      </c>
      <c r="Z43" s="661">
        <v>263</v>
      </c>
      <c r="AA43" s="665" t="s">
        <v>208</v>
      </c>
      <c r="AB43" s="669">
        <f>係数表!T44</f>
        <v>0.36738299050036649</v>
      </c>
    </row>
    <row r="44" spans="2:28" ht="15.6" customHeight="1" thickBot="1">
      <c r="B44" s="611"/>
      <c r="C44" s="611"/>
      <c r="G44" s="499">
        <v>3</v>
      </c>
      <c r="H44" s="1056"/>
      <c r="I44" s="583" t="s">
        <v>2011</v>
      </c>
      <c r="J44" s="584">
        <v>25</v>
      </c>
      <c r="K44" s="585"/>
      <c r="L44" s="558"/>
      <c r="M44" s="586">
        <f t="shared" si="0"/>
        <v>25</v>
      </c>
      <c r="N44" s="613">
        <f t="shared" si="1"/>
        <v>20712500</v>
      </c>
      <c r="O44" s="558"/>
      <c r="P44" s="609">
        <v>1</v>
      </c>
      <c r="Q44" s="588"/>
      <c r="R44" s="558"/>
      <c r="S44" s="605">
        <f t="shared" si="2"/>
        <v>1</v>
      </c>
      <c r="T44" s="587">
        <f t="shared" si="3"/>
        <v>20712500</v>
      </c>
      <c r="U44" s="558"/>
      <c r="V44" s="574">
        <v>591</v>
      </c>
      <c r="W44" s="590" t="s">
        <v>292</v>
      </c>
      <c r="Z44" s="661">
        <v>269</v>
      </c>
      <c r="AA44" s="665" t="s">
        <v>210</v>
      </c>
      <c r="AB44" s="669">
        <f>係数表!T45</f>
        <v>0.69072365686152004</v>
      </c>
    </row>
    <row r="45" spans="2:28" ht="15.6" customHeight="1" thickTop="1">
      <c r="B45" s="611"/>
      <c r="C45" s="611"/>
      <c r="G45" s="499">
        <v>1</v>
      </c>
      <c r="H45" s="1058" t="s">
        <v>2053</v>
      </c>
      <c r="I45" s="555"/>
      <c r="J45" s="614"/>
      <c r="K45" s="594"/>
      <c r="L45" s="558"/>
      <c r="M45" s="559"/>
      <c r="N45" s="610">
        <f t="shared" si="1"/>
        <v>0</v>
      </c>
      <c r="O45" s="558"/>
      <c r="P45" s="615"/>
      <c r="Q45" s="596"/>
      <c r="R45" s="558"/>
      <c r="S45" s="573">
        <f t="shared" si="2"/>
        <v>0</v>
      </c>
      <c r="T45" s="558">
        <f t="shared" si="3"/>
        <v>0</v>
      </c>
      <c r="V45" s="616"/>
      <c r="W45" s="565"/>
      <c r="X45" s="1052" t="s">
        <v>2054</v>
      </c>
      <c r="Z45" s="661">
        <v>271</v>
      </c>
      <c r="AA45" s="665" t="s">
        <v>212</v>
      </c>
      <c r="AB45" s="669">
        <f>係数表!T46</f>
        <v>0.12965100286483455</v>
      </c>
    </row>
    <row r="46" spans="2:28" ht="15.6" customHeight="1">
      <c r="B46" s="611"/>
      <c r="C46" s="611"/>
      <c r="G46" s="499">
        <v>2</v>
      </c>
      <c r="H46" s="1059"/>
      <c r="J46" s="617"/>
      <c r="K46" s="569"/>
      <c r="L46" s="558"/>
      <c r="M46" s="570"/>
      <c r="N46" s="612">
        <f t="shared" si="1"/>
        <v>0</v>
      </c>
      <c r="O46" s="558"/>
      <c r="P46" s="618"/>
      <c r="Q46" s="572"/>
      <c r="R46" s="558"/>
      <c r="S46" s="573">
        <f t="shared" si="2"/>
        <v>0</v>
      </c>
      <c r="T46" s="558">
        <f t="shared" si="3"/>
        <v>0</v>
      </c>
      <c r="V46" s="619"/>
      <c r="W46" s="575"/>
      <c r="X46" s="1053"/>
      <c r="Z46" s="661">
        <v>272</v>
      </c>
      <c r="AA46" s="665" t="s">
        <v>214</v>
      </c>
      <c r="AB46" s="669">
        <f>係数表!T47</f>
        <v>0.33301573142250285</v>
      </c>
    </row>
    <row r="47" spans="2:28" ht="15.6" customHeight="1">
      <c r="B47" s="611"/>
      <c r="C47" s="611"/>
      <c r="G47" s="499">
        <v>3</v>
      </c>
      <c r="H47" s="1059"/>
      <c r="J47" s="617"/>
      <c r="K47" s="569"/>
      <c r="L47" s="558"/>
      <c r="M47" s="570"/>
      <c r="N47" s="612">
        <f t="shared" si="1"/>
        <v>0</v>
      </c>
      <c r="O47" s="558"/>
      <c r="P47" s="618"/>
      <c r="Q47" s="572"/>
      <c r="R47" s="558"/>
      <c r="S47" s="573">
        <f t="shared" si="2"/>
        <v>0</v>
      </c>
      <c r="T47" s="558">
        <f t="shared" si="3"/>
        <v>0</v>
      </c>
      <c r="V47" s="619"/>
      <c r="W47" s="575"/>
      <c r="X47" s="1053"/>
      <c r="Z47" s="661">
        <v>281</v>
      </c>
      <c r="AA47" s="665" t="s">
        <v>216</v>
      </c>
      <c r="AB47" s="669">
        <f>係数表!T48</f>
        <v>0.46237131411892862</v>
      </c>
    </row>
    <row r="48" spans="2:28" ht="15.6" customHeight="1">
      <c r="B48" s="611"/>
      <c r="C48" s="611"/>
      <c r="G48" s="499">
        <v>4</v>
      </c>
      <c r="H48" s="1059"/>
      <c r="J48" s="617"/>
      <c r="K48" s="569"/>
      <c r="L48" s="558"/>
      <c r="M48" s="570"/>
      <c r="N48" s="612">
        <f t="shared" si="1"/>
        <v>0</v>
      </c>
      <c r="O48" s="558"/>
      <c r="P48" s="618"/>
      <c r="Q48" s="572"/>
      <c r="R48" s="558"/>
      <c r="S48" s="573">
        <f t="shared" si="2"/>
        <v>0</v>
      </c>
      <c r="T48" s="558">
        <f t="shared" si="3"/>
        <v>0</v>
      </c>
      <c r="V48" s="619"/>
      <c r="W48" s="575"/>
      <c r="X48" s="1053"/>
      <c r="Z48" s="661">
        <v>289</v>
      </c>
      <c r="AA48" s="665" t="s">
        <v>218</v>
      </c>
      <c r="AB48" s="669">
        <f>係数表!T49</f>
        <v>0.51651678793619327</v>
      </c>
    </row>
    <row r="49" spans="2:28" ht="15.6" customHeight="1" thickBot="1">
      <c r="B49" s="611"/>
      <c r="C49" s="611"/>
      <c r="G49" s="499">
        <v>5</v>
      </c>
      <c r="H49" s="1060"/>
      <c r="I49" s="583"/>
      <c r="J49" s="620"/>
      <c r="K49" s="621"/>
      <c r="L49" s="558"/>
      <c r="M49" s="586"/>
      <c r="N49" s="613">
        <f t="shared" si="1"/>
        <v>0</v>
      </c>
      <c r="O49" s="558"/>
      <c r="P49" s="622"/>
      <c r="Q49" s="623"/>
      <c r="R49" s="558"/>
      <c r="S49" s="605">
        <f t="shared" si="2"/>
        <v>0</v>
      </c>
      <c r="T49" s="587">
        <f t="shared" si="3"/>
        <v>0</v>
      </c>
      <c r="V49" s="624"/>
      <c r="W49" s="590"/>
      <c r="X49" s="1053"/>
      <c r="Z49" s="661">
        <v>291</v>
      </c>
      <c r="AA49" s="665" t="s">
        <v>0</v>
      </c>
      <c r="AB49" s="669">
        <f>係数表!T50</f>
        <v>0.38386696490867211</v>
      </c>
    </row>
    <row r="50" spans="2:28" ht="6" customHeight="1" thickTop="1">
      <c r="B50" s="611"/>
      <c r="C50" s="611"/>
      <c r="Z50" s="661">
        <v>301</v>
      </c>
      <c r="AA50" s="665" t="s">
        <v>1</v>
      </c>
      <c r="AB50" s="669">
        <f>係数表!T51</f>
        <v>0.42843082371102659</v>
      </c>
    </row>
    <row r="51" spans="2:28" ht="6" customHeight="1">
      <c r="B51" s="611"/>
      <c r="C51" s="611"/>
      <c r="Z51" s="661">
        <v>311</v>
      </c>
      <c r="AA51" s="665" t="s">
        <v>2</v>
      </c>
      <c r="AB51" s="669">
        <f>係数表!T52</f>
        <v>0.23339277124711777</v>
      </c>
    </row>
    <row r="52" spans="2:28" ht="6.75" customHeight="1">
      <c r="B52" s="611"/>
      <c r="C52" s="611"/>
      <c r="M52" s="538"/>
      <c r="Z52" s="661">
        <v>321</v>
      </c>
      <c r="AA52" s="665" t="s">
        <v>223</v>
      </c>
      <c r="AB52" s="669">
        <f>係数表!T53</f>
        <v>0.13137470353696912</v>
      </c>
    </row>
    <row r="53" spans="2:28" ht="21.6" customHeight="1" thickBot="1">
      <c r="B53" s="611"/>
      <c r="C53" s="611"/>
      <c r="I53" s="545" t="s">
        <v>2019</v>
      </c>
      <c r="J53" s="505">
        <f>SUM(J55:J98)</f>
        <v>23757</v>
      </c>
      <c r="K53" s="546" t="s">
        <v>2020</v>
      </c>
      <c r="M53" s="505">
        <f>SUM(M55:M98)</f>
        <v>23757</v>
      </c>
      <c r="Q53" s="546" t="s">
        <v>2020</v>
      </c>
      <c r="Z53" s="661">
        <v>329</v>
      </c>
      <c r="AA53" s="665" t="s">
        <v>225</v>
      </c>
      <c r="AB53" s="669">
        <f>係数表!T54</f>
        <v>0.16962257577221096</v>
      </c>
    </row>
    <row r="54" spans="2:28" ht="20.100000000000001" customHeight="1" thickTop="1" thickBot="1">
      <c r="B54" s="611"/>
      <c r="C54" s="611"/>
      <c r="G54" s="507" t="s">
        <v>2055</v>
      </c>
      <c r="H54" s="509" t="s">
        <v>1965</v>
      </c>
      <c r="I54" s="509" t="s">
        <v>1966</v>
      </c>
      <c r="J54" s="549" t="s">
        <v>2023</v>
      </c>
      <c r="K54" s="550" t="s">
        <v>1967</v>
      </c>
      <c r="L54" s="542"/>
      <c r="M54" s="551" t="s">
        <v>2024</v>
      </c>
      <c r="N54" s="552" t="s">
        <v>2025</v>
      </c>
      <c r="O54" s="542"/>
      <c r="P54" s="551" t="s">
        <v>2026</v>
      </c>
      <c r="Q54" s="550" t="s">
        <v>2027</v>
      </c>
      <c r="R54" s="542"/>
      <c r="S54" s="551" t="s">
        <v>2028</v>
      </c>
      <c r="T54" s="552" t="s">
        <v>2086</v>
      </c>
      <c r="U54" s="542"/>
      <c r="V54" s="551" t="s">
        <v>2029</v>
      </c>
      <c r="W54" s="551" t="s">
        <v>2030</v>
      </c>
      <c r="Z54" s="661">
        <v>331</v>
      </c>
      <c r="AA54" s="665" t="s">
        <v>227</v>
      </c>
      <c r="AB54" s="669">
        <f>係数表!T55</f>
        <v>0.73871452937797843</v>
      </c>
    </row>
    <row r="55" spans="2:28" ht="15.6" customHeight="1" thickTop="1">
      <c r="B55" s="611"/>
      <c r="C55" s="611"/>
      <c r="G55" s="499">
        <v>1</v>
      </c>
      <c r="H55" s="1054" t="s">
        <v>2032</v>
      </c>
      <c r="I55" s="555" t="s">
        <v>1970</v>
      </c>
      <c r="J55" s="556">
        <v>250</v>
      </c>
      <c r="K55" s="557"/>
      <c r="M55" s="559">
        <f>IF(K55="",J55,K55)</f>
        <v>250</v>
      </c>
      <c r="N55" s="560">
        <f>+$D$15*$D$16*M55</f>
        <v>32750000</v>
      </c>
      <c r="P55" s="580">
        <v>0.35</v>
      </c>
      <c r="Q55" s="626"/>
      <c r="R55" s="627"/>
      <c r="S55" s="628">
        <f>IF(Q55="",P55,Q55)</f>
        <v>0.35</v>
      </c>
      <c r="T55" s="560">
        <f>+N55*S55</f>
        <v>11462500</v>
      </c>
      <c r="V55" s="564">
        <v>578</v>
      </c>
      <c r="W55" s="565" t="s">
        <v>288</v>
      </c>
      <c r="X55" s="566" t="s">
        <v>2033</v>
      </c>
      <c r="Z55" s="661">
        <v>332</v>
      </c>
      <c r="AA55" s="665" t="s">
        <v>229</v>
      </c>
      <c r="AB55" s="669">
        <f>係数表!T56</f>
        <v>0.1510001958605578</v>
      </c>
    </row>
    <row r="56" spans="2:28" ht="15.6" customHeight="1">
      <c r="B56" s="611"/>
      <c r="C56" s="611"/>
      <c r="G56" s="499">
        <v>2</v>
      </c>
      <c r="H56" s="1055"/>
      <c r="I56" s="519" t="s">
        <v>1971</v>
      </c>
      <c r="J56" s="568">
        <v>280</v>
      </c>
      <c r="K56" s="569"/>
      <c r="M56" s="570">
        <f t="shared" ref="M56:M99" si="5">IF(K56="",J56,K56)</f>
        <v>280</v>
      </c>
      <c r="N56" s="558">
        <f t="shared" ref="N56:N99" si="6">+$D$15*$D$16*M56</f>
        <v>36680000</v>
      </c>
      <c r="P56" s="629">
        <v>1</v>
      </c>
      <c r="Q56" s="630"/>
      <c r="R56" s="627"/>
      <c r="S56" s="631">
        <f t="shared" ref="S56:S99" si="7">IF(Q56="",P56,Q56)</f>
        <v>1</v>
      </c>
      <c r="T56" s="558">
        <f t="shared" ref="T56:T99" si="8">+N56*S56</f>
        <v>36680000</v>
      </c>
      <c r="V56" s="574">
        <v>575</v>
      </c>
      <c r="W56" s="575" t="s">
        <v>282</v>
      </c>
      <c r="X56" s="566" t="s">
        <v>2056</v>
      </c>
      <c r="Z56" s="661">
        <v>333</v>
      </c>
      <c r="AA56" s="665" t="s">
        <v>231</v>
      </c>
      <c r="AB56" s="669">
        <f>係数表!T57</f>
        <v>0.17219118833882063</v>
      </c>
    </row>
    <row r="57" spans="2:28" ht="15.6" customHeight="1">
      <c r="B57" s="611"/>
      <c r="C57" s="611"/>
      <c r="G57" s="499">
        <v>4</v>
      </c>
      <c r="H57" s="1055"/>
      <c r="I57" s="519" t="s">
        <v>1973</v>
      </c>
      <c r="J57" s="568">
        <v>2150</v>
      </c>
      <c r="K57" s="569"/>
      <c r="M57" s="570">
        <f t="shared" si="5"/>
        <v>2150</v>
      </c>
      <c r="N57" s="558">
        <f t="shared" si="6"/>
        <v>281650000</v>
      </c>
      <c r="P57" s="629">
        <v>1</v>
      </c>
      <c r="Q57" s="630"/>
      <c r="R57" s="627"/>
      <c r="S57" s="631">
        <f t="shared" si="7"/>
        <v>1</v>
      </c>
      <c r="T57" s="558">
        <f t="shared" si="8"/>
        <v>281650000</v>
      </c>
      <c r="V57" s="574">
        <v>571</v>
      </c>
      <c r="W57" s="575" t="s">
        <v>274</v>
      </c>
      <c r="Z57" s="661">
        <v>339</v>
      </c>
      <c r="AA57" s="665" t="s">
        <v>233</v>
      </c>
      <c r="AB57" s="669">
        <f>係数表!T58</f>
        <v>7.5638353247725054E-2</v>
      </c>
    </row>
    <row r="58" spans="2:28" ht="15.6" customHeight="1">
      <c r="B58" s="611"/>
      <c r="C58" s="611"/>
      <c r="G58" s="499">
        <v>5</v>
      </c>
      <c r="H58" s="1055"/>
      <c r="I58" s="519" t="s">
        <v>1974</v>
      </c>
      <c r="J58" s="568">
        <v>1480</v>
      </c>
      <c r="K58" s="569"/>
      <c r="M58" s="570">
        <f t="shared" si="5"/>
        <v>1480</v>
      </c>
      <c r="N58" s="558">
        <f t="shared" si="6"/>
        <v>193880000</v>
      </c>
      <c r="P58" s="629">
        <v>1</v>
      </c>
      <c r="Q58" s="630"/>
      <c r="R58" s="627"/>
      <c r="S58" s="631">
        <f t="shared" si="7"/>
        <v>1</v>
      </c>
      <c r="T58" s="558">
        <f t="shared" si="8"/>
        <v>193880000</v>
      </c>
      <c r="V58" s="574">
        <v>571</v>
      </c>
      <c r="W58" s="575" t="s">
        <v>274</v>
      </c>
      <c r="Z58" s="661">
        <v>341</v>
      </c>
      <c r="AA58" s="665" t="s">
        <v>235</v>
      </c>
      <c r="AB58" s="669">
        <f>係数表!T59</f>
        <v>2.9228185367258352E-2</v>
      </c>
    </row>
    <row r="59" spans="2:28" ht="15.6" customHeight="1">
      <c r="B59" s="611"/>
      <c r="C59" s="611"/>
      <c r="G59" s="499">
        <v>6</v>
      </c>
      <c r="H59" s="1055"/>
      <c r="I59" s="519" t="s">
        <v>1187</v>
      </c>
      <c r="J59" s="568">
        <v>650</v>
      </c>
      <c r="K59" s="569"/>
      <c r="M59" s="570">
        <f t="shared" si="5"/>
        <v>650</v>
      </c>
      <c r="N59" s="558">
        <f t="shared" si="6"/>
        <v>85150000</v>
      </c>
      <c r="P59" s="629">
        <v>1</v>
      </c>
      <c r="Q59" s="630"/>
      <c r="R59" s="627"/>
      <c r="S59" s="631">
        <f t="shared" si="7"/>
        <v>1</v>
      </c>
      <c r="T59" s="558">
        <f t="shared" si="8"/>
        <v>85150000</v>
      </c>
      <c r="V59" s="574">
        <v>572</v>
      </c>
      <c r="W59" s="575" t="s">
        <v>276</v>
      </c>
      <c r="Z59" s="661">
        <v>342</v>
      </c>
      <c r="AA59" s="665" t="s">
        <v>237</v>
      </c>
      <c r="AB59" s="669">
        <f>係数表!T60</f>
        <v>7.832239117821671E-2</v>
      </c>
    </row>
    <row r="60" spans="2:28" ht="15.6" customHeight="1">
      <c r="B60" s="611"/>
      <c r="C60" s="611"/>
      <c r="G60" s="499">
        <v>7</v>
      </c>
      <c r="H60" s="1055"/>
      <c r="I60" s="519" t="s">
        <v>1975</v>
      </c>
      <c r="J60" s="568">
        <v>145</v>
      </c>
      <c r="K60" s="569"/>
      <c r="M60" s="570">
        <f t="shared" si="5"/>
        <v>145</v>
      </c>
      <c r="N60" s="558">
        <f t="shared" si="6"/>
        <v>18995000</v>
      </c>
      <c r="P60" s="629">
        <v>1</v>
      </c>
      <c r="Q60" s="630"/>
      <c r="R60" s="627"/>
      <c r="S60" s="631">
        <f t="shared" si="7"/>
        <v>1</v>
      </c>
      <c r="T60" s="558">
        <f t="shared" si="8"/>
        <v>18995000</v>
      </c>
      <c r="V60" s="574">
        <v>572</v>
      </c>
      <c r="W60" s="575" t="s">
        <v>276</v>
      </c>
      <c r="Z60" s="661">
        <v>351</v>
      </c>
      <c r="AA60" s="665" t="s">
        <v>239</v>
      </c>
      <c r="AB60" s="669">
        <f>係数表!T61</f>
        <v>0.40889317938862779</v>
      </c>
    </row>
    <row r="61" spans="2:28" ht="15.6" customHeight="1">
      <c r="B61" s="611"/>
      <c r="C61" s="611"/>
      <c r="G61" s="499">
        <v>8</v>
      </c>
      <c r="H61" s="1055"/>
      <c r="I61" s="519" t="s">
        <v>1976</v>
      </c>
      <c r="J61" s="568">
        <v>250</v>
      </c>
      <c r="K61" s="569"/>
      <c r="M61" s="570">
        <f t="shared" si="5"/>
        <v>250</v>
      </c>
      <c r="N61" s="558">
        <f t="shared" si="6"/>
        <v>32750000</v>
      </c>
      <c r="P61" s="629">
        <v>1</v>
      </c>
      <c r="Q61" s="630"/>
      <c r="R61" s="627"/>
      <c r="S61" s="631">
        <f t="shared" si="7"/>
        <v>1</v>
      </c>
      <c r="T61" s="558">
        <f t="shared" si="8"/>
        <v>32750000</v>
      </c>
      <c r="V61" s="574">
        <v>661</v>
      </c>
      <c r="W61" s="575" t="s">
        <v>316</v>
      </c>
      <c r="Z61" s="661">
        <v>352</v>
      </c>
      <c r="AA61" s="665" t="s">
        <v>241</v>
      </c>
      <c r="AB61" s="669">
        <f>係数表!T62</f>
        <v>0.12280601610795872</v>
      </c>
    </row>
    <row r="62" spans="2:28" ht="15.6" customHeight="1">
      <c r="B62" s="611"/>
      <c r="C62" s="611"/>
      <c r="G62" s="499">
        <v>9</v>
      </c>
      <c r="H62" s="1055"/>
      <c r="I62" s="519" t="s">
        <v>1977</v>
      </c>
      <c r="J62" s="568">
        <v>550</v>
      </c>
      <c r="K62" s="569"/>
      <c r="M62" s="570">
        <f t="shared" si="5"/>
        <v>550</v>
      </c>
      <c r="N62" s="558">
        <f t="shared" si="6"/>
        <v>72050000</v>
      </c>
      <c r="P62" s="632">
        <v>0</v>
      </c>
      <c r="Q62" s="630"/>
      <c r="R62" s="627"/>
      <c r="S62" s="631">
        <f t="shared" si="7"/>
        <v>0</v>
      </c>
      <c r="T62" s="558">
        <f t="shared" si="8"/>
        <v>0</v>
      </c>
      <c r="V62" s="574">
        <v>211</v>
      </c>
      <c r="W62" s="575" t="s">
        <v>190</v>
      </c>
      <c r="Z62" s="661">
        <v>353</v>
      </c>
      <c r="AA62" s="665" t="s">
        <v>243</v>
      </c>
      <c r="AB62" s="669">
        <f>係数表!T63</f>
        <v>0.63207761705169507</v>
      </c>
    </row>
    <row r="63" spans="2:28" ht="15.6" customHeight="1">
      <c r="B63" s="611"/>
      <c r="C63" s="611"/>
      <c r="G63" s="499">
        <v>10</v>
      </c>
      <c r="H63" s="1056"/>
      <c r="I63" s="583" t="s">
        <v>1978</v>
      </c>
      <c r="J63" s="584">
        <v>750</v>
      </c>
      <c r="K63" s="585"/>
      <c r="M63" s="570">
        <f t="shared" si="5"/>
        <v>750</v>
      </c>
      <c r="N63" s="558">
        <f t="shared" si="6"/>
        <v>98250000</v>
      </c>
      <c r="P63" s="629">
        <v>1</v>
      </c>
      <c r="Q63" s="630"/>
      <c r="R63" s="627"/>
      <c r="S63" s="631">
        <f t="shared" si="7"/>
        <v>1</v>
      </c>
      <c r="T63" s="558">
        <f t="shared" si="8"/>
        <v>98250000</v>
      </c>
      <c r="V63" s="574">
        <v>578</v>
      </c>
      <c r="W63" s="575" t="s">
        <v>288</v>
      </c>
      <c r="Z63" s="661">
        <v>354</v>
      </c>
      <c r="AA63" s="665" t="s">
        <v>245</v>
      </c>
      <c r="AB63" s="669">
        <f>係数表!T64</f>
        <v>0.1685431034681627</v>
      </c>
    </row>
    <row r="64" spans="2:28" ht="15.6" customHeight="1">
      <c r="B64" s="611"/>
      <c r="C64" s="611"/>
      <c r="G64" s="499">
        <v>1</v>
      </c>
      <c r="H64" s="1057" t="s">
        <v>1979</v>
      </c>
      <c r="I64" s="555" t="s">
        <v>1980</v>
      </c>
      <c r="J64" s="556">
        <v>5200</v>
      </c>
      <c r="K64" s="594"/>
      <c r="M64" s="559">
        <f t="shared" si="5"/>
        <v>5200</v>
      </c>
      <c r="N64" s="560">
        <f t="shared" si="6"/>
        <v>681200000</v>
      </c>
      <c r="P64" s="633">
        <v>1</v>
      </c>
      <c r="Q64" s="634"/>
      <c r="R64" s="627"/>
      <c r="S64" s="628">
        <f t="shared" si="7"/>
        <v>1</v>
      </c>
      <c r="T64" s="560">
        <f t="shared" si="8"/>
        <v>681200000</v>
      </c>
      <c r="V64" s="564">
        <v>672</v>
      </c>
      <c r="W64" s="565" t="s">
        <v>326</v>
      </c>
      <c r="Z64" s="661">
        <v>359</v>
      </c>
      <c r="AA64" s="665" t="s">
        <v>247</v>
      </c>
      <c r="AB64" s="669">
        <f>係数表!T65</f>
        <v>0.45347427837872101</v>
      </c>
    </row>
    <row r="65" spans="2:28" ht="15.6" customHeight="1">
      <c r="B65" s="611"/>
      <c r="C65" s="611"/>
      <c r="G65" s="499">
        <v>2</v>
      </c>
      <c r="H65" s="1055"/>
      <c r="I65" s="519" t="s">
        <v>1981</v>
      </c>
      <c r="J65" s="568">
        <v>275</v>
      </c>
      <c r="K65" s="569"/>
      <c r="M65" s="570">
        <f t="shared" si="5"/>
        <v>275</v>
      </c>
      <c r="N65" s="558">
        <f t="shared" si="6"/>
        <v>36025000</v>
      </c>
      <c r="P65" s="599">
        <f t="shared" ref="P65:P77" si="9">VLOOKUP(V65,$Z$6:$AB$113,3,FALSE)</f>
        <v>0.29467730661071379</v>
      </c>
      <c r="Q65" s="630"/>
      <c r="R65" s="627"/>
      <c r="S65" s="631">
        <f t="shared" si="7"/>
        <v>0.29467730661071379</v>
      </c>
      <c r="T65" s="558">
        <f t="shared" si="8"/>
        <v>10615749.970650963</v>
      </c>
      <c r="V65" s="574">
        <v>111</v>
      </c>
      <c r="W65" s="575" t="s">
        <v>152</v>
      </c>
      <c r="Z65" s="661">
        <v>391</v>
      </c>
      <c r="AA65" s="665" t="s">
        <v>3</v>
      </c>
      <c r="AB65" s="669">
        <f>係数表!T66</f>
        <v>0.19714277533952351</v>
      </c>
    </row>
    <row r="66" spans="2:28" ht="15.6" customHeight="1">
      <c r="B66" s="611"/>
      <c r="C66" s="611"/>
      <c r="G66" s="499">
        <v>3</v>
      </c>
      <c r="H66" s="1055"/>
      <c r="I66" s="519" t="s">
        <v>1982</v>
      </c>
      <c r="J66" s="568">
        <v>245</v>
      </c>
      <c r="K66" s="569"/>
      <c r="M66" s="570">
        <f t="shared" si="5"/>
        <v>245</v>
      </c>
      <c r="N66" s="558">
        <f t="shared" si="6"/>
        <v>32095000</v>
      </c>
      <c r="P66" s="599">
        <f t="shared" si="9"/>
        <v>0.23128994332262509</v>
      </c>
      <c r="Q66" s="630"/>
      <c r="R66" s="627"/>
      <c r="S66" s="631">
        <f t="shared" si="7"/>
        <v>0.23128994332262509</v>
      </c>
      <c r="T66" s="558">
        <f t="shared" si="8"/>
        <v>7423250.7309396518</v>
      </c>
      <c r="V66" s="574">
        <v>112</v>
      </c>
      <c r="W66" s="575" t="s">
        <v>154</v>
      </c>
      <c r="Z66" s="661">
        <v>392</v>
      </c>
      <c r="AA66" s="665" t="s">
        <v>250</v>
      </c>
      <c r="AB66" s="669">
        <f>係数表!T67</f>
        <v>0.52996432578610053</v>
      </c>
    </row>
    <row r="67" spans="2:28" ht="15.6" customHeight="1">
      <c r="B67" s="611"/>
      <c r="C67" s="611"/>
      <c r="G67" s="499">
        <v>4</v>
      </c>
      <c r="H67" s="1055"/>
      <c r="I67" s="519" t="s">
        <v>1983</v>
      </c>
      <c r="J67" s="568">
        <v>500</v>
      </c>
      <c r="K67" s="569"/>
      <c r="M67" s="570">
        <f t="shared" si="5"/>
        <v>500</v>
      </c>
      <c r="N67" s="558">
        <f t="shared" si="6"/>
        <v>65500000</v>
      </c>
      <c r="P67" s="599">
        <f t="shared" si="9"/>
        <v>0.29467730661071379</v>
      </c>
      <c r="Q67" s="630"/>
      <c r="R67" s="627"/>
      <c r="S67" s="631">
        <f t="shared" si="7"/>
        <v>0.29467730661071379</v>
      </c>
      <c r="T67" s="558">
        <f t="shared" si="8"/>
        <v>19301363.583001751</v>
      </c>
      <c r="V67" s="574">
        <v>111</v>
      </c>
      <c r="W67" s="575" t="s">
        <v>152</v>
      </c>
      <c r="Z67" s="661">
        <v>411</v>
      </c>
      <c r="AA67" s="665" t="s">
        <v>252</v>
      </c>
      <c r="AB67" s="669">
        <f>係数表!T68</f>
        <v>1</v>
      </c>
    </row>
    <row r="68" spans="2:28" ht="15.6" customHeight="1">
      <c r="B68" s="611"/>
      <c r="C68" s="611"/>
      <c r="G68" s="499">
        <v>5</v>
      </c>
      <c r="H68" s="1055"/>
      <c r="I68" s="519" t="s">
        <v>1984</v>
      </c>
      <c r="J68" s="568">
        <v>195</v>
      </c>
      <c r="K68" s="569"/>
      <c r="M68" s="570">
        <f t="shared" si="5"/>
        <v>195</v>
      </c>
      <c r="N68" s="558">
        <f t="shared" si="6"/>
        <v>25545000</v>
      </c>
      <c r="P68" s="599">
        <f t="shared" si="9"/>
        <v>0.2847461525887337</v>
      </c>
      <c r="Q68" s="630"/>
      <c r="R68" s="627"/>
      <c r="S68" s="631">
        <f t="shared" si="7"/>
        <v>0.2847461525887337</v>
      </c>
      <c r="T68" s="558">
        <f t="shared" si="8"/>
        <v>7273840.4678792022</v>
      </c>
      <c r="V68" s="574">
        <v>11</v>
      </c>
      <c r="W68" s="575" t="s">
        <v>138</v>
      </c>
      <c r="Z68" s="661">
        <v>412</v>
      </c>
      <c r="AA68" s="665" t="s">
        <v>254</v>
      </c>
      <c r="AB68" s="669">
        <f>係数表!T69</f>
        <v>1</v>
      </c>
    </row>
    <row r="69" spans="2:28" ht="15.6" customHeight="1">
      <c r="B69" s="611"/>
      <c r="C69" s="611"/>
      <c r="G69" s="499">
        <v>6</v>
      </c>
      <c r="H69" s="1055"/>
      <c r="I69" s="519" t="s">
        <v>1985</v>
      </c>
      <c r="J69" s="568">
        <v>145</v>
      </c>
      <c r="K69" s="569"/>
      <c r="M69" s="570">
        <f t="shared" si="5"/>
        <v>145</v>
      </c>
      <c r="N69" s="558">
        <f t="shared" si="6"/>
        <v>18995000</v>
      </c>
      <c r="P69" s="599">
        <f t="shared" si="9"/>
        <v>0.3436143872998586</v>
      </c>
      <c r="Q69" s="630"/>
      <c r="R69" s="627"/>
      <c r="S69" s="631">
        <f t="shared" si="7"/>
        <v>0.3436143872998586</v>
      </c>
      <c r="T69" s="558">
        <f t="shared" si="8"/>
        <v>6526955.2867608145</v>
      </c>
      <c r="V69" s="574">
        <v>17</v>
      </c>
      <c r="W69" s="575" t="s">
        <v>146</v>
      </c>
      <c r="Z69" s="661">
        <v>413</v>
      </c>
      <c r="AA69" s="665" t="s">
        <v>256</v>
      </c>
      <c r="AB69" s="669">
        <f>係数表!T70</f>
        <v>1</v>
      </c>
    </row>
    <row r="70" spans="2:28" ht="15.6" customHeight="1">
      <c r="B70" s="611"/>
      <c r="C70" s="611"/>
      <c r="G70" s="499">
        <v>7</v>
      </c>
      <c r="H70" s="1055"/>
      <c r="I70" s="519" t="s">
        <v>1986</v>
      </c>
      <c r="J70" s="568">
        <v>360</v>
      </c>
      <c r="K70" s="569"/>
      <c r="M70" s="570">
        <f t="shared" si="5"/>
        <v>360</v>
      </c>
      <c r="N70" s="558">
        <f t="shared" si="6"/>
        <v>47160000</v>
      </c>
      <c r="P70" s="599">
        <f t="shared" si="9"/>
        <v>7.1786275694384671E-2</v>
      </c>
      <c r="Q70" s="630"/>
      <c r="R70" s="627"/>
      <c r="S70" s="631">
        <f t="shared" si="7"/>
        <v>7.1786275694384671E-2</v>
      </c>
      <c r="T70" s="558">
        <f t="shared" si="8"/>
        <v>3385440.7617471809</v>
      </c>
      <c r="V70" s="574">
        <v>152</v>
      </c>
      <c r="W70" s="575" t="s">
        <v>162</v>
      </c>
      <c r="Z70" s="661">
        <v>419</v>
      </c>
      <c r="AA70" s="665" t="s">
        <v>258</v>
      </c>
      <c r="AB70" s="669">
        <f>係数表!T71</f>
        <v>1</v>
      </c>
    </row>
    <row r="71" spans="2:28" ht="15.6" customHeight="1">
      <c r="B71" s="611"/>
      <c r="C71" s="611"/>
      <c r="G71" s="499">
        <v>8</v>
      </c>
      <c r="H71" s="1055"/>
      <c r="I71" s="519" t="s">
        <v>1987</v>
      </c>
      <c r="J71" s="568">
        <v>145</v>
      </c>
      <c r="K71" s="569"/>
      <c r="M71" s="570">
        <f t="shared" si="5"/>
        <v>145</v>
      </c>
      <c r="N71" s="558">
        <f t="shared" si="6"/>
        <v>18995000</v>
      </c>
      <c r="P71" s="599">
        <f t="shared" si="9"/>
        <v>0.11194917426950912</v>
      </c>
      <c r="Q71" s="630"/>
      <c r="R71" s="627"/>
      <c r="S71" s="631">
        <f t="shared" si="7"/>
        <v>0.11194917426950912</v>
      </c>
      <c r="T71" s="558">
        <f t="shared" si="8"/>
        <v>2126474.5652493257</v>
      </c>
      <c r="V71" s="574">
        <v>231</v>
      </c>
      <c r="W71" s="575" t="s">
        <v>196</v>
      </c>
      <c r="Z71" s="661">
        <v>461</v>
      </c>
      <c r="AA71" s="665" t="s">
        <v>260</v>
      </c>
      <c r="AB71" s="669">
        <f>係数表!T72</f>
        <v>0.75319804353300523</v>
      </c>
    </row>
    <row r="72" spans="2:28" ht="15.6" customHeight="1">
      <c r="B72" s="611"/>
      <c r="C72" s="611"/>
      <c r="G72" s="499">
        <v>9</v>
      </c>
      <c r="H72" s="1055"/>
      <c r="I72" s="519" t="s">
        <v>1988</v>
      </c>
      <c r="J72" s="568">
        <v>40</v>
      </c>
      <c r="K72" s="569"/>
      <c r="M72" s="570">
        <f t="shared" si="5"/>
        <v>40</v>
      </c>
      <c r="N72" s="558">
        <f t="shared" si="6"/>
        <v>5240000</v>
      </c>
      <c r="P72" s="599">
        <f t="shared" si="9"/>
        <v>0.41866172817035774</v>
      </c>
      <c r="Q72" s="630"/>
      <c r="R72" s="627"/>
      <c r="S72" s="631">
        <f t="shared" si="7"/>
        <v>0.41866172817035774</v>
      </c>
      <c r="T72" s="558">
        <f t="shared" si="8"/>
        <v>2193787.4556126744</v>
      </c>
      <c r="V72" s="574">
        <v>253</v>
      </c>
      <c r="W72" s="575" t="s">
        <v>98</v>
      </c>
      <c r="Z72" s="661">
        <v>462</v>
      </c>
      <c r="AA72" s="665" t="s">
        <v>262</v>
      </c>
      <c r="AB72" s="669">
        <f>係数表!T73</f>
        <v>0.8384957067131219</v>
      </c>
    </row>
    <row r="73" spans="2:28" ht="15.6" customHeight="1">
      <c r="B73" s="611"/>
      <c r="C73" s="611"/>
      <c r="G73" s="499">
        <v>10</v>
      </c>
      <c r="H73" s="1055"/>
      <c r="I73" s="519" t="s">
        <v>1989</v>
      </c>
      <c r="J73" s="568">
        <v>30</v>
      </c>
      <c r="K73" s="569"/>
      <c r="M73" s="570">
        <f t="shared" si="5"/>
        <v>30</v>
      </c>
      <c r="N73" s="558">
        <f t="shared" si="6"/>
        <v>3930000</v>
      </c>
      <c r="P73" s="599">
        <f t="shared" si="9"/>
        <v>0.20609431171496884</v>
      </c>
      <c r="Q73" s="630"/>
      <c r="R73" s="627"/>
      <c r="S73" s="631">
        <f t="shared" si="7"/>
        <v>0.20609431171496884</v>
      </c>
      <c r="T73" s="558">
        <f t="shared" si="8"/>
        <v>809950.64503982756</v>
      </c>
      <c r="V73" s="574">
        <v>251</v>
      </c>
      <c r="W73" s="575" t="s">
        <v>198</v>
      </c>
      <c r="Z73" s="661">
        <v>471</v>
      </c>
      <c r="AA73" s="665" t="s">
        <v>4</v>
      </c>
      <c r="AB73" s="669">
        <f>係数表!T74</f>
        <v>0.88959159037175761</v>
      </c>
    </row>
    <row r="74" spans="2:28" ht="15.6" customHeight="1">
      <c r="B74" s="611"/>
      <c r="C74" s="611"/>
      <c r="G74" s="499">
        <v>11</v>
      </c>
      <c r="H74" s="1055"/>
      <c r="I74" s="519" t="s">
        <v>1990</v>
      </c>
      <c r="J74" s="568">
        <v>10</v>
      </c>
      <c r="K74" s="569"/>
      <c r="M74" s="570">
        <f t="shared" si="5"/>
        <v>10</v>
      </c>
      <c r="N74" s="558">
        <f t="shared" si="6"/>
        <v>1310000</v>
      </c>
      <c r="P74" s="599">
        <f t="shared" si="9"/>
        <v>0.30222263810525585</v>
      </c>
      <c r="Q74" s="630"/>
      <c r="R74" s="627"/>
      <c r="S74" s="631">
        <f t="shared" si="7"/>
        <v>0.30222263810525585</v>
      </c>
      <c r="T74" s="558">
        <f t="shared" si="8"/>
        <v>395911.65591788513</v>
      </c>
      <c r="V74" s="574">
        <v>207</v>
      </c>
      <c r="W74" s="575" t="s">
        <v>186</v>
      </c>
      <c r="Z74" s="661">
        <v>481</v>
      </c>
      <c r="AA74" s="665" t="s">
        <v>5</v>
      </c>
      <c r="AB74" s="669">
        <f>係数表!T75</f>
        <v>0.27685582943750497</v>
      </c>
    </row>
    <row r="75" spans="2:28" ht="15.6" customHeight="1">
      <c r="B75" s="611"/>
      <c r="C75" s="611"/>
      <c r="G75" s="499">
        <v>12</v>
      </c>
      <c r="H75" s="1055"/>
      <c r="I75" s="519" t="s">
        <v>1991</v>
      </c>
      <c r="J75" s="568">
        <v>35</v>
      </c>
      <c r="K75" s="569"/>
      <c r="M75" s="570">
        <f t="shared" si="5"/>
        <v>35</v>
      </c>
      <c r="N75" s="558">
        <f t="shared" si="6"/>
        <v>4585000</v>
      </c>
      <c r="P75" s="599">
        <f t="shared" si="9"/>
        <v>9.7190187281480656E-2</v>
      </c>
      <c r="Q75" s="630"/>
      <c r="R75" s="627"/>
      <c r="S75" s="631">
        <f t="shared" si="7"/>
        <v>9.7190187281480656E-2</v>
      </c>
      <c r="T75" s="558">
        <f t="shared" si="8"/>
        <v>445617.00868558878</v>
      </c>
      <c r="V75" s="574">
        <v>208</v>
      </c>
      <c r="W75" s="575" t="s">
        <v>188</v>
      </c>
      <c r="Z75" s="662">
        <v>511</v>
      </c>
      <c r="AA75" s="666" t="s">
        <v>52</v>
      </c>
      <c r="AB75" s="669">
        <f>係数表!T76</f>
        <v>0.84616437911781894</v>
      </c>
    </row>
    <row r="76" spans="2:28" ht="15.6" customHeight="1">
      <c r="B76" s="611"/>
      <c r="C76" s="611"/>
      <c r="G76" s="499">
        <v>13</v>
      </c>
      <c r="H76" s="1055"/>
      <c r="I76" s="519" t="s">
        <v>1992</v>
      </c>
      <c r="J76" s="568">
        <v>2</v>
      </c>
      <c r="K76" s="569"/>
      <c r="M76" s="570">
        <f t="shared" si="5"/>
        <v>2</v>
      </c>
      <c r="N76" s="558">
        <f t="shared" si="6"/>
        <v>262000</v>
      </c>
      <c r="P76" s="599">
        <f t="shared" si="9"/>
        <v>9.7190187281480656E-2</v>
      </c>
      <c r="Q76" s="630"/>
      <c r="R76" s="627"/>
      <c r="S76" s="631">
        <f t="shared" si="7"/>
        <v>9.7190187281480656E-2</v>
      </c>
      <c r="T76" s="558">
        <f t="shared" si="8"/>
        <v>25463.829067747931</v>
      </c>
      <c r="V76" s="574">
        <v>208</v>
      </c>
      <c r="W76" s="575" t="s">
        <v>188</v>
      </c>
      <c r="Z76" s="661">
        <v>531</v>
      </c>
      <c r="AA76" s="665" t="s">
        <v>6</v>
      </c>
      <c r="AB76" s="669">
        <f>係数表!T77</f>
        <v>0.77655510652705795</v>
      </c>
    </row>
    <row r="77" spans="2:28" ht="15.6" customHeight="1">
      <c r="B77" s="611"/>
      <c r="C77" s="611"/>
      <c r="G77" s="499">
        <v>14</v>
      </c>
      <c r="H77" s="1056"/>
      <c r="I77" s="583" t="s">
        <v>1993</v>
      </c>
      <c r="J77" s="584">
        <v>950</v>
      </c>
      <c r="K77" s="585"/>
      <c r="M77" s="586">
        <f t="shared" si="5"/>
        <v>950</v>
      </c>
      <c r="N77" s="587">
        <f t="shared" si="6"/>
        <v>124450000</v>
      </c>
      <c r="P77" s="599">
        <f t="shared" si="9"/>
        <v>0.19714277533952351</v>
      </c>
      <c r="Q77" s="635"/>
      <c r="R77" s="627"/>
      <c r="S77" s="636">
        <f t="shared" si="7"/>
        <v>0.19714277533952351</v>
      </c>
      <c r="T77" s="587">
        <f t="shared" si="8"/>
        <v>24534418.391003702</v>
      </c>
      <c r="V77" s="589">
        <v>391</v>
      </c>
      <c r="W77" s="590" t="s">
        <v>3</v>
      </c>
      <c r="Z77" s="661">
        <v>551</v>
      </c>
      <c r="AA77" s="665" t="s">
        <v>268</v>
      </c>
      <c r="AB77" s="669">
        <f>係数表!T78</f>
        <v>0.6896687758564487</v>
      </c>
    </row>
    <row r="78" spans="2:28" ht="22.9" customHeight="1">
      <c r="B78" s="611"/>
      <c r="C78" s="611"/>
      <c r="G78" s="499">
        <v>1</v>
      </c>
      <c r="H78" s="1057" t="s">
        <v>1994</v>
      </c>
      <c r="I78" s="519" t="s">
        <v>1995</v>
      </c>
      <c r="J78" s="568">
        <v>250</v>
      </c>
      <c r="K78" s="569"/>
      <c r="M78" s="559">
        <f t="shared" si="5"/>
        <v>250</v>
      </c>
      <c r="N78" s="560">
        <f t="shared" si="6"/>
        <v>32750000</v>
      </c>
      <c r="P78" s="633">
        <v>1</v>
      </c>
      <c r="Q78" s="634"/>
      <c r="R78" s="627"/>
      <c r="S78" s="628">
        <f t="shared" si="7"/>
        <v>1</v>
      </c>
      <c r="T78" s="560">
        <f t="shared" si="8"/>
        <v>32750000</v>
      </c>
      <c r="V78" s="564">
        <v>673</v>
      </c>
      <c r="W78" s="565" t="s">
        <v>328</v>
      </c>
      <c r="Z78" s="661">
        <v>552</v>
      </c>
      <c r="AA78" s="665" t="s">
        <v>270</v>
      </c>
      <c r="AB78" s="669">
        <f>係数表!T79</f>
        <v>0.99869482786127628</v>
      </c>
    </row>
    <row r="79" spans="2:28" ht="15.6" customHeight="1">
      <c r="B79" s="611"/>
      <c r="C79" s="611"/>
      <c r="G79" s="499">
        <v>2</v>
      </c>
      <c r="H79" s="1055"/>
      <c r="I79" s="519" t="s">
        <v>1996</v>
      </c>
      <c r="J79" s="568">
        <v>1600</v>
      </c>
      <c r="K79" s="569"/>
      <c r="M79" s="570">
        <f t="shared" si="5"/>
        <v>1600</v>
      </c>
      <c r="N79" s="558">
        <f t="shared" si="6"/>
        <v>209600000</v>
      </c>
      <c r="P79" s="629">
        <v>1</v>
      </c>
      <c r="Q79" s="630"/>
      <c r="R79" s="627"/>
      <c r="S79" s="631">
        <f t="shared" si="7"/>
        <v>1</v>
      </c>
      <c r="T79" s="558">
        <f t="shared" si="8"/>
        <v>209600000</v>
      </c>
      <c r="V79" s="574">
        <v>674</v>
      </c>
      <c r="W79" s="575" t="s">
        <v>330</v>
      </c>
      <c r="Z79" s="661">
        <v>553</v>
      </c>
      <c r="AA79" s="665" t="s">
        <v>272</v>
      </c>
      <c r="AB79" s="669">
        <f>係数表!T80</f>
        <v>0.99999999968321496</v>
      </c>
    </row>
    <row r="80" spans="2:28" ht="22.9" customHeight="1">
      <c r="B80" s="611"/>
      <c r="C80" s="611"/>
      <c r="G80" s="499">
        <v>3</v>
      </c>
      <c r="H80" s="1055"/>
      <c r="I80" s="519" t="s">
        <v>1997</v>
      </c>
      <c r="J80" s="568">
        <v>60</v>
      </c>
      <c r="K80" s="569"/>
      <c r="M80" s="570">
        <f t="shared" si="5"/>
        <v>60</v>
      </c>
      <c r="N80" s="558">
        <f t="shared" si="6"/>
        <v>7860000</v>
      </c>
      <c r="P80" s="629">
        <v>1</v>
      </c>
      <c r="Q80" s="630"/>
      <c r="R80" s="627"/>
      <c r="S80" s="631">
        <f t="shared" si="7"/>
        <v>1</v>
      </c>
      <c r="T80" s="558">
        <f t="shared" si="8"/>
        <v>7860000</v>
      </c>
      <c r="V80" s="574">
        <v>631</v>
      </c>
      <c r="W80" s="575" t="s">
        <v>303</v>
      </c>
      <c r="Z80" s="662">
        <v>571</v>
      </c>
      <c r="AA80" s="666" t="s">
        <v>274</v>
      </c>
      <c r="AB80" s="669">
        <f>係数表!T81</f>
        <v>0.98896546575352107</v>
      </c>
    </row>
    <row r="81" spans="2:28" ht="15.6" customHeight="1">
      <c r="B81" s="611"/>
      <c r="C81" s="611"/>
      <c r="G81" s="499">
        <v>5</v>
      </c>
      <c r="H81" s="1055"/>
      <c r="I81" s="519" t="s">
        <v>1999</v>
      </c>
      <c r="J81" s="568"/>
      <c r="K81" s="569"/>
      <c r="M81" s="570">
        <f t="shared" si="5"/>
        <v>0</v>
      </c>
      <c r="N81" s="558">
        <f t="shared" si="6"/>
        <v>0</v>
      </c>
      <c r="P81" s="629">
        <v>1</v>
      </c>
      <c r="Q81" s="630"/>
      <c r="R81" s="627"/>
      <c r="S81" s="631">
        <f t="shared" si="7"/>
        <v>1</v>
      </c>
      <c r="T81" s="558">
        <f t="shared" si="8"/>
        <v>0</v>
      </c>
      <c r="V81" s="574">
        <v>674</v>
      </c>
      <c r="W81" s="575" t="s">
        <v>330</v>
      </c>
      <c r="Z81" s="662">
        <v>572</v>
      </c>
      <c r="AA81" s="666" t="s">
        <v>276</v>
      </c>
      <c r="AB81" s="669">
        <f>係数表!T82</f>
        <v>0.59633600485589788</v>
      </c>
    </row>
    <row r="82" spans="2:28" ht="15.6" customHeight="1">
      <c r="B82" s="611"/>
      <c r="C82" s="611"/>
      <c r="G82" s="499">
        <v>6</v>
      </c>
      <c r="H82" s="1055"/>
      <c r="I82" s="519" t="s">
        <v>2000</v>
      </c>
      <c r="J82" s="568"/>
      <c r="K82" s="569"/>
      <c r="M82" s="570">
        <f t="shared" si="5"/>
        <v>0</v>
      </c>
      <c r="N82" s="558">
        <f t="shared" si="6"/>
        <v>0</v>
      </c>
      <c r="P82" s="629">
        <v>1</v>
      </c>
      <c r="Q82" s="630"/>
      <c r="R82" s="627"/>
      <c r="S82" s="631">
        <f t="shared" si="7"/>
        <v>1</v>
      </c>
      <c r="T82" s="558">
        <f t="shared" si="8"/>
        <v>0</v>
      </c>
      <c r="V82" s="574">
        <v>674</v>
      </c>
      <c r="W82" s="575" t="s">
        <v>330</v>
      </c>
      <c r="Z82" s="661">
        <v>573</v>
      </c>
      <c r="AA82" s="665" t="s">
        <v>278</v>
      </c>
      <c r="AB82" s="669">
        <f>係数表!T83</f>
        <v>1</v>
      </c>
    </row>
    <row r="83" spans="2:28" ht="15.6" customHeight="1">
      <c r="B83" s="611"/>
      <c r="C83" s="611"/>
      <c r="G83" s="499">
        <v>7</v>
      </c>
      <c r="H83" s="1055"/>
      <c r="I83" s="519" t="s">
        <v>2001</v>
      </c>
      <c r="J83" s="568">
        <v>5</v>
      </c>
      <c r="K83" s="569"/>
      <c r="M83" s="570">
        <f t="shared" si="5"/>
        <v>5</v>
      </c>
      <c r="N83" s="558">
        <f t="shared" si="6"/>
        <v>655000</v>
      </c>
      <c r="P83" s="629">
        <v>1</v>
      </c>
      <c r="Q83" s="630"/>
      <c r="R83" s="627"/>
      <c r="S83" s="631">
        <f t="shared" si="7"/>
        <v>1</v>
      </c>
      <c r="T83" s="558">
        <f t="shared" si="8"/>
        <v>655000</v>
      </c>
      <c r="V83" s="574">
        <v>674</v>
      </c>
      <c r="W83" s="575" t="s">
        <v>330</v>
      </c>
      <c r="Z83" s="662">
        <v>574</v>
      </c>
      <c r="AA83" s="666" t="s">
        <v>280</v>
      </c>
      <c r="AB83" s="669">
        <f>係数表!T84</f>
        <v>0.58496611079633865</v>
      </c>
    </row>
    <row r="84" spans="2:28" ht="15.6" customHeight="1">
      <c r="B84" s="611"/>
      <c r="C84" s="611"/>
      <c r="G84" s="499">
        <v>8</v>
      </c>
      <c r="H84" s="1055"/>
      <c r="I84" s="519" t="s">
        <v>2002</v>
      </c>
      <c r="J84" s="568"/>
      <c r="K84" s="569"/>
      <c r="M84" s="570">
        <f t="shared" si="5"/>
        <v>0</v>
      </c>
      <c r="N84" s="558">
        <f t="shared" si="6"/>
        <v>0</v>
      </c>
      <c r="P84" s="629">
        <v>1</v>
      </c>
      <c r="Q84" s="630"/>
      <c r="R84" s="627"/>
      <c r="S84" s="631">
        <f t="shared" si="7"/>
        <v>1</v>
      </c>
      <c r="T84" s="558">
        <f t="shared" si="8"/>
        <v>0</v>
      </c>
      <c r="V84" s="574">
        <v>659</v>
      </c>
      <c r="W84" s="575" t="s">
        <v>59</v>
      </c>
      <c r="Z84" s="662">
        <v>575</v>
      </c>
      <c r="AA84" s="666" t="s">
        <v>282</v>
      </c>
      <c r="AB84" s="669">
        <f>係数表!T85</f>
        <v>0.55921357163375407</v>
      </c>
    </row>
    <row r="85" spans="2:28" ht="15.6" customHeight="1">
      <c r="B85" s="611"/>
      <c r="C85" s="611"/>
      <c r="G85" s="499">
        <v>9</v>
      </c>
      <c r="H85" s="1055"/>
      <c r="I85" s="519" t="s">
        <v>2003</v>
      </c>
      <c r="J85" s="568">
        <v>30</v>
      </c>
      <c r="K85" s="569"/>
      <c r="M85" s="570">
        <f t="shared" si="5"/>
        <v>30</v>
      </c>
      <c r="N85" s="558">
        <f t="shared" si="6"/>
        <v>3930000</v>
      </c>
      <c r="P85" s="629">
        <v>1</v>
      </c>
      <c r="Q85" s="630"/>
      <c r="R85" s="627"/>
      <c r="S85" s="631">
        <f t="shared" si="7"/>
        <v>1</v>
      </c>
      <c r="T85" s="558">
        <f t="shared" si="8"/>
        <v>3930000</v>
      </c>
      <c r="V85" s="574">
        <v>661</v>
      </c>
      <c r="W85" s="575" t="s">
        <v>316</v>
      </c>
      <c r="Z85" s="662">
        <v>576</v>
      </c>
      <c r="AA85" s="666" t="s">
        <v>284</v>
      </c>
      <c r="AB85" s="669">
        <f>係数表!T86</f>
        <v>0.74377413285959004</v>
      </c>
    </row>
    <row r="86" spans="2:28" ht="15.6" customHeight="1">
      <c r="G86" s="499">
        <v>10</v>
      </c>
      <c r="H86" s="1055"/>
      <c r="I86" s="519" t="s">
        <v>2004</v>
      </c>
      <c r="J86" s="568"/>
      <c r="K86" s="569"/>
      <c r="M86" s="570">
        <f t="shared" si="5"/>
        <v>0</v>
      </c>
      <c r="N86" s="558">
        <f t="shared" si="6"/>
        <v>0</v>
      </c>
      <c r="P86" s="629">
        <v>1</v>
      </c>
      <c r="Q86" s="630"/>
      <c r="R86" s="627"/>
      <c r="S86" s="631">
        <f t="shared" si="7"/>
        <v>1</v>
      </c>
      <c r="T86" s="558">
        <f t="shared" si="8"/>
        <v>0</v>
      </c>
      <c r="V86" s="574">
        <v>17</v>
      </c>
      <c r="W86" s="575" t="s">
        <v>146</v>
      </c>
      <c r="Z86" s="662">
        <v>577</v>
      </c>
      <c r="AA86" s="666" t="s">
        <v>286</v>
      </c>
      <c r="AB86" s="669">
        <f>係数表!T87</f>
        <v>0.57514827203345464</v>
      </c>
    </row>
    <row r="87" spans="2:28" ht="15.6" customHeight="1">
      <c r="G87" s="499">
        <v>11</v>
      </c>
      <c r="H87" s="1055"/>
      <c r="I87" s="519" t="s">
        <v>2005</v>
      </c>
      <c r="J87" s="568">
        <v>20</v>
      </c>
      <c r="K87" s="569"/>
      <c r="M87" s="570">
        <f t="shared" si="5"/>
        <v>20</v>
      </c>
      <c r="N87" s="558">
        <f t="shared" si="6"/>
        <v>2620000</v>
      </c>
      <c r="P87" s="629">
        <v>1</v>
      </c>
      <c r="Q87" s="630"/>
      <c r="R87" s="627"/>
      <c r="S87" s="631">
        <f t="shared" si="7"/>
        <v>1</v>
      </c>
      <c r="T87" s="558">
        <f t="shared" si="8"/>
        <v>2620000</v>
      </c>
      <c r="V87" s="574">
        <v>679</v>
      </c>
      <c r="W87" s="575" t="s">
        <v>334</v>
      </c>
      <c r="Z87" s="661">
        <v>578</v>
      </c>
      <c r="AA87" s="665" t="s">
        <v>288</v>
      </c>
      <c r="AB87" s="669">
        <f>係数表!T88</f>
        <v>0.84657584680670417</v>
      </c>
    </row>
    <row r="88" spans="2:28" ht="15.6" customHeight="1">
      <c r="G88" s="499">
        <v>12</v>
      </c>
      <c r="H88" s="1055"/>
      <c r="I88" s="519" t="s">
        <v>2006</v>
      </c>
      <c r="J88" s="568">
        <v>30</v>
      </c>
      <c r="K88" s="569"/>
      <c r="M88" s="570">
        <f t="shared" si="5"/>
        <v>30</v>
      </c>
      <c r="N88" s="558">
        <f t="shared" si="6"/>
        <v>3930000</v>
      </c>
      <c r="P88" s="629">
        <v>1</v>
      </c>
      <c r="Q88" s="630"/>
      <c r="R88" s="627"/>
      <c r="S88" s="631">
        <f t="shared" si="7"/>
        <v>1</v>
      </c>
      <c r="T88" s="558">
        <f t="shared" si="8"/>
        <v>3930000</v>
      </c>
      <c r="V88" s="574">
        <v>641</v>
      </c>
      <c r="W88" s="575" t="s">
        <v>307</v>
      </c>
      <c r="Z88" s="661">
        <v>579</v>
      </c>
      <c r="AA88" s="665" t="s">
        <v>290</v>
      </c>
      <c r="AB88" s="669">
        <f>係数表!T89</f>
        <v>0.93129601885457092</v>
      </c>
    </row>
    <row r="89" spans="2:28" ht="15.6" customHeight="1">
      <c r="G89" s="499">
        <v>13</v>
      </c>
      <c r="H89" s="1055"/>
      <c r="I89" s="519" t="s">
        <v>2007</v>
      </c>
      <c r="J89" s="568">
        <v>25</v>
      </c>
      <c r="K89" s="569"/>
      <c r="M89" s="570">
        <f t="shared" si="5"/>
        <v>25</v>
      </c>
      <c r="N89" s="558">
        <f t="shared" si="6"/>
        <v>3275000</v>
      </c>
      <c r="P89" s="629">
        <v>1</v>
      </c>
      <c r="Q89" s="630"/>
      <c r="R89" s="627"/>
      <c r="S89" s="631">
        <f t="shared" si="7"/>
        <v>1</v>
      </c>
      <c r="T89" s="558">
        <f t="shared" si="8"/>
        <v>3275000</v>
      </c>
      <c r="V89" s="574">
        <v>679</v>
      </c>
      <c r="W89" s="575" t="s">
        <v>334</v>
      </c>
      <c r="Z89" s="661">
        <v>591</v>
      </c>
      <c r="AA89" s="665" t="s">
        <v>292</v>
      </c>
      <c r="AB89" s="669">
        <f>係数表!T90</f>
        <v>0.76576750620613643</v>
      </c>
    </row>
    <row r="90" spans="2:28" ht="15.6" customHeight="1">
      <c r="G90" s="499">
        <v>14</v>
      </c>
      <c r="H90" s="1056"/>
      <c r="I90" s="519" t="s">
        <v>2008</v>
      </c>
      <c r="J90" s="568"/>
      <c r="K90" s="569"/>
      <c r="M90" s="586">
        <f t="shared" si="5"/>
        <v>0</v>
      </c>
      <c r="N90" s="587">
        <f t="shared" si="6"/>
        <v>0</v>
      </c>
      <c r="P90" s="637">
        <v>1</v>
      </c>
      <c r="Q90" s="635"/>
      <c r="R90" s="627"/>
      <c r="S90" s="636">
        <f t="shared" si="7"/>
        <v>1</v>
      </c>
      <c r="T90" s="587">
        <f t="shared" si="8"/>
        <v>0</v>
      </c>
      <c r="V90" s="589">
        <v>11</v>
      </c>
      <c r="W90" s="590" t="s">
        <v>138</v>
      </c>
      <c r="Z90" s="661">
        <v>592</v>
      </c>
      <c r="AA90" s="665" t="s">
        <v>294</v>
      </c>
      <c r="AB90" s="669">
        <f>係数表!T91</f>
        <v>0.85950766338183993</v>
      </c>
    </row>
    <row r="91" spans="2:28" ht="15.6" customHeight="1">
      <c r="G91" s="499">
        <v>1</v>
      </c>
      <c r="H91" s="1054"/>
      <c r="I91" s="555" t="s">
        <v>2009</v>
      </c>
      <c r="J91" s="556">
        <v>3</v>
      </c>
      <c r="K91" s="594"/>
      <c r="M91" s="559">
        <f t="shared" si="5"/>
        <v>3</v>
      </c>
      <c r="N91" s="560">
        <f t="shared" si="6"/>
        <v>393000</v>
      </c>
      <c r="P91" s="633">
        <v>1</v>
      </c>
      <c r="Q91" s="634"/>
      <c r="R91" s="627"/>
      <c r="S91" s="628">
        <f t="shared" si="7"/>
        <v>1</v>
      </c>
      <c r="T91" s="560">
        <f t="shared" si="8"/>
        <v>393000</v>
      </c>
      <c r="V91" s="564">
        <v>579</v>
      </c>
      <c r="W91" s="565" t="s">
        <v>290</v>
      </c>
      <c r="Z91" s="661">
        <v>593</v>
      </c>
      <c r="AA91" s="665" t="s">
        <v>296</v>
      </c>
      <c r="AB91" s="669">
        <f>係数表!T92</f>
        <v>0.41331637796748988</v>
      </c>
    </row>
    <row r="92" spans="2:28" ht="15.6" customHeight="1">
      <c r="G92" s="499">
        <v>2</v>
      </c>
      <c r="H92" s="1055"/>
      <c r="I92" s="519" t="s">
        <v>2010</v>
      </c>
      <c r="J92" s="568">
        <v>227</v>
      </c>
      <c r="K92" s="569"/>
      <c r="M92" s="570">
        <f t="shared" si="5"/>
        <v>227</v>
      </c>
      <c r="N92" s="558">
        <f t="shared" si="6"/>
        <v>29737000</v>
      </c>
      <c r="P92" s="629">
        <v>1</v>
      </c>
      <c r="Q92" s="630"/>
      <c r="R92" s="627"/>
      <c r="S92" s="631">
        <f t="shared" si="7"/>
        <v>1</v>
      </c>
      <c r="T92" s="558">
        <f t="shared" si="8"/>
        <v>29737000</v>
      </c>
      <c r="V92" s="574">
        <v>572</v>
      </c>
      <c r="W92" s="575" t="s">
        <v>276</v>
      </c>
      <c r="Z92" s="661">
        <v>594</v>
      </c>
      <c r="AA92" s="665" t="s">
        <v>298</v>
      </c>
      <c r="AB92" s="669">
        <f>係数表!T93</f>
        <v>3.1642828257927191E-2</v>
      </c>
    </row>
    <row r="93" spans="2:28" ht="15.6" customHeight="1">
      <c r="G93" s="499">
        <v>3</v>
      </c>
      <c r="H93" s="1056"/>
      <c r="I93" s="583" t="s">
        <v>2011</v>
      </c>
      <c r="J93" s="584">
        <v>70</v>
      </c>
      <c r="K93" s="585"/>
      <c r="M93" s="586">
        <f t="shared" si="5"/>
        <v>70</v>
      </c>
      <c r="N93" s="587">
        <f t="shared" si="6"/>
        <v>9170000</v>
      </c>
      <c r="P93" s="637">
        <v>1</v>
      </c>
      <c r="Q93" s="635"/>
      <c r="R93" s="627"/>
      <c r="S93" s="636">
        <f t="shared" si="7"/>
        <v>1</v>
      </c>
      <c r="T93" s="587">
        <f t="shared" si="8"/>
        <v>9170000</v>
      </c>
      <c r="V93" s="589">
        <v>591</v>
      </c>
      <c r="W93" s="590" t="s">
        <v>292</v>
      </c>
      <c r="Z93" s="661">
        <v>595</v>
      </c>
      <c r="AA93" s="665" t="s">
        <v>300</v>
      </c>
      <c r="AB93" s="669">
        <f>係数表!T94</f>
        <v>8.3512686721090801E-2</v>
      </c>
    </row>
    <row r="94" spans="2:28" ht="15.6" customHeight="1" thickBot="1">
      <c r="G94" s="499">
        <v>1</v>
      </c>
      <c r="H94" s="526" t="s">
        <v>2012</v>
      </c>
      <c r="I94" s="638" t="s">
        <v>2013</v>
      </c>
      <c r="J94" s="639">
        <v>6800</v>
      </c>
      <c r="K94" s="640"/>
      <c r="M94" s="641">
        <f t="shared" si="5"/>
        <v>6800</v>
      </c>
      <c r="N94" s="528">
        <f t="shared" si="6"/>
        <v>890800000</v>
      </c>
      <c r="P94" s="642">
        <v>1</v>
      </c>
      <c r="Q94" s="643"/>
      <c r="R94" s="627"/>
      <c r="S94" s="644">
        <f t="shared" si="7"/>
        <v>1</v>
      </c>
      <c r="T94" s="528">
        <f t="shared" si="8"/>
        <v>890800000</v>
      </c>
      <c r="V94" s="564">
        <v>671</v>
      </c>
      <c r="W94" s="645" t="s">
        <v>324</v>
      </c>
      <c r="Z94" s="661">
        <v>611</v>
      </c>
      <c r="AA94" s="665" t="s">
        <v>7</v>
      </c>
      <c r="AB94" s="669">
        <f>係数表!T95</f>
        <v>1</v>
      </c>
    </row>
    <row r="95" spans="2:28" ht="15.6" customHeight="1" thickTop="1">
      <c r="G95" s="499">
        <v>1</v>
      </c>
      <c r="H95" s="1058" t="s">
        <v>2053</v>
      </c>
      <c r="I95" s="555"/>
      <c r="J95" s="614"/>
      <c r="K95" s="594"/>
      <c r="M95" s="570">
        <f t="shared" si="5"/>
        <v>0</v>
      </c>
      <c r="N95" s="558">
        <f t="shared" si="6"/>
        <v>0</v>
      </c>
      <c r="P95" s="646"/>
      <c r="Q95" s="634"/>
      <c r="R95" s="627"/>
      <c r="S95" s="628">
        <f t="shared" si="7"/>
        <v>0</v>
      </c>
      <c r="T95" s="560">
        <f t="shared" si="8"/>
        <v>0</v>
      </c>
      <c r="V95" s="616"/>
      <c r="W95" s="565"/>
      <c r="X95" s="1052" t="s">
        <v>2054</v>
      </c>
      <c r="Z95" s="661">
        <v>631</v>
      </c>
      <c r="AA95" s="665" t="s">
        <v>303</v>
      </c>
      <c r="AB95" s="669">
        <f>係数表!T96</f>
        <v>0.9696533622666953</v>
      </c>
    </row>
    <row r="96" spans="2:28" ht="15.6" customHeight="1">
      <c r="G96" s="499">
        <v>2</v>
      </c>
      <c r="H96" s="1059"/>
      <c r="J96" s="617"/>
      <c r="K96" s="569"/>
      <c r="M96" s="570">
        <f t="shared" si="5"/>
        <v>0</v>
      </c>
      <c r="N96" s="558">
        <f t="shared" si="6"/>
        <v>0</v>
      </c>
      <c r="P96" s="647"/>
      <c r="Q96" s="630"/>
      <c r="R96" s="627"/>
      <c r="S96" s="631">
        <f t="shared" si="7"/>
        <v>0</v>
      </c>
      <c r="T96" s="558">
        <f t="shared" si="8"/>
        <v>0</v>
      </c>
      <c r="V96" s="619"/>
      <c r="W96" s="575"/>
      <c r="X96" s="1053"/>
      <c r="Z96" s="661">
        <v>632</v>
      </c>
      <c r="AA96" s="665" t="s">
        <v>305</v>
      </c>
      <c r="AB96" s="669">
        <f>係数表!T97</f>
        <v>0.91745733033629928</v>
      </c>
    </row>
    <row r="97" spans="7:28" ht="15.6" customHeight="1">
      <c r="G97" s="499">
        <v>3</v>
      </c>
      <c r="H97" s="1059"/>
      <c r="J97" s="617"/>
      <c r="K97" s="569"/>
      <c r="M97" s="570">
        <f t="shared" si="5"/>
        <v>0</v>
      </c>
      <c r="N97" s="558">
        <f t="shared" si="6"/>
        <v>0</v>
      </c>
      <c r="P97" s="647"/>
      <c r="Q97" s="630"/>
      <c r="R97" s="627"/>
      <c r="S97" s="631">
        <f t="shared" si="7"/>
        <v>0</v>
      </c>
      <c r="T97" s="558">
        <f t="shared" si="8"/>
        <v>0</v>
      </c>
      <c r="V97" s="619"/>
      <c r="W97" s="575"/>
      <c r="X97" s="1053"/>
      <c r="Z97" s="661">
        <v>641</v>
      </c>
      <c r="AA97" s="665" t="s">
        <v>307</v>
      </c>
      <c r="AB97" s="669">
        <f>係数表!T98</f>
        <v>0.95300259696020717</v>
      </c>
    </row>
    <row r="98" spans="7:28" ht="15.6" customHeight="1">
      <c r="G98" s="499">
        <v>4</v>
      </c>
      <c r="H98" s="1059"/>
      <c r="J98" s="617"/>
      <c r="K98" s="569"/>
      <c r="M98" s="570">
        <f t="shared" si="5"/>
        <v>0</v>
      </c>
      <c r="N98" s="558">
        <f t="shared" si="6"/>
        <v>0</v>
      </c>
      <c r="P98" s="647"/>
      <c r="Q98" s="630"/>
      <c r="R98" s="627"/>
      <c r="S98" s="631">
        <f t="shared" si="7"/>
        <v>0</v>
      </c>
      <c r="T98" s="558">
        <f t="shared" si="8"/>
        <v>0</v>
      </c>
      <c r="V98" s="619"/>
      <c r="W98" s="575"/>
      <c r="X98" s="1053"/>
      <c r="Z98" s="661">
        <v>642</v>
      </c>
      <c r="AA98" s="665" t="s">
        <v>309</v>
      </c>
      <c r="AB98" s="669">
        <f>係数表!T99</f>
        <v>1</v>
      </c>
    </row>
    <row r="99" spans="7:28" ht="15.6" customHeight="1" thickBot="1">
      <c r="G99" s="499">
        <v>5</v>
      </c>
      <c r="H99" s="1060"/>
      <c r="I99" s="583"/>
      <c r="J99" s="620"/>
      <c r="K99" s="621"/>
      <c r="M99" s="586">
        <f t="shared" si="5"/>
        <v>0</v>
      </c>
      <c r="N99" s="587">
        <f t="shared" si="6"/>
        <v>0</v>
      </c>
      <c r="P99" s="648"/>
      <c r="Q99" s="649"/>
      <c r="R99" s="627"/>
      <c r="S99" s="636">
        <f t="shared" si="7"/>
        <v>0</v>
      </c>
      <c r="T99" s="587">
        <f t="shared" si="8"/>
        <v>0</v>
      </c>
      <c r="V99" s="624"/>
      <c r="W99" s="590"/>
      <c r="X99" s="1053"/>
      <c r="Z99" s="661">
        <v>643</v>
      </c>
      <c r="AA99" s="665" t="s">
        <v>311</v>
      </c>
      <c r="AB99" s="669">
        <f>係数表!T100</f>
        <v>0.99371120788958722</v>
      </c>
    </row>
    <row r="100" spans="7:28" ht="5.25" customHeight="1" thickTop="1">
      <c r="Z100" s="661">
        <v>644</v>
      </c>
      <c r="AA100" s="665" t="s">
        <v>313</v>
      </c>
      <c r="AB100" s="669">
        <f>係数表!T101</f>
        <v>0.96496694127148697</v>
      </c>
    </row>
    <row r="101" spans="7:28" ht="5.25" customHeight="1">
      <c r="Z101" s="661">
        <v>659</v>
      </c>
      <c r="AA101" s="665" t="s">
        <v>59</v>
      </c>
      <c r="AB101" s="669">
        <f>係数表!T102</f>
        <v>0.89149146922312084</v>
      </c>
    </row>
    <row r="102" spans="7:28" ht="5.25" customHeight="1">
      <c r="Z102" s="661">
        <v>661</v>
      </c>
      <c r="AA102" s="665" t="s">
        <v>316</v>
      </c>
      <c r="AB102" s="669">
        <f>係数表!T103</f>
        <v>0.81855177675403779</v>
      </c>
    </row>
    <row r="103" spans="7:28" ht="24" customHeight="1" thickBot="1">
      <c r="I103" s="545" t="s">
        <v>2019</v>
      </c>
      <c r="J103" s="505">
        <f>SUM(J105:J148)</f>
        <v>31555</v>
      </c>
      <c r="K103" s="546" t="s">
        <v>2020</v>
      </c>
      <c r="M103" s="505">
        <f>SUM(M105:M148)</f>
        <v>31555</v>
      </c>
      <c r="Q103" s="546" t="s">
        <v>2020</v>
      </c>
      <c r="Z103" s="661">
        <v>662</v>
      </c>
      <c r="AA103" s="665" t="s">
        <v>318</v>
      </c>
      <c r="AB103" s="669">
        <f>係数表!T104</f>
        <v>0.45490966849456327</v>
      </c>
    </row>
    <row r="104" spans="7:28" ht="20.100000000000001" customHeight="1" thickTop="1" thickBot="1">
      <c r="G104" s="650" t="s">
        <v>2057</v>
      </c>
      <c r="H104" s="509" t="s">
        <v>1965</v>
      </c>
      <c r="I104" s="509" t="s">
        <v>1966</v>
      </c>
      <c r="J104" s="651" t="s">
        <v>2023</v>
      </c>
      <c r="K104" s="652" t="s">
        <v>1967</v>
      </c>
      <c r="L104" s="542"/>
      <c r="M104" s="551" t="s">
        <v>2024</v>
      </c>
      <c r="N104" s="552" t="s">
        <v>2025</v>
      </c>
      <c r="O104" s="542"/>
      <c r="P104" s="551" t="s">
        <v>2026</v>
      </c>
      <c r="Q104" s="550" t="s">
        <v>2027</v>
      </c>
      <c r="R104" s="542"/>
      <c r="S104" s="551" t="s">
        <v>2028</v>
      </c>
      <c r="T104" s="552" t="s">
        <v>2086</v>
      </c>
      <c r="U104" s="542"/>
      <c r="V104" s="653" t="s">
        <v>2029</v>
      </c>
      <c r="W104" s="551" t="s">
        <v>2030</v>
      </c>
      <c r="Z104" s="661">
        <v>663</v>
      </c>
      <c r="AA104" s="665" t="s">
        <v>320</v>
      </c>
      <c r="AB104" s="669">
        <f>係数表!T105</f>
        <v>0.72030916131742628</v>
      </c>
    </row>
    <row r="105" spans="7:28" ht="15.6" customHeight="1" thickTop="1">
      <c r="G105" s="499">
        <v>1</v>
      </c>
      <c r="H105" s="1054" t="s">
        <v>2032</v>
      </c>
      <c r="I105" s="555" t="s">
        <v>1970</v>
      </c>
      <c r="J105" s="556">
        <v>875</v>
      </c>
      <c r="K105" s="557"/>
      <c r="M105" s="559">
        <f>IF(K105="",J105,K105)</f>
        <v>875</v>
      </c>
      <c r="N105" s="560">
        <f t="shared" ref="N105:N150" si="10">+$D$27*$D$28*M105</f>
        <v>58100000</v>
      </c>
      <c r="P105" s="580">
        <v>0.02</v>
      </c>
      <c r="Q105" s="626"/>
      <c r="R105" s="627"/>
      <c r="S105" s="628">
        <f>IF(Q105="",P105,Q105)</f>
        <v>0.02</v>
      </c>
      <c r="T105" s="560">
        <f>+N105*S105</f>
        <v>1162000</v>
      </c>
      <c r="V105" s="564">
        <v>578</v>
      </c>
      <c r="W105" s="565" t="s">
        <v>288</v>
      </c>
      <c r="X105" s="566" t="s">
        <v>2033</v>
      </c>
      <c r="Z105" s="661">
        <v>669</v>
      </c>
      <c r="AA105" s="665" t="s">
        <v>322</v>
      </c>
      <c r="AB105" s="669">
        <f>係数表!T106</f>
        <v>0.87130088046065013</v>
      </c>
    </row>
    <row r="106" spans="7:28" ht="15.6" customHeight="1">
      <c r="G106" s="499">
        <v>2</v>
      </c>
      <c r="H106" s="1055"/>
      <c r="I106" s="519" t="s">
        <v>1971</v>
      </c>
      <c r="J106" s="568">
        <v>750</v>
      </c>
      <c r="K106" s="569"/>
      <c r="M106" s="570">
        <f t="shared" ref="M106:M150" si="11">IF(K106="",J106,K106)</f>
        <v>750</v>
      </c>
      <c r="N106" s="558">
        <f t="shared" si="10"/>
        <v>49800000</v>
      </c>
      <c r="P106" s="629">
        <v>1</v>
      </c>
      <c r="Q106" s="630"/>
      <c r="R106" s="627"/>
      <c r="S106" s="631">
        <f t="shared" ref="S106:S150" si="12">IF(Q106="",P106,Q106)</f>
        <v>1</v>
      </c>
      <c r="T106" s="558">
        <f t="shared" ref="T106:T150" si="13">+N106*S106</f>
        <v>49800000</v>
      </c>
      <c r="V106" s="574">
        <v>575</v>
      </c>
      <c r="W106" s="575" t="s">
        <v>282</v>
      </c>
      <c r="X106" s="566" t="s">
        <v>2056</v>
      </c>
      <c r="Z106" s="661">
        <v>671</v>
      </c>
      <c r="AA106" s="665" t="s">
        <v>324</v>
      </c>
      <c r="AB106" s="669">
        <f>係数表!T107</f>
        <v>0.10278391395383368</v>
      </c>
    </row>
    <row r="107" spans="7:28" ht="16.149999999999999" customHeight="1">
      <c r="G107" s="499">
        <v>3</v>
      </c>
      <c r="H107" s="1055"/>
      <c r="I107" s="519" t="s">
        <v>1972</v>
      </c>
      <c r="J107" s="568">
        <v>7200</v>
      </c>
      <c r="K107" s="569"/>
      <c r="M107" s="570">
        <f t="shared" si="11"/>
        <v>7200</v>
      </c>
      <c r="N107" s="558">
        <f t="shared" si="10"/>
        <v>478080000</v>
      </c>
      <c r="P107" s="629">
        <v>1</v>
      </c>
      <c r="Q107" s="630"/>
      <c r="R107" s="627"/>
      <c r="S107" s="631">
        <f t="shared" si="12"/>
        <v>1</v>
      </c>
      <c r="T107" s="558">
        <f t="shared" si="13"/>
        <v>478080000</v>
      </c>
      <c r="V107" s="574">
        <v>575</v>
      </c>
      <c r="W107" s="575" t="s">
        <v>282</v>
      </c>
      <c r="X107" s="541"/>
      <c r="Z107" s="661">
        <v>672</v>
      </c>
      <c r="AA107" s="665" t="s">
        <v>326</v>
      </c>
      <c r="AB107" s="669">
        <f>係数表!T108</f>
        <v>0.84651336253828313</v>
      </c>
    </row>
    <row r="108" spans="7:28" ht="15.6" customHeight="1">
      <c r="G108" s="499">
        <v>4</v>
      </c>
      <c r="H108" s="1055"/>
      <c r="I108" s="519" t="s">
        <v>1973</v>
      </c>
      <c r="J108" s="568">
        <v>750</v>
      </c>
      <c r="K108" s="569"/>
      <c r="M108" s="570">
        <f t="shared" si="11"/>
        <v>750</v>
      </c>
      <c r="N108" s="558">
        <f t="shared" si="10"/>
        <v>49800000</v>
      </c>
      <c r="P108" s="629">
        <v>1</v>
      </c>
      <c r="Q108" s="630"/>
      <c r="R108" s="627"/>
      <c r="S108" s="631">
        <f t="shared" si="12"/>
        <v>1</v>
      </c>
      <c r="T108" s="558">
        <f t="shared" si="13"/>
        <v>49800000</v>
      </c>
      <c r="V108" s="574">
        <v>571</v>
      </c>
      <c r="W108" s="575" t="s">
        <v>274</v>
      </c>
      <c r="Z108" s="661">
        <v>673</v>
      </c>
      <c r="AA108" s="665" t="s">
        <v>328</v>
      </c>
      <c r="AB108" s="669">
        <f>係数表!T109</f>
        <v>0.81572591019299912</v>
      </c>
    </row>
    <row r="109" spans="7:28" ht="15.6" customHeight="1">
      <c r="G109" s="499">
        <v>5</v>
      </c>
      <c r="H109" s="1055"/>
      <c r="I109" s="519" t="s">
        <v>1974</v>
      </c>
      <c r="J109" s="568">
        <v>1060</v>
      </c>
      <c r="K109" s="569"/>
      <c r="M109" s="570">
        <f t="shared" si="11"/>
        <v>1060</v>
      </c>
      <c r="N109" s="558">
        <f t="shared" si="10"/>
        <v>70384000</v>
      </c>
      <c r="P109" s="629">
        <v>1</v>
      </c>
      <c r="Q109" s="630"/>
      <c r="R109" s="627"/>
      <c r="S109" s="631">
        <f t="shared" si="12"/>
        <v>1</v>
      </c>
      <c r="T109" s="558">
        <f t="shared" si="13"/>
        <v>70384000</v>
      </c>
      <c r="V109" s="574">
        <v>571</v>
      </c>
      <c r="W109" s="575" t="s">
        <v>274</v>
      </c>
      <c r="Z109" s="661">
        <v>674</v>
      </c>
      <c r="AA109" s="665" t="s">
        <v>330</v>
      </c>
      <c r="AB109" s="669">
        <f>係数表!T110</f>
        <v>0.65349242842516597</v>
      </c>
    </row>
    <row r="110" spans="7:28" ht="15.6" customHeight="1">
      <c r="G110" s="499">
        <v>6</v>
      </c>
      <c r="H110" s="1055"/>
      <c r="I110" s="519" t="s">
        <v>1187</v>
      </c>
      <c r="J110" s="568">
        <v>615</v>
      </c>
      <c r="K110" s="569"/>
      <c r="M110" s="570">
        <f t="shared" si="11"/>
        <v>615</v>
      </c>
      <c r="N110" s="558">
        <f t="shared" si="10"/>
        <v>40836000</v>
      </c>
      <c r="P110" s="629">
        <v>1</v>
      </c>
      <c r="Q110" s="630"/>
      <c r="R110" s="627"/>
      <c r="S110" s="631">
        <f t="shared" si="12"/>
        <v>1</v>
      </c>
      <c r="T110" s="558">
        <f t="shared" si="13"/>
        <v>40836000</v>
      </c>
      <c r="V110" s="574">
        <v>572</v>
      </c>
      <c r="W110" s="575" t="s">
        <v>276</v>
      </c>
      <c r="Z110" s="661">
        <v>675</v>
      </c>
      <c r="AA110" s="665" t="s">
        <v>332</v>
      </c>
      <c r="AB110" s="669">
        <f>係数表!T111</f>
        <v>1</v>
      </c>
    </row>
    <row r="111" spans="7:28" ht="15.6" customHeight="1">
      <c r="G111" s="499">
        <v>7</v>
      </c>
      <c r="H111" s="1055"/>
      <c r="I111" s="519" t="s">
        <v>1975</v>
      </c>
      <c r="J111" s="568">
        <v>275</v>
      </c>
      <c r="K111" s="569"/>
      <c r="M111" s="570">
        <f t="shared" si="11"/>
        <v>275</v>
      </c>
      <c r="N111" s="558">
        <f t="shared" si="10"/>
        <v>18260000</v>
      </c>
      <c r="P111" s="629">
        <v>1</v>
      </c>
      <c r="Q111" s="630"/>
      <c r="R111" s="627"/>
      <c r="S111" s="631">
        <f t="shared" si="12"/>
        <v>1</v>
      </c>
      <c r="T111" s="558">
        <f t="shared" si="13"/>
        <v>18260000</v>
      </c>
      <c r="V111" s="574">
        <v>572</v>
      </c>
      <c r="W111" s="575" t="s">
        <v>276</v>
      </c>
      <c r="Z111" s="661">
        <v>679</v>
      </c>
      <c r="AA111" s="665" t="s">
        <v>334</v>
      </c>
      <c r="AB111" s="669">
        <f>係数表!T112</f>
        <v>0.66255869294040615</v>
      </c>
    </row>
    <row r="112" spans="7:28" ht="15.6" customHeight="1">
      <c r="G112" s="499">
        <v>8</v>
      </c>
      <c r="H112" s="1055"/>
      <c r="I112" s="519" t="s">
        <v>1976</v>
      </c>
      <c r="J112" s="568">
        <v>150</v>
      </c>
      <c r="K112" s="569"/>
      <c r="M112" s="570">
        <f t="shared" si="11"/>
        <v>150</v>
      </c>
      <c r="N112" s="558">
        <f t="shared" si="10"/>
        <v>9960000</v>
      </c>
      <c r="P112" s="629">
        <v>1</v>
      </c>
      <c r="Q112" s="630"/>
      <c r="R112" s="627"/>
      <c r="S112" s="631">
        <f t="shared" si="12"/>
        <v>1</v>
      </c>
      <c r="T112" s="558">
        <f t="shared" si="13"/>
        <v>9960000</v>
      </c>
      <c r="V112" s="574">
        <v>661</v>
      </c>
      <c r="W112" s="575" t="s">
        <v>316</v>
      </c>
      <c r="Z112" s="661">
        <v>681</v>
      </c>
      <c r="AA112" s="665" t="s">
        <v>336</v>
      </c>
      <c r="AB112" s="669">
        <f>係数表!T113</f>
        <v>1</v>
      </c>
    </row>
    <row r="113" spans="7:28" ht="15.6" customHeight="1" thickBot="1">
      <c r="G113" s="499">
        <v>9</v>
      </c>
      <c r="H113" s="1055"/>
      <c r="I113" s="519" t="s">
        <v>1977</v>
      </c>
      <c r="J113" s="568">
        <v>350</v>
      </c>
      <c r="K113" s="569"/>
      <c r="M113" s="570">
        <f t="shared" si="11"/>
        <v>350</v>
      </c>
      <c r="N113" s="558">
        <f t="shared" si="10"/>
        <v>23240000</v>
      </c>
      <c r="P113" s="632">
        <v>0</v>
      </c>
      <c r="Q113" s="630"/>
      <c r="R113" s="627"/>
      <c r="S113" s="631">
        <f t="shared" si="12"/>
        <v>0</v>
      </c>
      <c r="T113" s="558">
        <f t="shared" si="13"/>
        <v>0</v>
      </c>
      <c r="V113" s="574">
        <v>211</v>
      </c>
      <c r="W113" s="575" t="s">
        <v>190</v>
      </c>
      <c r="Z113" s="663">
        <v>691</v>
      </c>
      <c r="AA113" s="667" t="s">
        <v>338</v>
      </c>
      <c r="AB113" s="670">
        <f>係数表!T114</f>
        <v>0.65504978373173151</v>
      </c>
    </row>
    <row r="114" spans="7:28" ht="15.6" customHeight="1">
      <c r="G114" s="499">
        <v>10</v>
      </c>
      <c r="H114" s="1056"/>
      <c r="I114" s="583" t="s">
        <v>1978</v>
      </c>
      <c r="J114" s="584">
        <v>400</v>
      </c>
      <c r="K114" s="585"/>
      <c r="M114" s="570">
        <f t="shared" si="11"/>
        <v>400</v>
      </c>
      <c r="N114" s="558">
        <f t="shared" si="10"/>
        <v>26560000</v>
      </c>
      <c r="P114" s="629">
        <v>1</v>
      </c>
      <c r="Q114" s="630"/>
      <c r="R114" s="627"/>
      <c r="S114" s="631">
        <f t="shared" si="12"/>
        <v>1</v>
      </c>
      <c r="T114" s="558">
        <f t="shared" si="13"/>
        <v>26560000</v>
      </c>
      <c r="V114" s="574">
        <v>578</v>
      </c>
      <c r="W114" s="575" t="s">
        <v>288</v>
      </c>
    </row>
    <row r="115" spans="7:28" ht="15.6" customHeight="1">
      <c r="G115" s="499">
        <v>1</v>
      </c>
      <c r="H115" s="1057" t="s">
        <v>1979</v>
      </c>
      <c r="I115" s="555" t="s">
        <v>1980</v>
      </c>
      <c r="J115" s="556">
        <v>5700</v>
      </c>
      <c r="K115" s="594"/>
      <c r="M115" s="559">
        <f t="shared" si="11"/>
        <v>5700</v>
      </c>
      <c r="N115" s="560">
        <f t="shared" si="10"/>
        <v>378480000</v>
      </c>
      <c r="P115" s="633">
        <v>1</v>
      </c>
      <c r="Q115" s="634"/>
      <c r="R115" s="627"/>
      <c r="S115" s="628">
        <f t="shared" si="12"/>
        <v>1</v>
      </c>
      <c r="T115" s="560">
        <f t="shared" si="13"/>
        <v>378480000</v>
      </c>
      <c r="V115" s="564">
        <v>672</v>
      </c>
      <c r="W115" s="565" t="s">
        <v>326</v>
      </c>
    </row>
    <row r="116" spans="7:28" ht="15.6" customHeight="1">
      <c r="G116" s="499">
        <v>2</v>
      </c>
      <c r="H116" s="1055"/>
      <c r="I116" s="519" t="s">
        <v>1981</v>
      </c>
      <c r="J116" s="568">
        <v>315</v>
      </c>
      <c r="K116" s="569"/>
      <c r="M116" s="570">
        <f t="shared" si="11"/>
        <v>315</v>
      </c>
      <c r="N116" s="558">
        <f t="shared" si="10"/>
        <v>20916000</v>
      </c>
      <c r="P116" s="599">
        <f>VLOOKUP(V116,$Z$6:$AB$113,3,FALSE)</f>
        <v>0.29467730661071379</v>
      </c>
      <c r="Q116" s="630"/>
      <c r="R116" s="627"/>
      <c r="S116" s="631">
        <f t="shared" si="12"/>
        <v>0.29467730661071379</v>
      </c>
      <c r="T116" s="558">
        <f t="shared" si="13"/>
        <v>6163470.5450696899</v>
      </c>
      <c r="V116" s="574">
        <v>111</v>
      </c>
      <c r="W116" s="575" t="s">
        <v>152</v>
      </c>
    </row>
    <row r="117" spans="7:28" ht="15.6" customHeight="1">
      <c r="G117" s="499">
        <v>3</v>
      </c>
      <c r="H117" s="1055"/>
      <c r="I117" s="519" t="s">
        <v>1982</v>
      </c>
      <c r="J117" s="568">
        <v>275</v>
      </c>
      <c r="K117" s="569"/>
      <c r="M117" s="570">
        <f t="shared" si="11"/>
        <v>275</v>
      </c>
      <c r="N117" s="558">
        <f t="shared" si="10"/>
        <v>18260000</v>
      </c>
      <c r="P117" s="599">
        <f t="shared" ref="P117:P128" si="14">VLOOKUP(V117,$Z$6:$AB$113,3,FALSE)</f>
        <v>0.23128994332262509</v>
      </c>
      <c r="Q117" s="630"/>
      <c r="R117" s="627"/>
      <c r="S117" s="631">
        <f t="shared" si="12"/>
        <v>0.23128994332262509</v>
      </c>
      <c r="T117" s="558">
        <f t="shared" si="13"/>
        <v>4223354.3650711337</v>
      </c>
      <c r="V117" s="574">
        <v>112</v>
      </c>
      <c r="W117" s="575" t="s">
        <v>154</v>
      </c>
    </row>
    <row r="118" spans="7:28" ht="15.6" customHeight="1">
      <c r="G118" s="499">
        <v>4</v>
      </c>
      <c r="H118" s="1055"/>
      <c r="I118" s="519" t="s">
        <v>1983</v>
      </c>
      <c r="J118" s="568">
        <v>600</v>
      </c>
      <c r="K118" s="569"/>
      <c r="M118" s="570">
        <f t="shared" si="11"/>
        <v>600</v>
      </c>
      <c r="N118" s="558">
        <f t="shared" si="10"/>
        <v>39840000</v>
      </c>
      <c r="P118" s="599">
        <f t="shared" si="14"/>
        <v>0.29467730661071379</v>
      </c>
      <c r="Q118" s="630"/>
      <c r="R118" s="627"/>
      <c r="S118" s="631">
        <f t="shared" si="12"/>
        <v>0.29467730661071379</v>
      </c>
      <c r="T118" s="558">
        <f t="shared" si="13"/>
        <v>11739943.895370837</v>
      </c>
      <c r="V118" s="574">
        <v>111</v>
      </c>
      <c r="W118" s="575" t="s">
        <v>152</v>
      </c>
    </row>
    <row r="119" spans="7:28" ht="15.6" customHeight="1">
      <c r="G119" s="499">
        <v>5</v>
      </c>
      <c r="H119" s="1055"/>
      <c r="I119" s="519" t="s">
        <v>1984</v>
      </c>
      <c r="J119" s="568">
        <v>225</v>
      </c>
      <c r="K119" s="569"/>
      <c r="M119" s="570">
        <f t="shared" si="11"/>
        <v>225</v>
      </c>
      <c r="N119" s="558">
        <f t="shared" si="10"/>
        <v>14940000</v>
      </c>
      <c r="P119" s="599">
        <f t="shared" si="14"/>
        <v>0.2847461525887337</v>
      </c>
      <c r="Q119" s="630"/>
      <c r="R119" s="627"/>
      <c r="S119" s="631">
        <f t="shared" si="12"/>
        <v>0.2847461525887337</v>
      </c>
      <c r="T119" s="558">
        <f t="shared" si="13"/>
        <v>4254107.5196756814</v>
      </c>
      <c r="V119" s="574">
        <v>11</v>
      </c>
      <c r="W119" s="575" t="s">
        <v>138</v>
      </c>
    </row>
    <row r="120" spans="7:28" ht="15.6" customHeight="1">
      <c r="G120" s="499">
        <v>6</v>
      </c>
      <c r="H120" s="1055"/>
      <c r="I120" s="519" t="s">
        <v>1985</v>
      </c>
      <c r="J120" s="568">
        <v>175</v>
      </c>
      <c r="K120" s="569"/>
      <c r="M120" s="570">
        <f t="shared" si="11"/>
        <v>175</v>
      </c>
      <c r="N120" s="558">
        <f t="shared" si="10"/>
        <v>11620000</v>
      </c>
      <c r="P120" s="599">
        <f t="shared" si="14"/>
        <v>0.3436143872998586</v>
      </c>
      <c r="Q120" s="630"/>
      <c r="R120" s="627"/>
      <c r="S120" s="631">
        <f t="shared" si="12"/>
        <v>0.3436143872998586</v>
      </c>
      <c r="T120" s="558">
        <f t="shared" si="13"/>
        <v>3992799.1804243568</v>
      </c>
      <c r="V120" s="574">
        <v>17</v>
      </c>
      <c r="W120" s="575" t="s">
        <v>146</v>
      </c>
    </row>
    <row r="121" spans="7:28" ht="15.6" customHeight="1">
      <c r="G121" s="499">
        <v>7</v>
      </c>
      <c r="H121" s="1055"/>
      <c r="I121" s="519" t="s">
        <v>1986</v>
      </c>
      <c r="J121" s="568">
        <v>400</v>
      </c>
      <c r="K121" s="569"/>
      <c r="M121" s="570">
        <f t="shared" si="11"/>
        <v>400</v>
      </c>
      <c r="N121" s="558">
        <f t="shared" si="10"/>
        <v>26560000</v>
      </c>
      <c r="P121" s="599">
        <f t="shared" si="14"/>
        <v>7.1786275694384671E-2</v>
      </c>
      <c r="Q121" s="630"/>
      <c r="R121" s="627"/>
      <c r="S121" s="631">
        <f t="shared" si="12"/>
        <v>7.1786275694384671E-2</v>
      </c>
      <c r="T121" s="558">
        <f t="shared" si="13"/>
        <v>1906643.4824428568</v>
      </c>
      <c r="V121" s="574">
        <v>152</v>
      </c>
      <c r="W121" s="575" t="s">
        <v>162</v>
      </c>
    </row>
    <row r="122" spans="7:28" ht="15.6" customHeight="1">
      <c r="G122" s="499">
        <v>8</v>
      </c>
      <c r="H122" s="1055"/>
      <c r="I122" s="519" t="s">
        <v>1987</v>
      </c>
      <c r="J122" s="568">
        <v>175</v>
      </c>
      <c r="K122" s="569"/>
      <c r="M122" s="570">
        <f t="shared" si="11"/>
        <v>175</v>
      </c>
      <c r="N122" s="558">
        <f t="shared" si="10"/>
        <v>11620000</v>
      </c>
      <c r="P122" s="599">
        <f t="shared" si="14"/>
        <v>0.11194917426950912</v>
      </c>
      <c r="Q122" s="630"/>
      <c r="R122" s="627"/>
      <c r="S122" s="631">
        <f t="shared" si="12"/>
        <v>0.11194917426950912</v>
      </c>
      <c r="T122" s="558">
        <f t="shared" si="13"/>
        <v>1300849.405011696</v>
      </c>
      <c r="V122" s="574">
        <v>231</v>
      </c>
      <c r="W122" s="575" t="s">
        <v>196</v>
      </c>
    </row>
    <row r="123" spans="7:28" ht="15.6" customHeight="1">
      <c r="G123" s="499">
        <v>9</v>
      </c>
      <c r="H123" s="1055"/>
      <c r="I123" s="519" t="s">
        <v>1988</v>
      </c>
      <c r="J123" s="568">
        <v>50</v>
      </c>
      <c r="K123" s="569"/>
      <c r="M123" s="570">
        <f t="shared" si="11"/>
        <v>50</v>
      </c>
      <c r="N123" s="558">
        <f t="shared" si="10"/>
        <v>3320000</v>
      </c>
      <c r="P123" s="599">
        <f t="shared" si="14"/>
        <v>0.41866172817035774</v>
      </c>
      <c r="Q123" s="630"/>
      <c r="R123" s="627"/>
      <c r="S123" s="631">
        <f t="shared" si="12"/>
        <v>0.41866172817035774</v>
      </c>
      <c r="T123" s="558">
        <f t="shared" si="13"/>
        <v>1389956.9375255876</v>
      </c>
      <c r="V123" s="574">
        <v>253</v>
      </c>
      <c r="W123" s="575" t="s">
        <v>98</v>
      </c>
    </row>
    <row r="124" spans="7:28" ht="15.6" customHeight="1">
      <c r="G124" s="499">
        <v>10</v>
      </c>
      <c r="H124" s="1055"/>
      <c r="I124" s="519" t="s">
        <v>1989</v>
      </c>
      <c r="J124" s="568">
        <v>40</v>
      </c>
      <c r="K124" s="569"/>
      <c r="M124" s="570">
        <f t="shared" si="11"/>
        <v>40</v>
      </c>
      <c r="N124" s="558">
        <f t="shared" si="10"/>
        <v>2656000</v>
      </c>
      <c r="P124" s="599">
        <f t="shared" si="14"/>
        <v>0.20609431171496884</v>
      </c>
      <c r="Q124" s="630"/>
      <c r="R124" s="627"/>
      <c r="S124" s="631">
        <f t="shared" si="12"/>
        <v>0.20609431171496884</v>
      </c>
      <c r="T124" s="558">
        <f t="shared" si="13"/>
        <v>547386.49191495718</v>
      </c>
      <c r="V124" s="574">
        <v>251</v>
      </c>
      <c r="W124" s="575" t="s">
        <v>198</v>
      </c>
    </row>
    <row r="125" spans="7:28" ht="15.6" customHeight="1">
      <c r="G125" s="499">
        <v>11</v>
      </c>
      <c r="H125" s="1055"/>
      <c r="I125" s="519" t="s">
        <v>1990</v>
      </c>
      <c r="J125" s="568">
        <v>20</v>
      </c>
      <c r="K125" s="569"/>
      <c r="M125" s="570">
        <f t="shared" si="11"/>
        <v>20</v>
      </c>
      <c r="N125" s="558">
        <f t="shared" si="10"/>
        <v>1328000</v>
      </c>
      <c r="P125" s="599">
        <f t="shared" si="14"/>
        <v>0.30222263810525585</v>
      </c>
      <c r="Q125" s="630"/>
      <c r="R125" s="627"/>
      <c r="S125" s="631">
        <f t="shared" si="12"/>
        <v>0.30222263810525585</v>
      </c>
      <c r="T125" s="558">
        <f t="shared" si="13"/>
        <v>401351.66340377979</v>
      </c>
      <c r="V125" s="574">
        <v>207</v>
      </c>
      <c r="W125" s="575" t="s">
        <v>186</v>
      </c>
    </row>
    <row r="126" spans="7:28" ht="15.6" customHeight="1">
      <c r="G126" s="499">
        <v>12</v>
      </c>
      <c r="H126" s="1055"/>
      <c r="I126" s="519" t="s">
        <v>1991</v>
      </c>
      <c r="J126" s="568">
        <v>75</v>
      </c>
      <c r="K126" s="569"/>
      <c r="M126" s="570">
        <f t="shared" si="11"/>
        <v>75</v>
      </c>
      <c r="N126" s="558">
        <f t="shared" si="10"/>
        <v>4980000</v>
      </c>
      <c r="P126" s="599">
        <f t="shared" si="14"/>
        <v>9.7190187281480656E-2</v>
      </c>
      <c r="Q126" s="630"/>
      <c r="R126" s="627"/>
      <c r="S126" s="631">
        <f t="shared" si="12"/>
        <v>9.7190187281480656E-2</v>
      </c>
      <c r="T126" s="558">
        <f t="shared" si="13"/>
        <v>484007.13266177365</v>
      </c>
      <c r="V126" s="574">
        <v>208</v>
      </c>
      <c r="W126" s="575" t="s">
        <v>188</v>
      </c>
    </row>
    <row r="127" spans="7:28" ht="15.6" customHeight="1">
      <c r="G127" s="499">
        <v>13</v>
      </c>
      <c r="H127" s="1055"/>
      <c r="I127" s="519" t="s">
        <v>1992</v>
      </c>
      <c r="J127" s="568">
        <v>5</v>
      </c>
      <c r="K127" s="569"/>
      <c r="M127" s="570">
        <f t="shared" si="11"/>
        <v>5</v>
      </c>
      <c r="N127" s="558">
        <f t="shared" si="10"/>
        <v>332000</v>
      </c>
      <c r="P127" s="599">
        <f t="shared" si="14"/>
        <v>9.7190187281480656E-2</v>
      </c>
      <c r="Q127" s="630"/>
      <c r="R127" s="627"/>
      <c r="S127" s="631">
        <f t="shared" si="12"/>
        <v>9.7190187281480656E-2</v>
      </c>
      <c r="T127" s="558">
        <f t="shared" si="13"/>
        <v>32267.142177451577</v>
      </c>
      <c r="V127" s="574">
        <v>208</v>
      </c>
      <c r="W127" s="575" t="s">
        <v>188</v>
      </c>
    </row>
    <row r="128" spans="7:28" ht="15.6" customHeight="1">
      <c r="G128" s="499">
        <v>14</v>
      </c>
      <c r="H128" s="1056"/>
      <c r="I128" s="583" t="s">
        <v>1993</v>
      </c>
      <c r="J128" s="584">
        <v>1025</v>
      </c>
      <c r="K128" s="585"/>
      <c r="M128" s="586">
        <f t="shared" si="11"/>
        <v>1025</v>
      </c>
      <c r="N128" s="587">
        <f t="shared" si="10"/>
        <v>68060000</v>
      </c>
      <c r="P128" s="599">
        <f t="shared" si="14"/>
        <v>0.19714277533952351</v>
      </c>
      <c r="Q128" s="635"/>
      <c r="R128" s="627"/>
      <c r="S128" s="636">
        <f t="shared" si="12"/>
        <v>0.19714277533952351</v>
      </c>
      <c r="T128" s="587">
        <f t="shared" si="13"/>
        <v>13417537.28960797</v>
      </c>
      <c r="V128" s="589">
        <v>391</v>
      </c>
      <c r="W128" s="590" t="s">
        <v>3</v>
      </c>
    </row>
    <row r="129" spans="7:23" ht="22.9" customHeight="1">
      <c r="G129" s="499">
        <v>1</v>
      </c>
      <c r="H129" s="1057" t="s">
        <v>1994</v>
      </c>
      <c r="I129" s="519" t="s">
        <v>1995</v>
      </c>
      <c r="J129" s="568">
        <v>300</v>
      </c>
      <c r="K129" s="569"/>
      <c r="M129" s="559">
        <f t="shared" si="11"/>
        <v>300</v>
      </c>
      <c r="N129" s="560">
        <f t="shared" si="10"/>
        <v>19920000</v>
      </c>
      <c r="P129" s="633">
        <v>1</v>
      </c>
      <c r="Q129" s="634"/>
      <c r="R129" s="627"/>
      <c r="S129" s="628">
        <f t="shared" si="12"/>
        <v>1</v>
      </c>
      <c r="T129" s="560">
        <f t="shared" si="13"/>
        <v>19920000</v>
      </c>
      <c r="V129" s="564">
        <v>673</v>
      </c>
      <c r="W129" s="565" t="s">
        <v>328</v>
      </c>
    </row>
    <row r="130" spans="7:23" ht="15.6" customHeight="1">
      <c r="G130" s="499">
        <v>2</v>
      </c>
      <c r="H130" s="1055"/>
      <c r="I130" s="519" t="s">
        <v>1996</v>
      </c>
      <c r="J130" s="568">
        <v>1600</v>
      </c>
      <c r="K130" s="569"/>
      <c r="M130" s="570">
        <f t="shared" si="11"/>
        <v>1600</v>
      </c>
      <c r="N130" s="558">
        <f t="shared" si="10"/>
        <v>106240000</v>
      </c>
      <c r="P130" s="629">
        <v>1</v>
      </c>
      <c r="Q130" s="630"/>
      <c r="R130" s="627"/>
      <c r="S130" s="631">
        <f t="shared" si="12"/>
        <v>1</v>
      </c>
      <c r="T130" s="558">
        <f t="shared" si="13"/>
        <v>106240000</v>
      </c>
      <c r="V130" s="574">
        <v>674</v>
      </c>
      <c r="W130" s="575" t="s">
        <v>330</v>
      </c>
    </row>
    <row r="131" spans="7:23" ht="22.9" customHeight="1">
      <c r="G131" s="499">
        <v>3</v>
      </c>
      <c r="H131" s="1055"/>
      <c r="I131" s="519" t="s">
        <v>1997</v>
      </c>
      <c r="J131" s="568">
        <v>80</v>
      </c>
      <c r="K131" s="569"/>
      <c r="M131" s="570">
        <f t="shared" si="11"/>
        <v>80</v>
      </c>
      <c r="N131" s="558">
        <f t="shared" si="10"/>
        <v>5312000</v>
      </c>
      <c r="P131" s="629">
        <v>1</v>
      </c>
      <c r="Q131" s="630"/>
      <c r="R131" s="627"/>
      <c r="S131" s="631">
        <f t="shared" si="12"/>
        <v>1</v>
      </c>
      <c r="T131" s="558">
        <f t="shared" si="13"/>
        <v>5312000</v>
      </c>
      <c r="V131" s="574">
        <v>631</v>
      </c>
      <c r="W131" s="575" t="s">
        <v>303</v>
      </c>
    </row>
    <row r="132" spans="7:23" ht="15.6" customHeight="1">
      <c r="G132" s="499">
        <v>5</v>
      </c>
      <c r="H132" s="1055"/>
      <c r="I132" s="519" t="s">
        <v>1999</v>
      </c>
      <c r="J132" s="568">
        <v>0</v>
      </c>
      <c r="K132" s="569"/>
      <c r="M132" s="570">
        <f t="shared" si="11"/>
        <v>0</v>
      </c>
      <c r="N132" s="558">
        <f t="shared" si="10"/>
        <v>0</v>
      </c>
      <c r="P132" s="629">
        <v>1</v>
      </c>
      <c r="Q132" s="630"/>
      <c r="R132" s="627"/>
      <c r="S132" s="631">
        <f t="shared" si="12"/>
        <v>1</v>
      </c>
      <c r="T132" s="558">
        <f t="shared" si="13"/>
        <v>0</v>
      </c>
      <c r="V132" s="574">
        <v>674</v>
      </c>
      <c r="W132" s="575" t="s">
        <v>330</v>
      </c>
    </row>
    <row r="133" spans="7:23" ht="15.6" customHeight="1">
      <c r="G133" s="499">
        <v>6</v>
      </c>
      <c r="H133" s="1055"/>
      <c r="I133" s="519" t="s">
        <v>2000</v>
      </c>
      <c r="J133" s="568">
        <v>0</v>
      </c>
      <c r="K133" s="569"/>
      <c r="M133" s="570">
        <f t="shared" si="11"/>
        <v>0</v>
      </c>
      <c r="N133" s="558">
        <f t="shared" si="10"/>
        <v>0</v>
      </c>
      <c r="P133" s="629">
        <v>1</v>
      </c>
      <c r="Q133" s="630"/>
      <c r="R133" s="627"/>
      <c r="S133" s="631">
        <f t="shared" si="12"/>
        <v>1</v>
      </c>
      <c r="T133" s="558">
        <f t="shared" si="13"/>
        <v>0</v>
      </c>
      <c r="V133" s="574">
        <v>674</v>
      </c>
      <c r="W133" s="575" t="s">
        <v>330</v>
      </c>
    </row>
    <row r="134" spans="7:23" ht="15.6" customHeight="1">
      <c r="G134" s="499">
        <v>7</v>
      </c>
      <c r="H134" s="1055"/>
      <c r="I134" s="519" t="s">
        <v>2001</v>
      </c>
      <c r="J134" s="568">
        <v>50</v>
      </c>
      <c r="K134" s="569"/>
      <c r="M134" s="570">
        <f t="shared" si="11"/>
        <v>50</v>
      </c>
      <c r="N134" s="558">
        <f t="shared" si="10"/>
        <v>3320000</v>
      </c>
      <c r="P134" s="629">
        <v>1</v>
      </c>
      <c r="Q134" s="630"/>
      <c r="R134" s="627"/>
      <c r="S134" s="631">
        <f t="shared" si="12"/>
        <v>1</v>
      </c>
      <c r="T134" s="558">
        <f t="shared" si="13"/>
        <v>3320000</v>
      </c>
      <c r="V134" s="574">
        <v>674</v>
      </c>
      <c r="W134" s="575" t="s">
        <v>330</v>
      </c>
    </row>
    <row r="135" spans="7:23" ht="15.6" customHeight="1">
      <c r="G135" s="499">
        <v>8</v>
      </c>
      <c r="H135" s="1055"/>
      <c r="I135" s="519" t="s">
        <v>2002</v>
      </c>
      <c r="J135" s="568">
        <v>0</v>
      </c>
      <c r="K135" s="569"/>
      <c r="M135" s="570">
        <f t="shared" si="11"/>
        <v>0</v>
      </c>
      <c r="N135" s="558">
        <f t="shared" si="10"/>
        <v>0</v>
      </c>
      <c r="P135" s="629">
        <v>1</v>
      </c>
      <c r="Q135" s="630"/>
      <c r="R135" s="627"/>
      <c r="S135" s="631">
        <f t="shared" si="12"/>
        <v>1</v>
      </c>
      <c r="T135" s="558">
        <f t="shared" si="13"/>
        <v>0</v>
      </c>
      <c r="V135" s="574">
        <v>659</v>
      </c>
      <c r="W135" s="575" t="s">
        <v>59</v>
      </c>
    </row>
    <row r="136" spans="7:23" ht="15.6" customHeight="1">
      <c r="G136" s="499">
        <v>9</v>
      </c>
      <c r="H136" s="1055"/>
      <c r="I136" s="519" t="s">
        <v>2003</v>
      </c>
      <c r="J136" s="568">
        <v>35</v>
      </c>
      <c r="K136" s="569"/>
      <c r="M136" s="570">
        <f t="shared" si="11"/>
        <v>35</v>
      </c>
      <c r="N136" s="558">
        <f t="shared" si="10"/>
        <v>2324000</v>
      </c>
      <c r="P136" s="629">
        <v>1</v>
      </c>
      <c r="Q136" s="630"/>
      <c r="R136" s="627"/>
      <c r="S136" s="631">
        <f t="shared" si="12"/>
        <v>1</v>
      </c>
      <c r="T136" s="558">
        <f t="shared" si="13"/>
        <v>2324000</v>
      </c>
      <c r="V136" s="574">
        <v>661</v>
      </c>
      <c r="W136" s="575" t="s">
        <v>316</v>
      </c>
    </row>
    <row r="137" spans="7:23" ht="15.6" customHeight="1">
      <c r="G137" s="499">
        <v>10</v>
      </c>
      <c r="H137" s="1055"/>
      <c r="I137" s="519" t="s">
        <v>2004</v>
      </c>
      <c r="J137" s="568">
        <v>0</v>
      </c>
      <c r="K137" s="569"/>
      <c r="M137" s="570">
        <f t="shared" si="11"/>
        <v>0</v>
      </c>
      <c r="N137" s="558">
        <f t="shared" si="10"/>
        <v>0</v>
      </c>
      <c r="P137" s="629">
        <v>1</v>
      </c>
      <c r="Q137" s="630"/>
      <c r="R137" s="627"/>
      <c r="S137" s="631">
        <f t="shared" si="12"/>
        <v>1</v>
      </c>
      <c r="T137" s="558">
        <f t="shared" si="13"/>
        <v>0</v>
      </c>
      <c r="V137" s="574">
        <v>17</v>
      </c>
      <c r="W137" s="575" t="s">
        <v>146</v>
      </c>
    </row>
    <row r="138" spans="7:23" ht="15.6" customHeight="1">
      <c r="G138" s="499">
        <v>11</v>
      </c>
      <c r="H138" s="1055"/>
      <c r="I138" s="519" t="s">
        <v>2005</v>
      </c>
      <c r="J138" s="568">
        <v>35</v>
      </c>
      <c r="K138" s="569"/>
      <c r="M138" s="570">
        <f t="shared" si="11"/>
        <v>35</v>
      </c>
      <c r="N138" s="558">
        <f t="shared" si="10"/>
        <v>2324000</v>
      </c>
      <c r="P138" s="629">
        <v>1</v>
      </c>
      <c r="Q138" s="630"/>
      <c r="R138" s="627"/>
      <c r="S138" s="631">
        <f t="shared" si="12"/>
        <v>1</v>
      </c>
      <c r="T138" s="558">
        <f t="shared" si="13"/>
        <v>2324000</v>
      </c>
      <c r="V138" s="574">
        <v>679</v>
      </c>
      <c r="W138" s="575" t="s">
        <v>334</v>
      </c>
    </row>
    <row r="139" spans="7:23" ht="15.6" customHeight="1">
      <c r="G139" s="499">
        <v>12</v>
      </c>
      <c r="H139" s="1055"/>
      <c r="I139" s="519" t="s">
        <v>2006</v>
      </c>
      <c r="J139" s="568">
        <v>55</v>
      </c>
      <c r="K139" s="569"/>
      <c r="M139" s="570">
        <f t="shared" si="11"/>
        <v>55</v>
      </c>
      <c r="N139" s="558">
        <f t="shared" si="10"/>
        <v>3652000</v>
      </c>
      <c r="P139" s="629">
        <v>1</v>
      </c>
      <c r="Q139" s="630"/>
      <c r="R139" s="627"/>
      <c r="S139" s="631">
        <f t="shared" si="12"/>
        <v>1</v>
      </c>
      <c r="T139" s="558">
        <f t="shared" si="13"/>
        <v>3652000</v>
      </c>
      <c r="V139" s="574">
        <v>641</v>
      </c>
      <c r="W139" s="575" t="s">
        <v>307</v>
      </c>
    </row>
    <row r="140" spans="7:23" ht="15.6" customHeight="1">
      <c r="G140" s="499">
        <v>13</v>
      </c>
      <c r="H140" s="1055"/>
      <c r="I140" s="519" t="s">
        <v>2007</v>
      </c>
      <c r="J140" s="568">
        <v>30</v>
      </c>
      <c r="K140" s="569"/>
      <c r="M140" s="570">
        <f t="shared" si="11"/>
        <v>30</v>
      </c>
      <c r="N140" s="558">
        <f t="shared" si="10"/>
        <v>1992000</v>
      </c>
      <c r="P140" s="629">
        <v>1</v>
      </c>
      <c r="Q140" s="630"/>
      <c r="R140" s="627"/>
      <c r="S140" s="631">
        <f t="shared" si="12"/>
        <v>1</v>
      </c>
      <c r="T140" s="558">
        <f t="shared" si="13"/>
        <v>1992000</v>
      </c>
      <c r="V140" s="574">
        <v>679</v>
      </c>
      <c r="W140" s="575" t="s">
        <v>334</v>
      </c>
    </row>
    <row r="141" spans="7:23" ht="15.6" customHeight="1">
      <c r="G141" s="499">
        <v>14</v>
      </c>
      <c r="H141" s="1056"/>
      <c r="I141" s="519" t="s">
        <v>2008</v>
      </c>
      <c r="J141" s="568">
        <v>0</v>
      </c>
      <c r="K141" s="569"/>
      <c r="M141" s="586">
        <f t="shared" si="11"/>
        <v>0</v>
      </c>
      <c r="N141" s="587">
        <f t="shared" si="10"/>
        <v>0</v>
      </c>
      <c r="P141" s="637">
        <v>1</v>
      </c>
      <c r="Q141" s="635"/>
      <c r="R141" s="627"/>
      <c r="S141" s="636">
        <f t="shared" si="12"/>
        <v>1</v>
      </c>
      <c r="T141" s="587">
        <f t="shared" si="13"/>
        <v>0</v>
      </c>
      <c r="V141" s="589">
        <v>11</v>
      </c>
      <c r="W141" s="590" t="s">
        <v>138</v>
      </c>
    </row>
    <row r="142" spans="7:23" ht="15.6" customHeight="1">
      <c r="G142" s="499">
        <v>1</v>
      </c>
      <c r="H142" s="1054"/>
      <c r="I142" s="555" t="s">
        <v>2009</v>
      </c>
      <c r="J142" s="556">
        <v>5</v>
      </c>
      <c r="K142" s="594"/>
      <c r="M142" s="559">
        <f t="shared" si="11"/>
        <v>5</v>
      </c>
      <c r="N142" s="560">
        <f t="shared" si="10"/>
        <v>332000</v>
      </c>
      <c r="P142" s="633">
        <v>1</v>
      </c>
      <c r="Q142" s="634"/>
      <c r="R142" s="627"/>
      <c r="S142" s="628">
        <f t="shared" si="12"/>
        <v>1</v>
      </c>
      <c r="T142" s="560">
        <f t="shared" si="13"/>
        <v>332000</v>
      </c>
      <c r="V142" s="564">
        <v>579</v>
      </c>
      <c r="W142" s="565" t="s">
        <v>290</v>
      </c>
    </row>
    <row r="143" spans="7:23" ht="15.6" customHeight="1">
      <c r="G143" s="499">
        <v>2</v>
      </c>
      <c r="H143" s="1055"/>
      <c r="I143" s="519" t="s">
        <v>2010</v>
      </c>
      <c r="J143" s="568">
        <v>350</v>
      </c>
      <c r="K143" s="569"/>
      <c r="M143" s="570">
        <f t="shared" si="11"/>
        <v>350</v>
      </c>
      <c r="N143" s="558">
        <f t="shared" si="10"/>
        <v>23240000</v>
      </c>
      <c r="P143" s="629">
        <v>1</v>
      </c>
      <c r="Q143" s="630"/>
      <c r="R143" s="627"/>
      <c r="S143" s="631">
        <f t="shared" si="12"/>
        <v>1</v>
      </c>
      <c r="T143" s="558">
        <f t="shared" si="13"/>
        <v>23240000</v>
      </c>
      <c r="V143" s="574">
        <v>572</v>
      </c>
      <c r="W143" s="575" t="s">
        <v>276</v>
      </c>
    </row>
    <row r="144" spans="7:23" ht="15.6" customHeight="1">
      <c r="G144" s="499">
        <v>3</v>
      </c>
      <c r="H144" s="1056"/>
      <c r="I144" s="583" t="s">
        <v>2011</v>
      </c>
      <c r="J144" s="584">
        <v>110</v>
      </c>
      <c r="K144" s="585"/>
      <c r="M144" s="586">
        <f t="shared" si="11"/>
        <v>110</v>
      </c>
      <c r="N144" s="587">
        <f t="shared" si="10"/>
        <v>7304000</v>
      </c>
      <c r="P144" s="637">
        <v>1</v>
      </c>
      <c r="Q144" s="635"/>
      <c r="R144" s="627"/>
      <c r="S144" s="636">
        <f t="shared" si="12"/>
        <v>1</v>
      </c>
      <c r="T144" s="587">
        <f t="shared" si="13"/>
        <v>7304000</v>
      </c>
      <c r="V144" s="589">
        <v>591</v>
      </c>
      <c r="W144" s="590" t="s">
        <v>292</v>
      </c>
    </row>
    <row r="145" spans="7:24" ht="15.6" customHeight="1" thickBot="1">
      <c r="G145" s="499">
        <v>1</v>
      </c>
      <c r="H145" s="526" t="s">
        <v>2012</v>
      </c>
      <c r="I145" s="638" t="s">
        <v>2013</v>
      </c>
      <c r="J145" s="639">
        <v>7400</v>
      </c>
      <c r="K145" s="640"/>
      <c r="M145" s="641">
        <f t="shared" si="11"/>
        <v>7400</v>
      </c>
      <c r="N145" s="528">
        <f t="shared" si="10"/>
        <v>491360000</v>
      </c>
      <c r="P145" s="642">
        <v>1</v>
      </c>
      <c r="Q145" s="643"/>
      <c r="R145" s="627"/>
      <c r="S145" s="644">
        <f t="shared" si="12"/>
        <v>1</v>
      </c>
      <c r="T145" s="528">
        <f t="shared" si="13"/>
        <v>491360000</v>
      </c>
      <c r="V145" s="564">
        <v>671</v>
      </c>
      <c r="W145" s="645" t="s">
        <v>324</v>
      </c>
    </row>
    <row r="146" spans="7:24" ht="15.6" customHeight="1" thickTop="1">
      <c r="G146" s="499">
        <v>1</v>
      </c>
      <c r="H146" s="1058" t="s">
        <v>2053</v>
      </c>
      <c r="I146" s="555"/>
      <c r="J146" s="614"/>
      <c r="K146" s="594"/>
      <c r="M146" s="570">
        <f t="shared" si="11"/>
        <v>0</v>
      </c>
      <c r="N146" s="558">
        <f t="shared" si="10"/>
        <v>0</v>
      </c>
      <c r="P146" s="646"/>
      <c r="Q146" s="634"/>
      <c r="R146" s="627"/>
      <c r="S146" s="628">
        <f t="shared" si="12"/>
        <v>0</v>
      </c>
      <c r="T146" s="560">
        <f t="shared" si="13"/>
        <v>0</v>
      </c>
      <c r="V146" s="616"/>
      <c r="W146" s="565"/>
      <c r="X146" s="1052" t="s">
        <v>2054</v>
      </c>
    </row>
    <row r="147" spans="7:24" ht="15.6" customHeight="1">
      <c r="G147" s="499">
        <v>2</v>
      </c>
      <c r="H147" s="1059"/>
      <c r="J147" s="617"/>
      <c r="K147" s="569"/>
      <c r="M147" s="570">
        <f t="shared" si="11"/>
        <v>0</v>
      </c>
      <c r="N147" s="558">
        <f t="shared" si="10"/>
        <v>0</v>
      </c>
      <c r="P147" s="647"/>
      <c r="Q147" s="630"/>
      <c r="R147" s="627"/>
      <c r="S147" s="631">
        <f t="shared" si="12"/>
        <v>0</v>
      </c>
      <c r="T147" s="558">
        <f t="shared" si="13"/>
        <v>0</v>
      </c>
      <c r="V147" s="619"/>
      <c r="W147" s="575"/>
      <c r="X147" s="1053"/>
    </row>
    <row r="148" spans="7:24" ht="15.6" customHeight="1">
      <c r="G148" s="499">
        <v>3</v>
      </c>
      <c r="H148" s="1059"/>
      <c r="J148" s="617"/>
      <c r="K148" s="569"/>
      <c r="M148" s="570">
        <f t="shared" si="11"/>
        <v>0</v>
      </c>
      <c r="N148" s="558">
        <f t="shared" si="10"/>
        <v>0</v>
      </c>
      <c r="P148" s="647"/>
      <c r="Q148" s="630"/>
      <c r="R148" s="627"/>
      <c r="S148" s="631">
        <f t="shared" si="12"/>
        <v>0</v>
      </c>
      <c r="T148" s="558">
        <f t="shared" si="13"/>
        <v>0</v>
      </c>
      <c r="V148" s="619"/>
      <c r="W148" s="575"/>
      <c r="X148" s="1053"/>
    </row>
    <row r="149" spans="7:24" ht="15.6" customHeight="1">
      <c r="G149" s="499">
        <v>4</v>
      </c>
      <c r="H149" s="1059"/>
      <c r="J149" s="617"/>
      <c r="K149" s="569"/>
      <c r="M149" s="570">
        <f t="shared" si="11"/>
        <v>0</v>
      </c>
      <c r="N149" s="558">
        <f t="shared" si="10"/>
        <v>0</v>
      </c>
      <c r="P149" s="647"/>
      <c r="Q149" s="630"/>
      <c r="R149" s="627"/>
      <c r="S149" s="631">
        <f t="shared" si="12"/>
        <v>0</v>
      </c>
      <c r="T149" s="558">
        <f t="shared" si="13"/>
        <v>0</v>
      </c>
      <c r="V149" s="619"/>
      <c r="W149" s="575"/>
      <c r="X149" s="1053"/>
    </row>
    <row r="150" spans="7:24" ht="15.6" customHeight="1" thickBot="1">
      <c r="G150" s="499">
        <v>5</v>
      </c>
      <c r="H150" s="1060"/>
      <c r="I150" s="583"/>
      <c r="J150" s="620"/>
      <c r="K150" s="621"/>
      <c r="M150" s="586">
        <f t="shared" si="11"/>
        <v>0</v>
      </c>
      <c r="N150" s="587">
        <f t="shared" si="10"/>
        <v>0</v>
      </c>
      <c r="P150" s="648"/>
      <c r="Q150" s="649"/>
      <c r="R150" s="627"/>
      <c r="S150" s="636">
        <f t="shared" si="12"/>
        <v>0</v>
      </c>
      <c r="T150" s="587">
        <f t="shared" si="13"/>
        <v>0</v>
      </c>
      <c r="V150" s="624"/>
      <c r="W150" s="590"/>
      <c r="X150" s="1053"/>
    </row>
    <row r="151" spans="7:24" ht="15.6" customHeight="1" thickTop="1"/>
  </sheetData>
  <mergeCells count="19">
    <mergeCell ref="H6:H14"/>
    <mergeCell ref="B8:B14"/>
    <mergeCell ref="H15:H28"/>
    <mergeCell ref="H29:H41"/>
    <mergeCell ref="H42:H44"/>
    <mergeCell ref="X146:X150"/>
    <mergeCell ref="X45:X49"/>
    <mergeCell ref="H55:H63"/>
    <mergeCell ref="H64:H77"/>
    <mergeCell ref="H78:H90"/>
    <mergeCell ref="H91:H93"/>
    <mergeCell ref="H95:H99"/>
    <mergeCell ref="X95:X99"/>
    <mergeCell ref="H45:H49"/>
    <mergeCell ref="H105:H114"/>
    <mergeCell ref="H115:H128"/>
    <mergeCell ref="H129:H141"/>
    <mergeCell ref="H142:H144"/>
    <mergeCell ref="H146:H150"/>
  </mergeCells>
  <phoneticPr fontId="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19A7-5A13-4612-9F08-7C88B80F78FE}">
  <dimension ref="B1:L53"/>
  <sheetViews>
    <sheetView workbookViewId="0"/>
  </sheetViews>
  <sheetFormatPr defaultColWidth="6.3984375" defaultRowHeight="13.5"/>
  <cols>
    <col min="1" max="1" width="1" style="500" customWidth="1"/>
    <col min="2" max="2" width="4.8984375" style="499" customWidth="1"/>
    <col min="3" max="3" width="7.796875" style="500" customWidth="1"/>
    <col min="4" max="4" width="29.09765625" style="500" customWidth="1"/>
    <col min="5" max="5" width="6.296875" style="501" customWidth="1"/>
    <col min="6" max="6" width="1.09765625" style="501" customWidth="1"/>
    <col min="7" max="7" width="4.8984375" style="499" customWidth="1"/>
    <col min="8" max="8" width="7.796875" style="500" customWidth="1"/>
    <col min="9" max="9" width="29.09765625" style="502" customWidth="1"/>
    <col min="10" max="11" width="6.296875" style="501" customWidth="1"/>
    <col min="12" max="12" width="1.19921875" style="501" customWidth="1"/>
    <col min="13" max="16384" width="6.3984375" style="500"/>
  </cols>
  <sheetData>
    <row r="1" spans="2:12" ht="21.6" customHeight="1">
      <c r="C1" s="500" t="s">
        <v>1960</v>
      </c>
      <c r="F1" s="500"/>
      <c r="L1" s="500"/>
    </row>
    <row r="2" spans="2:12" ht="19.5" customHeight="1">
      <c r="C2" s="503" t="s">
        <v>1961</v>
      </c>
      <c r="E2" s="504" t="s">
        <v>1962</v>
      </c>
      <c r="F2" s="500"/>
      <c r="J2" s="504" t="s">
        <v>1963</v>
      </c>
      <c r="K2" s="504" t="s">
        <v>1964</v>
      </c>
      <c r="L2" s="500"/>
    </row>
    <row r="3" spans="2:12" ht="16.149999999999999" customHeight="1">
      <c r="E3" s="505">
        <f>SUM(E6:E52)</f>
        <v>9900</v>
      </c>
      <c r="F3" s="500"/>
      <c r="J3" s="505">
        <f t="shared" ref="J3" si="0">SUM(J6:J52)</f>
        <v>23757</v>
      </c>
      <c r="K3" s="506">
        <f>SUM(K6:K52)</f>
        <v>31555</v>
      </c>
      <c r="L3" s="500"/>
    </row>
    <row r="4" spans="2:12" ht="7.5" customHeight="1" thickBot="1">
      <c r="J4" s="504"/>
      <c r="K4" s="504"/>
    </row>
    <row r="5" spans="2:12" ht="20.100000000000001" customHeight="1" thickTop="1" thickBot="1">
      <c r="B5" s="507" t="s">
        <v>1962</v>
      </c>
      <c r="C5" s="508" t="s">
        <v>1965</v>
      </c>
      <c r="D5" s="509" t="s">
        <v>1966</v>
      </c>
      <c r="E5" s="510" t="s">
        <v>1967</v>
      </c>
      <c r="G5" s="507" t="s">
        <v>1968</v>
      </c>
      <c r="H5" s="509" t="s">
        <v>1965</v>
      </c>
      <c r="I5" s="509" t="s">
        <v>1966</v>
      </c>
      <c r="J5" s="510" t="s">
        <v>1967</v>
      </c>
      <c r="K5" s="510" t="s">
        <v>1967</v>
      </c>
    </row>
    <row r="6" spans="2:12" ht="20.100000000000001" customHeight="1">
      <c r="B6" s="499">
        <v>1</v>
      </c>
      <c r="C6" s="1057" t="s">
        <v>1969</v>
      </c>
      <c r="D6" s="511" t="s">
        <v>1970</v>
      </c>
      <c r="E6" s="512">
        <v>30</v>
      </c>
      <c r="G6" s="499">
        <v>1</v>
      </c>
      <c r="H6" s="1057" t="s">
        <v>1969</v>
      </c>
      <c r="I6" s="513" t="s">
        <v>1970</v>
      </c>
      <c r="J6" s="514">
        <v>250</v>
      </c>
      <c r="K6" s="514">
        <v>875</v>
      </c>
    </row>
    <row r="7" spans="2:12" ht="20.100000000000001" customHeight="1">
      <c r="B7" s="499">
        <v>2</v>
      </c>
      <c r="C7" s="1055"/>
      <c r="D7" s="500" t="s">
        <v>1971</v>
      </c>
      <c r="E7" s="512">
        <v>60</v>
      </c>
      <c r="G7" s="499">
        <v>2</v>
      </c>
      <c r="H7" s="1055"/>
      <c r="I7" s="502" t="s">
        <v>1971</v>
      </c>
      <c r="J7" s="515">
        <v>280</v>
      </c>
      <c r="K7" s="515">
        <v>750</v>
      </c>
    </row>
    <row r="8" spans="2:12" ht="20.100000000000001" customHeight="1">
      <c r="B8" s="516"/>
      <c r="C8" s="1055"/>
      <c r="D8" s="517"/>
      <c r="E8" s="518"/>
      <c r="G8" s="499">
        <v>3</v>
      </c>
      <c r="H8" s="1055"/>
      <c r="I8" s="519" t="s">
        <v>1972</v>
      </c>
      <c r="J8" s="518"/>
      <c r="K8" s="515">
        <v>7200</v>
      </c>
    </row>
    <row r="9" spans="2:12" ht="20.100000000000001" customHeight="1">
      <c r="B9" s="499">
        <v>3</v>
      </c>
      <c r="C9" s="1055"/>
      <c r="D9" s="500" t="s">
        <v>1973</v>
      </c>
      <c r="E9" s="512">
        <v>1360</v>
      </c>
      <c r="G9" s="499">
        <v>4</v>
      </c>
      <c r="H9" s="1055"/>
      <c r="I9" s="502" t="s">
        <v>1973</v>
      </c>
      <c r="J9" s="515">
        <v>2150</v>
      </c>
      <c r="K9" s="515">
        <v>750</v>
      </c>
    </row>
    <row r="10" spans="2:12" ht="20.100000000000001" customHeight="1">
      <c r="B10" s="499">
        <v>4</v>
      </c>
      <c r="C10" s="1055"/>
      <c r="D10" s="500" t="s">
        <v>1974</v>
      </c>
      <c r="E10" s="512">
        <v>1460</v>
      </c>
      <c r="G10" s="499">
        <v>5</v>
      </c>
      <c r="H10" s="1055"/>
      <c r="I10" s="502" t="s">
        <v>1974</v>
      </c>
      <c r="J10" s="515">
        <v>1480</v>
      </c>
      <c r="K10" s="515">
        <v>1060</v>
      </c>
    </row>
    <row r="11" spans="2:12" ht="20.100000000000001" customHeight="1">
      <c r="B11" s="499">
        <v>5</v>
      </c>
      <c r="C11" s="1055"/>
      <c r="D11" s="500" t="s">
        <v>1187</v>
      </c>
      <c r="E11" s="512">
        <v>625</v>
      </c>
      <c r="G11" s="499">
        <v>6</v>
      </c>
      <c r="H11" s="1055"/>
      <c r="I11" s="502" t="s">
        <v>1187</v>
      </c>
      <c r="J11" s="515">
        <v>650</v>
      </c>
      <c r="K11" s="515">
        <v>615</v>
      </c>
    </row>
    <row r="12" spans="2:12" ht="20.100000000000001" customHeight="1">
      <c r="B12" s="499">
        <v>6</v>
      </c>
      <c r="C12" s="1055"/>
      <c r="D12" s="500" t="s">
        <v>1975</v>
      </c>
      <c r="E12" s="512">
        <v>70</v>
      </c>
      <c r="G12" s="499">
        <v>7</v>
      </c>
      <c r="H12" s="1055"/>
      <c r="I12" s="502" t="s">
        <v>1975</v>
      </c>
      <c r="J12" s="515">
        <v>145</v>
      </c>
      <c r="K12" s="515">
        <v>275</v>
      </c>
    </row>
    <row r="13" spans="2:12" ht="20.100000000000001" customHeight="1">
      <c r="B13" s="499">
        <v>7</v>
      </c>
      <c r="C13" s="1055"/>
      <c r="D13" s="500" t="s">
        <v>1976</v>
      </c>
      <c r="E13" s="512">
        <v>25</v>
      </c>
      <c r="G13" s="499">
        <v>8</v>
      </c>
      <c r="H13" s="1055"/>
      <c r="I13" s="502" t="s">
        <v>1976</v>
      </c>
      <c r="J13" s="515">
        <v>250</v>
      </c>
      <c r="K13" s="515">
        <v>150</v>
      </c>
    </row>
    <row r="14" spans="2:12" ht="20.100000000000001" customHeight="1">
      <c r="B14" s="499">
        <v>8</v>
      </c>
      <c r="C14" s="1055"/>
      <c r="D14" s="500" t="s">
        <v>1977</v>
      </c>
      <c r="E14" s="512">
        <v>415</v>
      </c>
      <c r="G14" s="499">
        <v>9</v>
      </c>
      <c r="H14" s="1055"/>
      <c r="I14" s="502" t="s">
        <v>1977</v>
      </c>
      <c r="J14" s="515">
        <v>550</v>
      </c>
      <c r="K14" s="515">
        <v>350</v>
      </c>
    </row>
    <row r="15" spans="2:12" s="501" customFormat="1" ht="20.100000000000001" customHeight="1">
      <c r="B15" s="499">
        <v>9</v>
      </c>
      <c r="C15" s="1056"/>
      <c r="D15" s="520" t="s">
        <v>1978</v>
      </c>
      <c r="E15" s="521">
        <v>425</v>
      </c>
      <c r="G15" s="499">
        <v>10</v>
      </c>
      <c r="H15" s="1056"/>
      <c r="I15" s="522" t="s">
        <v>1978</v>
      </c>
      <c r="J15" s="523">
        <v>750</v>
      </c>
      <c r="K15" s="523">
        <v>400</v>
      </c>
    </row>
    <row r="16" spans="2:12" s="501" customFormat="1" ht="20.100000000000001" customHeight="1">
      <c r="B16" s="499">
        <v>1</v>
      </c>
      <c r="C16" s="1057" t="s">
        <v>1979</v>
      </c>
      <c r="D16" s="511" t="s">
        <v>1980</v>
      </c>
      <c r="E16" s="524">
        <v>2150</v>
      </c>
      <c r="G16" s="499">
        <v>1</v>
      </c>
      <c r="H16" s="1057" t="s">
        <v>1979</v>
      </c>
      <c r="I16" s="513" t="s">
        <v>1980</v>
      </c>
      <c r="J16" s="514">
        <v>5200</v>
      </c>
      <c r="K16" s="514">
        <v>5700</v>
      </c>
    </row>
    <row r="17" spans="2:11" s="501" customFormat="1" ht="20.100000000000001" customHeight="1">
      <c r="B17" s="499">
        <v>2</v>
      </c>
      <c r="C17" s="1055"/>
      <c r="D17" s="500" t="s">
        <v>1981</v>
      </c>
      <c r="E17" s="512">
        <v>235</v>
      </c>
      <c r="G17" s="499">
        <v>2</v>
      </c>
      <c r="H17" s="1055"/>
      <c r="I17" s="502" t="s">
        <v>1981</v>
      </c>
      <c r="J17" s="515">
        <v>275</v>
      </c>
      <c r="K17" s="515">
        <v>315</v>
      </c>
    </row>
    <row r="18" spans="2:11" s="501" customFormat="1" ht="20.100000000000001" customHeight="1">
      <c r="B18" s="499">
        <v>3</v>
      </c>
      <c r="C18" s="1055"/>
      <c r="D18" s="500" t="s">
        <v>1982</v>
      </c>
      <c r="E18" s="512">
        <v>195</v>
      </c>
      <c r="G18" s="499">
        <v>3</v>
      </c>
      <c r="H18" s="1055"/>
      <c r="I18" s="502" t="s">
        <v>1982</v>
      </c>
      <c r="J18" s="515">
        <v>245</v>
      </c>
      <c r="K18" s="515">
        <v>275</v>
      </c>
    </row>
    <row r="19" spans="2:11" s="501" customFormat="1" ht="20.100000000000001" customHeight="1">
      <c r="B19" s="499">
        <v>4</v>
      </c>
      <c r="C19" s="1055"/>
      <c r="D19" s="500" t="s">
        <v>1983</v>
      </c>
      <c r="E19" s="512">
        <v>300</v>
      </c>
      <c r="G19" s="499">
        <v>4</v>
      </c>
      <c r="H19" s="1055"/>
      <c r="I19" s="502" t="s">
        <v>1983</v>
      </c>
      <c r="J19" s="515">
        <v>500</v>
      </c>
      <c r="K19" s="515">
        <v>600</v>
      </c>
    </row>
    <row r="20" spans="2:11" s="501" customFormat="1" ht="20.100000000000001" customHeight="1">
      <c r="B20" s="499">
        <v>5</v>
      </c>
      <c r="C20" s="1055"/>
      <c r="D20" s="500" t="s">
        <v>1984</v>
      </c>
      <c r="E20" s="512">
        <v>175</v>
      </c>
      <c r="G20" s="499">
        <v>5</v>
      </c>
      <c r="H20" s="1055"/>
      <c r="I20" s="502" t="s">
        <v>1984</v>
      </c>
      <c r="J20" s="515">
        <v>195</v>
      </c>
      <c r="K20" s="515">
        <v>225</v>
      </c>
    </row>
    <row r="21" spans="2:11" s="501" customFormat="1" ht="20.100000000000001" customHeight="1">
      <c r="B21" s="499">
        <v>6</v>
      </c>
      <c r="C21" s="1055"/>
      <c r="D21" s="500" t="s">
        <v>1985</v>
      </c>
      <c r="E21" s="512">
        <v>125</v>
      </c>
      <c r="G21" s="499">
        <v>6</v>
      </c>
      <c r="H21" s="1055"/>
      <c r="I21" s="502" t="s">
        <v>1985</v>
      </c>
      <c r="J21" s="515">
        <v>145</v>
      </c>
      <c r="K21" s="515">
        <v>175</v>
      </c>
    </row>
    <row r="22" spans="2:11" s="501" customFormat="1" ht="20.100000000000001" customHeight="1">
      <c r="B22" s="499">
        <v>7</v>
      </c>
      <c r="C22" s="1055"/>
      <c r="D22" s="500" t="s">
        <v>1986</v>
      </c>
      <c r="E22" s="512">
        <v>325</v>
      </c>
      <c r="G22" s="499">
        <v>7</v>
      </c>
      <c r="H22" s="1055"/>
      <c r="I22" s="502" t="s">
        <v>1986</v>
      </c>
      <c r="J22" s="515">
        <v>360</v>
      </c>
      <c r="K22" s="515">
        <v>400</v>
      </c>
    </row>
    <row r="23" spans="2:11" s="501" customFormat="1" ht="20.100000000000001" customHeight="1">
      <c r="B23" s="499">
        <v>8</v>
      </c>
      <c r="C23" s="1055"/>
      <c r="D23" s="500" t="s">
        <v>1987</v>
      </c>
      <c r="E23" s="512">
        <v>125</v>
      </c>
      <c r="G23" s="499">
        <v>8</v>
      </c>
      <c r="H23" s="1055"/>
      <c r="I23" s="502" t="s">
        <v>1987</v>
      </c>
      <c r="J23" s="515">
        <v>145</v>
      </c>
      <c r="K23" s="515">
        <v>175</v>
      </c>
    </row>
    <row r="24" spans="2:11" s="501" customFormat="1" ht="20.100000000000001" customHeight="1">
      <c r="B24" s="499">
        <v>9</v>
      </c>
      <c r="C24" s="1055"/>
      <c r="D24" s="500" t="s">
        <v>1988</v>
      </c>
      <c r="E24" s="512">
        <v>30</v>
      </c>
      <c r="G24" s="499">
        <v>9</v>
      </c>
      <c r="H24" s="1055"/>
      <c r="I24" s="502" t="s">
        <v>1988</v>
      </c>
      <c r="J24" s="515">
        <v>40</v>
      </c>
      <c r="K24" s="515">
        <v>50</v>
      </c>
    </row>
    <row r="25" spans="2:11" s="501" customFormat="1" ht="20.100000000000001" customHeight="1">
      <c r="B25" s="499">
        <v>10</v>
      </c>
      <c r="C25" s="1055"/>
      <c r="D25" s="500" t="s">
        <v>1989</v>
      </c>
      <c r="E25" s="512">
        <v>20</v>
      </c>
      <c r="G25" s="499">
        <v>10</v>
      </c>
      <c r="H25" s="1055"/>
      <c r="I25" s="502" t="s">
        <v>1989</v>
      </c>
      <c r="J25" s="515">
        <v>30</v>
      </c>
      <c r="K25" s="515">
        <v>40</v>
      </c>
    </row>
    <row r="26" spans="2:11" s="501" customFormat="1" ht="20.100000000000001" customHeight="1">
      <c r="B26" s="499">
        <v>11</v>
      </c>
      <c r="C26" s="1055"/>
      <c r="D26" s="500" t="s">
        <v>1990</v>
      </c>
      <c r="E26" s="512">
        <v>5</v>
      </c>
      <c r="G26" s="499">
        <v>11</v>
      </c>
      <c r="H26" s="1055"/>
      <c r="I26" s="502" t="s">
        <v>1990</v>
      </c>
      <c r="J26" s="515">
        <v>10</v>
      </c>
      <c r="K26" s="515">
        <v>20</v>
      </c>
    </row>
    <row r="27" spans="2:11" s="501" customFormat="1" ht="20.100000000000001" customHeight="1">
      <c r="B27" s="499">
        <v>12</v>
      </c>
      <c r="C27" s="1055"/>
      <c r="D27" s="500" t="s">
        <v>1991</v>
      </c>
      <c r="E27" s="512">
        <v>25</v>
      </c>
      <c r="G27" s="499">
        <v>12</v>
      </c>
      <c r="H27" s="1055"/>
      <c r="I27" s="502" t="s">
        <v>1991</v>
      </c>
      <c r="J27" s="515">
        <v>35</v>
      </c>
      <c r="K27" s="515">
        <v>75</v>
      </c>
    </row>
    <row r="28" spans="2:11" s="501" customFormat="1" ht="20.100000000000001" customHeight="1">
      <c r="B28" s="499">
        <v>13</v>
      </c>
      <c r="C28" s="1055"/>
      <c r="D28" s="500" t="s">
        <v>1992</v>
      </c>
      <c r="E28" s="512">
        <v>2</v>
      </c>
      <c r="G28" s="499">
        <v>13</v>
      </c>
      <c r="H28" s="1055"/>
      <c r="I28" s="502" t="s">
        <v>1992</v>
      </c>
      <c r="J28" s="515">
        <v>2</v>
      </c>
      <c r="K28" s="515">
        <v>5</v>
      </c>
    </row>
    <row r="29" spans="2:11" s="501" customFormat="1" ht="20.100000000000001" customHeight="1">
      <c r="B29" s="499">
        <v>14</v>
      </c>
      <c r="C29" s="1056"/>
      <c r="D29" s="520" t="s">
        <v>1993</v>
      </c>
      <c r="E29" s="521">
        <v>750</v>
      </c>
      <c r="G29" s="499">
        <v>14</v>
      </c>
      <c r="H29" s="1056"/>
      <c r="I29" s="522" t="s">
        <v>1993</v>
      </c>
      <c r="J29" s="523">
        <v>950</v>
      </c>
      <c r="K29" s="523">
        <v>1025</v>
      </c>
    </row>
    <row r="30" spans="2:11" s="501" customFormat="1" ht="20.100000000000001" customHeight="1">
      <c r="B30" s="499">
        <v>1</v>
      </c>
      <c r="C30" s="1057" t="s">
        <v>1994</v>
      </c>
      <c r="D30" s="511" t="s">
        <v>1995</v>
      </c>
      <c r="E30" s="524">
        <v>0</v>
      </c>
      <c r="G30" s="499">
        <v>1</v>
      </c>
      <c r="H30" s="1057" t="s">
        <v>1994</v>
      </c>
      <c r="I30" s="502" t="s">
        <v>1995</v>
      </c>
      <c r="J30" s="515">
        <v>250</v>
      </c>
      <c r="K30" s="515">
        <v>300</v>
      </c>
    </row>
    <row r="31" spans="2:11" s="501" customFormat="1" ht="20.100000000000001" customHeight="1">
      <c r="B31" s="499">
        <v>2</v>
      </c>
      <c r="C31" s="1055"/>
      <c r="D31" s="500" t="s">
        <v>1996</v>
      </c>
      <c r="E31" s="512">
        <v>800</v>
      </c>
      <c r="G31" s="499">
        <v>2</v>
      </c>
      <c r="H31" s="1055"/>
      <c r="I31" s="502" t="s">
        <v>1996</v>
      </c>
      <c r="J31" s="515">
        <v>1600</v>
      </c>
      <c r="K31" s="515">
        <v>1600</v>
      </c>
    </row>
    <row r="32" spans="2:11" s="501" customFormat="1" ht="20.100000000000001" customHeight="1">
      <c r="B32" s="499">
        <v>3</v>
      </c>
      <c r="C32" s="1055"/>
      <c r="D32" s="502" t="s">
        <v>1997</v>
      </c>
      <c r="E32" s="512">
        <v>20</v>
      </c>
      <c r="G32" s="499">
        <v>3</v>
      </c>
      <c r="H32" s="1055"/>
      <c r="I32" s="502" t="s">
        <v>1997</v>
      </c>
      <c r="J32" s="515">
        <v>60</v>
      </c>
      <c r="K32" s="515">
        <v>80</v>
      </c>
    </row>
    <row r="33" spans="2:11" s="501" customFormat="1" ht="20.100000000000001" customHeight="1">
      <c r="B33" s="499">
        <v>4</v>
      </c>
      <c r="C33" s="1055"/>
      <c r="D33" s="500" t="s">
        <v>1998</v>
      </c>
      <c r="E33" s="512">
        <v>0</v>
      </c>
      <c r="G33" s="499">
        <v>4</v>
      </c>
      <c r="H33" s="1055"/>
      <c r="I33" s="502" t="s">
        <v>1998</v>
      </c>
      <c r="J33" s="515"/>
      <c r="K33" s="515">
        <v>0</v>
      </c>
    </row>
    <row r="34" spans="2:11" s="501" customFormat="1" ht="20.100000000000001" customHeight="1">
      <c r="B34" s="499">
        <v>5</v>
      </c>
      <c r="C34" s="1055"/>
      <c r="D34" s="500" t="s">
        <v>1999</v>
      </c>
      <c r="E34" s="512">
        <v>0</v>
      </c>
      <c r="G34" s="499">
        <v>5</v>
      </c>
      <c r="H34" s="1055"/>
      <c r="I34" s="502" t="s">
        <v>1999</v>
      </c>
      <c r="J34" s="515"/>
      <c r="K34" s="515">
        <v>0</v>
      </c>
    </row>
    <row r="35" spans="2:11" s="501" customFormat="1" ht="20.100000000000001" customHeight="1">
      <c r="B35" s="499">
        <v>6</v>
      </c>
      <c r="C35" s="1055"/>
      <c r="D35" s="500" t="s">
        <v>2000</v>
      </c>
      <c r="E35" s="512">
        <v>0</v>
      </c>
      <c r="G35" s="499">
        <v>6</v>
      </c>
      <c r="H35" s="1055"/>
      <c r="I35" s="502" t="s">
        <v>2000</v>
      </c>
      <c r="J35" s="515"/>
      <c r="K35" s="515">
        <v>0</v>
      </c>
    </row>
    <row r="36" spans="2:11" s="501" customFormat="1" ht="20.100000000000001" customHeight="1">
      <c r="B36" s="499">
        <v>7</v>
      </c>
      <c r="C36" s="1055"/>
      <c r="D36" s="500" t="s">
        <v>2001</v>
      </c>
      <c r="E36" s="512">
        <v>0</v>
      </c>
      <c r="G36" s="499">
        <v>7</v>
      </c>
      <c r="H36" s="1055"/>
      <c r="I36" s="502" t="s">
        <v>2001</v>
      </c>
      <c r="J36" s="515">
        <v>5</v>
      </c>
      <c r="K36" s="515">
        <v>50</v>
      </c>
    </row>
    <row r="37" spans="2:11" s="501" customFormat="1" ht="20.100000000000001" customHeight="1">
      <c r="B37" s="499">
        <v>8</v>
      </c>
      <c r="C37" s="1055"/>
      <c r="D37" s="500" t="s">
        <v>2002</v>
      </c>
      <c r="E37" s="512">
        <v>0</v>
      </c>
      <c r="G37" s="499">
        <v>8</v>
      </c>
      <c r="H37" s="1055"/>
      <c r="I37" s="502" t="s">
        <v>2002</v>
      </c>
      <c r="J37" s="515"/>
      <c r="K37" s="515">
        <v>0</v>
      </c>
    </row>
    <row r="38" spans="2:11" s="501" customFormat="1" ht="20.100000000000001" customHeight="1">
      <c r="B38" s="499">
        <v>9</v>
      </c>
      <c r="C38" s="1055"/>
      <c r="D38" s="500" t="s">
        <v>2003</v>
      </c>
      <c r="E38" s="512">
        <v>0</v>
      </c>
      <c r="G38" s="499">
        <v>9</v>
      </c>
      <c r="H38" s="1055"/>
      <c r="I38" s="502" t="s">
        <v>2003</v>
      </c>
      <c r="J38" s="515">
        <v>30</v>
      </c>
      <c r="K38" s="515">
        <v>35</v>
      </c>
    </row>
    <row r="39" spans="2:11" s="501" customFormat="1" ht="20.100000000000001" customHeight="1">
      <c r="B39" s="499">
        <v>10</v>
      </c>
      <c r="C39" s="1055"/>
      <c r="D39" s="500" t="s">
        <v>2004</v>
      </c>
      <c r="E39" s="512">
        <v>0</v>
      </c>
      <c r="G39" s="499">
        <v>10</v>
      </c>
      <c r="H39" s="1055"/>
      <c r="I39" s="502" t="s">
        <v>2004</v>
      </c>
      <c r="J39" s="515"/>
      <c r="K39" s="515">
        <v>0</v>
      </c>
    </row>
    <row r="40" spans="2:11" s="501" customFormat="1" ht="20.100000000000001" customHeight="1">
      <c r="B40" s="499">
        <v>11</v>
      </c>
      <c r="C40" s="1055"/>
      <c r="D40" s="500" t="s">
        <v>2005</v>
      </c>
      <c r="E40" s="512">
        <v>0</v>
      </c>
      <c r="G40" s="499">
        <v>11</v>
      </c>
      <c r="H40" s="1055"/>
      <c r="I40" s="502" t="s">
        <v>2005</v>
      </c>
      <c r="J40" s="515">
        <v>20</v>
      </c>
      <c r="K40" s="515">
        <v>35</v>
      </c>
    </row>
    <row r="41" spans="2:11" s="501" customFormat="1" ht="20.100000000000001" customHeight="1">
      <c r="B41" s="499">
        <v>12</v>
      </c>
      <c r="C41" s="1055"/>
      <c r="D41" s="500" t="s">
        <v>2006</v>
      </c>
      <c r="E41" s="512">
        <v>0</v>
      </c>
      <c r="G41" s="499">
        <v>12</v>
      </c>
      <c r="H41" s="1055"/>
      <c r="I41" s="502" t="s">
        <v>2006</v>
      </c>
      <c r="J41" s="515">
        <v>30</v>
      </c>
      <c r="K41" s="515">
        <v>55</v>
      </c>
    </row>
    <row r="42" spans="2:11" s="501" customFormat="1" ht="20.100000000000001" customHeight="1">
      <c r="B42" s="499">
        <v>13</v>
      </c>
      <c r="C42" s="1055"/>
      <c r="D42" s="500" t="s">
        <v>2007</v>
      </c>
      <c r="E42" s="512">
        <v>0</v>
      </c>
      <c r="G42" s="499">
        <v>13</v>
      </c>
      <c r="H42" s="1055"/>
      <c r="I42" s="502" t="s">
        <v>2007</v>
      </c>
      <c r="J42" s="515">
        <v>25</v>
      </c>
      <c r="K42" s="515">
        <v>30</v>
      </c>
    </row>
    <row r="43" spans="2:11" s="501" customFormat="1" ht="20.100000000000001" customHeight="1">
      <c r="B43" s="499">
        <v>14</v>
      </c>
      <c r="C43" s="1056"/>
      <c r="D43" s="500" t="s">
        <v>2008</v>
      </c>
      <c r="E43" s="512">
        <v>0</v>
      </c>
      <c r="G43" s="499">
        <v>14</v>
      </c>
      <c r="H43" s="1056"/>
      <c r="I43" s="502" t="s">
        <v>2008</v>
      </c>
      <c r="J43" s="515"/>
      <c r="K43" s="515">
        <v>0</v>
      </c>
    </row>
    <row r="44" spans="2:11" s="501" customFormat="1" ht="20.100000000000001" customHeight="1">
      <c r="B44" s="499">
        <v>1</v>
      </c>
      <c r="C44" s="1054"/>
      <c r="D44" s="511" t="s">
        <v>2009</v>
      </c>
      <c r="E44" s="524">
        <v>1</v>
      </c>
      <c r="G44" s="499">
        <v>1</v>
      </c>
      <c r="H44" s="1054"/>
      <c r="I44" s="513" t="s">
        <v>2009</v>
      </c>
      <c r="J44" s="514">
        <v>3</v>
      </c>
      <c r="K44" s="514">
        <v>5</v>
      </c>
    </row>
    <row r="45" spans="2:11" s="501" customFormat="1" ht="20.100000000000001" customHeight="1">
      <c r="B45" s="499">
        <v>2</v>
      </c>
      <c r="C45" s="1055"/>
      <c r="D45" s="500" t="s">
        <v>2010</v>
      </c>
      <c r="E45" s="512">
        <v>122</v>
      </c>
      <c r="G45" s="499">
        <v>2</v>
      </c>
      <c r="H45" s="1055"/>
      <c r="I45" s="502" t="s">
        <v>2010</v>
      </c>
      <c r="J45" s="515">
        <v>227</v>
      </c>
      <c r="K45" s="515">
        <v>350</v>
      </c>
    </row>
    <row r="46" spans="2:11" s="501" customFormat="1" ht="20.100000000000001" customHeight="1">
      <c r="B46" s="499">
        <v>3</v>
      </c>
      <c r="C46" s="1056"/>
      <c r="D46" s="520" t="s">
        <v>2011</v>
      </c>
      <c r="E46" s="521">
        <v>25</v>
      </c>
      <c r="G46" s="499">
        <v>3</v>
      </c>
      <c r="H46" s="1056"/>
      <c r="I46" s="522" t="s">
        <v>2011</v>
      </c>
      <c r="J46" s="523">
        <v>70</v>
      </c>
      <c r="K46" s="523">
        <v>110</v>
      </c>
    </row>
    <row r="47" spans="2:11" s="501" customFormat="1" ht="20.100000000000001" customHeight="1">
      <c r="B47" s="516"/>
      <c r="C47" s="525"/>
      <c r="D47" s="517"/>
      <c r="E47" s="518"/>
      <c r="G47" s="499">
        <v>1</v>
      </c>
      <c r="H47" s="526" t="s">
        <v>2012</v>
      </c>
      <c r="I47" s="527" t="s">
        <v>2013</v>
      </c>
      <c r="J47" s="528">
        <v>6800</v>
      </c>
      <c r="K47" s="528">
        <v>7400</v>
      </c>
    </row>
    <row r="48" spans="2:11" s="501" customFormat="1" ht="20.100000000000001" customHeight="1">
      <c r="B48" s="499">
        <v>1</v>
      </c>
      <c r="C48" s="529" t="s">
        <v>2014</v>
      </c>
      <c r="D48" s="511"/>
      <c r="E48" s="524"/>
      <c r="G48" s="499">
        <v>1</v>
      </c>
      <c r="H48" s="1054" t="s">
        <v>2015</v>
      </c>
      <c r="I48" s="513"/>
      <c r="J48" s="514"/>
      <c r="K48" s="514"/>
    </row>
    <row r="49" spans="2:11" s="501" customFormat="1" ht="20.100000000000001" customHeight="1">
      <c r="B49" s="499">
        <v>2</v>
      </c>
      <c r="C49" s="530"/>
      <c r="D49" s="500"/>
      <c r="E49" s="512"/>
      <c r="G49" s="499">
        <v>2</v>
      </c>
      <c r="H49" s="1055"/>
      <c r="I49" s="502"/>
      <c r="J49" s="515"/>
      <c r="K49" s="515"/>
    </row>
    <row r="50" spans="2:11" s="501" customFormat="1" ht="20.100000000000001" customHeight="1">
      <c r="B50" s="499">
        <v>3</v>
      </c>
      <c r="C50" s="530"/>
      <c r="D50" s="500"/>
      <c r="E50" s="512"/>
      <c r="G50" s="499">
        <v>3</v>
      </c>
      <c r="H50" s="1055"/>
      <c r="I50" s="502"/>
      <c r="J50" s="515"/>
      <c r="K50" s="515"/>
    </row>
    <row r="51" spans="2:11" s="501" customFormat="1" ht="20.100000000000001" customHeight="1">
      <c r="B51" s="499">
        <v>4</v>
      </c>
      <c r="C51" s="530"/>
      <c r="D51" s="500"/>
      <c r="E51" s="512"/>
      <c r="G51" s="499">
        <v>4</v>
      </c>
      <c r="H51" s="1055"/>
      <c r="I51" s="502"/>
      <c r="J51" s="515"/>
      <c r="K51" s="515"/>
    </row>
    <row r="52" spans="2:11" s="501" customFormat="1" ht="20.100000000000001" customHeight="1">
      <c r="B52" s="499">
        <v>5</v>
      </c>
      <c r="C52" s="531"/>
      <c r="D52" s="520"/>
      <c r="E52" s="521"/>
      <c r="G52" s="499">
        <v>5</v>
      </c>
      <c r="H52" s="1056"/>
      <c r="I52" s="522"/>
      <c r="J52" s="523"/>
      <c r="K52" s="523"/>
    </row>
    <row r="53" spans="2:11" ht="8.25" customHeight="1"/>
  </sheetData>
  <mergeCells count="9">
    <mergeCell ref="C44:C46"/>
    <mergeCell ref="H44:H46"/>
    <mergeCell ref="H48:H52"/>
    <mergeCell ref="C6:C15"/>
    <mergeCell ref="H6:H15"/>
    <mergeCell ref="C16:C29"/>
    <mergeCell ref="H16:H29"/>
    <mergeCell ref="C30:C43"/>
    <mergeCell ref="H30:H43"/>
  </mergeCells>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EE44-62B2-47C4-BBD2-A9EF23683D4D}">
  <dimension ref="A1:O122"/>
  <sheetViews>
    <sheetView zoomScale="90" zoomScaleNormal="90" workbookViewId="0"/>
  </sheetViews>
  <sheetFormatPr defaultColWidth="6.59765625" defaultRowHeight="13.5"/>
  <cols>
    <col min="1" max="1" width="3.19921875" style="689" customWidth="1"/>
    <col min="2" max="2" width="4.296875" style="690" customWidth="1"/>
    <col min="3" max="3" width="18.8984375" style="690" customWidth="1"/>
    <col min="4" max="6" width="11.09765625" style="690" customWidth="1"/>
    <col min="7" max="7" width="4.5" style="690" customWidth="1"/>
    <col min="8" max="9" width="11.09765625" style="690" customWidth="1"/>
    <col min="10" max="10" width="11.09765625" style="691" customWidth="1"/>
    <col min="11" max="14" width="11.09765625" style="690" customWidth="1"/>
    <col min="15" max="16384" width="6.59765625" style="690"/>
  </cols>
  <sheetData>
    <row r="1" spans="1:15" ht="7.5" customHeight="1"/>
    <row r="2" spans="1:15" ht="19.5" customHeight="1">
      <c r="B2" s="692"/>
      <c r="H2" s="1064" t="s">
        <v>665</v>
      </c>
      <c r="I2" s="1065"/>
      <c r="J2" s="1065"/>
      <c r="K2" s="1065"/>
      <c r="L2" s="1065"/>
      <c r="M2" s="1065"/>
      <c r="N2" s="1065"/>
    </row>
    <row r="3" spans="1:15" ht="18.600000000000001" customHeight="1" thickBot="1">
      <c r="B3" s="693"/>
      <c r="C3" s="694"/>
      <c r="D3" s="693"/>
      <c r="E3" s="693"/>
      <c r="F3" s="671" t="s">
        <v>91</v>
      </c>
      <c r="H3" s="1065"/>
      <c r="I3" s="1065"/>
      <c r="J3" s="1065"/>
      <c r="K3" s="1065"/>
      <c r="L3" s="1065"/>
      <c r="M3" s="1065"/>
      <c r="N3" s="1065"/>
    </row>
    <row r="4" spans="1:15" ht="24" customHeight="1" thickBot="1">
      <c r="B4" s="695"/>
      <c r="C4" s="696"/>
      <c r="D4" s="697"/>
      <c r="E4" s="698"/>
      <c r="F4" s="699"/>
      <c r="H4" s="700"/>
      <c r="I4" s="700"/>
      <c r="J4" s="701"/>
      <c r="K4" s="700"/>
      <c r="L4" s="700"/>
      <c r="M4" s="700"/>
      <c r="N4" s="702" t="s">
        <v>89</v>
      </c>
    </row>
    <row r="5" spans="1:15" ht="47.1" customHeight="1" thickBot="1">
      <c r="B5" s="703"/>
      <c r="C5" s="704" t="s">
        <v>341</v>
      </c>
      <c r="D5" s="736" t="s">
        <v>2088</v>
      </c>
      <c r="E5" s="737" t="s">
        <v>2089</v>
      </c>
      <c r="F5" s="735" t="s">
        <v>2090</v>
      </c>
      <c r="G5" s="705"/>
      <c r="H5" s="706" t="s">
        <v>108</v>
      </c>
      <c r="I5" s="707" t="s">
        <v>109</v>
      </c>
      <c r="J5" s="708" t="s">
        <v>90</v>
      </c>
      <c r="K5" s="707" t="s">
        <v>110</v>
      </c>
      <c r="L5" s="707" t="s">
        <v>107</v>
      </c>
      <c r="M5" s="707" t="s">
        <v>111</v>
      </c>
      <c r="N5" s="709" t="s">
        <v>112</v>
      </c>
    </row>
    <row r="6" spans="1:15" s="716" customFormat="1" ht="18" customHeight="1" thickBot="1">
      <c r="A6" s="710"/>
      <c r="B6" s="711"/>
      <c r="C6" s="712"/>
      <c r="D6" s="713" t="s">
        <v>2091</v>
      </c>
      <c r="E6" s="714" t="s">
        <v>2092</v>
      </c>
      <c r="F6" s="715" t="s">
        <v>2093</v>
      </c>
      <c r="G6" s="710"/>
    </row>
    <row r="7" spans="1:15" ht="15.6" customHeight="1">
      <c r="A7" s="689">
        <v>1</v>
      </c>
      <c r="B7" s="717" t="s">
        <v>137</v>
      </c>
      <c r="C7" s="718" t="s">
        <v>138</v>
      </c>
      <c r="D7" s="719">
        <f>SUMIF(入力!$V$6:$V$150,結果!B7,入力!$N$6:$N$150)/1000000</f>
        <v>185.4725</v>
      </c>
      <c r="E7" s="720">
        <f>SUMIF(入力!$V$6:$V$150,結果!B7,入力!$T$6:$T$150)/1000000</f>
        <v>52.81258078601391</v>
      </c>
      <c r="F7" s="721">
        <f>+D7-E7</f>
        <v>132.65991921398609</v>
      </c>
      <c r="G7" s="722"/>
      <c r="H7" s="738">
        <f>+波及推計!Y7</f>
        <v>33.870239622913516</v>
      </c>
      <c r="I7" s="739">
        <f>+波及推計!AA7</f>
        <v>34.164701501693131</v>
      </c>
      <c r="J7" s="739">
        <f>+波及推計!Z7</f>
        <v>68.034941124606647</v>
      </c>
      <c r="K7" s="739">
        <f>+波及推計!AD7</f>
        <v>9.9204275422777872</v>
      </c>
      <c r="L7" s="739">
        <f>+波及推計!AE7</f>
        <v>77.955368666884439</v>
      </c>
      <c r="M7" s="739">
        <f>+波及推計!AH7</f>
        <v>42.119483104664297</v>
      </c>
      <c r="N7" s="740">
        <f>+波及推計!AK7</f>
        <v>29.84220098280522</v>
      </c>
      <c r="O7" s="724"/>
    </row>
    <row r="8" spans="1:15" ht="15.6" customHeight="1">
      <c r="A8" s="689">
        <v>2</v>
      </c>
      <c r="B8" s="725" t="s">
        <v>139</v>
      </c>
      <c r="C8" s="718" t="s">
        <v>140</v>
      </c>
      <c r="D8" s="726">
        <f>SUMIF(入力!$V$6:$V$150,結果!B8,入力!$N$6:$N$150)/1000000</f>
        <v>0</v>
      </c>
      <c r="E8" s="726">
        <f>SUMIF(入力!$V$6:$V$150,結果!B8,入力!$T$6:$T$150)/1000000</f>
        <v>0</v>
      </c>
      <c r="F8" s="727">
        <f t="shared" ref="F8:F71" si="0">+D8-E8</f>
        <v>0</v>
      </c>
      <c r="G8" s="722"/>
      <c r="H8" s="741">
        <f>+波及推計!Y8</f>
        <v>0</v>
      </c>
      <c r="I8" s="723">
        <f>+波及推計!AA8</f>
        <v>11.479716134391923</v>
      </c>
      <c r="J8" s="723">
        <f>+波及推計!Z8</f>
        <v>11.479716134391923</v>
      </c>
      <c r="K8" s="723">
        <f>+波及推計!AD8</f>
        <v>2.0703665692248658</v>
      </c>
      <c r="L8" s="723">
        <f>+波及推計!AE8</f>
        <v>13.550082703616789</v>
      </c>
      <c r="M8" s="723">
        <f>+波及推計!AH8</f>
        <v>4.2382671105856069</v>
      </c>
      <c r="N8" s="742">
        <f>+波及推計!AK8</f>
        <v>0.82564924725376199</v>
      </c>
    </row>
    <row r="9" spans="1:15" ht="15.6" customHeight="1">
      <c r="A9" s="689">
        <v>3</v>
      </c>
      <c r="B9" s="725" t="s">
        <v>141</v>
      </c>
      <c r="C9" s="718" t="s">
        <v>142</v>
      </c>
      <c r="D9" s="726">
        <f>SUMIF(入力!$V$6:$V$150,結果!B9,入力!$N$6:$N$150)/1000000</f>
        <v>0</v>
      </c>
      <c r="E9" s="726">
        <f>SUMIF(入力!$V$6:$V$150,結果!B9,入力!$T$6:$T$150)/1000000</f>
        <v>0</v>
      </c>
      <c r="F9" s="727">
        <f t="shared" si="0"/>
        <v>0</v>
      </c>
      <c r="G9" s="722"/>
      <c r="H9" s="741">
        <f>+波及推計!Y9</f>
        <v>0</v>
      </c>
      <c r="I9" s="723">
        <f>+波及推計!AA9</f>
        <v>2.5342426400197793</v>
      </c>
      <c r="J9" s="723">
        <f>+波及推計!Z9</f>
        <v>2.5342426400197793</v>
      </c>
      <c r="K9" s="723">
        <f>+波及推計!AD9</f>
        <v>0.37975985408455371</v>
      </c>
      <c r="L9" s="723">
        <f>+波及推計!AE9</f>
        <v>2.914002494104333</v>
      </c>
      <c r="M9" s="723">
        <f>+波及推計!AH9</f>
        <v>1.7775114695814396</v>
      </c>
      <c r="N9" s="742">
        <f>+波及推計!AK9</f>
        <v>0.17378616174431105</v>
      </c>
    </row>
    <row r="10" spans="1:15" ht="15.6" customHeight="1">
      <c r="A10" s="689">
        <v>4</v>
      </c>
      <c r="B10" s="725" t="s">
        <v>143</v>
      </c>
      <c r="C10" s="718" t="s">
        <v>144</v>
      </c>
      <c r="D10" s="726">
        <f>SUMIF(入力!$V$6:$V$150,結果!B10,入力!$N$6:$N$150)/1000000</f>
        <v>0</v>
      </c>
      <c r="E10" s="726">
        <f>SUMIF(入力!$V$6:$V$150,結果!B10,入力!$T$6:$T$150)/1000000</f>
        <v>0</v>
      </c>
      <c r="F10" s="727">
        <f t="shared" si="0"/>
        <v>0</v>
      </c>
      <c r="G10" s="722"/>
      <c r="H10" s="741">
        <f>+波及推計!Y10</f>
        <v>0</v>
      </c>
      <c r="I10" s="723">
        <f>+波及推計!AA10</f>
        <v>1.7001904649645865</v>
      </c>
      <c r="J10" s="723">
        <f>+波及推計!Z10</f>
        <v>1.7001904649645865</v>
      </c>
      <c r="K10" s="723">
        <f>+波及推計!AD10</f>
        <v>0.29393351127863654</v>
      </c>
      <c r="L10" s="723">
        <f>+波及推計!AE10</f>
        <v>1.994123976243223</v>
      </c>
      <c r="M10" s="723">
        <f>+波及推計!AH10</f>
        <v>1.2778845064052256</v>
      </c>
      <c r="N10" s="742">
        <f>+波及推計!AK10</f>
        <v>0.28873404687100823</v>
      </c>
    </row>
    <row r="11" spans="1:15" ht="15.6" customHeight="1">
      <c r="A11" s="689">
        <v>5</v>
      </c>
      <c r="B11" s="725" t="s">
        <v>145</v>
      </c>
      <c r="C11" s="718" t="s">
        <v>146</v>
      </c>
      <c r="D11" s="726">
        <f>SUMIF(入力!$V$6:$V$150,結果!B11,入力!$N$6:$N$150)/1000000</f>
        <v>134.17750000000001</v>
      </c>
      <c r="E11" s="726">
        <f>SUMIF(入力!$V$6:$V$150,結果!B11,入力!$T$6:$T$150)/1000000</f>
        <v>46.105319451926775</v>
      </c>
      <c r="F11" s="727">
        <f t="shared" si="0"/>
        <v>88.072180548073234</v>
      </c>
      <c r="G11" s="722"/>
      <c r="H11" s="741">
        <f>+波及推計!Y11</f>
        <v>30.475523947084696</v>
      </c>
      <c r="I11" s="723">
        <f>+波及推計!AA11</f>
        <v>12.331765388888499</v>
      </c>
      <c r="J11" s="723">
        <f>+波及推計!Z11</f>
        <v>42.807289335973195</v>
      </c>
      <c r="K11" s="723">
        <f>+波及推計!AD11</f>
        <v>1.3770768111040803</v>
      </c>
      <c r="L11" s="723">
        <f>+波及推計!AE11</f>
        <v>44.184366147077277</v>
      </c>
      <c r="M11" s="723">
        <f>+波及推計!AH11</f>
        <v>24.545194240401454</v>
      </c>
      <c r="N11" s="742">
        <f>+波及推計!AK11</f>
        <v>3.3399579188123361</v>
      </c>
    </row>
    <row r="12" spans="1:15" ht="15.6" customHeight="1">
      <c r="A12" s="689">
        <v>6</v>
      </c>
      <c r="B12" s="725" t="s">
        <v>147</v>
      </c>
      <c r="C12" s="718" t="s">
        <v>148</v>
      </c>
      <c r="D12" s="726">
        <f>SUMIF(入力!$V$6:$V$150,結果!B12,入力!$N$6:$N$150)/1000000</f>
        <v>0</v>
      </c>
      <c r="E12" s="726">
        <f>SUMIF(入力!$V$6:$V$150,結果!B12,入力!$T$6:$T$150)/1000000</f>
        <v>0</v>
      </c>
      <c r="F12" s="727">
        <f t="shared" si="0"/>
        <v>0</v>
      </c>
      <c r="G12" s="722"/>
      <c r="H12" s="741">
        <f>+波及推計!Y12</f>
        <v>0</v>
      </c>
      <c r="I12" s="723">
        <f>+波及推計!AA12</f>
        <v>-6.7573142960237061E-14</v>
      </c>
      <c r="J12" s="723">
        <f>+波及推計!Z12</f>
        <v>-6.7573142960237061E-14</v>
      </c>
      <c r="K12" s="723">
        <f>+波及推計!AD12</f>
        <v>-1.2126473366717948E-14</v>
      </c>
      <c r="L12" s="723">
        <f>+波及推計!AE12</f>
        <v>-7.9699616326955011E-14</v>
      </c>
      <c r="M12" s="723">
        <f>+波及推計!AH12</f>
        <v>0</v>
      </c>
      <c r="N12" s="742">
        <f>+波及推計!AK12</f>
        <v>0</v>
      </c>
    </row>
    <row r="13" spans="1:15" ht="15.6" customHeight="1">
      <c r="A13" s="689">
        <v>7</v>
      </c>
      <c r="B13" s="725" t="s">
        <v>149</v>
      </c>
      <c r="C13" s="718" t="s">
        <v>150</v>
      </c>
      <c r="D13" s="726">
        <f>SUMIF(入力!$V$6:$V$150,結果!B13,入力!$N$6:$N$150)/1000000</f>
        <v>0</v>
      </c>
      <c r="E13" s="726">
        <f>SUMIF(入力!$V$6:$V$150,結果!B13,入力!$T$6:$T$150)/1000000</f>
        <v>0</v>
      </c>
      <c r="F13" s="727">
        <f t="shared" si="0"/>
        <v>0</v>
      </c>
      <c r="G13" s="722"/>
      <c r="H13" s="741">
        <f>+波及推計!Y13</f>
        <v>0</v>
      </c>
      <c r="I13" s="723">
        <f>+波及推計!AA13</f>
        <v>4.5372649659715117E-2</v>
      </c>
      <c r="J13" s="723">
        <f>+波及推計!Z13</f>
        <v>4.5372649659715117E-2</v>
      </c>
      <c r="K13" s="723">
        <f>+波及推計!AD13</f>
        <v>2.2802441403435196E-3</v>
      </c>
      <c r="L13" s="723">
        <f>+波及推計!AE13</f>
        <v>4.7652893800058639E-2</v>
      </c>
      <c r="M13" s="723">
        <f>+波及推計!AH13</f>
        <v>2.6659416847327477E-2</v>
      </c>
      <c r="N13" s="742">
        <f>+波及推計!AK13</f>
        <v>3.4650349972774608E-3</v>
      </c>
    </row>
    <row r="14" spans="1:15" ht="15.6" customHeight="1">
      <c r="A14" s="689">
        <v>8</v>
      </c>
      <c r="B14" s="725" t="s">
        <v>151</v>
      </c>
      <c r="C14" s="718" t="s">
        <v>152</v>
      </c>
      <c r="D14" s="726">
        <f>SUMIF(入力!$V$6:$V$150,結果!B14,入力!$N$6:$N$150)/1000000</f>
        <v>605.52850000000001</v>
      </c>
      <c r="E14" s="726">
        <f>SUMIF(入力!$V$6:$V$150,結果!B14,入力!$T$6:$T$150)/1000000</f>
        <v>178.43550745602562</v>
      </c>
      <c r="F14" s="727">
        <f t="shared" si="0"/>
        <v>427.09299254397439</v>
      </c>
      <c r="G14" s="722"/>
      <c r="H14" s="741">
        <f>+波及推計!Y14</f>
        <v>113.80598821994569</v>
      </c>
      <c r="I14" s="723">
        <f>+波及推計!AA14</f>
        <v>185.13003553694114</v>
      </c>
      <c r="J14" s="723">
        <f>+波及推計!Z14</f>
        <v>298.93602375688681</v>
      </c>
      <c r="K14" s="723">
        <f>+波及推計!AD14</f>
        <v>58.431861860439284</v>
      </c>
      <c r="L14" s="723">
        <f>+波及推計!AE14</f>
        <v>357.36788561732612</v>
      </c>
      <c r="M14" s="723">
        <f>+波及推計!AH14</f>
        <v>114.1961672129368</v>
      </c>
      <c r="N14" s="742">
        <f>+波及推計!AK14</f>
        <v>16.260335346102483</v>
      </c>
    </row>
    <row r="15" spans="1:15" ht="15.6" customHeight="1">
      <c r="A15" s="689">
        <v>9</v>
      </c>
      <c r="B15" s="725" t="s">
        <v>153</v>
      </c>
      <c r="C15" s="718" t="s">
        <v>154</v>
      </c>
      <c r="D15" s="726">
        <f>SUMIF(入力!$V$6:$V$150,結果!B15,入力!$N$6:$N$150)/1000000</f>
        <v>211.91249999999999</v>
      </c>
      <c r="E15" s="726">
        <f>SUMIF(入力!$V$6:$V$150,結果!B15,入力!$T$6:$T$150)/1000000</f>
        <v>49.013230114355785</v>
      </c>
      <c r="F15" s="727">
        <f t="shared" si="0"/>
        <v>162.8992698856442</v>
      </c>
      <c r="G15" s="722"/>
      <c r="H15" s="741">
        <f>+波及推計!Y15</f>
        <v>30.899802766834231</v>
      </c>
      <c r="I15" s="723">
        <f>+波及推計!AA15</f>
        <v>52.324598271133439</v>
      </c>
      <c r="J15" s="723">
        <f>+波及推計!Z15</f>
        <v>83.224401037967667</v>
      </c>
      <c r="K15" s="723">
        <f>+波及推計!AD15</f>
        <v>8.6673552458635097</v>
      </c>
      <c r="L15" s="723">
        <f>+波及推計!AE15</f>
        <v>91.891756283831171</v>
      </c>
      <c r="M15" s="723">
        <f>+波及推計!AH15</f>
        <v>48.593200063548281</v>
      </c>
      <c r="N15" s="742">
        <f>+波及推計!AK15</f>
        <v>1.3499941383100622</v>
      </c>
    </row>
    <row r="16" spans="1:15" ht="15.6" customHeight="1">
      <c r="A16" s="689">
        <v>10</v>
      </c>
      <c r="B16" s="725" t="s">
        <v>155</v>
      </c>
      <c r="C16" s="718" t="s">
        <v>156</v>
      </c>
      <c r="D16" s="726">
        <f>SUMIF(入力!$V$6:$V$150,結果!B16,入力!$N$6:$N$150)/1000000</f>
        <v>0</v>
      </c>
      <c r="E16" s="726">
        <f>SUMIF(入力!$V$6:$V$150,結果!B16,入力!$T$6:$T$150)/1000000</f>
        <v>0</v>
      </c>
      <c r="F16" s="727">
        <f t="shared" si="0"/>
        <v>0</v>
      </c>
      <c r="G16" s="722"/>
      <c r="H16" s="741">
        <f>+波及推計!Y16</f>
        <v>0</v>
      </c>
      <c r="I16" s="723">
        <f>+波及推計!AA16</f>
        <v>5.0537915545733165</v>
      </c>
      <c r="J16" s="723">
        <f>+波及推計!Z16</f>
        <v>5.0537915545733165</v>
      </c>
      <c r="K16" s="723">
        <f>+波及推計!AD16</f>
        <v>1.6232258780356237</v>
      </c>
      <c r="L16" s="723">
        <f>+波及推計!AE16</f>
        <v>6.67701743260894</v>
      </c>
      <c r="M16" s="723">
        <f>+波及推計!AH16</f>
        <v>1.7090073197832183</v>
      </c>
      <c r="N16" s="742">
        <f>+波及推計!AK16</f>
        <v>5.8049998731001931E-2</v>
      </c>
    </row>
    <row r="17" spans="1:14" ht="15.6" customHeight="1">
      <c r="A17" s="689">
        <v>11</v>
      </c>
      <c r="B17" s="725" t="s">
        <v>157</v>
      </c>
      <c r="C17" s="718" t="s">
        <v>158</v>
      </c>
      <c r="D17" s="726">
        <f>SUMIF(入力!$V$6:$V$150,結果!B17,入力!$N$6:$N$150)/1000000</f>
        <v>0</v>
      </c>
      <c r="E17" s="726">
        <f>SUMIF(入力!$V$6:$V$150,結果!B17,入力!$T$6:$T$150)/1000000</f>
        <v>0</v>
      </c>
      <c r="F17" s="727">
        <f t="shared" si="0"/>
        <v>0</v>
      </c>
      <c r="G17" s="722"/>
      <c r="H17" s="741">
        <f>+波及推計!Y17</f>
        <v>0</v>
      </c>
      <c r="I17" s="723">
        <f>+波及推計!AA17</f>
        <v>0</v>
      </c>
      <c r="J17" s="723">
        <f>+波及推計!Z17</f>
        <v>0</v>
      </c>
      <c r="K17" s="723">
        <f>+波及推計!AD17</f>
        <v>0</v>
      </c>
      <c r="L17" s="723">
        <f>+波及推計!AE17</f>
        <v>0</v>
      </c>
      <c r="M17" s="723">
        <f>+波及推計!AH17</f>
        <v>0</v>
      </c>
      <c r="N17" s="742">
        <f>+波及推計!AK17</f>
        <v>0</v>
      </c>
    </row>
    <row r="18" spans="1:14" ht="15.6" customHeight="1">
      <c r="A18" s="689">
        <v>12</v>
      </c>
      <c r="B18" s="725" t="s">
        <v>159</v>
      </c>
      <c r="C18" s="718" t="s">
        <v>160</v>
      </c>
      <c r="D18" s="726">
        <f>SUMIF(入力!$V$6:$V$150,結果!B18,入力!$N$6:$N$150)/1000000</f>
        <v>0</v>
      </c>
      <c r="E18" s="726">
        <f>SUMIF(入力!$V$6:$V$150,結果!B18,入力!$T$6:$T$150)/1000000</f>
        <v>0</v>
      </c>
      <c r="F18" s="727">
        <f t="shared" si="0"/>
        <v>0</v>
      </c>
      <c r="G18" s="722"/>
      <c r="H18" s="741">
        <f>+波及推計!Y18</f>
        <v>0</v>
      </c>
      <c r="I18" s="723">
        <f>+波及推計!AA18</f>
        <v>2.8228648617669729</v>
      </c>
      <c r="J18" s="723">
        <f>+波及推計!Z18</f>
        <v>2.8228648617669729</v>
      </c>
      <c r="K18" s="723">
        <f>+波及推計!AD18</f>
        <v>0.36799066329451513</v>
      </c>
      <c r="L18" s="723">
        <f>+波及推計!AE18</f>
        <v>3.1908555250614881</v>
      </c>
      <c r="M18" s="723">
        <f>+波及推計!AH18</f>
        <v>1.3611814017884705</v>
      </c>
      <c r="N18" s="742">
        <f>+波及推計!AK18</f>
        <v>0.3873629077264707</v>
      </c>
    </row>
    <row r="19" spans="1:14" ht="15.6" customHeight="1">
      <c r="A19" s="689">
        <v>13</v>
      </c>
      <c r="B19" s="725" t="s">
        <v>161</v>
      </c>
      <c r="C19" s="718" t="s">
        <v>162</v>
      </c>
      <c r="D19" s="726">
        <f>SUMIF(入力!$V$6:$V$150,結果!B19,入力!$N$6:$N$150)/1000000</f>
        <v>342.98250000000002</v>
      </c>
      <c r="E19" s="726">
        <f>SUMIF(入力!$V$6:$V$150,結果!B19,入力!$T$6:$T$150)/1000000</f>
        <v>24.621436303349292</v>
      </c>
      <c r="F19" s="727">
        <f t="shared" si="0"/>
        <v>318.36106369665072</v>
      </c>
      <c r="G19" s="722"/>
      <c r="H19" s="741">
        <f>+波及推計!Y19</f>
        <v>12.243156930458253</v>
      </c>
      <c r="I19" s="723">
        <f>+波及推計!AA19</f>
        <v>2.2546047647287075</v>
      </c>
      <c r="J19" s="723">
        <f>+波及推計!Z19</f>
        <v>14.497761695186961</v>
      </c>
      <c r="K19" s="723">
        <f>+波及推計!AD19</f>
        <v>2.5609826179029049</v>
      </c>
      <c r="L19" s="723">
        <f>+波及推計!AE19</f>
        <v>17.058744313089868</v>
      </c>
      <c r="M19" s="723">
        <f>+波及推計!AH19</f>
        <v>7.6871340318789168</v>
      </c>
      <c r="N19" s="742">
        <f>+波及推計!AK19</f>
        <v>1.3869130416037714</v>
      </c>
    </row>
    <row r="20" spans="1:14" ht="15.6" customHeight="1">
      <c r="A20" s="689">
        <v>14</v>
      </c>
      <c r="B20" s="725" t="s">
        <v>163</v>
      </c>
      <c r="C20" s="718" t="s">
        <v>164</v>
      </c>
      <c r="D20" s="726">
        <f>SUMIF(入力!$V$6:$V$150,結果!B20,入力!$N$6:$N$150)/1000000</f>
        <v>0</v>
      </c>
      <c r="E20" s="726">
        <f>SUMIF(入力!$V$6:$V$150,結果!B20,入力!$T$6:$T$150)/1000000</f>
        <v>0</v>
      </c>
      <c r="F20" s="727">
        <f t="shared" si="0"/>
        <v>0</v>
      </c>
      <c r="G20" s="722"/>
      <c r="H20" s="741">
        <f>+波及推計!Y20</f>
        <v>0</v>
      </c>
      <c r="I20" s="723">
        <f>+波及推計!AA20</f>
        <v>6.0459685274701176</v>
      </c>
      <c r="J20" s="723">
        <f>+波及推計!Z20</f>
        <v>6.0459685274701176</v>
      </c>
      <c r="K20" s="723">
        <f>+波及推計!AD20</f>
        <v>0.57936561786732244</v>
      </c>
      <c r="L20" s="723">
        <f>+波及推計!AE20</f>
        <v>6.6253341453374404</v>
      </c>
      <c r="M20" s="723">
        <f>+波及推計!AH20</f>
        <v>3.1041179962059231</v>
      </c>
      <c r="N20" s="742">
        <f>+波及推計!AK20</f>
        <v>0.38225483033093355</v>
      </c>
    </row>
    <row r="21" spans="1:14" ht="15.6" customHeight="1">
      <c r="A21" s="689">
        <v>15</v>
      </c>
      <c r="B21" s="725" t="s">
        <v>165</v>
      </c>
      <c r="C21" s="718" t="s">
        <v>166</v>
      </c>
      <c r="D21" s="726">
        <f>SUMIF(入力!$V$6:$V$150,結果!B21,入力!$N$6:$N$150)/1000000</f>
        <v>0</v>
      </c>
      <c r="E21" s="726">
        <f>SUMIF(入力!$V$6:$V$150,結果!B21,入力!$T$6:$T$150)/1000000</f>
        <v>0</v>
      </c>
      <c r="F21" s="727">
        <f t="shared" si="0"/>
        <v>0</v>
      </c>
      <c r="G21" s="722"/>
      <c r="H21" s="741">
        <f>+波及推計!Y21</f>
        <v>0</v>
      </c>
      <c r="I21" s="723">
        <f>+波及推計!AA21</f>
        <v>2.9034908290517341</v>
      </c>
      <c r="J21" s="723">
        <f>+波及推計!Z21</f>
        <v>2.9034908290517341</v>
      </c>
      <c r="K21" s="723">
        <f>+波及推計!AD21</f>
        <v>0.48049191788491591</v>
      </c>
      <c r="L21" s="723">
        <f>+波及推計!AE21</f>
        <v>3.3839827469366499</v>
      </c>
      <c r="M21" s="723">
        <f>+波及推計!AH21</f>
        <v>1.4045427821829652</v>
      </c>
      <c r="N21" s="742">
        <f>+波及推計!AK21</f>
        <v>0.35115487946607238</v>
      </c>
    </row>
    <row r="22" spans="1:14" ht="15.6" customHeight="1">
      <c r="A22" s="689">
        <v>16</v>
      </c>
      <c r="B22" s="725" t="s">
        <v>167</v>
      </c>
      <c r="C22" s="718" t="s">
        <v>168</v>
      </c>
      <c r="D22" s="726">
        <f>SUMIF(入力!$V$6:$V$150,結果!B22,入力!$N$6:$N$150)/1000000</f>
        <v>0</v>
      </c>
      <c r="E22" s="726">
        <f>SUMIF(入力!$V$6:$V$150,結果!B22,入力!$T$6:$T$150)/1000000</f>
        <v>0</v>
      </c>
      <c r="F22" s="727">
        <f t="shared" si="0"/>
        <v>0</v>
      </c>
      <c r="G22" s="722"/>
      <c r="H22" s="741">
        <f>+波及推計!Y22</f>
        <v>0</v>
      </c>
      <c r="I22" s="723">
        <f>+波及推計!AA22</f>
        <v>11.261040215995841</v>
      </c>
      <c r="J22" s="723">
        <f>+波及推計!Z22</f>
        <v>11.261040215995841</v>
      </c>
      <c r="K22" s="723">
        <f>+波及推計!AD22</f>
        <v>0.94401009940709291</v>
      </c>
      <c r="L22" s="723">
        <f>+波及推計!AE22</f>
        <v>12.205050315402934</v>
      </c>
      <c r="M22" s="723">
        <f>+波及推計!AH22</f>
        <v>2.8569045718589088</v>
      </c>
      <c r="N22" s="742">
        <f>+波及推計!AK22</f>
        <v>0.18547698404358662</v>
      </c>
    </row>
    <row r="23" spans="1:14" ht="15.6" customHeight="1">
      <c r="A23" s="689">
        <v>17</v>
      </c>
      <c r="B23" s="725" t="s">
        <v>169</v>
      </c>
      <c r="C23" s="718" t="s">
        <v>170</v>
      </c>
      <c r="D23" s="726">
        <f>SUMIF(入力!$V$6:$V$150,結果!B23,入力!$N$6:$N$150)/1000000</f>
        <v>0</v>
      </c>
      <c r="E23" s="726">
        <f>SUMIF(入力!$V$6:$V$150,結果!B23,入力!$T$6:$T$150)/1000000</f>
        <v>0</v>
      </c>
      <c r="F23" s="727">
        <f t="shared" si="0"/>
        <v>0</v>
      </c>
      <c r="G23" s="722"/>
      <c r="H23" s="741">
        <f>+波及推計!Y23</f>
        <v>0</v>
      </c>
      <c r="I23" s="723">
        <f>+波及推計!AA23</f>
        <v>23.521632296183327</v>
      </c>
      <c r="J23" s="723">
        <f>+波及推計!Z23</f>
        <v>23.521632296183327</v>
      </c>
      <c r="K23" s="723">
        <f>+波及推計!AD23</f>
        <v>3.7862043717686755</v>
      </c>
      <c r="L23" s="723">
        <f>+波及推計!AE23</f>
        <v>27.307836667952003</v>
      </c>
      <c r="M23" s="723">
        <f>+波及推計!AH23</f>
        <v>12.461093937213155</v>
      </c>
      <c r="N23" s="742">
        <f>+波及推計!AK23</f>
        <v>1.5716453049380814</v>
      </c>
    </row>
    <row r="24" spans="1:14" ht="15.6" customHeight="1">
      <c r="A24" s="689">
        <v>18</v>
      </c>
      <c r="B24" s="725" t="s">
        <v>171</v>
      </c>
      <c r="C24" s="718" t="s">
        <v>172</v>
      </c>
      <c r="D24" s="726">
        <f>SUMIF(入力!$V$6:$V$150,結果!B24,入力!$N$6:$N$150)/1000000</f>
        <v>0</v>
      </c>
      <c r="E24" s="726">
        <f>SUMIF(入力!$V$6:$V$150,結果!B24,入力!$T$6:$T$150)/1000000</f>
        <v>0</v>
      </c>
      <c r="F24" s="727">
        <f t="shared" si="0"/>
        <v>0</v>
      </c>
      <c r="G24" s="722"/>
      <c r="H24" s="741">
        <f>+波及推計!Y24</f>
        <v>0</v>
      </c>
      <c r="I24" s="723">
        <f>+波及推計!AA24</f>
        <v>16.906505999019696</v>
      </c>
      <c r="J24" s="723">
        <f>+波及推計!Z24</f>
        <v>16.906505999019696</v>
      </c>
      <c r="K24" s="723">
        <f>+波及推計!AD24</f>
        <v>3.4622852965796254</v>
      </c>
      <c r="L24" s="723">
        <f>+波及推計!AE24</f>
        <v>20.368791295599323</v>
      </c>
      <c r="M24" s="723">
        <f>+波及推計!AH24</f>
        <v>12.345358439650171</v>
      </c>
      <c r="N24" s="742">
        <f>+波及推計!AK24</f>
        <v>1.9889284701532643</v>
      </c>
    </row>
    <row r="25" spans="1:14" ht="15.6" customHeight="1">
      <c r="A25" s="689">
        <v>19</v>
      </c>
      <c r="B25" s="725" t="s">
        <v>173</v>
      </c>
      <c r="C25" s="718" t="s">
        <v>174</v>
      </c>
      <c r="D25" s="726">
        <f>SUMIF(入力!$V$6:$V$150,結果!B25,入力!$N$6:$N$150)/1000000</f>
        <v>0</v>
      </c>
      <c r="E25" s="726">
        <f>SUMIF(入力!$V$6:$V$150,結果!B25,入力!$T$6:$T$150)/1000000</f>
        <v>0</v>
      </c>
      <c r="F25" s="727">
        <f t="shared" si="0"/>
        <v>0</v>
      </c>
      <c r="G25" s="722"/>
      <c r="H25" s="741">
        <f>+波及推計!Y25</f>
        <v>0</v>
      </c>
      <c r="I25" s="723">
        <f>+波及推計!AA25</f>
        <v>1.2224137109588817</v>
      </c>
      <c r="J25" s="723">
        <f>+波及推計!Z25</f>
        <v>1.2224137109588817</v>
      </c>
      <c r="K25" s="723">
        <f>+波及推計!AD25</f>
        <v>0.2111888810397744</v>
      </c>
      <c r="L25" s="723">
        <f>+波及推計!AE25</f>
        <v>1.4336025919986561</v>
      </c>
      <c r="M25" s="723">
        <f>+波及推計!AH25</f>
        <v>0.53525417766868832</v>
      </c>
      <c r="N25" s="742">
        <f>+波及推計!AK25</f>
        <v>3.372365101495519E-2</v>
      </c>
    </row>
    <row r="26" spans="1:14" ht="15.6" customHeight="1">
      <c r="A26" s="689">
        <v>20</v>
      </c>
      <c r="B26" s="725" t="s">
        <v>175</v>
      </c>
      <c r="C26" s="718" t="s">
        <v>176</v>
      </c>
      <c r="D26" s="726">
        <f>SUMIF(入力!$V$6:$V$150,結果!B26,入力!$N$6:$N$150)/1000000</f>
        <v>0</v>
      </c>
      <c r="E26" s="726">
        <f>SUMIF(入力!$V$6:$V$150,結果!B26,入力!$T$6:$T$150)/1000000</f>
        <v>0</v>
      </c>
      <c r="F26" s="727">
        <f t="shared" si="0"/>
        <v>0</v>
      </c>
      <c r="G26" s="722"/>
      <c r="H26" s="741">
        <f>+波及推計!Y26</f>
        <v>0</v>
      </c>
      <c r="I26" s="723">
        <f>+波及推計!AA26</f>
        <v>1.3716075838955908</v>
      </c>
      <c r="J26" s="723">
        <f>+波及推計!Z26</f>
        <v>1.3716075838955908</v>
      </c>
      <c r="K26" s="723">
        <f>+波及推計!AD26</f>
        <v>0.2254615855421562</v>
      </c>
      <c r="L26" s="723">
        <f>+波及推計!AE26</f>
        <v>1.597069169437747</v>
      </c>
      <c r="M26" s="723">
        <f>+波及推計!AH26</f>
        <v>0.69052128453754413</v>
      </c>
      <c r="N26" s="742">
        <f>+波及推計!AK26</f>
        <v>3.5380065504847208E-2</v>
      </c>
    </row>
    <row r="27" spans="1:14" ht="15.6" customHeight="1">
      <c r="A27" s="689">
        <v>21</v>
      </c>
      <c r="B27" s="725" t="s">
        <v>177</v>
      </c>
      <c r="C27" s="718" t="s">
        <v>178</v>
      </c>
      <c r="D27" s="726">
        <f>SUMIF(入力!$V$6:$V$150,結果!B27,入力!$N$6:$N$150)/1000000</f>
        <v>0</v>
      </c>
      <c r="E27" s="726">
        <f>SUMIF(入力!$V$6:$V$150,結果!B27,入力!$T$6:$T$150)/1000000</f>
        <v>0</v>
      </c>
      <c r="F27" s="727">
        <f t="shared" si="0"/>
        <v>0</v>
      </c>
      <c r="G27" s="722"/>
      <c r="H27" s="741">
        <f>+波及推計!Y27</f>
        <v>0</v>
      </c>
      <c r="I27" s="723">
        <f>+波及推計!AA27</f>
        <v>0.13230927181933047</v>
      </c>
      <c r="J27" s="723">
        <f>+波及推計!Z27</f>
        <v>0.13230927181933047</v>
      </c>
      <c r="K27" s="723">
        <f>+波及推計!AD27</f>
        <v>3.7280527898865476E-2</v>
      </c>
      <c r="L27" s="723">
        <f>+波及推計!AE27</f>
        <v>0.16958979971819593</v>
      </c>
      <c r="M27" s="723">
        <f>+波及推計!AH27</f>
        <v>2.6516845903588358E-2</v>
      </c>
      <c r="N27" s="742">
        <f>+波及推計!AK27</f>
        <v>6.8143745824990017E-4</v>
      </c>
    </row>
    <row r="28" spans="1:14" ht="15.6" customHeight="1">
      <c r="A28" s="689">
        <v>22</v>
      </c>
      <c r="B28" s="725" t="s">
        <v>179</v>
      </c>
      <c r="C28" s="718" t="s">
        <v>180</v>
      </c>
      <c r="D28" s="726">
        <f>SUMIF(入力!$V$6:$V$150,結果!B28,入力!$N$6:$N$150)/1000000</f>
        <v>0</v>
      </c>
      <c r="E28" s="726">
        <f>SUMIF(入力!$V$6:$V$150,結果!B28,入力!$T$6:$T$150)/1000000</f>
        <v>0</v>
      </c>
      <c r="F28" s="727">
        <f t="shared" si="0"/>
        <v>0</v>
      </c>
      <c r="G28" s="722"/>
      <c r="H28" s="741">
        <f>+波及推計!Y28</f>
        <v>0</v>
      </c>
      <c r="I28" s="723">
        <f>+波及推計!AA28</f>
        <v>0.9493827380055796</v>
      </c>
      <c r="J28" s="723">
        <f>+波及推計!Z28</f>
        <v>0.9493827380055796</v>
      </c>
      <c r="K28" s="723">
        <f>+波及推計!AD28</f>
        <v>0.2872298153733151</v>
      </c>
      <c r="L28" s="723">
        <f>+波及推計!AE28</f>
        <v>1.2366125533788948</v>
      </c>
      <c r="M28" s="723">
        <f>+波及推計!AH28</f>
        <v>0.42633764250396544</v>
      </c>
      <c r="N28" s="742">
        <f>+波及推計!AK28</f>
        <v>1.6617217371320471E-2</v>
      </c>
    </row>
    <row r="29" spans="1:14" ht="15.6" customHeight="1">
      <c r="A29" s="689">
        <v>23</v>
      </c>
      <c r="B29" s="725" t="s">
        <v>181</v>
      </c>
      <c r="C29" s="718" t="s">
        <v>182</v>
      </c>
      <c r="D29" s="726">
        <f>SUMIF(入力!$V$6:$V$150,結果!B29,入力!$N$6:$N$150)/1000000</f>
        <v>0</v>
      </c>
      <c r="E29" s="726">
        <f>SUMIF(入力!$V$6:$V$150,結果!B29,入力!$T$6:$T$150)/1000000</f>
        <v>0</v>
      </c>
      <c r="F29" s="727">
        <f t="shared" si="0"/>
        <v>0</v>
      </c>
      <c r="G29" s="722"/>
      <c r="H29" s="741">
        <f>+波及推計!Y29</f>
        <v>0</v>
      </c>
      <c r="I29" s="723">
        <f>+波及推計!AA29</f>
        <v>0.3051984941305953</v>
      </c>
      <c r="J29" s="723">
        <f>+波及推計!Z29</f>
        <v>0.3051984941305953</v>
      </c>
      <c r="K29" s="723">
        <f>+波及推計!AD29</f>
        <v>7.0614508926250763E-2</v>
      </c>
      <c r="L29" s="723">
        <f>+波及推計!AE29</f>
        <v>0.37581300305684606</v>
      </c>
      <c r="M29" s="723">
        <f>+波及推計!AH29</f>
        <v>0.11456718890811378</v>
      </c>
      <c r="N29" s="742">
        <f>+波及推計!AK29</f>
        <v>4.4450107564934288E-3</v>
      </c>
    </row>
    <row r="30" spans="1:14" ht="15.6" customHeight="1">
      <c r="A30" s="689">
        <v>24</v>
      </c>
      <c r="B30" s="725" t="s">
        <v>183</v>
      </c>
      <c r="C30" s="718" t="s">
        <v>184</v>
      </c>
      <c r="D30" s="726">
        <f>SUMIF(入力!$V$6:$V$150,結果!B30,入力!$N$6:$N$150)/1000000</f>
        <v>0</v>
      </c>
      <c r="E30" s="726">
        <f>SUMIF(入力!$V$6:$V$150,結果!B30,入力!$T$6:$T$150)/1000000</f>
        <v>0</v>
      </c>
      <c r="F30" s="727">
        <f t="shared" si="0"/>
        <v>0</v>
      </c>
      <c r="G30" s="722"/>
      <c r="H30" s="741">
        <f>+波及推計!Y30</f>
        <v>0</v>
      </c>
      <c r="I30" s="723">
        <f>+波及推計!AA30</f>
        <v>0.3997235226590532</v>
      </c>
      <c r="J30" s="723">
        <f>+波及推計!Z30</f>
        <v>0.3997235226590532</v>
      </c>
      <c r="K30" s="723">
        <f>+波及推計!AD30</f>
        <v>4.9413643437242812E-2</v>
      </c>
      <c r="L30" s="723">
        <f>+波及推計!AE30</f>
        <v>0.449137166096296</v>
      </c>
      <c r="M30" s="723">
        <f>+波及推計!AH30</f>
        <v>0.18206862548358493</v>
      </c>
      <c r="N30" s="742">
        <f>+波及推計!AK30</f>
        <v>2.0207553553267379E-2</v>
      </c>
    </row>
    <row r="31" spans="1:14" ht="15.6" customHeight="1">
      <c r="A31" s="689">
        <v>25</v>
      </c>
      <c r="B31" s="725" t="s">
        <v>185</v>
      </c>
      <c r="C31" s="718" t="s">
        <v>186</v>
      </c>
      <c r="D31" s="726">
        <f>SUMIF(入力!$V$6:$V$150,結果!B31,入力!$N$6:$N$150)/1000000</f>
        <v>6.7805</v>
      </c>
      <c r="E31" s="726">
        <f>SUMIF(入力!$V$6:$V$150,結果!B31,入力!$T$6:$T$150)/1000000</f>
        <v>2.0492205976726874</v>
      </c>
      <c r="F31" s="727">
        <f t="shared" si="0"/>
        <v>4.7312794023273126</v>
      </c>
      <c r="G31" s="722"/>
      <c r="H31" s="741">
        <f>+波及推計!Y31</f>
        <v>1.5777994483986832</v>
      </c>
      <c r="I31" s="723">
        <f>+波及推計!AA31</f>
        <v>0.88602404609452723</v>
      </c>
      <c r="J31" s="723">
        <f>+波及推計!Z31</f>
        <v>2.4638234944932105</v>
      </c>
      <c r="K31" s="723">
        <f>+波及推計!AD31</f>
        <v>6.4889774284922579</v>
      </c>
      <c r="L31" s="723">
        <f>+波及推計!AE31</f>
        <v>8.9528009229854675</v>
      </c>
      <c r="M31" s="723">
        <f>+波及推計!AH31</f>
        <v>3.7134394387446275</v>
      </c>
      <c r="N31" s="742">
        <f>+波及推計!AK31</f>
        <v>0.11368239179052665</v>
      </c>
    </row>
    <row r="32" spans="1:14" ht="15.6" customHeight="1">
      <c r="A32" s="689">
        <v>26</v>
      </c>
      <c r="B32" s="725" t="s">
        <v>187</v>
      </c>
      <c r="C32" s="718" t="s">
        <v>188</v>
      </c>
      <c r="D32" s="726">
        <f>SUMIF(入力!$V$6:$V$150,結果!B32,入力!$N$6:$N$150)/1000000</f>
        <v>32.528500000000001</v>
      </c>
      <c r="E32" s="726">
        <f>SUMIF(入力!$V$6:$V$150,結果!B32,入力!$T$6:$T$150)/1000000</f>
        <v>3.1614510069856436</v>
      </c>
      <c r="F32" s="727">
        <f t="shared" si="0"/>
        <v>29.367048993014357</v>
      </c>
      <c r="G32" s="722"/>
      <c r="H32" s="741">
        <f>+波及推計!Y32</f>
        <v>1.9858464813319903</v>
      </c>
      <c r="I32" s="723">
        <f>+波及推計!AA32</f>
        <v>3.4411900556271928</v>
      </c>
      <c r="J32" s="723">
        <f>+波及推計!Z32</f>
        <v>5.4270365369591831</v>
      </c>
      <c r="K32" s="723">
        <f>+波及推計!AD32</f>
        <v>1.6123468612786809</v>
      </c>
      <c r="L32" s="723">
        <f>+波及推計!AE32</f>
        <v>7.039383398237864</v>
      </c>
      <c r="M32" s="723">
        <f>+波及推計!AH32</f>
        <v>2.3247898261899604</v>
      </c>
      <c r="N32" s="742">
        <f>+波及推計!AK32</f>
        <v>0.1342672726085164</v>
      </c>
    </row>
    <row r="33" spans="1:14" ht="15.6" customHeight="1">
      <c r="A33" s="689">
        <v>27</v>
      </c>
      <c r="B33" s="725" t="s">
        <v>189</v>
      </c>
      <c r="C33" s="718" t="s">
        <v>190</v>
      </c>
      <c r="D33" s="726">
        <f>SUMIF(入力!$V$6:$V$150,結果!B33,入力!$N$6:$N$150)/1000000</f>
        <v>439.11750000000001</v>
      </c>
      <c r="E33" s="726">
        <f>SUMIF(入力!$V$6:$V$150,結果!B33,入力!$T$6:$T$150)/1000000</f>
        <v>0</v>
      </c>
      <c r="F33" s="727">
        <f t="shared" si="0"/>
        <v>439.11750000000001</v>
      </c>
      <c r="G33" s="722"/>
      <c r="H33" s="741">
        <f>+波及推計!Y33</f>
        <v>0</v>
      </c>
      <c r="I33" s="723">
        <f>+波及推計!AA33</f>
        <v>134.97617002529307</v>
      </c>
      <c r="J33" s="723">
        <f>+波及推計!Z33</f>
        <v>134.97617002529307</v>
      </c>
      <c r="K33" s="723">
        <f>+波及推計!AD33</f>
        <v>19.469015382315618</v>
      </c>
      <c r="L33" s="723">
        <f>+波及推計!AE33</f>
        <v>154.44518540760868</v>
      </c>
      <c r="M33" s="723">
        <f>+波及推計!AH33</f>
        <v>63.958094801092933</v>
      </c>
      <c r="N33" s="742">
        <f>+波及推計!AK33</f>
        <v>0.21217381559467607</v>
      </c>
    </row>
    <row r="34" spans="1:14" ht="15.6" customHeight="1">
      <c r="A34" s="689">
        <v>28</v>
      </c>
      <c r="B34" s="725" t="s">
        <v>191</v>
      </c>
      <c r="C34" s="718" t="s">
        <v>192</v>
      </c>
      <c r="D34" s="726">
        <f>SUMIF(入力!$V$6:$V$150,結果!B34,入力!$N$6:$N$150)/1000000</f>
        <v>0</v>
      </c>
      <c r="E34" s="726">
        <f>SUMIF(入力!$V$6:$V$150,結果!B34,入力!$T$6:$T$150)/1000000</f>
        <v>0</v>
      </c>
      <c r="F34" s="727">
        <f t="shared" si="0"/>
        <v>0</v>
      </c>
      <c r="G34" s="722"/>
      <c r="H34" s="741">
        <f>+波及推計!Y34</f>
        <v>0</v>
      </c>
      <c r="I34" s="723">
        <f>+波及推計!AA34</f>
        <v>3.3265982285824616</v>
      </c>
      <c r="J34" s="723">
        <f>+波及推計!Z34</f>
        <v>3.3265982285824616</v>
      </c>
      <c r="K34" s="723">
        <f>+波及推計!AD34</f>
        <v>0.50434042444833327</v>
      </c>
      <c r="L34" s="723">
        <f>+波及推計!AE34</f>
        <v>3.8309386530307949</v>
      </c>
      <c r="M34" s="723">
        <f>+波及推計!AH34</f>
        <v>1.2113127991463686</v>
      </c>
      <c r="N34" s="742">
        <f>+波及推計!AK34</f>
        <v>2.8641401996599029E-2</v>
      </c>
    </row>
    <row r="35" spans="1:14" ht="15.6" customHeight="1">
      <c r="A35" s="689">
        <v>29</v>
      </c>
      <c r="B35" s="725" t="s">
        <v>193</v>
      </c>
      <c r="C35" s="718" t="s">
        <v>96</v>
      </c>
      <c r="D35" s="726">
        <f>SUMIF(入力!$V$6:$V$150,結果!B35,入力!$N$6:$N$150)/1000000</f>
        <v>0</v>
      </c>
      <c r="E35" s="726">
        <f>SUMIF(入力!$V$6:$V$150,結果!B35,入力!$T$6:$T$150)/1000000</f>
        <v>0</v>
      </c>
      <c r="F35" s="727">
        <f t="shared" si="0"/>
        <v>0</v>
      </c>
      <c r="G35" s="722"/>
      <c r="H35" s="741">
        <f>+波及推計!Y35</f>
        <v>0</v>
      </c>
      <c r="I35" s="723">
        <f>+波及推計!AA35</f>
        <v>27.012187927088934</v>
      </c>
      <c r="J35" s="723">
        <f>+波及推計!Z35</f>
        <v>27.012187927088934</v>
      </c>
      <c r="K35" s="723">
        <f>+波及推計!AD35</f>
        <v>6.2781366871264277</v>
      </c>
      <c r="L35" s="723">
        <f>+波及推計!AE35</f>
        <v>33.290324614215365</v>
      </c>
      <c r="M35" s="723">
        <f>+波及推計!AH35</f>
        <v>13.747484235598979</v>
      </c>
      <c r="N35" s="742">
        <f>+波及推計!AK35</f>
        <v>1.4894411585280276</v>
      </c>
    </row>
    <row r="36" spans="1:14" ht="15.6" customHeight="1">
      <c r="A36" s="689">
        <v>30</v>
      </c>
      <c r="B36" s="725" t="s">
        <v>194</v>
      </c>
      <c r="C36" s="718" t="s">
        <v>97</v>
      </c>
      <c r="D36" s="726">
        <f>SUMIF(入力!$V$6:$V$150,結果!B36,入力!$N$6:$N$150)/1000000</f>
        <v>0</v>
      </c>
      <c r="E36" s="726">
        <f>SUMIF(入力!$V$6:$V$150,結果!B36,入力!$T$6:$T$150)/1000000</f>
        <v>0</v>
      </c>
      <c r="F36" s="727">
        <f t="shared" si="0"/>
        <v>0</v>
      </c>
      <c r="G36" s="722"/>
      <c r="H36" s="741">
        <f>+波及推計!Y36</f>
        <v>0</v>
      </c>
      <c r="I36" s="723">
        <f>+波及推計!AA36</f>
        <v>3.5449693461744136</v>
      </c>
      <c r="J36" s="723">
        <f>+波及推計!Z36</f>
        <v>3.5449693461744136</v>
      </c>
      <c r="K36" s="723">
        <f>+波及推計!AD36</f>
        <v>1.2581568053068855</v>
      </c>
      <c r="L36" s="723">
        <f>+波及推計!AE36</f>
        <v>4.8031261514812993</v>
      </c>
      <c r="M36" s="723">
        <f>+波及推計!AH36</f>
        <v>2.5616987428403224</v>
      </c>
      <c r="N36" s="742">
        <f>+波及推計!AK36</f>
        <v>0.19092278814280866</v>
      </c>
    </row>
    <row r="37" spans="1:14" ht="15.6" customHeight="1">
      <c r="A37" s="689">
        <v>31</v>
      </c>
      <c r="B37" s="725" t="s">
        <v>195</v>
      </c>
      <c r="C37" s="718" t="s">
        <v>196</v>
      </c>
      <c r="D37" s="726">
        <f>SUMIF(入力!$V$6:$V$150,結果!B37,入力!$N$6:$N$150)/1000000</f>
        <v>134.17750000000001</v>
      </c>
      <c r="E37" s="726">
        <f>SUMIF(入力!$V$6:$V$150,結果!B37,入力!$T$6:$T$150)/1000000</f>
        <v>15.02106033054706</v>
      </c>
      <c r="F37" s="727">
        <f t="shared" si="0"/>
        <v>119.15643966945295</v>
      </c>
      <c r="G37" s="722"/>
      <c r="H37" s="741">
        <f>+波及推計!Y37</f>
        <v>8.5910250769704426</v>
      </c>
      <c r="I37" s="723">
        <f>+波及推計!AA37</f>
        <v>0.38478709384098231</v>
      </c>
      <c r="J37" s="723">
        <f>+波及推計!Z37</f>
        <v>8.9758121708114249</v>
      </c>
      <c r="K37" s="723">
        <f>+波及推計!AD37</f>
        <v>0.87156469082391075</v>
      </c>
      <c r="L37" s="723">
        <f>+波及推計!AE37</f>
        <v>9.8473768616353361</v>
      </c>
      <c r="M37" s="723">
        <f>+波及推計!AH37</f>
        <v>4.024695258798106</v>
      </c>
      <c r="N37" s="742">
        <f>+波及推計!AK37</f>
        <v>0.71473750332900543</v>
      </c>
    </row>
    <row r="38" spans="1:14" ht="15.6" customHeight="1">
      <c r="A38" s="689">
        <v>32</v>
      </c>
      <c r="B38" s="725" t="s">
        <v>197</v>
      </c>
      <c r="C38" s="718" t="s">
        <v>198</v>
      </c>
      <c r="D38" s="726">
        <f>SUMIF(入力!$V$6:$V$150,結果!B38,入力!$N$6:$N$150)/1000000</f>
        <v>23.155999999999999</v>
      </c>
      <c r="E38" s="726">
        <f>SUMIF(入力!$V$6:$V$150,結果!B38,入力!$T$6:$T$150)/1000000</f>
        <v>4.7723198820718178</v>
      </c>
      <c r="F38" s="727">
        <f t="shared" si="0"/>
        <v>18.383680117928179</v>
      </c>
      <c r="G38" s="722"/>
      <c r="H38" s="741">
        <f>+波及推計!Y38</f>
        <v>3.7319255138608689</v>
      </c>
      <c r="I38" s="723">
        <f>+波及推計!AA38</f>
        <v>1.2095654686775168</v>
      </c>
      <c r="J38" s="723">
        <f>+波及推計!Z38</f>
        <v>4.9414909825383857</v>
      </c>
      <c r="K38" s="723">
        <f>+波及推計!AD38</f>
        <v>0.22462031524724996</v>
      </c>
      <c r="L38" s="723">
        <f>+波及推計!AE38</f>
        <v>5.166111297785636</v>
      </c>
      <c r="M38" s="723">
        <f>+波及推計!AH38</f>
        <v>2.6252220499946652</v>
      </c>
      <c r="N38" s="742">
        <f>+波及推計!AK38</f>
        <v>0.16497921388948966</v>
      </c>
    </row>
    <row r="39" spans="1:14" ht="15.6" customHeight="1">
      <c r="A39" s="689">
        <v>33</v>
      </c>
      <c r="B39" s="725" t="s">
        <v>199</v>
      </c>
      <c r="C39" s="718" t="s">
        <v>200</v>
      </c>
      <c r="D39" s="726">
        <f>SUMIF(入力!$V$6:$V$150,結果!B39,入力!$N$6:$N$150)/1000000</f>
        <v>0</v>
      </c>
      <c r="E39" s="726">
        <f>SUMIF(入力!$V$6:$V$150,結果!B39,入力!$T$6:$T$150)/1000000</f>
        <v>0</v>
      </c>
      <c r="F39" s="727">
        <f t="shared" si="0"/>
        <v>0</v>
      </c>
      <c r="G39" s="722"/>
      <c r="H39" s="741">
        <f>+波及推計!Y39</f>
        <v>0</v>
      </c>
      <c r="I39" s="723">
        <f>+波及推計!AA39</f>
        <v>2.4071435658068912</v>
      </c>
      <c r="J39" s="723">
        <f>+波及推計!Z39</f>
        <v>2.4071435658068912</v>
      </c>
      <c r="K39" s="723">
        <f>+波及推計!AD39</f>
        <v>0.36533226034902816</v>
      </c>
      <c r="L39" s="723">
        <f>+波及推計!AE39</f>
        <v>2.7724758261559193</v>
      </c>
      <c r="M39" s="723">
        <f>+波及推計!AH39</f>
        <v>1.4398248296581551</v>
      </c>
      <c r="N39" s="742">
        <f>+波及推計!AK39</f>
        <v>0.12987715931918711</v>
      </c>
    </row>
    <row r="40" spans="1:14" ht="15.6" customHeight="1">
      <c r="A40" s="689">
        <v>34</v>
      </c>
      <c r="B40" s="725" t="s">
        <v>201</v>
      </c>
      <c r="C40" s="718" t="s">
        <v>98</v>
      </c>
      <c r="D40" s="726">
        <f>SUMIF(入力!$V$6:$V$150,結果!B40,入力!$N$6:$N$150)/1000000</f>
        <v>33.414999999999999</v>
      </c>
      <c r="E40" s="726">
        <f>SUMIF(入力!$V$6:$V$150,結果!B40,入力!$T$6:$T$150)/1000000</f>
        <v>13.989581646812502</v>
      </c>
      <c r="F40" s="727">
        <f t="shared" si="0"/>
        <v>19.425418353187496</v>
      </c>
      <c r="G40" s="722"/>
      <c r="H40" s="741">
        <f>+波及推計!Y40</f>
        <v>11.056917667027903</v>
      </c>
      <c r="I40" s="723">
        <f>+波及推計!AA40</f>
        <v>1.7343307483804367</v>
      </c>
      <c r="J40" s="723">
        <f>+波及推計!Z40</f>
        <v>12.79124841540834</v>
      </c>
      <c r="K40" s="723">
        <f>+波及推計!AD40</f>
        <v>0.12636089367889564</v>
      </c>
      <c r="L40" s="723">
        <f>+波及推計!AE40</f>
        <v>12.917609309087236</v>
      </c>
      <c r="M40" s="723">
        <f>+波及推計!AH40</f>
        <v>6.4572400222706712</v>
      </c>
      <c r="N40" s="742">
        <f>+波及推計!AK40</f>
        <v>0.91999050299869678</v>
      </c>
    </row>
    <row r="41" spans="1:14" ht="15.6" customHeight="1">
      <c r="A41" s="689">
        <v>35</v>
      </c>
      <c r="B41" s="725" t="s">
        <v>202</v>
      </c>
      <c r="C41" s="718" t="s">
        <v>99</v>
      </c>
      <c r="D41" s="726">
        <f>SUMIF(入力!$V$6:$V$150,結果!B41,入力!$N$6:$N$150)/1000000</f>
        <v>0</v>
      </c>
      <c r="E41" s="726">
        <f>SUMIF(入力!$V$6:$V$150,結果!B41,入力!$T$6:$T$150)/1000000</f>
        <v>0</v>
      </c>
      <c r="F41" s="727">
        <f t="shared" si="0"/>
        <v>0</v>
      </c>
      <c r="G41" s="722"/>
      <c r="H41" s="741">
        <f>+波及推計!Y41</f>
        <v>0</v>
      </c>
      <c r="I41" s="723">
        <f>+波及推計!AA41</f>
        <v>1.9624370673053286</v>
      </c>
      <c r="J41" s="723">
        <f>+波及推計!Z41</f>
        <v>1.9624370673053286</v>
      </c>
      <c r="K41" s="723">
        <f>+波及推計!AD41</f>
        <v>0.5384680131073718</v>
      </c>
      <c r="L41" s="723">
        <f>+波及推計!AE41</f>
        <v>2.5009050804127004</v>
      </c>
      <c r="M41" s="723">
        <f>+波及推計!AH41</f>
        <v>1.2561779576762335</v>
      </c>
      <c r="N41" s="742">
        <f>+波及推計!AK41</f>
        <v>0.16025154196475522</v>
      </c>
    </row>
    <row r="42" spans="1:14" ht="15.6" customHeight="1">
      <c r="A42" s="689">
        <v>36</v>
      </c>
      <c r="B42" s="725" t="s">
        <v>203</v>
      </c>
      <c r="C42" s="718" t="s">
        <v>204</v>
      </c>
      <c r="D42" s="726">
        <f>SUMIF(入力!$V$6:$V$150,結果!B42,入力!$N$6:$N$150)/1000000</f>
        <v>0</v>
      </c>
      <c r="E42" s="726">
        <f>SUMIF(入力!$V$6:$V$150,結果!B42,入力!$T$6:$T$150)/1000000</f>
        <v>0</v>
      </c>
      <c r="F42" s="727">
        <f t="shared" si="0"/>
        <v>0</v>
      </c>
      <c r="G42" s="722"/>
      <c r="H42" s="741">
        <f>+波及推計!Y42</f>
        <v>0</v>
      </c>
      <c r="I42" s="723">
        <f>+波及推計!AA42</f>
        <v>2.7294064917918459</v>
      </c>
      <c r="J42" s="723">
        <f>+波及推計!Z42</f>
        <v>2.7294064917918459</v>
      </c>
      <c r="K42" s="723">
        <f>+波及推計!AD42</f>
        <v>0.28897431050834632</v>
      </c>
      <c r="L42" s="723">
        <f>+波及推計!AE42</f>
        <v>3.0183808023001921</v>
      </c>
      <c r="M42" s="723">
        <f>+波及推計!AH42</f>
        <v>0.79351108328007602</v>
      </c>
      <c r="N42" s="742">
        <f>+波及推計!AK42</f>
        <v>6.8592432059167707E-3</v>
      </c>
    </row>
    <row r="43" spans="1:14" ht="15.6" customHeight="1">
      <c r="A43" s="689">
        <v>37</v>
      </c>
      <c r="B43" s="725" t="s">
        <v>205</v>
      </c>
      <c r="C43" s="718" t="s">
        <v>206</v>
      </c>
      <c r="D43" s="726">
        <f>SUMIF(入力!$V$6:$V$150,結果!B43,入力!$N$6:$N$150)/1000000</f>
        <v>0</v>
      </c>
      <c r="E43" s="726">
        <f>SUMIF(入力!$V$6:$V$150,結果!B43,入力!$T$6:$T$150)/1000000</f>
        <v>0</v>
      </c>
      <c r="F43" s="727">
        <f t="shared" si="0"/>
        <v>0</v>
      </c>
      <c r="G43" s="722"/>
      <c r="H43" s="741">
        <f>+波及推計!Y43</f>
        <v>0</v>
      </c>
      <c r="I43" s="723">
        <f>+波及推計!AA43</f>
        <v>7.8491956953114137</v>
      </c>
      <c r="J43" s="723">
        <f>+波及推計!Z43</f>
        <v>7.8491956953114137</v>
      </c>
      <c r="K43" s="723">
        <f>+波及推計!AD43</f>
        <v>1.4989084290131742</v>
      </c>
      <c r="L43" s="723">
        <f>+波及推計!AE43</f>
        <v>9.3481041243245873</v>
      </c>
      <c r="M43" s="723">
        <f>+波及推計!AH43</f>
        <v>2.2490634860981116</v>
      </c>
      <c r="N43" s="742">
        <f>+波及推計!AK43</f>
        <v>9.4439012006045611E-2</v>
      </c>
    </row>
    <row r="44" spans="1:14" ht="15.6" customHeight="1">
      <c r="A44" s="689">
        <v>38</v>
      </c>
      <c r="B44" s="725" t="s">
        <v>207</v>
      </c>
      <c r="C44" s="718" t="s">
        <v>208</v>
      </c>
      <c r="D44" s="726">
        <f>SUMIF(入力!$V$6:$V$150,結果!B44,入力!$N$6:$N$150)/1000000</f>
        <v>0</v>
      </c>
      <c r="E44" s="726">
        <f>SUMIF(入力!$V$6:$V$150,結果!B44,入力!$T$6:$T$150)/1000000</f>
        <v>0</v>
      </c>
      <c r="F44" s="727">
        <f t="shared" si="0"/>
        <v>0</v>
      </c>
      <c r="G44" s="722"/>
      <c r="H44" s="741">
        <f>+波及推計!Y44</f>
        <v>0</v>
      </c>
      <c r="I44" s="723">
        <f>+波及推計!AA44</f>
        <v>1.6917196004895489</v>
      </c>
      <c r="J44" s="723">
        <f>+波及推計!Z44</f>
        <v>1.6917196004895489</v>
      </c>
      <c r="K44" s="723">
        <f>+波及推計!AD44</f>
        <v>0.19334704273612877</v>
      </c>
      <c r="L44" s="723">
        <f>+波及推計!AE44</f>
        <v>1.8850666432256777</v>
      </c>
      <c r="M44" s="723">
        <f>+波及推計!AH44</f>
        <v>0.7690909212107192</v>
      </c>
      <c r="N44" s="742">
        <f>+波及推計!AK44</f>
        <v>7.5216026412662063E-2</v>
      </c>
    </row>
    <row r="45" spans="1:14" ht="15.6" customHeight="1">
      <c r="A45" s="689">
        <v>39</v>
      </c>
      <c r="B45" s="725" t="s">
        <v>209</v>
      </c>
      <c r="C45" s="718" t="s">
        <v>210</v>
      </c>
      <c r="D45" s="726">
        <f>SUMIF(入力!$V$6:$V$150,結果!B45,入力!$N$6:$N$150)/1000000</f>
        <v>0</v>
      </c>
      <c r="E45" s="726">
        <f>SUMIF(入力!$V$6:$V$150,結果!B45,入力!$T$6:$T$150)/1000000</f>
        <v>0</v>
      </c>
      <c r="F45" s="727">
        <f t="shared" si="0"/>
        <v>0</v>
      </c>
      <c r="G45" s="722"/>
      <c r="H45" s="741">
        <f>+波及推計!Y45</f>
        <v>0</v>
      </c>
      <c r="I45" s="723">
        <f>+波及推計!AA45</f>
        <v>5.0226529047827997</v>
      </c>
      <c r="J45" s="723">
        <f>+波及推計!Z45</f>
        <v>5.0226529047827997</v>
      </c>
      <c r="K45" s="723">
        <f>+波及推計!AD45</f>
        <v>0.57237886636176205</v>
      </c>
      <c r="L45" s="723">
        <f>+波及推計!AE45</f>
        <v>5.5950317711445621</v>
      </c>
      <c r="M45" s="723">
        <f>+波及推計!AH45</f>
        <v>2.28303182823606</v>
      </c>
      <c r="N45" s="742">
        <f>+波及推計!AK45</f>
        <v>0.12631718681244131</v>
      </c>
    </row>
    <row r="46" spans="1:14" ht="15.6" customHeight="1">
      <c r="A46" s="689">
        <v>40</v>
      </c>
      <c r="B46" s="725" t="s">
        <v>211</v>
      </c>
      <c r="C46" s="718" t="s">
        <v>212</v>
      </c>
      <c r="D46" s="726">
        <f>SUMIF(入力!$V$6:$V$150,結果!B46,入力!$N$6:$N$150)/1000000</f>
        <v>0</v>
      </c>
      <c r="E46" s="726">
        <f>SUMIF(入力!$V$6:$V$150,結果!B46,入力!$T$6:$T$150)/1000000</f>
        <v>0</v>
      </c>
      <c r="F46" s="727">
        <f t="shared" si="0"/>
        <v>0</v>
      </c>
      <c r="G46" s="722"/>
      <c r="H46" s="741">
        <f>+波及推計!Y46</f>
        <v>0</v>
      </c>
      <c r="I46" s="723">
        <f>+波及推計!AA46</f>
        <v>0.61521163383569777</v>
      </c>
      <c r="J46" s="723">
        <f>+波及推計!Z46</f>
        <v>0.61521163383569777</v>
      </c>
      <c r="K46" s="723">
        <f>+波及推計!AD46</f>
        <v>0.28663663225069169</v>
      </c>
      <c r="L46" s="723">
        <f>+波及推計!AE46</f>
        <v>0.90184826608638946</v>
      </c>
      <c r="M46" s="723">
        <f>+波及推計!AH46</f>
        <v>0.13066213066281951</v>
      </c>
      <c r="N46" s="742">
        <f>+波及推計!AK46</f>
        <v>7.7001019305493312E-3</v>
      </c>
    </row>
    <row r="47" spans="1:14" ht="15.6" customHeight="1">
      <c r="A47" s="689">
        <v>41</v>
      </c>
      <c r="B47" s="725" t="s">
        <v>213</v>
      </c>
      <c r="C47" s="718" t="s">
        <v>214</v>
      </c>
      <c r="D47" s="726">
        <f>SUMIF(入力!$V$6:$V$150,結果!B47,入力!$N$6:$N$150)/1000000</f>
        <v>0</v>
      </c>
      <c r="E47" s="726">
        <f>SUMIF(入力!$V$6:$V$150,結果!B47,入力!$T$6:$T$150)/1000000</f>
        <v>0</v>
      </c>
      <c r="F47" s="727">
        <f t="shared" si="0"/>
        <v>0</v>
      </c>
      <c r="G47" s="722"/>
      <c r="H47" s="741">
        <f>+波及推計!Y47</f>
        <v>0</v>
      </c>
      <c r="I47" s="723">
        <f>+波及推計!AA47</f>
        <v>3.4593235486401981</v>
      </c>
      <c r="J47" s="723">
        <f>+波及推計!Z47</f>
        <v>3.4593235486401981</v>
      </c>
      <c r="K47" s="723">
        <f>+波及推計!AD47</f>
        <v>0.6989245892873881</v>
      </c>
      <c r="L47" s="723">
        <f>+波及推計!AE47</f>
        <v>4.1582481379275862</v>
      </c>
      <c r="M47" s="723">
        <f>+波及推計!AH47</f>
        <v>0.8119730735240388</v>
      </c>
      <c r="N47" s="742">
        <f>+波及推計!AK47</f>
        <v>8.6289778968408601E-2</v>
      </c>
    </row>
    <row r="48" spans="1:14" ht="15.6" customHeight="1">
      <c r="A48" s="689">
        <v>42</v>
      </c>
      <c r="B48" s="725" t="s">
        <v>215</v>
      </c>
      <c r="C48" s="718" t="s">
        <v>216</v>
      </c>
      <c r="D48" s="726">
        <f>SUMIF(入力!$V$6:$V$150,結果!B48,入力!$N$6:$N$150)/1000000</f>
        <v>0</v>
      </c>
      <c r="E48" s="726">
        <f>SUMIF(入力!$V$6:$V$150,結果!B48,入力!$T$6:$T$150)/1000000</f>
        <v>0</v>
      </c>
      <c r="F48" s="727">
        <f t="shared" si="0"/>
        <v>0</v>
      </c>
      <c r="G48" s="722"/>
      <c r="H48" s="741">
        <f>+波及推計!Y48</f>
        <v>0</v>
      </c>
      <c r="I48" s="723">
        <f>+波及推計!AA48</f>
        <v>5.9723109324054393</v>
      </c>
      <c r="J48" s="723">
        <f>+波及推計!Z48</f>
        <v>5.9723109324054393</v>
      </c>
      <c r="K48" s="723">
        <f>+波及推計!AD48</f>
        <v>0.81996712051356491</v>
      </c>
      <c r="L48" s="723">
        <f>+波及推計!AE48</f>
        <v>6.7922780529190039</v>
      </c>
      <c r="M48" s="723">
        <f>+波及推計!AH48</f>
        <v>3.2480703794068608</v>
      </c>
      <c r="N48" s="742">
        <f>+波及推計!AK48</f>
        <v>0.31069326532713099</v>
      </c>
    </row>
    <row r="49" spans="1:14" ht="15.6" customHeight="1">
      <c r="A49" s="689">
        <v>43</v>
      </c>
      <c r="B49" s="725" t="s">
        <v>217</v>
      </c>
      <c r="C49" s="718" t="s">
        <v>218</v>
      </c>
      <c r="D49" s="726">
        <f>SUMIF(入力!$V$6:$V$150,結果!B49,入力!$N$6:$N$150)/1000000</f>
        <v>0</v>
      </c>
      <c r="E49" s="726">
        <f>SUMIF(入力!$V$6:$V$150,結果!B49,入力!$T$6:$T$150)/1000000</f>
        <v>0</v>
      </c>
      <c r="F49" s="727">
        <f t="shared" si="0"/>
        <v>0</v>
      </c>
      <c r="G49" s="722"/>
      <c r="H49" s="741">
        <f>+波及推計!Y49</f>
        <v>0</v>
      </c>
      <c r="I49" s="723">
        <f>+波及推計!AA49</f>
        <v>23.505826239215828</v>
      </c>
      <c r="J49" s="723">
        <f>+波及推計!Z49</f>
        <v>23.505826239215828</v>
      </c>
      <c r="K49" s="723">
        <f>+波及推計!AD49</f>
        <v>3.9967957455781002</v>
      </c>
      <c r="L49" s="723">
        <f>+波及推計!AE49</f>
        <v>27.502621984793929</v>
      </c>
      <c r="M49" s="723">
        <f>+波及推計!AH49</f>
        <v>12.82903108206057</v>
      </c>
      <c r="N49" s="742">
        <f>+波及推計!AK49</f>
        <v>1.8933524199494778</v>
      </c>
    </row>
    <row r="50" spans="1:14" ht="15.6" customHeight="1">
      <c r="A50" s="689">
        <v>44</v>
      </c>
      <c r="B50" s="725" t="s">
        <v>219</v>
      </c>
      <c r="C50" s="718" t="s">
        <v>0</v>
      </c>
      <c r="D50" s="726">
        <f>SUMIF(入力!$V$6:$V$150,結果!B50,入力!$N$6:$N$150)/1000000</f>
        <v>0</v>
      </c>
      <c r="E50" s="726">
        <f>SUMIF(入力!$V$6:$V$150,結果!B50,入力!$T$6:$T$150)/1000000</f>
        <v>0</v>
      </c>
      <c r="F50" s="727">
        <f t="shared" si="0"/>
        <v>0</v>
      </c>
      <c r="G50" s="722"/>
      <c r="H50" s="741">
        <f>+波及推計!Y50</f>
        <v>0</v>
      </c>
      <c r="I50" s="723">
        <f>+波及推計!AA50</f>
        <v>4.7159989782679892</v>
      </c>
      <c r="J50" s="723">
        <f>+波及推計!Z50</f>
        <v>4.7159989782679892</v>
      </c>
      <c r="K50" s="723">
        <f>+波及推計!AD50</f>
        <v>0.9607357127557824</v>
      </c>
      <c r="L50" s="723">
        <f>+波及推計!AE50</f>
        <v>5.6767346910237713</v>
      </c>
      <c r="M50" s="723">
        <f>+波及推計!AH50</f>
        <v>2.5196007361162467</v>
      </c>
      <c r="N50" s="742">
        <f>+波及推計!AK50</f>
        <v>0.2061293914964985</v>
      </c>
    </row>
    <row r="51" spans="1:14" ht="15.6" customHeight="1">
      <c r="A51" s="689">
        <v>45</v>
      </c>
      <c r="B51" s="725" t="s">
        <v>220</v>
      </c>
      <c r="C51" s="718" t="s">
        <v>1</v>
      </c>
      <c r="D51" s="726">
        <f>SUMIF(入力!$V$6:$V$150,結果!B51,入力!$N$6:$N$150)/1000000</f>
        <v>0</v>
      </c>
      <c r="E51" s="726">
        <f>SUMIF(入力!$V$6:$V$150,結果!B51,入力!$T$6:$T$150)/1000000</f>
        <v>0</v>
      </c>
      <c r="F51" s="727">
        <f t="shared" si="0"/>
        <v>0</v>
      </c>
      <c r="G51" s="722"/>
      <c r="H51" s="741">
        <f>+波及推計!Y51</f>
        <v>0</v>
      </c>
      <c r="I51" s="723">
        <f>+波及推計!AA51</f>
        <v>4.8763617133680075</v>
      </c>
      <c r="J51" s="723">
        <f>+波及推計!Z51</f>
        <v>4.8763617133680075</v>
      </c>
      <c r="K51" s="723">
        <f>+波及推計!AD51</f>
        <v>1.1077531081701719</v>
      </c>
      <c r="L51" s="723">
        <f>+波及推計!AE51</f>
        <v>5.9841148215381796</v>
      </c>
      <c r="M51" s="723">
        <f>+波及推計!AH51</f>
        <v>2.9917881665413808</v>
      </c>
      <c r="N51" s="742">
        <f>+波及推計!AK51</f>
        <v>0.30115894915542613</v>
      </c>
    </row>
    <row r="52" spans="1:14" ht="15.6" customHeight="1">
      <c r="A52" s="689">
        <v>46</v>
      </c>
      <c r="B52" s="725" t="s">
        <v>221</v>
      </c>
      <c r="C52" s="718" t="s">
        <v>2</v>
      </c>
      <c r="D52" s="726">
        <f>SUMIF(入力!$V$6:$V$150,結果!B52,入力!$N$6:$N$150)/1000000</f>
        <v>0</v>
      </c>
      <c r="E52" s="726">
        <f>SUMIF(入力!$V$6:$V$150,結果!B52,入力!$T$6:$T$150)/1000000</f>
        <v>0</v>
      </c>
      <c r="F52" s="727">
        <f t="shared" si="0"/>
        <v>0</v>
      </c>
      <c r="G52" s="722"/>
      <c r="H52" s="741">
        <f>+波及推計!Y52</f>
        <v>0</v>
      </c>
      <c r="I52" s="723">
        <f>+波及推計!AA52</f>
        <v>2.5899640221100535</v>
      </c>
      <c r="J52" s="723">
        <f>+波及推計!Z52</f>
        <v>2.5899640221100535</v>
      </c>
      <c r="K52" s="723">
        <f>+波及推計!AD52</f>
        <v>0.76502292350959156</v>
      </c>
      <c r="L52" s="723">
        <f>+波及推計!AE52</f>
        <v>3.3549869456196451</v>
      </c>
      <c r="M52" s="723">
        <f>+波及推計!AH52</f>
        <v>1.3291098815962208</v>
      </c>
      <c r="N52" s="742">
        <f>+波及推計!AK52</f>
        <v>8.7302479468347072E-2</v>
      </c>
    </row>
    <row r="53" spans="1:14" ht="15.6" customHeight="1">
      <c r="A53" s="689">
        <v>47</v>
      </c>
      <c r="B53" s="725" t="s">
        <v>222</v>
      </c>
      <c r="C53" s="718" t="s">
        <v>223</v>
      </c>
      <c r="D53" s="726">
        <f>SUMIF(入力!$V$6:$V$150,結果!B53,入力!$N$6:$N$150)/1000000</f>
        <v>0</v>
      </c>
      <c r="E53" s="726">
        <f>SUMIF(入力!$V$6:$V$150,結果!B53,入力!$T$6:$T$150)/1000000</f>
        <v>0</v>
      </c>
      <c r="F53" s="727">
        <f t="shared" si="0"/>
        <v>0</v>
      </c>
      <c r="G53" s="722"/>
      <c r="H53" s="741">
        <f>+波及推計!Y53</f>
        <v>0</v>
      </c>
      <c r="I53" s="723">
        <f>+波及推計!AA53</f>
        <v>0.44172178481321733</v>
      </c>
      <c r="J53" s="723">
        <f>+波及推計!Z53</f>
        <v>0.44172178481321733</v>
      </c>
      <c r="K53" s="723">
        <f>+波及推計!AD53</f>
        <v>0.21320132126424268</v>
      </c>
      <c r="L53" s="723">
        <f>+波及推計!AE53</f>
        <v>0.65492310607746007</v>
      </c>
      <c r="M53" s="723">
        <f>+波及推計!AH53</f>
        <v>0.28994027025052005</v>
      </c>
      <c r="N53" s="742">
        <f>+波及推計!AK53</f>
        <v>8.2416824548998471E-3</v>
      </c>
    </row>
    <row r="54" spans="1:14" ht="15.6" customHeight="1">
      <c r="A54" s="689">
        <v>48</v>
      </c>
      <c r="B54" s="725" t="s">
        <v>224</v>
      </c>
      <c r="C54" s="718" t="s">
        <v>225</v>
      </c>
      <c r="D54" s="726">
        <f>SUMIF(入力!$V$6:$V$150,結果!B54,入力!$N$6:$N$150)/1000000</f>
        <v>0</v>
      </c>
      <c r="E54" s="726">
        <f>SUMIF(入力!$V$6:$V$150,結果!B54,入力!$T$6:$T$150)/1000000</f>
        <v>0</v>
      </c>
      <c r="F54" s="727">
        <f t="shared" si="0"/>
        <v>0</v>
      </c>
      <c r="G54" s="722"/>
      <c r="H54" s="741">
        <f>+波及推計!Y54</f>
        <v>0</v>
      </c>
      <c r="I54" s="723">
        <f>+波及推計!AA54</f>
        <v>1.8709685797717786</v>
      </c>
      <c r="J54" s="723">
        <f>+波及推計!Z54</f>
        <v>1.8709685797717786</v>
      </c>
      <c r="K54" s="723">
        <f>+波及推計!AD54</f>
        <v>0.55679306642258031</v>
      </c>
      <c r="L54" s="723">
        <f>+波及推計!AE54</f>
        <v>2.4277616461943587</v>
      </c>
      <c r="M54" s="723">
        <f>+波及推計!AH54</f>
        <v>0.79906459932474572</v>
      </c>
      <c r="N54" s="742">
        <f>+波及推計!AK54</f>
        <v>0.13961683695915461</v>
      </c>
    </row>
    <row r="55" spans="1:14" ht="15.6" customHeight="1">
      <c r="A55" s="689">
        <v>49</v>
      </c>
      <c r="B55" s="725" t="s">
        <v>226</v>
      </c>
      <c r="C55" s="718" t="s">
        <v>227</v>
      </c>
      <c r="D55" s="726">
        <f>SUMIF(入力!$V$6:$V$150,結果!B55,入力!$N$6:$N$150)/1000000</f>
        <v>0</v>
      </c>
      <c r="E55" s="726">
        <f>SUMIF(入力!$V$6:$V$150,結果!B55,入力!$T$6:$T$150)/1000000</f>
        <v>0</v>
      </c>
      <c r="F55" s="727">
        <f t="shared" si="0"/>
        <v>0</v>
      </c>
      <c r="G55" s="722"/>
      <c r="H55" s="741">
        <f>+波及推計!Y55</f>
        <v>0</v>
      </c>
      <c r="I55" s="723">
        <f>+波及推計!AA55</f>
        <v>4.5793517988758383</v>
      </c>
      <c r="J55" s="723">
        <f>+波及推計!Z55</f>
        <v>4.5793517988758383</v>
      </c>
      <c r="K55" s="723">
        <f>+波及推計!AD55</f>
        <v>2.3627096949049489</v>
      </c>
      <c r="L55" s="723">
        <f>+波及推計!AE55</f>
        <v>6.9420614937807876</v>
      </c>
      <c r="M55" s="723">
        <f>+波及推計!AH55</f>
        <v>2.3389692549590801</v>
      </c>
      <c r="N55" s="742">
        <f>+波及推計!AK55</f>
        <v>0.16024766381748529</v>
      </c>
    </row>
    <row r="56" spans="1:14" ht="15.6" customHeight="1">
      <c r="A56" s="689">
        <v>50</v>
      </c>
      <c r="B56" s="725" t="s">
        <v>228</v>
      </c>
      <c r="C56" s="718" t="s">
        <v>229</v>
      </c>
      <c r="D56" s="726">
        <f>SUMIF(入力!$V$6:$V$150,結果!B56,入力!$N$6:$N$150)/1000000</f>
        <v>0</v>
      </c>
      <c r="E56" s="726">
        <f>SUMIF(入力!$V$6:$V$150,結果!B56,入力!$T$6:$T$150)/1000000</f>
        <v>0</v>
      </c>
      <c r="F56" s="727">
        <f t="shared" si="0"/>
        <v>0</v>
      </c>
      <c r="G56" s="722"/>
      <c r="H56" s="741">
        <f>+波及推計!Y56</f>
        <v>0</v>
      </c>
      <c r="I56" s="723">
        <f>+波及推計!AA56</f>
        <v>0.20943785461022393</v>
      </c>
      <c r="J56" s="723">
        <f>+波及推計!Z56</f>
        <v>0.20943785461022393</v>
      </c>
      <c r="K56" s="723">
        <f>+波及推計!AD56</f>
        <v>4.0928251485435938</v>
      </c>
      <c r="L56" s="723">
        <f>+波及推計!AE56</f>
        <v>4.3022630031538176</v>
      </c>
      <c r="M56" s="723">
        <f>+波及推計!AH56</f>
        <v>1.4968471735429965</v>
      </c>
      <c r="N56" s="742">
        <f>+波及推計!AK56</f>
        <v>0.12379902438458333</v>
      </c>
    </row>
    <row r="57" spans="1:14" ht="15.6" customHeight="1">
      <c r="A57" s="689">
        <v>51</v>
      </c>
      <c r="B57" s="725" t="s">
        <v>230</v>
      </c>
      <c r="C57" s="718" t="s">
        <v>231</v>
      </c>
      <c r="D57" s="726">
        <f>SUMIF(入力!$V$6:$V$150,結果!B57,入力!$N$6:$N$150)/1000000</f>
        <v>0</v>
      </c>
      <c r="E57" s="726">
        <f>SUMIF(入力!$V$6:$V$150,結果!B57,入力!$T$6:$T$150)/1000000</f>
        <v>0</v>
      </c>
      <c r="F57" s="727">
        <f t="shared" si="0"/>
        <v>0</v>
      </c>
      <c r="G57" s="722"/>
      <c r="H57" s="741">
        <f>+波及推計!Y57</f>
        <v>0</v>
      </c>
      <c r="I57" s="723">
        <f>+波及推計!AA57</f>
        <v>8.694789151440796E-2</v>
      </c>
      <c r="J57" s="723">
        <f>+波及推計!Z57</f>
        <v>8.694789151440796E-2</v>
      </c>
      <c r="K57" s="723">
        <f>+波及推計!AD57</f>
        <v>2.0124759447525776E-2</v>
      </c>
      <c r="L57" s="723">
        <f>+波及推計!AE57</f>
        <v>0.10707265096193373</v>
      </c>
      <c r="M57" s="723">
        <f>+波及推計!AH57</f>
        <v>3.4268732236766658E-2</v>
      </c>
      <c r="N57" s="742">
        <f>+波及推計!AK57</f>
        <v>2.7426009425100392E-3</v>
      </c>
    </row>
    <row r="58" spans="1:14" ht="15.6" customHeight="1">
      <c r="A58" s="689">
        <v>52</v>
      </c>
      <c r="B58" s="725" t="s">
        <v>232</v>
      </c>
      <c r="C58" s="718" t="s">
        <v>233</v>
      </c>
      <c r="D58" s="726">
        <f>SUMIF(入力!$V$6:$V$150,結果!B58,入力!$N$6:$N$150)/1000000</f>
        <v>0</v>
      </c>
      <c r="E58" s="726">
        <f>SUMIF(入力!$V$6:$V$150,結果!B58,入力!$T$6:$T$150)/1000000</f>
        <v>0</v>
      </c>
      <c r="F58" s="727">
        <f t="shared" si="0"/>
        <v>0</v>
      </c>
      <c r="G58" s="722"/>
      <c r="H58" s="741">
        <f>+波及推計!Y58</f>
        <v>0</v>
      </c>
      <c r="I58" s="723">
        <f>+波及推計!AA58</f>
        <v>0.37268626019844436</v>
      </c>
      <c r="J58" s="723">
        <f>+波及推計!Z58</f>
        <v>0.37268626019844436</v>
      </c>
      <c r="K58" s="723">
        <f>+波及推計!AD58</f>
        <v>0.40784800340194771</v>
      </c>
      <c r="L58" s="723">
        <f>+波及推計!AE58</f>
        <v>0.78053426360039202</v>
      </c>
      <c r="M58" s="723">
        <f>+波及推計!AH58</f>
        <v>0.28270597177532064</v>
      </c>
      <c r="N58" s="742">
        <f>+波及推計!AK58</f>
        <v>1.68681019152601E-2</v>
      </c>
    </row>
    <row r="59" spans="1:14" ht="15.6" customHeight="1">
      <c r="A59" s="689">
        <v>53</v>
      </c>
      <c r="B59" s="725" t="s">
        <v>234</v>
      </c>
      <c r="C59" s="718" t="s">
        <v>235</v>
      </c>
      <c r="D59" s="726">
        <f>SUMIF(入力!$V$6:$V$150,結果!B59,入力!$N$6:$N$150)/1000000</f>
        <v>0</v>
      </c>
      <c r="E59" s="726">
        <f>SUMIF(入力!$V$6:$V$150,結果!B59,入力!$T$6:$T$150)/1000000</f>
        <v>0</v>
      </c>
      <c r="F59" s="727">
        <f t="shared" si="0"/>
        <v>0</v>
      </c>
      <c r="G59" s="722"/>
      <c r="H59" s="741">
        <f>+波及推計!Y59</f>
        <v>0</v>
      </c>
      <c r="I59" s="723">
        <f>+波及推計!AA59</f>
        <v>6.3688419170601085E-2</v>
      </c>
      <c r="J59" s="723">
        <f>+波及推計!Z59</f>
        <v>6.3688419170601085E-2</v>
      </c>
      <c r="K59" s="723">
        <f>+波及推計!AD59</f>
        <v>0.65079676062532854</v>
      </c>
      <c r="L59" s="723">
        <f>+波及推計!AE59</f>
        <v>0.71448517979592963</v>
      </c>
      <c r="M59" s="723">
        <f>+波及推計!AH59</f>
        <v>0.23703274975554439</v>
      </c>
      <c r="N59" s="742">
        <f>+波及推計!AK59</f>
        <v>4.7160368443957344E-2</v>
      </c>
    </row>
    <row r="60" spans="1:14" ht="15.6" customHeight="1">
      <c r="A60" s="689">
        <v>54</v>
      </c>
      <c r="B60" s="725" t="s">
        <v>236</v>
      </c>
      <c r="C60" s="718" t="s">
        <v>237</v>
      </c>
      <c r="D60" s="726">
        <f>SUMIF(入力!$V$6:$V$150,結果!B60,入力!$N$6:$N$150)/1000000</f>
        <v>0</v>
      </c>
      <c r="E60" s="726">
        <f>SUMIF(入力!$V$6:$V$150,結果!B60,入力!$T$6:$T$150)/1000000</f>
        <v>0</v>
      </c>
      <c r="F60" s="727">
        <f t="shared" si="0"/>
        <v>0</v>
      </c>
      <c r="G60" s="722"/>
      <c r="H60" s="741">
        <f>+波及推計!Y60</f>
        <v>0</v>
      </c>
      <c r="I60" s="723">
        <f>+波及推計!AA60</f>
        <v>4.9218037181491092E-2</v>
      </c>
      <c r="J60" s="723">
        <f>+波及推計!Z60</f>
        <v>4.9218037181491092E-2</v>
      </c>
      <c r="K60" s="723">
        <f>+波及推計!AD60</f>
        <v>0.53887727901718752</v>
      </c>
      <c r="L60" s="723">
        <f>+波及推計!AE60</f>
        <v>0.58809531619867861</v>
      </c>
      <c r="M60" s="723">
        <f>+波及推計!AH60</f>
        <v>0.17297762142853074</v>
      </c>
      <c r="N60" s="742">
        <f>+波及推計!AK60</f>
        <v>3.7207161565869659E-2</v>
      </c>
    </row>
    <row r="61" spans="1:14" ht="15.6" customHeight="1">
      <c r="A61" s="689">
        <v>55</v>
      </c>
      <c r="B61" s="725" t="s">
        <v>238</v>
      </c>
      <c r="C61" s="718" t="s">
        <v>239</v>
      </c>
      <c r="D61" s="726">
        <f>SUMIF(入力!$V$6:$V$150,結果!B61,入力!$N$6:$N$150)/1000000</f>
        <v>0</v>
      </c>
      <c r="E61" s="726">
        <f>SUMIF(入力!$V$6:$V$150,結果!B61,入力!$T$6:$T$150)/1000000</f>
        <v>0</v>
      </c>
      <c r="F61" s="727">
        <f t="shared" si="0"/>
        <v>0</v>
      </c>
      <c r="G61" s="722"/>
      <c r="H61" s="741">
        <f>+波及推計!Y61</f>
        <v>0</v>
      </c>
      <c r="I61" s="723">
        <f>+波及推計!AA61</f>
        <v>0</v>
      </c>
      <c r="J61" s="723">
        <f>+波及推計!Z61</f>
        <v>0</v>
      </c>
      <c r="K61" s="723">
        <f>+波及推計!AD61</f>
        <v>29.529274033005319</v>
      </c>
      <c r="L61" s="723">
        <f>+波及推計!AE61</f>
        <v>29.529274033005319</v>
      </c>
      <c r="M61" s="723">
        <f>+波及推計!AH61</f>
        <v>4.3929726307207915</v>
      </c>
      <c r="N61" s="742">
        <f>+波及推計!AK61</f>
        <v>0.25504009083164808</v>
      </c>
    </row>
    <row r="62" spans="1:14" ht="15.6" customHeight="1">
      <c r="A62" s="689">
        <v>56</v>
      </c>
      <c r="B62" s="725" t="s">
        <v>240</v>
      </c>
      <c r="C62" s="718" t="s">
        <v>241</v>
      </c>
      <c r="D62" s="726">
        <f>SUMIF(入力!$V$6:$V$150,結果!B62,入力!$N$6:$N$150)/1000000</f>
        <v>0</v>
      </c>
      <c r="E62" s="726">
        <f>SUMIF(入力!$V$6:$V$150,結果!B62,入力!$T$6:$T$150)/1000000</f>
        <v>0</v>
      </c>
      <c r="F62" s="727">
        <f t="shared" si="0"/>
        <v>0</v>
      </c>
      <c r="G62" s="722"/>
      <c r="H62" s="741">
        <f>+波及推計!Y62</f>
        <v>0</v>
      </c>
      <c r="I62" s="723">
        <f>+波及推計!AA62</f>
        <v>3.4543314913950907E-2</v>
      </c>
      <c r="J62" s="723">
        <f>+波及推計!Z62</f>
        <v>3.4543314913950907E-2</v>
      </c>
      <c r="K62" s="723">
        <f>+波及推計!AD62</f>
        <v>0.47697502718390022</v>
      </c>
      <c r="L62" s="723">
        <f>+波及推計!AE62</f>
        <v>0.51151834209785108</v>
      </c>
      <c r="M62" s="723">
        <f>+波及推計!AH62</f>
        <v>0.11262895834098297</v>
      </c>
      <c r="N62" s="742">
        <f>+波及推計!AK62</f>
        <v>6.8123126280574603E-3</v>
      </c>
    </row>
    <row r="63" spans="1:14" ht="15.6" customHeight="1">
      <c r="A63" s="689">
        <v>57</v>
      </c>
      <c r="B63" s="725" t="s">
        <v>242</v>
      </c>
      <c r="C63" s="718" t="s">
        <v>243</v>
      </c>
      <c r="D63" s="726">
        <f>SUMIF(入力!$V$6:$V$150,結果!B63,入力!$N$6:$N$150)/1000000</f>
        <v>0</v>
      </c>
      <c r="E63" s="726">
        <f>SUMIF(入力!$V$6:$V$150,結果!B63,入力!$T$6:$T$150)/1000000</f>
        <v>0</v>
      </c>
      <c r="F63" s="727">
        <f t="shared" si="0"/>
        <v>0</v>
      </c>
      <c r="G63" s="722"/>
      <c r="H63" s="741">
        <f>+波及推計!Y63</f>
        <v>0</v>
      </c>
      <c r="I63" s="723">
        <f>+波及推計!AA63</f>
        <v>19.153037299399944</v>
      </c>
      <c r="J63" s="723">
        <f>+波及推計!Z63</f>
        <v>19.153037299399944</v>
      </c>
      <c r="K63" s="723">
        <f>+波及推計!AD63</f>
        <v>16.556498928833633</v>
      </c>
      <c r="L63" s="723">
        <f>+波及推計!AE63</f>
        <v>35.709536228233574</v>
      </c>
      <c r="M63" s="723">
        <f>+波及推計!AH63</f>
        <v>9.2830711380302837</v>
      </c>
      <c r="N63" s="742">
        <f>+波及推計!AK63</f>
        <v>1.0076794677427277</v>
      </c>
    </row>
    <row r="64" spans="1:14" ht="15.6" customHeight="1">
      <c r="A64" s="689">
        <v>58</v>
      </c>
      <c r="B64" s="725" t="s">
        <v>244</v>
      </c>
      <c r="C64" s="718" t="s">
        <v>245</v>
      </c>
      <c r="D64" s="726">
        <f>SUMIF(入力!$V$6:$V$150,結果!B64,入力!$N$6:$N$150)/1000000</f>
        <v>0</v>
      </c>
      <c r="E64" s="726">
        <f>SUMIF(入力!$V$6:$V$150,結果!B64,入力!$T$6:$T$150)/1000000</f>
        <v>0</v>
      </c>
      <c r="F64" s="727">
        <f t="shared" si="0"/>
        <v>0</v>
      </c>
      <c r="G64" s="722"/>
      <c r="H64" s="741">
        <f>+波及推計!Y64</f>
        <v>0</v>
      </c>
      <c r="I64" s="723">
        <f>+波及推計!AA64</f>
        <v>0.28815432594952906</v>
      </c>
      <c r="J64" s="723">
        <f>+波及推計!Z64</f>
        <v>0.28815432594952906</v>
      </c>
      <c r="K64" s="723">
        <f>+波及推計!AD64</f>
        <v>2.1564901308830115E-2</v>
      </c>
      <c r="L64" s="723">
        <f>+波及推計!AE64</f>
        <v>0.30971922725835915</v>
      </c>
      <c r="M64" s="723">
        <f>+波及推計!AH64</f>
        <v>8.3236864960905113E-2</v>
      </c>
      <c r="N64" s="742">
        <f>+波及推計!AK64</f>
        <v>8.6354076227336835E-3</v>
      </c>
    </row>
    <row r="65" spans="1:14" ht="15.6" customHeight="1">
      <c r="A65" s="689">
        <v>59</v>
      </c>
      <c r="B65" s="725" t="s">
        <v>246</v>
      </c>
      <c r="C65" s="718" t="s">
        <v>247</v>
      </c>
      <c r="D65" s="726">
        <f>SUMIF(入力!$V$6:$V$150,結果!B65,入力!$N$6:$N$150)/1000000</f>
        <v>0</v>
      </c>
      <c r="E65" s="726">
        <f>SUMIF(入力!$V$6:$V$150,結果!B65,入力!$T$6:$T$150)/1000000</f>
        <v>0</v>
      </c>
      <c r="F65" s="727">
        <f t="shared" si="0"/>
        <v>0</v>
      </c>
      <c r="G65" s="722"/>
      <c r="H65" s="741">
        <f>+波及推計!Y65</f>
        <v>0</v>
      </c>
      <c r="I65" s="723">
        <f>+波及推計!AA65</f>
        <v>166.23005405310511</v>
      </c>
      <c r="J65" s="723">
        <f>+波及推計!Z65</f>
        <v>166.23005405310511</v>
      </c>
      <c r="K65" s="723">
        <f>+波及推計!AD65</f>
        <v>2.0963136383229837</v>
      </c>
      <c r="L65" s="723">
        <f>+波及推計!AE65</f>
        <v>168.32636769142809</v>
      </c>
      <c r="M65" s="723">
        <f>+波及推計!AH65</f>
        <v>60.944412220840576</v>
      </c>
      <c r="N65" s="742">
        <f>+波及推計!AK65</f>
        <v>4.3218478832032252</v>
      </c>
    </row>
    <row r="66" spans="1:14" ht="15.6" customHeight="1">
      <c r="A66" s="689">
        <v>60</v>
      </c>
      <c r="B66" s="725" t="s">
        <v>248</v>
      </c>
      <c r="C66" s="718" t="s">
        <v>3</v>
      </c>
      <c r="D66" s="726">
        <f>SUMIF(入力!$V$6:$V$150,結果!B66,入力!$N$6:$N$150)/1000000</f>
        <v>813.88499999999999</v>
      </c>
      <c r="E66" s="726">
        <f>SUMIF(入力!$V$6:$V$150,結果!B66,入力!$T$6:$T$150)/1000000</f>
        <v>160.45154770720811</v>
      </c>
      <c r="F66" s="727">
        <f t="shared" si="0"/>
        <v>653.43345229279191</v>
      </c>
      <c r="G66" s="722"/>
      <c r="H66" s="741">
        <f>+波及推計!Y66</f>
        <v>81.368670227922493</v>
      </c>
      <c r="I66" s="723">
        <f>+波及推計!AA66</f>
        <v>5.5813207385980235</v>
      </c>
      <c r="J66" s="723">
        <f>+波及推計!Z66</f>
        <v>86.949990966520517</v>
      </c>
      <c r="K66" s="723">
        <f>+波及推計!AD66</f>
        <v>2.7937389901511938</v>
      </c>
      <c r="L66" s="723">
        <f>+波及推計!AE66</f>
        <v>89.743729956671714</v>
      </c>
      <c r="M66" s="723">
        <f>+波及推計!AH66</f>
        <v>37.538759432954372</v>
      </c>
      <c r="N66" s="742">
        <f>+波及推計!AK66</f>
        <v>6.1268222214117163</v>
      </c>
    </row>
    <row r="67" spans="1:14" ht="15.6" customHeight="1">
      <c r="A67" s="689">
        <v>61</v>
      </c>
      <c r="B67" s="725" t="s">
        <v>249</v>
      </c>
      <c r="C67" s="718" t="s">
        <v>250</v>
      </c>
      <c r="D67" s="726">
        <f>SUMIF(入力!$V$6:$V$150,結果!B67,入力!$N$6:$N$150)/1000000</f>
        <v>0</v>
      </c>
      <c r="E67" s="726">
        <f>SUMIF(入力!$V$6:$V$150,結果!B67,入力!$T$6:$T$150)/1000000</f>
        <v>0</v>
      </c>
      <c r="F67" s="727">
        <f t="shared" si="0"/>
        <v>0</v>
      </c>
      <c r="G67" s="722"/>
      <c r="H67" s="741">
        <f>+波及推計!Y67</f>
        <v>0</v>
      </c>
      <c r="I67" s="723">
        <f>+波及推計!AA67</f>
        <v>1.98845690503119</v>
      </c>
      <c r="J67" s="723">
        <f>+波及推計!Z67</f>
        <v>1.98845690503119</v>
      </c>
      <c r="K67" s="723">
        <f>+波及推計!AD67</f>
        <v>0.58145866143037717</v>
      </c>
      <c r="L67" s="723">
        <f>+波及推計!AE67</f>
        <v>2.5699155664615674</v>
      </c>
      <c r="M67" s="723">
        <f>+波及推計!AH67</f>
        <v>0.45389388151346033</v>
      </c>
      <c r="N67" s="742">
        <f>+波及推計!AK67</f>
        <v>0.14026315516160237</v>
      </c>
    </row>
    <row r="68" spans="1:14" ht="15.6" customHeight="1">
      <c r="A68" s="689">
        <v>62</v>
      </c>
      <c r="B68" s="725" t="s">
        <v>251</v>
      </c>
      <c r="C68" s="718" t="s">
        <v>252</v>
      </c>
      <c r="D68" s="726">
        <f>SUMIF(入力!$V$6:$V$150,結果!B68,入力!$N$6:$N$150)/1000000</f>
        <v>0</v>
      </c>
      <c r="E68" s="726">
        <f>SUMIF(入力!$V$6:$V$150,結果!B68,入力!$T$6:$T$150)/1000000</f>
        <v>0</v>
      </c>
      <c r="F68" s="727">
        <f t="shared" si="0"/>
        <v>0</v>
      </c>
      <c r="G68" s="722"/>
      <c r="H68" s="741">
        <f>+波及推計!Y68</f>
        <v>0</v>
      </c>
      <c r="I68" s="723">
        <f>+波及推計!AA68</f>
        <v>0</v>
      </c>
      <c r="J68" s="723">
        <f>+波及推計!Z68</f>
        <v>0</v>
      </c>
      <c r="K68" s="723">
        <f>+波及推計!AD68</f>
        <v>0</v>
      </c>
      <c r="L68" s="723">
        <f>+波及推計!AE68</f>
        <v>0</v>
      </c>
      <c r="M68" s="723">
        <f>+波及推計!AH68</f>
        <v>0</v>
      </c>
      <c r="N68" s="742">
        <f>+波及推計!AK68</f>
        <v>0</v>
      </c>
    </row>
    <row r="69" spans="1:14" ht="15.6" customHeight="1">
      <c r="A69" s="689">
        <v>63</v>
      </c>
      <c r="B69" s="725" t="s">
        <v>253</v>
      </c>
      <c r="C69" s="718" t="s">
        <v>254</v>
      </c>
      <c r="D69" s="726">
        <f>SUMIF(入力!$V$6:$V$150,結果!B69,入力!$N$6:$N$150)/1000000</f>
        <v>0</v>
      </c>
      <c r="E69" s="726">
        <f>SUMIF(入力!$V$6:$V$150,結果!B69,入力!$T$6:$T$150)/1000000</f>
        <v>0</v>
      </c>
      <c r="F69" s="727">
        <f t="shared" si="0"/>
        <v>0</v>
      </c>
      <c r="G69" s="722"/>
      <c r="H69" s="741">
        <f>+波及推計!Y69</f>
        <v>0</v>
      </c>
      <c r="I69" s="723">
        <f>+波及推計!AA69</f>
        <v>121.09257581790413</v>
      </c>
      <c r="J69" s="723">
        <f>+波及推計!Z69</f>
        <v>121.09257581790413</v>
      </c>
      <c r="K69" s="723">
        <f>+波及推計!AD69</f>
        <v>17.054347786062248</v>
      </c>
      <c r="L69" s="723">
        <f>+波及推計!AE69</f>
        <v>138.14692360396637</v>
      </c>
      <c r="M69" s="723">
        <f>+波及推計!AH69</f>
        <v>66.282228332035459</v>
      </c>
      <c r="N69" s="742">
        <f>+波及推計!AK69</f>
        <v>10.738468604299321</v>
      </c>
    </row>
    <row r="70" spans="1:14" ht="15.6" customHeight="1">
      <c r="A70" s="689">
        <v>64</v>
      </c>
      <c r="B70" s="725" t="s">
        <v>255</v>
      </c>
      <c r="C70" s="718" t="s">
        <v>256</v>
      </c>
      <c r="D70" s="726">
        <f>SUMIF(入力!$V$6:$V$150,結果!B70,入力!$N$6:$N$150)/1000000</f>
        <v>0</v>
      </c>
      <c r="E70" s="726">
        <f>SUMIF(入力!$V$6:$V$150,結果!B70,入力!$T$6:$T$150)/1000000</f>
        <v>0</v>
      </c>
      <c r="F70" s="727">
        <f t="shared" si="0"/>
        <v>0</v>
      </c>
      <c r="G70" s="722"/>
      <c r="H70" s="741">
        <f>+波及推計!Y70</f>
        <v>0</v>
      </c>
      <c r="I70" s="723">
        <f>+波及推計!AA70</f>
        <v>0</v>
      </c>
      <c r="J70" s="723">
        <f>+波及推計!Z70</f>
        <v>0</v>
      </c>
      <c r="K70" s="723">
        <f>+波及推計!AD70</f>
        <v>0</v>
      </c>
      <c r="L70" s="723">
        <f>+波及推計!AE70</f>
        <v>0</v>
      </c>
      <c r="M70" s="723">
        <f>+波及推計!AH70</f>
        <v>0</v>
      </c>
      <c r="N70" s="742">
        <f>+波及推計!AK70</f>
        <v>0</v>
      </c>
    </row>
    <row r="71" spans="1:14" ht="15.6" customHeight="1">
      <c r="A71" s="689">
        <v>65</v>
      </c>
      <c r="B71" s="725" t="s">
        <v>257</v>
      </c>
      <c r="C71" s="718" t="s">
        <v>258</v>
      </c>
      <c r="D71" s="726">
        <f>SUMIF(入力!$V$6:$V$150,結果!B71,入力!$N$6:$N$150)/1000000</f>
        <v>0</v>
      </c>
      <c r="E71" s="726">
        <f>SUMIF(入力!$V$6:$V$150,結果!B71,入力!$T$6:$T$150)/1000000</f>
        <v>0</v>
      </c>
      <c r="F71" s="727">
        <f t="shared" si="0"/>
        <v>0</v>
      </c>
      <c r="G71" s="722"/>
      <c r="H71" s="741">
        <f>+波及推計!Y71</f>
        <v>0</v>
      </c>
      <c r="I71" s="723">
        <f>+波及推計!AA71</f>
        <v>0</v>
      </c>
      <c r="J71" s="723">
        <f>+波及推計!Z71</f>
        <v>0</v>
      </c>
      <c r="K71" s="723">
        <f>+波及推計!AD71</f>
        <v>0</v>
      </c>
      <c r="L71" s="723">
        <f>+波及推計!AE71</f>
        <v>0</v>
      </c>
      <c r="M71" s="723">
        <f>+波及推計!AH71</f>
        <v>0</v>
      </c>
      <c r="N71" s="742">
        <f>+波及推計!AK71</f>
        <v>0</v>
      </c>
    </row>
    <row r="72" spans="1:14" ht="15.6" customHeight="1">
      <c r="A72" s="689">
        <v>66</v>
      </c>
      <c r="B72" s="725" t="s">
        <v>259</v>
      </c>
      <c r="C72" s="718" t="s">
        <v>260</v>
      </c>
      <c r="D72" s="726">
        <f>SUMIF(入力!$V$6:$V$150,結果!B72,入力!$N$6:$N$150)/1000000</f>
        <v>0</v>
      </c>
      <c r="E72" s="726">
        <f>SUMIF(入力!$V$6:$V$150,結果!B72,入力!$T$6:$T$150)/1000000</f>
        <v>0</v>
      </c>
      <c r="F72" s="727">
        <f t="shared" ref="F72:F114" si="1">+D72-E72</f>
        <v>0</v>
      </c>
      <c r="G72" s="722"/>
      <c r="H72" s="741">
        <f>+波及推計!Y72</f>
        <v>0</v>
      </c>
      <c r="I72" s="723">
        <f>+波及推計!AA72</f>
        <v>279.17004419373671</v>
      </c>
      <c r="J72" s="723">
        <f>+波及推計!Z72</f>
        <v>279.17004419373671</v>
      </c>
      <c r="K72" s="723">
        <f>+波及推計!AD72</f>
        <v>51.279834494199122</v>
      </c>
      <c r="L72" s="723">
        <f>+波及推計!AE72</f>
        <v>330.44987868793584</v>
      </c>
      <c r="M72" s="723">
        <f>+波及推計!AH72</f>
        <v>149.31926084529829</v>
      </c>
      <c r="N72" s="742">
        <f>+波及推計!AK72</f>
        <v>1.9716498394947894</v>
      </c>
    </row>
    <row r="73" spans="1:14" ht="15.6" customHeight="1">
      <c r="A73" s="689">
        <v>67</v>
      </c>
      <c r="B73" s="725" t="s">
        <v>261</v>
      </c>
      <c r="C73" s="718" t="s">
        <v>262</v>
      </c>
      <c r="D73" s="726">
        <f>SUMIF(入力!$V$6:$V$150,結果!B73,入力!$N$6:$N$150)/1000000</f>
        <v>0</v>
      </c>
      <c r="E73" s="726">
        <f>SUMIF(入力!$V$6:$V$150,結果!B73,入力!$T$6:$T$150)/1000000</f>
        <v>0</v>
      </c>
      <c r="F73" s="727">
        <f t="shared" si="1"/>
        <v>0</v>
      </c>
      <c r="G73" s="722"/>
      <c r="H73" s="741">
        <f>+波及推計!Y73</f>
        <v>0</v>
      </c>
      <c r="I73" s="723">
        <f>+波及推計!AA73</f>
        <v>64.921976580283058</v>
      </c>
      <c r="J73" s="723">
        <f>+波及推計!Z73</f>
        <v>64.921976580283058</v>
      </c>
      <c r="K73" s="723">
        <f>+波及推計!AD73</f>
        <v>16.655721520319332</v>
      </c>
      <c r="L73" s="723">
        <f>+波及推計!AE73</f>
        <v>81.57769810060239</v>
      </c>
      <c r="M73" s="723">
        <f>+波及推計!AH73</f>
        <v>20.569294052833882</v>
      </c>
      <c r="N73" s="742">
        <f>+波及推計!AK73</f>
        <v>1.2795858342164794</v>
      </c>
    </row>
    <row r="74" spans="1:14" ht="15.6" customHeight="1">
      <c r="A74" s="689">
        <v>68</v>
      </c>
      <c r="B74" s="725" t="s">
        <v>263</v>
      </c>
      <c r="C74" s="718" t="s">
        <v>4</v>
      </c>
      <c r="D74" s="726">
        <f>SUMIF(入力!$V$6:$V$150,結果!B74,入力!$N$6:$N$150)/1000000</f>
        <v>0</v>
      </c>
      <c r="E74" s="726">
        <f>SUMIF(入力!$V$6:$V$150,結果!B74,入力!$T$6:$T$150)/1000000</f>
        <v>0</v>
      </c>
      <c r="F74" s="727">
        <f t="shared" si="1"/>
        <v>0</v>
      </c>
      <c r="G74" s="722"/>
      <c r="H74" s="741">
        <f>+波及推計!Y74</f>
        <v>0</v>
      </c>
      <c r="I74" s="723">
        <f>+波及推計!AA74</f>
        <v>96.55097011097709</v>
      </c>
      <c r="J74" s="723">
        <f>+波及推計!Z74</f>
        <v>96.55097011097709</v>
      </c>
      <c r="K74" s="723">
        <f>+波及推計!AD74</f>
        <v>21.253456898329887</v>
      </c>
      <c r="L74" s="723">
        <f>+波及推計!AE74</f>
        <v>117.80442700930698</v>
      </c>
      <c r="M74" s="723">
        <f>+波及推計!AH74</f>
        <v>49.304835787773413</v>
      </c>
      <c r="N74" s="742">
        <f>+波及推計!AK74</f>
        <v>2.4241499557606088</v>
      </c>
    </row>
    <row r="75" spans="1:14" ht="15.6" customHeight="1">
      <c r="A75" s="689">
        <v>69</v>
      </c>
      <c r="B75" s="725" t="s">
        <v>264</v>
      </c>
      <c r="C75" s="718" t="s">
        <v>5</v>
      </c>
      <c r="D75" s="726">
        <f>SUMIF(入力!$V$6:$V$150,結果!B75,入力!$N$6:$N$150)/1000000</f>
        <v>0</v>
      </c>
      <c r="E75" s="726">
        <f>SUMIF(入力!$V$6:$V$150,結果!B75,入力!$T$6:$T$150)/1000000</f>
        <v>0</v>
      </c>
      <c r="F75" s="727">
        <f t="shared" si="1"/>
        <v>0</v>
      </c>
      <c r="G75" s="722"/>
      <c r="H75" s="741">
        <f>+波及推計!Y75</f>
        <v>0</v>
      </c>
      <c r="I75" s="723">
        <f>+波及推計!AA75</f>
        <v>90.500775848363247</v>
      </c>
      <c r="J75" s="723">
        <f>+波及推計!Z75</f>
        <v>90.500775848363247</v>
      </c>
      <c r="K75" s="723">
        <f>+波及推計!AD75</f>
        <v>3.2321148560132751</v>
      </c>
      <c r="L75" s="723">
        <f>+波及推計!AE75</f>
        <v>93.732890704376516</v>
      </c>
      <c r="M75" s="723">
        <f>+波及推計!AH75</f>
        <v>60.088135027463004</v>
      </c>
      <c r="N75" s="742">
        <f>+波及推計!AK75</f>
        <v>6.9207594446612601</v>
      </c>
    </row>
    <row r="76" spans="1:14" ht="15.6" customHeight="1">
      <c r="A76" s="689">
        <v>70</v>
      </c>
      <c r="B76" s="725" t="s">
        <v>265</v>
      </c>
      <c r="C76" s="718" t="s">
        <v>52</v>
      </c>
      <c r="D76" s="726">
        <f>SUMIF(入力!$V$6:$V$150,結果!B76,入力!$N$6:$N$150)/1000000</f>
        <v>0</v>
      </c>
      <c r="E76" s="726">
        <f>SUMIF(入力!$V$6:$V$150,結果!B76,入力!$T$6:$T$150)/1000000</f>
        <v>0</v>
      </c>
      <c r="F76" s="727">
        <f t="shared" si="1"/>
        <v>0</v>
      </c>
      <c r="G76" s="722"/>
      <c r="H76" s="741">
        <f>+波及推計!Y76</f>
        <v>881.36812236572291</v>
      </c>
      <c r="I76" s="723">
        <f>+波及推計!AA76</f>
        <v>474.84289631111392</v>
      </c>
      <c r="J76" s="723">
        <f>+波及推計!Z76</f>
        <v>1356.2110186768368</v>
      </c>
      <c r="K76" s="723">
        <f>+波及推計!AD76</f>
        <v>361.24889622326668</v>
      </c>
      <c r="L76" s="723">
        <f>+波及推計!AE76</f>
        <v>1717.4599149001035</v>
      </c>
      <c r="M76" s="723">
        <f>+波及推計!AH76</f>
        <v>1213.2147839660572</v>
      </c>
      <c r="N76" s="742">
        <f>+波及推計!AK76</f>
        <v>169.0453246279933</v>
      </c>
    </row>
    <row r="77" spans="1:14" ht="15.6" customHeight="1">
      <c r="A77" s="689">
        <v>71</v>
      </c>
      <c r="B77" s="725" t="s">
        <v>266</v>
      </c>
      <c r="C77" s="718" t="s">
        <v>6</v>
      </c>
      <c r="D77" s="726">
        <f>SUMIF(入力!$V$6:$V$150,結果!B77,入力!$N$6:$N$150)/1000000</f>
        <v>0</v>
      </c>
      <c r="E77" s="726">
        <f>SUMIF(入力!$V$6:$V$150,結果!B77,入力!$T$6:$T$150)/1000000</f>
        <v>0</v>
      </c>
      <c r="F77" s="727">
        <f t="shared" si="1"/>
        <v>0</v>
      </c>
      <c r="G77" s="722"/>
      <c r="H77" s="741">
        <f>+波及推計!Y77</f>
        <v>0</v>
      </c>
      <c r="I77" s="723">
        <f>+波及推計!AA77</f>
        <v>354.62993115035999</v>
      </c>
      <c r="J77" s="723">
        <f>+波及推計!Z77</f>
        <v>354.62993115035999</v>
      </c>
      <c r="K77" s="723">
        <f>+波及推計!AD77</f>
        <v>138.65827271685089</v>
      </c>
      <c r="L77" s="723">
        <f>+波及推計!AE77</f>
        <v>493.28820386721088</v>
      </c>
      <c r="M77" s="723">
        <f>+波及推計!AH77</f>
        <v>309.51382035342795</v>
      </c>
      <c r="N77" s="742">
        <f>+波及推計!AK77</f>
        <v>22.176649316767932</v>
      </c>
    </row>
    <row r="78" spans="1:14" ht="15.6" customHeight="1">
      <c r="A78" s="689">
        <v>72</v>
      </c>
      <c r="B78" s="725" t="s">
        <v>267</v>
      </c>
      <c r="C78" s="718" t="s">
        <v>268</v>
      </c>
      <c r="D78" s="726">
        <f>SUMIF(入力!$V$6:$V$150,結果!B78,入力!$N$6:$N$150)/1000000</f>
        <v>0</v>
      </c>
      <c r="E78" s="726">
        <f>SUMIF(入力!$V$6:$V$150,結果!B78,入力!$T$6:$T$150)/1000000</f>
        <v>0</v>
      </c>
      <c r="F78" s="727">
        <f t="shared" si="1"/>
        <v>0</v>
      </c>
      <c r="G78" s="722"/>
      <c r="H78" s="741">
        <f>+波及推計!Y78</f>
        <v>0</v>
      </c>
      <c r="I78" s="723">
        <f>+波及推計!AA78</f>
        <v>237.08042027255169</v>
      </c>
      <c r="J78" s="723">
        <f>+波及推計!Z78</f>
        <v>237.08042027255169</v>
      </c>
      <c r="K78" s="723">
        <f>+波及推計!AD78</f>
        <v>44.219696556521356</v>
      </c>
      <c r="L78" s="723">
        <f>+波及推計!AE78</f>
        <v>281.30011682907303</v>
      </c>
      <c r="M78" s="723">
        <f>+波及推計!AH78</f>
        <v>201.89113035948824</v>
      </c>
      <c r="N78" s="742">
        <f>+波及推計!AK78</f>
        <v>12.070292641070591</v>
      </c>
    </row>
    <row r="79" spans="1:14" ht="15.6" customHeight="1">
      <c r="A79" s="689">
        <v>73</v>
      </c>
      <c r="B79" s="725" t="s">
        <v>269</v>
      </c>
      <c r="C79" s="718" t="s">
        <v>270</v>
      </c>
      <c r="D79" s="726">
        <f>SUMIF(入力!$V$6:$V$150,結果!B79,入力!$N$6:$N$150)/1000000</f>
        <v>0</v>
      </c>
      <c r="E79" s="726">
        <f>SUMIF(入力!$V$6:$V$150,結果!B79,入力!$T$6:$T$150)/1000000</f>
        <v>0</v>
      </c>
      <c r="F79" s="727">
        <f t="shared" si="1"/>
        <v>0</v>
      </c>
      <c r="G79" s="722"/>
      <c r="H79" s="741">
        <f>+波及推計!Y79</f>
        <v>0</v>
      </c>
      <c r="I79" s="723">
        <f>+波及推計!AA79</f>
        <v>0</v>
      </c>
      <c r="J79" s="723">
        <f>+波及推計!Z79</f>
        <v>0</v>
      </c>
      <c r="K79" s="723">
        <f>+波及推計!AD79</f>
        <v>106.49976447077449</v>
      </c>
      <c r="L79" s="723">
        <f>+波及推計!AE79</f>
        <v>106.49976447077449</v>
      </c>
      <c r="M79" s="723">
        <f>+波及推計!AH79</f>
        <v>68.549896299311243</v>
      </c>
      <c r="N79" s="742">
        <f>+波及推計!AK79</f>
        <v>2.8630144614773037</v>
      </c>
    </row>
    <row r="80" spans="1:14" ht="15.6" customHeight="1">
      <c r="A80" s="689">
        <v>74</v>
      </c>
      <c r="B80" s="725" t="s">
        <v>271</v>
      </c>
      <c r="C80" s="718" t="s">
        <v>272</v>
      </c>
      <c r="D80" s="726">
        <f>SUMIF(入力!$V$6:$V$150,結果!B80,入力!$N$6:$N$150)/1000000</f>
        <v>0</v>
      </c>
      <c r="E80" s="726">
        <f>SUMIF(入力!$V$6:$V$150,結果!B80,入力!$T$6:$T$150)/1000000</f>
        <v>0</v>
      </c>
      <c r="F80" s="727">
        <f t="shared" si="1"/>
        <v>0</v>
      </c>
      <c r="G80" s="722"/>
      <c r="H80" s="741">
        <f>+波及推計!Y80</f>
        <v>0</v>
      </c>
      <c r="I80" s="723">
        <f>+波及推計!AA80</f>
        <v>0</v>
      </c>
      <c r="J80" s="723">
        <f>+波及推計!Z80</f>
        <v>0</v>
      </c>
      <c r="K80" s="723">
        <f>+波及推計!AD80</f>
        <v>398.87393676626863</v>
      </c>
      <c r="L80" s="723">
        <f>+波及推計!AE80</f>
        <v>398.87393676626863</v>
      </c>
      <c r="M80" s="723">
        <f>+波及推計!AH80</f>
        <v>355.3800894384807</v>
      </c>
      <c r="N80" s="742">
        <f>+波及推計!AK80</f>
        <v>0</v>
      </c>
    </row>
    <row r="81" spans="1:14" ht="15.6" customHeight="1">
      <c r="A81" s="689">
        <v>75</v>
      </c>
      <c r="B81" s="725" t="s">
        <v>273</v>
      </c>
      <c r="C81" s="718" t="s">
        <v>274</v>
      </c>
      <c r="D81" s="726">
        <f>SUMIF(入力!$V$6:$V$150,結果!B81,入力!$N$6:$N$150)/1000000</f>
        <v>2932.0839999999998</v>
      </c>
      <c r="E81" s="726">
        <f>SUMIF(入力!$V$6:$V$150,結果!B81,入力!$T$6:$T$150)/1000000</f>
        <v>2932.0839999999998</v>
      </c>
      <c r="F81" s="727">
        <f t="shared" si="1"/>
        <v>0</v>
      </c>
      <c r="G81" s="722"/>
      <c r="H81" s="741">
        <f>+波及推計!Y81</f>
        <v>2932.8528317554733</v>
      </c>
      <c r="I81" s="723">
        <f>+波及推計!AA81</f>
        <v>21.967246997442544</v>
      </c>
      <c r="J81" s="723">
        <f>+波及推計!Z81</f>
        <v>2954.8200787529158</v>
      </c>
      <c r="K81" s="723">
        <f>+波及推計!AD81</f>
        <v>27.604865177019398</v>
      </c>
      <c r="L81" s="723">
        <f>+波及推計!AE81</f>
        <v>2982.4249439299351</v>
      </c>
      <c r="M81" s="723">
        <f>+波及推計!AH81</f>
        <v>1951.4147572883194</v>
      </c>
      <c r="N81" s="742">
        <f>+波及推計!AK81</f>
        <v>60.022636666608058</v>
      </c>
    </row>
    <row r="82" spans="1:14" ht="15.6" customHeight="1">
      <c r="A82" s="689">
        <v>76</v>
      </c>
      <c r="B82" s="725" t="s">
        <v>275</v>
      </c>
      <c r="C82" s="718" t="s">
        <v>276</v>
      </c>
      <c r="D82" s="726">
        <f>SUMIF(入力!$V$6:$V$150,結果!B82,入力!$N$6:$N$150)/1000000</f>
        <v>893.10249999999996</v>
      </c>
      <c r="E82" s="726">
        <f>SUMIF(入力!$V$6:$V$150,結果!B82,入力!$T$6:$T$150)/1000000</f>
        <v>893.10249999999996</v>
      </c>
      <c r="F82" s="727">
        <f t="shared" si="1"/>
        <v>0</v>
      </c>
      <c r="G82" s="722"/>
      <c r="H82" s="741">
        <f>+波及推計!Y82</f>
        <v>948.02101683741444</v>
      </c>
      <c r="I82" s="723">
        <f>+波及推計!AA82</f>
        <v>66.656944168555697</v>
      </c>
      <c r="J82" s="723">
        <f>+波及推計!Z82</f>
        <v>1014.6779610059701</v>
      </c>
      <c r="K82" s="723">
        <f>+波及推計!AD82</f>
        <v>26.625649148968314</v>
      </c>
      <c r="L82" s="723">
        <f>+波及推計!AE82</f>
        <v>1041.3036101549385</v>
      </c>
      <c r="M82" s="723">
        <f>+波及推計!AH82</f>
        <v>812.91278388997773</v>
      </c>
      <c r="N82" s="742">
        <f>+波及推計!AK82</f>
        <v>131.67537715881267</v>
      </c>
    </row>
    <row r="83" spans="1:14" ht="15.6" customHeight="1">
      <c r="A83" s="689">
        <v>77</v>
      </c>
      <c r="B83" s="725" t="s">
        <v>277</v>
      </c>
      <c r="C83" s="718" t="s">
        <v>278</v>
      </c>
      <c r="D83" s="726">
        <f>SUMIF(入力!$V$6:$V$150,結果!B83,入力!$N$6:$N$150)/1000000</f>
        <v>0</v>
      </c>
      <c r="E83" s="726">
        <f>SUMIF(入力!$V$6:$V$150,結果!B83,入力!$T$6:$T$150)/1000000</f>
        <v>0</v>
      </c>
      <c r="F83" s="727">
        <f t="shared" si="1"/>
        <v>0</v>
      </c>
      <c r="G83" s="722"/>
      <c r="H83" s="741">
        <f>+波及推計!Y83</f>
        <v>0</v>
      </c>
      <c r="I83" s="723">
        <f>+波及推計!AA83</f>
        <v>200.01017746332923</v>
      </c>
      <c r="J83" s="723">
        <f>+波及推計!Z83</f>
        <v>200.01017746332923</v>
      </c>
      <c r="K83" s="723">
        <f>+波及推計!AD83</f>
        <v>21.597231581597661</v>
      </c>
      <c r="L83" s="723">
        <f>+波及推計!AE83</f>
        <v>221.6074090449269</v>
      </c>
      <c r="M83" s="723">
        <f>+波及推計!AH83</f>
        <v>0</v>
      </c>
      <c r="N83" s="742">
        <f>+波及推計!AK83</f>
        <v>0</v>
      </c>
    </row>
    <row r="84" spans="1:14" ht="15.6" customHeight="1">
      <c r="A84" s="689">
        <v>78</v>
      </c>
      <c r="B84" s="725" t="s">
        <v>279</v>
      </c>
      <c r="C84" s="718" t="s">
        <v>280</v>
      </c>
      <c r="D84" s="726">
        <f>SUMIF(入力!$V$6:$V$150,結果!B84,入力!$N$6:$N$150)/1000000</f>
        <v>0</v>
      </c>
      <c r="E84" s="726">
        <f>SUMIF(入力!$V$6:$V$150,結果!B84,入力!$T$6:$T$150)/1000000</f>
        <v>0</v>
      </c>
      <c r="F84" s="727">
        <f t="shared" si="1"/>
        <v>0</v>
      </c>
      <c r="G84" s="722"/>
      <c r="H84" s="741">
        <f>+波及推計!Y84</f>
        <v>2.9140437604721758</v>
      </c>
      <c r="I84" s="723">
        <f>+波及推計!AA84</f>
        <v>13.591513871139846</v>
      </c>
      <c r="J84" s="723">
        <f>+波及推計!Z84</f>
        <v>16.505557631612021</v>
      </c>
      <c r="K84" s="723">
        <f>+波及推計!AD84</f>
        <v>2.057899000006997</v>
      </c>
      <c r="L84" s="723">
        <f>+波及推計!AE84</f>
        <v>18.563456631619019</v>
      </c>
      <c r="M84" s="723">
        <f>+波及推計!AH84</f>
        <v>5.5408108307739559</v>
      </c>
      <c r="N84" s="742">
        <f>+波及推計!AK84</f>
        <v>0.17073398460924175</v>
      </c>
    </row>
    <row r="85" spans="1:14" ht="15.6" customHeight="1">
      <c r="A85" s="689">
        <v>79</v>
      </c>
      <c r="B85" s="725" t="s">
        <v>281</v>
      </c>
      <c r="C85" s="718" t="s">
        <v>282</v>
      </c>
      <c r="D85" s="726">
        <f>SUMIF(入力!$V$6:$V$150,結果!B85,入力!$N$6:$N$150)/1000000</f>
        <v>614.27</v>
      </c>
      <c r="E85" s="726">
        <f>SUMIF(入力!$V$6:$V$150,結果!B85,入力!$T$6:$T$150)/1000000</f>
        <v>614.27</v>
      </c>
      <c r="F85" s="727">
        <f t="shared" si="1"/>
        <v>0</v>
      </c>
      <c r="G85" s="722"/>
      <c r="H85" s="741">
        <f>+波及推計!Y85</f>
        <v>614.37241427257095</v>
      </c>
      <c r="I85" s="723">
        <f>+波及推計!AA85</f>
        <v>5.5610562641139722</v>
      </c>
      <c r="J85" s="723">
        <f>+波及推計!Z85</f>
        <v>619.93347053668492</v>
      </c>
      <c r="K85" s="723">
        <f>+波及推計!AD85</f>
        <v>2.0579622132453892</v>
      </c>
      <c r="L85" s="723">
        <f>+波及推計!AE85</f>
        <v>621.99143274993025</v>
      </c>
      <c r="M85" s="723">
        <f>+波及推計!AH85</f>
        <v>146.9023834014429</v>
      </c>
      <c r="N85" s="742">
        <f>+波及推計!AK85</f>
        <v>14.446295050348313</v>
      </c>
    </row>
    <row r="86" spans="1:14" ht="15.6" customHeight="1">
      <c r="A86" s="689">
        <v>80</v>
      </c>
      <c r="B86" s="725" t="s">
        <v>283</v>
      </c>
      <c r="C86" s="718" t="s">
        <v>284</v>
      </c>
      <c r="D86" s="726">
        <f>SUMIF(入力!$V$6:$V$150,結果!B86,入力!$N$6:$N$150)/1000000</f>
        <v>0</v>
      </c>
      <c r="E86" s="726">
        <f>SUMIF(入力!$V$6:$V$150,結果!B86,入力!$T$6:$T$150)/1000000</f>
        <v>0</v>
      </c>
      <c r="F86" s="727">
        <f t="shared" si="1"/>
        <v>0</v>
      </c>
      <c r="G86" s="722"/>
      <c r="H86" s="741">
        <f>+波及推計!Y86</f>
        <v>4.7344848086866191</v>
      </c>
      <c r="I86" s="723">
        <f>+波及推計!AA86</f>
        <v>6.8897917618866442</v>
      </c>
      <c r="J86" s="723">
        <f>+波及推計!Z86</f>
        <v>11.624276570573263</v>
      </c>
      <c r="K86" s="723">
        <f>+波及推計!AD86</f>
        <v>1.4808783524286315</v>
      </c>
      <c r="L86" s="723">
        <f>+波及推計!AE86</f>
        <v>13.105154923001894</v>
      </c>
      <c r="M86" s="723">
        <f>+波及推計!AH86</f>
        <v>8.9395748375476316</v>
      </c>
      <c r="N86" s="742">
        <f>+波及推計!AK86</f>
        <v>1.0624250510940005</v>
      </c>
    </row>
    <row r="87" spans="1:14" ht="15.6" customHeight="1">
      <c r="A87" s="689">
        <v>81</v>
      </c>
      <c r="B87" s="725" t="s">
        <v>285</v>
      </c>
      <c r="C87" s="718" t="s">
        <v>286</v>
      </c>
      <c r="D87" s="726">
        <f>SUMIF(入力!$V$6:$V$150,結果!B87,入力!$N$6:$N$150)/1000000</f>
        <v>0</v>
      </c>
      <c r="E87" s="726">
        <f>SUMIF(入力!$V$6:$V$150,結果!B87,入力!$T$6:$T$150)/1000000</f>
        <v>0</v>
      </c>
      <c r="F87" s="727">
        <f t="shared" si="1"/>
        <v>0</v>
      </c>
      <c r="G87" s="722"/>
      <c r="H87" s="741">
        <f>+波及推計!Y87</f>
        <v>9.3476826676710942</v>
      </c>
      <c r="I87" s="723">
        <f>+波及推計!AA87</f>
        <v>17.121084873632846</v>
      </c>
      <c r="J87" s="723">
        <f>+波及推計!Z87</f>
        <v>26.46876754130394</v>
      </c>
      <c r="K87" s="723">
        <f>+波及推計!AD87</f>
        <v>3.9584695668288807</v>
      </c>
      <c r="L87" s="723">
        <f>+波及推計!AE87</f>
        <v>30.427237108132822</v>
      </c>
      <c r="M87" s="723">
        <f>+波及推計!AH87</f>
        <v>18.296882470736236</v>
      </c>
      <c r="N87" s="742">
        <f>+波及推計!AK87</f>
        <v>2.2356152472276882</v>
      </c>
    </row>
    <row r="88" spans="1:14" ht="15.6" customHeight="1">
      <c r="A88" s="689">
        <v>82</v>
      </c>
      <c r="B88" s="725" t="s">
        <v>287</v>
      </c>
      <c r="C88" s="718" t="s">
        <v>288</v>
      </c>
      <c r="D88" s="726">
        <f>SUMIF(入力!$V$6:$V$150,結果!B88,入力!$N$6:$N$150)/1000000</f>
        <v>592.62750000000005</v>
      </c>
      <c r="E88" s="726">
        <f>SUMIF(入力!$V$6:$V$150,結果!B88,入力!$T$6:$T$150)/1000000</f>
        <v>503.21724999999998</v>
      </c>
      <c r="F88" s="727">
        <f t="shared" si="1"/>
        <v>89.410250000000076</v>
      </c>
      <c r="G88" s="722"/>
      <c r="H88" s="741">
        <f>+波及推計!Y88</f>
        <v>503.21724999999998</v>
      </c>
      <c r="I88" s="723">
        <f>+波及推計!AA88</f>
        <v>255.40596632806972</v>
      </c>
      <c r="J88" s="723">
        <f>+波及推計!Z88</f>
        <v>758.6232163280697</v>
      </c>
      <c r="K88" s="723">
        <f>+波及推計!AD88</f>
        <v>27.408433676967007</v>
      </c>
      <c r="L88" s="723">
        <f>+波及推計!AE88</f>
        <v>786.03165000503668</v>
      </c>
      <c r="M88" s="723">
        <f>+波及推計!AH88</f>
        <v>472.13724160613054</v>
      </c>
      <c r="N88" s="742">
        <f>+波及推計!AK88</f>
        <v>49.217264668194211</v>
      </c>
    </row>
    <row r="89" spans="1:14" ht="15.6" customHeight="1">
      <c r="A89" s="689">
        <v>83</v>
      </c>
      <c r="B89" s="725" t="s">
        <v>289</v>
      </c>
      <c r="C89" s="718" t="s">
        <v>290</v>
      </c>
      <c r="D89" s="726">
        <f>SUMIF(入力!$V$6:$V$150,結果!B89,入力!$N$6:$N$150)/1000000</f>
        <v>1.5535000000000001</v>
      </c>
      <c r="E89" s="726">
        <f>SUMIF(入力!$V$6:$V$150,結果!B89,入力!$T$6:$T$150)/1000000</f>
        <v>1.5535000000000001</v>
      </c>
      <c r="F89" s="727">
        <f t="shared" si="1"/>
        <v>0</v>
      </c>
      <c r="G89" s="722"/>
      <c r="H89" s="741">
        <f>+波及推計!Y89</f>
        <v>1.5535000000000001</v>
      </c>
      <c r="I89" s="723">
        <f>+波及推計!AA89</f>
        <v>15.23182972299275</v>
      </c>
      <c r="J89" s="723">
        <f>+波及推計!Z89</f>
        <v>16.785329722992749</v>
      </c>
      <c r="K89" s="723">
        <f>+波及推計!AD89</f>
        <v>3.6653665561070254</v>
      </c>
      <c r="L89" s="723">
        <f>+波及推計!AE89</f>
        <v>20.450696279099773</v>
      </c>
      <c r="M89" s="723">
        <f>+波及推計!AH89</f>
        <v>15.987150675468996</v>
      </c>
      <c r="N89" s="742">
        <f>+波及推計!AK89</f>
        <v>1.9858906583660545</v>
      </c>
    </row>
    <row r="90" spans="1:14" ht="15.6" customHeight="1">
      <c r="A90" s="689">
        <v>84</v>
      </c>
      <c r="B90" s="725" t="s">
        <v>291</v>
      </c>
      <c r="C90" s="718" t="s">
        <v>292</v>
      </c>
      <c r="D90" s="726">
        <f>SUMIF(入力!$V$6:$V$150,結果!B90,入力!$N$6:$N$150)/1000000</f>
        <v>37.186500000000002</v>
      </c>
      <c r="E90" s="726">
        <f>SUMIF(入力!$V$6:$V$150,結果!B90,入力!$T$6:$T$150)/1000000</f>
        <v>37.186500000000002</v>
      </c>
      <c r="F90" s="727">
        <f t="shared" si="1"/>
        <v>0</v>
      </c>
      <c r="G90" s="722"/>
      <c r="H90" s="741">
        <f>+波及推計!Y90</f>
        <v>37.186500000000002</v>
      </c>
      <c r="I90" s="723">
        <f>+波及推計!AA90</f>
        <v>75.039950007405054</v>
      </c>
      <c r="J90" s="723">
        <f>+波及推計!Z90</f>
        <v>112.22645000740506</v>
      </c>
      <c r="K90" s="723">
        <f>+波及推計!AD90</f>
        <v>68.242380897185512</v>
      </c>
      <c r="L90" s="723">
        <f>+波及推計!AE90</f>
        <v>180.46883090459056</v>
      </c>
      <c r="M90" s="723">
        <f>+波及推計!AH90</f>
        <v>81.630830719794545</v>
      </c>
      <c r="N90" s="742">
        <f>+波及推計!AK90</f>
        <v>1.7654407769240592</v>
      </c>
    </row>
    <row r="91" spans="1:14" ht="15.6" customHeight="1">
      <c r="A91" s="689">
        <v>85</v>
      </c>
      <c r="B91" s="725" t="s">
        <v>293</v>
      </c>
      <c r="C91" s="718" t="s">
        <v>294</v>
      </c>
      <c r="D91" s="726">
        <f>SUMIF(入力!$V$6:$V$150,結果!B91,入力!$N$6:$N$150)/1000000</f>
        <v>0</v>
      </c>
      <c r="E91" s="726">
        <f>SUMIF(入力!$V$6:$V$150,結果!B91,入力!$T$6:$T$150)/1000000</f>
        <v>0</v>
      </c>
      <c r="F91" s="727">
        <f t="shared" si="1"/>
        <v>0</v>
      </c>
      <c r="G91" s="722"/>
      <c r="H91" s="741">
        <f>+波及推計!Y91</f>
        <v>0</v>
      </c>
      <c r="I91" s="723">
        <f>+波及推計!AA91</f>
        <v>31.017281292109036</v>
      </c>
      <c r="J91" s="723">
        <f>+波及推計!Z91</f>
        <v>31.017281292109036</v>
      </c>
      <c r="K91" s="723">
        <f>+波及推計!AD91</f>
        <v>12.464754572495012</v>
      </c>
      <c r="L91" s="723">
        <f>+波及推計!AE91</f>
        <v>43.48203586460405</v>
      </c>
      <c r="M91" s="723">
        <f>+波及推計!AH91</f>
        <v>19.886279183860893</v>
      </c>
      <c r="N91" s="742">
        <f>+波及推計!AK91</f>
        <v>1.0292468471318972</v>
      </c>
    </row>
    <row r="92" spans="1:14" ht="15.6" customHeight="1">
      <c r="A92" s="689">
        <v>86</v>
      </c>
      <c r="B92" s="725" t="s">
        <v>295</v>
      </c>
      <c r="C92" s="718" t="s">
        <v>296</v>
      </c>
      <c r="D92" s="726">
        <f>SUMIF(入力!$V$6:$V$150,結果!B92,入力!$N$6:$N$150)/1000000</f>
        <v>0</v>
      </c>
      <c r="E92" s="726">
        <f>SUMIF(入力!$V$6:$V$150,結果!B92,入力!$T$6:$T$150)/1000000</f>
        <v>0</v>
      </c>
      <c r="F92" s="727">
        <f t="shared" si="1"/>
        <v>0</v>
      </c>
      <c r="G92" s="722"/>
      <c r="H92" s="741">
        <f>+波及推計!Y92</f>
        <v>0</v>
      </c>
      <c r="I92" s="723">
        <f>+波及推計!AA92</f>
        <v>46.059087714189928</v>
      </c>
      <c r="J92" s="723">
        <f>+波及推計!Z92</f>
        <v>46.059087714189928</v>
      </c>
      <c r="K92" s="723">
        <f>+波及推計!AD92</f>
        <v>20.661408083484268</v>
      </c>
      <c r="L92" s="723">
        <f>+波及推計!AE92</f>
        <v>66.720495797674204</v>
      </c>
      <c r="M92" s="723">
        <f>+波及推計!AH92</f>
        <v>42.494687686595014</v>
      </c>
      <c r="N92" s="742">
        <f>+波及推計!AK92</f>
        <v>3.8205282043455657</v>
      </c>
    </row>
    <row r="93" spans="1:14" ht="15.6" customHeight="1">
      <c r="A93" s="689">
        <v>87</v>
      </c>
      <c r="B93" s="725" t="s">
        <v>297</v>
      </c>
      <c r="C93" s="718" t="s">
        <v>298</v>
      </c>
      <c r="D93" s="726">
        <f>SUMIF(入力!$V$6:$V$150,結果!B93,入力!$N$6:$N$150)/1000000</f>
        <v>0</v>
      </c>
      <c r="E93" s="726">
        <f>SUMIF(入力!$V$6:$V$150,結果!B93,入力!$T$6:$T$150)/1000000</f>
        <v>0</v>
      </c>
      <c r="F93" s="727">
        <f t="shared" si="1"/>
        <v>0</v>
      </c>
      <c r="G93" s="722"/>
      <c r="H93" s="741">
        <f>+波及推計!Y93</f>
        <v>0</v>
      </c>
      <c r="I93" s="723">
        <f>+波及推計!AA93</f>
        <v>2.6800640574848393</v>
      </c>
      <c r="J93" s="723">
        <f>+波及推計!Z93</f>
        <v>2.6800640574848393</v>
      </c>
      <c r="K93" s="723">
        <f>+波及推計!AD93</f>
        <v>0.83137277187118419</v>
      </c>
      <c r="L93" s="723">
        <f>+波及推計!AE93</f>
        <v>3.5114368293560236</v>
      </c>
      <c r="M93" s="723">
        <f>+波及推計!AH93</f>
        <v>1.4354087733840459</v>
      </c>
      <c r="N93" s="742">
        <f>+波及推計!AK93</f>
        <v>0.10175011285257771</v>
      </c>
    </row>
    <row r="94" spans="1:14" ht="15.6" customHeight="1">
      <c r="A94" s="689">
        <v>88</v>
      </c>
      <c r="B94" s="725" t="s">
        <v>299</v>
      </c>
      <c r="C94" s="718" t="s">
        <v>300</v>
      </c>
      <c r="D94" s="726">
        <f>SUMIF(入力!$V$6:$V$150,結果!B94,入力!$N$6:$N$150)/1000000</f>
        <v>0</v>
      </c>
      <c r="E94" s="726">
        <f>SUMIF(入力!$V$6:$V$150,結果!B94,入力!$T$6:$T$150)/1000000</f>
        <v>0</v>
      </c>
      <c r="F94" s="727">
        <f t="shared" si="1"/>
        <v>0</v>
      </c>
      <c r="G94" s="722"/>
      <c r="H94" s="741">
        <f>+波及推計!Y94</f>
        <v>0</v>
      </c>
      <c r="I94" s="723">
        <f>+波及推計!AA94</f>
        <v>5.7597830083602108</v>
      </c>
      <c r="J94" s="723">
        <f>+波及推計!Z94</f>
        <v>5.7597830083602108</v>
      </c>
      <c r="K94" s="723">
        <f>+波及推計!AD94</f>
        <v>1.4450775196635617</v>
      </c>
      <c r="L94" s="723">
        <f>+波及推計!AE94</f>
        <v>7.2048605280237723</v>
      </c>
      <c r="M94" s="723">
        <f>+波及推計!AH94</f>
        <v>3.545116153235405</v>
      </c>
      <c r="N94" s="742">
        <f>+波及推計!AK94</f>
        <v>0.39288320580543551</v>
      </c>
    </row>
    <row r="95" spans="1:14" ht="15.6" customHeight="1">
      <c r="A95" s="689">
        <v>89</v>
      </c>
      <c r="B95" s="725" t="s">
        <v>301</v>
      </c>
      <c r="C95" s="718" t="s">
        <v>7</v>
      </c>
      <c r="D95" s="726">
        <f>SUMIF(入力!$V$6:$V$150,結果!B95,入力!$N$6:$N$150)/1000000</f>
        <v>0</v>
      </c>
      <c r="E95" s="726">
        <f>SUMIF(入力!$V$6:$V$150,結果!B95,入力!$T$6:$T$150)/1000000</f>
        <v>0</v>
      </c>
      <c r="F95" s="727">
        <f t="shared" si="1"/>
        <v>0</v>
      </c>
      <c r="G95" s="722"/>
      <c r="H95" s="741">
        <f>+波及推計!Y95</f>
        <v>0</v>
      </c>
      <c r="I95" s="723">
        <f>+波及推計!AA95</f>
        <v>4.8451970629064256</v>
      </c>
      <c r="J95" s="723">
        <f>+波及推計!Z95</f>
        <v>4.8451970629064256</v>
      </c>
      <c r="K95" s="723">
        <f>+波及推計!AD95</f>
        <v>9.5768136542720068</v>
      </c>
      <c r="L95" s="723">
        <f>+波及推計!AE95</f>
        <v>14.422010717178432</v>
      </c>
      <c r="M95" s="723">
        <f>+波及推計!AH95</f>
        <v>10.465704318262889</v>
      </c>
      <c r="N95" s="742">
        <f>+波及推計!AK95</f>
        <v>0.8016049283286325</v>
      </c>
    </row>
    <row r="96" spans="1:14" ht="15.6" customHeight="1">
      <c r="A96" s="689">
        <v>90</v>
      </c>
      <c r="B96" s="725" t="s">
        <v>302</v>
      </c>
      <c r="C96" s="718" t="s">
        <v>303</v>
      </c>
      <c r="D96" s="726">
        <f>SUMIF(入力!$V$6:$V$150,結果!B96,入力!$N$6:$N$150)/1000000</f>
        <v>29.742000000000001</v>
      </c>
      <c r="E96" s="726">
        <f>SUMIF(入力!$V$6:$V$150,結果!B96,入力!$T$6:$T$150)/1000000</f>
        <v>29.742000000000001</v>
      </c>
      <c r="F96" s="727">
        <f t="shared" si="1"/>
        <v>0</v>
      </c>
      <c r="G96" s="722"/>
      <c r="H96" s="741">
        <f>+波及推計!Y96</f>
        <v>29.741196966</v>
      </c>
      <c r="I96" s="723">
        <f>+波及推計!AA96</f>
        <v>23.898575070924988</v>
      </c>
      <c r="J96" s="723">
        <f>+波及推計!Z96</f>
        <v>53.639772036924988</v>
      </c>
      <c r="K96" s="723">
        <f>+波及推計!AD96</f>
        <v>40.408624479458815</v>
      </c>
      <c r="L96" s="723">
        <f>+波及推計!AE96</f>
        <v>94.048396516383804</v>
      </c>
      <c r="M96" s="723">
        <f>+波及推計!AH96</f>
        <v>74.821306155072563</v>
      </c>
      <c r="N96" s="742">
        <f>+波及推計!AK96</f>
        <v>9.59331291802871</v>
      </c>
    </row>
    <row r="97" spans="1:14" ht="15.6" customHeight="1">
      <c r="A97" s="689">
        <v>91</v>
      </c>
      <c r="B97" s="725" t="s">
        <v>304</v>
      </c>
      <c r="C97" s="718" t="s">
        <v>305</v>
      </c>
      <c r="D97" s="726">
        <f>SUMIF(入力!$V$6:$V$150,結果!B97,入力!$N$6:$N$150)/1000000</f>
        <v>0</v>
      </c>
      <c r="E97" s="726">
        <f>SUMIF(入力!$V$6:$V$150,結果!B97,入力!$T$6:$T$150)/1000000</f>
        <v>0</v>
      </c>
      <c r="F97" s="727">
        <f t="shared" si="1"/>
        <v>0</v>
      </c>
      <c r="G97" s="722"/>
      <c r="H97" s="741">
        <f>+波及推計!Y97</f>
        <v>0</v>
      </c>
      <c r="I97" s="723">
        <f>+波及推計!AA97</f>
        <v>0</v>
      </c>
      <c r="J97" s="723">
        <f>+波及推計!Z97</f>
        <v>0</v>
      </c>
      <c r="K97" s="723">
        <f>+波及推計!AD97</f>
        <v>0</v>
      </c>
      <c r="L97" s="723">
        <f>+波及推計!AE97</f>
        <v>0</v>
      </c>
      <c r="M97" s="723">
        <f>+波及推計!AH97</f>
        <v>0</v>
      </c>
      <c r="N97" s="742">
        <f>+波及推計!AK97</f>
        <v>0</v>
      </c>
    </row>
    <row r="98" spans="1:14" ht="15.6" customHeight="1">
      <c r="A98" s="689">
        <v>92</v>
      </c>
      <c r="B98" s="725" t="s">
        <v>306</v>
      </c>
      <c r="C98" s="718" t="s">
        <v>307</v>
      </c>
      <c r="D98" s="726">
        <f>SUMIF(入力!$V$6:$V$150,結果!B98,入力!$N$6:$N$150)/1000000</f>
        <v>7.5819999999999999</v>
      </c>
      <c r="E98" s="726">
        <f>SUMIF(入力!$V$6:$V$150,結果!B98,入力!$T$6:$T$150)/1000000</f>
        <v>7.5819999999999999</v>
      </c>
      <c r="F98" s="727">
        <f t="shared" si="1"/>
        <v>0</v>
      </c>
      <c r="G98" s="722"/>
      <c r="H98" s="741">
        <f>+波及推計!Y98</f>
        <v>7.5819999999999999</v>
      </c>
      <c r="I98" s="723">
        <f>+波及推計!AA98</f>
        <v>8.4020454925578747E-2</v>
      </c>
      <c r="J98" s="723">
        <f>+波及推計!Z98</f>
        <v>7.6660204549255786</v>
      </c>
      <c r="K98" s="723">
        <f>+波及推計!AD98</f>
        <v>66.116726122689528</v>
      </c>
      <c r="L98" s="723">
        <f>+波及推計!AE98</f>
        <v>73.7827465776151</v>
      </c>
      <c r="M98" s="723">
        <f>+波及推計!AH98</f>
        <v>39.259849139353413</v>
      </c>
      <c r="N98" s="742">
        <f>+波及推計!AK98</f>
        <v>6.6948642707226442</v>
      </c>
    </row>
    <row r="99" spans="1:14" ht="15.6" customHeight="1">
      <c r="A99" s="689">
        <v>93</v>
      </c>
      <c r="B99" s="725" t="s">
        <v>308</v>
      </c>
      <c r="C99" s="718" t="s">
        <v>309</v>
      </c>
      <c r="D99" s="726">
        <f>SUMIF(入力!$V$6:$V$150,結果!B99,入力!$N$6:$N$150)/1000000</f>
        <v>0</v>
      </c>
      <c r="E99" s="726">
        <f>SUMIF(入力!$V$6:$V$150,結果!B99,入力!$T$6:$T$150)/1000000</f>
        <v>0</v>
      </c>
      <c r="F99" s="727">
        <f t="shared" si="1"/>
        <v>0</v>
      </c>
      <c r="G99" s="722"/>
      <c r="H99" s="741">
        <f>+波及推計!Y99</f>
        <v>0</v>
      </c>
      <c r="I99" s="723">
        <f>+波及推計!AA99</f>
        <v>2.5141923856663726</v>
      </c>
      <c r="J99" s="723">
        <f>+波及推計!Z99</f>
        <v>2.5141923856663726</v>
      </c>
      <c r="K99" s="723">
        <f>+波及推計!AD99</f>
        <v>1.3316367329754981</v>
      </c>
      <c r="L99" s="723">
        <f>+波及推計!AE99</f>
        <v>3.8458291186418707</v>
      </c>
      <c r="M99" s="723">
        <f>+波及推計!AH99</f>
        <v>2.148829830817276</v>
      </c>
      <c r="N99" s="742">
        <f>+波及推計!AK99</f>
        <v>0.32185525311499191</v>
      </c>
    </row>
    <row r="100" spans="1:14" ht="15.6" customHeight="1">
      <c r="A100" s="689">
        <v>94</v>
      </c>
      <c r="B100" s="725" t="s">
        <v>310</v>
      </c>
      <c r="C100" s="718" t="s">
        <v>311</v>
      </c>
      <c r="D100" s="726">
        <f>SUMIF(入力!$V$6:$V$150,結果!B100,入力!$N$6:$N$150)/1000000</f>
        <v>0</v>
      </c>
      <c r="E100" s="726">
        <f>SUMIF(入力!$V$6:$V$150,結果!B100,入力!$T$6:$T$150)/1000000</f>
        <v>0</v>
      </c>
      <c r="F100" s="727">
        <f t="shared" si="1"/>
        <v>0</v>
      </c>
      <c r="G100" s="722"/>
      <c r="H100" s="741">
        <f>+波及推計!Y100</f>
        <v>0</v>
      </c>
      <c r="I100" s="723">
        <f>+波及推計!AA100</f>
        <v>0</v>
      </c>
      <c r="J100" s="723">
        <f>+波及推計!Z100</f>
        <v>0</v>
      </c>
      <c r="K100" s="723">
        <f>+波及推計!AD100</f>
        <v>12.482224116602909</v>
      </c>
      <c r="L100" s="723">
        <f>+波及推計!AE100</f>
        <v>12.482224116602909</v>
      </c>
      <c r="M100" s="723">
        <f>+波及推計!AH100</f>
        <v>8.9097043737818762</v>
      </c>
      <c r="N100" s="742">
        <f>+波及推計!AK100</f>
        <v>2.3191235994630639</v>
      </c>
    </row>
    <row r="101" spans="1:14" ht="15.6" customHeight="1">
      <c r="A101" s="689">
        <v>95</v>
      </c>
      <c r="B101" s="725" t="s">
        <v>312</v>
      </c>
      <c r="C101" s="718" t="s">
        <v>313</v>
      </c>
      <c r="D101" s="726">
        <f>SUMIF(入力!$V$6:$V$150,結果!B101,入力!$N$6:$N$150)/1000000</f>
        <v>0</v>
      </c>
      <c r="E101" s="726">
        <f>SUMIF(入力!$V$6:$V$150,結果!B101,入力!$T$6:$T$150)/1000000</f>
        <v>0</v>
      </c>
      <c r="F101" s="727">
        <f t="shared" si="1"/>
        <v>0</v>
      </c>
      <c r="G101" s="722"/>
      <c r="H101" s="741">
        <f>+波及推計!Y101</f>
        <v>0</v>
      </c>
      <c r="I101" s="723">
        <f>+波及推計!AA101</f>
        <v>0</v>
      </c>
      <c r="J101" s="723">
        <f>+波及推計!Z101</f>
        <v>0</v>
      </c>
      <c r="K101" s="723">
        <f>+波及推計!AD101</f>
        <v>9.270097948760565</v>
      </c>
      <c r="L101" s="723">
        <f>+波及推計!AE101</f>
        <v>9.270097948760565</v>
      </c>
      <c r="M101" s="723">
        <f>+波及推計!AH101</f>
        <v>7.1197024228898247</v>
      </c>
      <c r="N101" s="742">
        <f>+波及推計!AK101</f>
        <v>1.5747728431012789</v>
      </c>
    </row>
    <row r="102" spans="1:14" ht="15.6" customHeight="1">
      <c r="A102" s="689">
        <v>96</v>
      </c>
      <c r="B102" s="725" t="s">
        <v>314</v>
      </c>
      <c r="C102" s="718" t="s">
        <v>59</v>
      </c>
      <c r="D102" s="726">
        <f>SUMIF(入力!$V$6:$V$150,結果!B102,入力!$N$6:$N$150)/1000000</f>
        <v>0</v>
      </c>
      <c r="E102" s="726">
        <f>SUMIF(入力!$V$6:$V$150,結果!B102,入力!$T$6:$T$150)/1000000</f>
        <v>0</v>
      </c>
      <c r="F102" s="727">
        <f t="shared" si="1"/>
        <v>0</v>
      </c>
      <c r="G102" s="722"/>
      <c r="H102" s="741">
        <f>+波及推計!Y102</f>
        <v>0</v>
      </c>
      <c r="I102" s="723">
        <f>+波及推計!AA102</f>
        <v>22.416191074894432</v>
      </c>
      <c r="J102" s="723">
        <f>+波及推計!Z102</f>
        <v>22.416191074894432</v>
      </c>
      <c r="K102" s="723">
        <f>+波及推計!AD102</f>
        <v>12.854369245391556</v>
      </c>
      <c r="L102" s="723">
        <f>+波及推計!AE102</f>
        <v>35.270560320285988</v>
      </c>
      <c r="M102" s="723">
        <f>+波及推計!AH102</f>
        <v>21.876963409807249</v>
      </c>
      <c r="N102" s="742">
        <f>+波及推計!AK102</f>
        <v>4.4000958648483586</v>
      </c>
    </row>
    <row r="103" spans="1:14" ht="15.6" customHeight="1">
      <c r="A103" s="689">
        <v>97</v>
      </c>
      <c r="B103" s="725" t="s">
        <v>315</v>
      </c>
      <c r="C103" s="718" t="s">
        <v>316</v>
      </c>
      <c r="D103" s="726">
        <f>SUMIF(入力!$V$6:$V$150,結果!B103,入力!$N$6:$N$150)/1000000</f>
        <v>69.676500000000004</v>
      </c>
      <c r="E103" s="726">
        <f>SUMIF(入力!$V$6:$V$150,結果!B103,入力!$T$6:$T$150)/1000000</f>
        <v>69.676500000000004</v>
      </c>
      <c r="F103" s="727">
        <f t="shared" si="1"/>
        <v>0</v>
      </c>
      <c r="G103" s="722"/>
      <c r="H103" s="741">
        <f>+波及推計!Y103</f>
        <v>69.676500000000004</v>
      </c>
      <c r="I103" s="723">
        <f>+波及推計!AA103</f>
        <v>103.29004641088912</v>
      </c>
      <c r="J103" s="723">
        <f>+波及推計!Z103</f>
        <v>172.96654641088912</v>
      </c>
      <c r="K103" s="723">
        <f>+波及推計!AD103</f>
        <v>12.967045435994375</v>
      </c>
      <c r="L103" s="723">
        <f>+波及推計!AE103</f>
        <v>185.9335918468835</v>
      </c>
      <c r="M103" s="723">
        <f>+波及推計!AH103</f>
        <v>109.95240664675819</v>
      </c>
      <c r="N103" s="742">
        <f>+波及推計!AK103</f>
        <v>6.2304788746472877</v>
      </c>
    </row>
    <row r="104" spans="1:14" ht="15.6" customHeight="1">
      <c r="A104" s="689">
        <v>98</v>
      </c>
      <c r="B104" s="725" t="s">
        <v>317</v>
      </c>
      <c r="C104" s="718" t="s">
        <v>318</v>
      </c>
      <c r="D104" s="726">
        <f>SUMIF(入力!$V$6:$V$150,結果!B104,入力!$N$6:$N$150)/1000000</f>
        <v>0</v>
      </c>
      <c r="E104" s="726">
        <f>SUMIF(入力!$V$6:$V$150,結果!B104,入力!$T$6:$T$150)/1000000</f>
        <v>0</v>
      </c>
      <c r="F104" s="727">
        <f t="shared" si="1"/>
        <v>0</v>
      </c>
      <c r="G104" s="722"/>
      <c r="H104" s="741">
        <f>+波及推計!Y104</f>
        <v>0</v>
      </c>
      <c r="I104" s="723">
        <f>+波及推計!AA104</f>
        <v>63.183047859808127</v>
      </c>
      <c r="J104" s="723">
        <f>+波及推計!Z104</f>
        <v>63.183047859808127</v>
      </c>
      <c r="K104" s="723">
        <f>+波及推計!AD104</f>
        <v>9.501845009264926</v>
      </c>
      <c r="L104" s="723">
        <f>+波及推計!AE104</f>
        <v>72.684892869073053</v>
      </c>
      <c r="M104" s="723">
        <f>+波及推計!AH104</f>
        <v>12.288521123726884</v>
      </c>
      <c r="N104" s="742">
        <f>+波及推計!AK104</f>
        <v>2.0234965292065556</v>
      </c>
    </row>
    <row r="105" spans="1:14" ht="15.6" customHeight="1">
      <c r="A105" s="689">
        <v>99</v>
      </c>
      <c r="B105" s="725" t="s">
        <v>319</v>
      </c>
      <c r="C105" s="718" t="s">
        <v>320</v>
      </c>
      <c r="D105" s="726">
        <f>SUMIF(入力!$V$6:$V$150,結果!B105,入力!$N$6:$N$150)/1000000</f>
        <v>0</v>
      </c>
      <c r="E105" s="726">
        <f>SUMIF(入力!$V$6:$V$150,結果!B105,入力!$T$6:$T$150)/1000000</f>
        <v>0</v>
      </c>
      <c r="F105" s="727">
        <f t="shared" si="1"/>
        <v>0</v>
      </c>
      <c r="G105" s="722"/>
      <c r="H105" s="741">
        <f>+波及推計!Y105</f>
        <v>0</v>
      </c>
      <c r="I105" s="723">
        <f>+波及推計!AA105</f>
        <v>114.65311590756906</v>
      </c>
      <c r="J105" s="723">
        <f>+波及推計!Z105</f>
        <v>114.65311590756906</v>
      </c>
      <c r="K105" s="723">
        <f>+波及推計!AD105</f>
        <v>27.300287961633607</v>
      </c>
      <c r="L105" s="723">
        <f>+波及推計!AE105</f>
        <v>141.95340386920267</v>
      </c>
      <c r="M105" s="723">
        <f>+波及推計!AH105</f>
        <v>47.893650766664635</v>
      </c>
      <c r="N105" s="742">
        <f>+波及推計!AK105</f>
        <v>11.002547332340436</v>
      </c>
    </row>
    <row r="106" spans="1:14" ht="15.6" customHeight="1">
      <c r="A106" s="689">
        <v>100</v>
      </c>
      <c r="B106" s="725" t="s">
        <v>321</v>
      </c>
      <c r="C106" s="718" t="s">
        <v>322</v>
      </c>
      <c r="D106" s="726">
        <f>SUMIF(入力!$V$6:$V$150,結果!B106,入力!$N$6:$N$150)/1000000</f>
        <v>0</v>
      </c>
      <c r="E106" s="726">
        <f>SUMIF(入力!$V$6:$V$150,結果!B106,入力!$T$6:$T$150)/1000000</f>
        <v>0</v>
      </c>
      <c r="F106" s="727">
        <f t="shared" si="1"/>
        <v>0</v>
      </c>
      <c r="G106" s="722"/>
      <c r="H106" s="741">
        <f>+波及推計!Y106</f>
        <v>0</v>
      </c>
      <c r="I106" s="723">
        <f>+波及推計!AA106</f>
        <v>542.06766469036438</v>
      </c>
      <c r="J106" s="723">
        <f>+波及推計!Z106</f>
        <v>542.06766469036438</v>
      </c>
      <c r="K106" s="723">
        <f>+波及推計!AD106</f>
        <v>85.176710535873397</v>
      </c>
      <c r="L106" s="723">
        <f>+波及推計!AE106</f>
        <v>627.24437522623782</v>
      </c>
      <c r="M106" s="723">
        <f>+波及推計!AH106</f>
        <v>463.77054717915968</v>
      </c>
      <c r="N106" s="742">
        <f>+波及推計!AK106</f>
        <v>88.682767766299051</v>
      </c>
    </row>
    <row r="107" spans="1:14" ht="15.6" customHeight="1">
      <c r="A107" s="689">
        <v>101</v>
      </c>
      <c r="B107" s="725" t="s">
        <v>323</v>
      </c>
      <c r="C107" s="718" t="s">
        <v>324</v>
      </c>
      <c r="D107" s="726">
        <f>SUMIF(入力!$V$6:$V$150,結果!B107,入力!$N$6:$N$150)/1000000</f>
        <v>1382.16</v>
      </c>
      <c r="E107" s="726">
        <f>SUMIF(入力!$V$6:$V$150,結果!B107,入力!$T$6:$T$150)/1000000</f>
        <v>1382.16</v>
      </c>
      <c r="F107" s="727">
        <f t="shared" si="1"/>
        <v>0</v>
      </c>
      <c r="G107" s="722"/>
      <c r="H107" s="741">
        <f>+波及推計!Y107</f>
        <v>1382.16</v>
      </c>
      <c r="I107" s="723">
        <f>+波及推計!AA107</f>
        <v>0.1744855893350632</v>
      </c>
      <c r="J107" s="723">
        <f>+波及推計!Z107</f>
        <v>1382.3344855893351</v>
      </c>
      <c r="K107" s="723">
        <f>+波及推計!AD107</f>
        <v>2.9311686679989282</v>
      </c>
      <c r="L107" s="723">
        <f>+波及推計!AE107</f>
        <v>1385.2656542573341</v>
      </c>
      <c r="M107" s="723">
        <f>+波及推計!AH107</f>
        <v>576.11611900553146</v>
      </c>
      <c r="N107" s="742">
        <f>+波及推計!AK107</f>
        <v>186.60610381506297</v>
      </c>
    </row>
    <row r="108" spans="1:14" ht="15.6" customHeight="1">
      <c r="A108" s="689">
        <v>102</v>
      </c>
      <c r="B108" s="725" t="s">
        <v>325</v>
      </c>
      <c r="C108" s="718" t="s">
        <v>326</v>
      </c>
      <c r="D108" s="726">
        <f>SUMIF(入力!$V$6:$V$150,結果!B108,入力!$N$6:$N$150)/1000000</f>
        <v>2840.9549999999999</v>
      </c>
      <c r="E108" s="726">
        <f>SUMIF(入力!$V$6:$V$150,結果!B108,入力!$T$6:$T$150)/1000000</f>
        <v>2840.9549999999999</v>
      </c>
      <c r="F108" s="727">
        <f t="shared" si="1"/>
        <v>0</v>
      </c>
      <c r="G108" s="722"/>
      <c r="H108" s="741">
        <f>+波及推計!Y108</f>
        <v>2840.9549999999999</v>
      </c>
      <c r="I108" s="723">
        <f>+波及推計!AA108</f>
        <v>14.569266316603716</v>
      </c>
      <c r="J108" s="723">
        <f>+波及推計!Z108</f>
        <v>2855.5242663166036</v>
      </c>
      <c r="K108" s="723">
        <f>+波及推計!AD108</f>
        <v>100.03613273284284</v>
      </c>
      <c r="L108" s="723">
        <f>+波及推計!AE108</f>
        <v>2955.5603990494465</v>
      </c>
      <c r="M108" s="723">
        <f>+波及推計!AH108</f>
        <v>1206.9082736674311</v>
      </c>
      <c r="N108" s="742">
        <f>+波及推計!AK108</f>
        <v>528.12317275957946</v>
      </c>
    </row>
    <row r="109" spans="1:14" ht="15.6" customHeight="1">
      <c r="A109" s="689">
        <v>103</v>
      </c>
      <c r="B109" s="725" t="s">
        <v>327</v>
      </c>
      <c r="C109" s="718" t="s">
        <v>328</v>
      </c>
      <c r="D109" s="726">
        <f>SUMIF(入力!$V$6:$V$150,結果!B109,入力!$N$6:$N$150)/1000000</f>
        <v>52.67</v>
      </c>
      <c r="E109" s="726">
        <f>SUMIF(入力!$V$6:$V$150,結果!B109,入力!$T$6:$T$150)/1000000</f>
        <v>52.67</v>
      </c>
      <c r="F109" s="727">
        <f t="shared" si="1"/>
        <v>0</v>
      </c>
      <c r="G109" s="722"/>
      <c r="H109" s="741">
        <f>+波及推計!Y109</f>
        <v>52.67</v>
      </c>
      <c r="I109" s="723">
        <f>+波及推計!AA109</f>
        <v>24.579278284462006</v>
      </c>
      <c r="J109" s="723">
        <f>+波及推計!Z109</f>
        <v>77.249278284462008</v>
      </c>
      <c r="K109" s="723">
        <f>+波及推計!AD109</f>
        <v>23.389879552757449</v>
      </c>
      <c r="L109" s="723">
        <f>+波及推計!AE109</f>
        <v>100.63915783721946</v>
      </c>
      <c r="M109" s="723">
        <f>+波及推計!AH109</f>
        <v>65.195520991291602</v>
      </c>
      <c r="N109" s="742">
        <f>+波及推計!AK109</f>
        <v>19.629847991050447</v>
      </c>
    </row>
    <row r="110" spans="1:14" ht="15.6" customHeight="1">
      <c r="A110" s="689">
        <v>104</v>
      </c>
      <c r="B110" s="725" t="s">
        <v>329</v>
      </c>
      <c r="C110" s="718" t="s">
        <v>330</v>
      </c>
      <c r="D110" s="726">
        <f>SUMIF(入力!$V$6:$V$150,結果!B110,入力!$N$6:$N$150)/1000000</f>
        <v>982.61500000000001</v>
      </c>
      <c r="E110" s="726">
        <f>SUMIF(入力!$V$6:$V$150,結果!B110,入力!$T$6:$T$150)/1000000</f>
        <v>982.61500000000001</v>
      </c>
      <c r="F110" s="727">
        <f t="shared" si="1"/>
        <v>0</v>
      </c>
      <c r="G110" s="722"/>
      <c r="H110" s="741">
        <f>+波及推計!Y110</f>
        <v>982.61500000000001</v>
      </c>
      <c r="I110" s="723">
        <f>+波及推計!AA110</f>
        <v>19.374669740193895</v>
      </c>
      <c r="J110" s="723">
        <f>+波及推計!Z110</f>
        <v>1001.9896697401939</v>
      </c>
      <c r="K110" s="723">
        <f>+波及推計!AD110</f>
        <v>37.266741055237674</v>
      </c>
      <c r="L110" s="723">
        <f>+波及推計!AE110</f>
        <v>1039.2564107954315</v>
      </c>
      <c r="M110" s="723">
        <f>+波及推計!AH110</f>
        <v>705.99304290709142</v>
      </c>
      <c r="N110" s="742">
        <f>+波及推計!AK110</f>
        <v>131.85163857009459</v>
      </c>
    </row>
    <row r="111" spans="1:14" ht="15.6" customHeight="1">
      <c r="A111" s="689">
        <v>105</v>
      </c>
      <c r="B111" s="725" t="s">
        <v>331</v>
      </c>
      <c r="C111" s="718" t="s">
        <v>332</v>
      </c>
      <c r="D111" s="726">
        <f>SUMIF(入力!$V$6:$V$150,結果!B111,入力!$N$6:$N$150)/1000000</f>
        <v>0</v>
      </c>
      <c r="E111" s="726">
        <f>SUMIF(入力!$V$6:$V$150,結果!B111,入力!$T$6:$T$150)/1000000</f>
        <v>0</v>
      </c>
      <c r="F111" s="727">
        <f t="shared" si="1"/>
        <v>0</v>
      </c>
      <c r="G111" s="722"/>
      <c r="H111" s="741">
        <f>+波及推計!Y111</f>
        <v>0</v>
      </c>
      <c r="I111" s="723">
        <f>+波及推計!AA111</f>
        <v>0.64503113709853077</v>
      </c>
      <c r="J111" s="723">
        <f>+波及推計!Z111</f>
        <v>0.64503113709853077</v>
      </c>
      <c r="K111" s="723">
        <f>+波及推計!AD111</f>
        <v>3.8043434777197485</v>
      </c>
      <c r="L111" s="723">
        <f>+波及推計!AE111</f>
        <v>4.4493746148182796</v>
      </c>
      <c r="M111" s="723">
        <f>+波及推計!AH111</f>
        <v>3.0876019247374686</v>
      </c>
      <c r="N111" s="742">
        <f>+波及推計!AK111</f>
        <v>0.54295212855074049</v>
      </c>
    </row>
    <row r="112" spans="1:14" ht="15.6" customHeight="1">
      <c r="A112" s="689">
        <v>106</v>
      </c>
      <c r="B112" s="725" t="s">
        <v>333</v>
      </c>
      <c r="C112" s="718" t="s">
        <v>334</v>
      </c>
      <c r="D112" s="726">
        <f>SUMIF(入力!$V$6:$V$150,結果!B112,入力!$N$6:$N$150)/1000000</f>
        <v>10.211</v>
      </c>
      <c r="E112" s="726">
        <f>SUMIF(入力!$V$6:$V$150,結果!B112,入力!$T$6:$T$150)/1000000</f>
        <v>10.211</v>
      </c>
      <c r="F112" s="727">
        <f t="shared" si="1"/>
        <v>0</v>
      </c>
      <c r="G112" s="722"/>
      <c r="H112" s="741">
        <f>+波及推計!Y112</f>
        <v>10.208804635</v>
      </c>
      <c r="I112" s="723">
        <f>+波及推計!AA112</f>
        <v>7.1993129085515015</v>
      </c>
      <c r="J112" s="723">
        <f>+波及推計!Z112</f>
        <v>17.408117543551501</v>
      </c>
      <c r="K112" s="723">
        <f>+波及推計!AD112</f>
        <v>34.081557948019338</v>
      </c>
      <c r="L112" s="723">
        <f>+波及推計!AE112</f>
        <v>51.489675491570836</v>
      </c>
      <c r="M112" s="723">
        <f>+波及推計!AH112</f>
        <v>37.957430827808331</v>
      </c>
      <c r="N112" s="742">
        <f>+波及推計!AK112</f>
        <v>11.618509403792764</v>
      </c>
    </row>
    <row r="113" spans="1:14" ht="15.6" customHeight="1">
      <c r="A113" s="689">
        <v>107</v>
      </c>
      <c r="B113" s="725" t="s">
        <v>335</v>
      </c>
      <c r="C113" s="718" t="s">
        <v>336</v>
      </c>
      <c r="D113" s="726">
        <f>SUMIF(入力!$V$6:$V$150,結果!B113,入力!$N$6:$N$150)/1000000</f>
        <v>0</v>
      </c>
      <c r="E113" s="726">
        <f>SUMIF(入力!$V$6:$V$150,結果!B113,入力!$T$6:$T$150)/1000000</f>
        <v>0</v>
      </c>
      <c r="F113" s="727">
        <f t="shared" si="1"/>
        <v>0</v>
      </c>
      <c r="G113" s="722"/>
      <c r="H113" s="741">
        <f>+波及推計!Y113</f>
        <v>0</v>
      </c>
      <c r="I113" s="723">
        <f>+波及推計!AA113</f>
        <v>28.999004795360936</v>
      </c>
      <c r="J113" s="723">
        <f>+波及推計!Z113</f>
        <v>28.999004795360936</v>
      </c>
      <c r="K113" s="723">
        <f>+波及推計!AD113</f>
        <v>2.8066277357988687</v>
      </c>
      <c r="L113" s="723">
        <f>+波及推計!AE113</f>
        <v>31.805632531159805</v>
      </c>
      <c r="M113" s="723">
        <f>+波及推計!AH113</f>
        <v>0</v>
      </c>
      <c r="N113" s="742">
        <f>+波及推計!AK113</f>
        <v>0</v>
      </c>
    </row>
    <row r="114" spans="1:14" ht="15.6" customHeight="1" thickBot="1">
      <c r="A114" s="689">
        <v>108</v>
      </c>
      <c r="B114" s="725" t="s">
        <v>337</v>
      </c>
      <c r="C114" s="718" t="s">
        <v>338</v>
      </c>
      <c r="D114" s="726">
        <f>SUMIF(入力!$V$6:$V$150,結果!B114,入力!$N$6:$N$150)/1000000</f>
        <v>0</v>
      </c>
      <c r="E114" s="726">
        <f>SUMIF(入力!$V$6:$V$150,結果!B114,入力!$T$6:$T$150)/1000000</f>
        <v>0</v>
      </c>
      <c r="F114" s="727">
        <f t="shared" si="1"/>
        <v>0</v>
      </c>
      <c r="G114" s="722"/>
      <c r="H114" s="743">
        <f>+波及推計!Y114</f>
        <v>0</v>
      </c>
      <c r="I114" s="728">
        <f>+波及推計!AA114</f>
        <v>47.739367883337103</v>
      </c>
      <c r="J114" s="728">
        <f>+波及推計!Z114</f>
        <v>47.739367883337103</v>
      </c>
      <c r="K114" s="728">
        <f>+波及推計!AD114</f>
        <v>5.2321327205280834</v>
      </c>
      <c r="L114" s="728">
        <f>+波及推計!AE114</f>
        <v>52.971500603865188</v>
      </c>
      <c r="M114" s="728">
        <f>+波及推計!AH114</f>
        <v>34.432788156712569</v>
      </c>
      <c r="N114" s="744">
        <f>+波及推計!AK114</f>
        <v>7.6586521824576342E-2</v>
      </c>
    </row>
    <row r="115" spans="1:14" ht="28.35" customHeight="1" thickBot="1">
      <c r="A115" s="690"/>
      <c r="B115" s="1066" t="s">
        <v>8</v>
      </c>
      <c r="C115" s="1067"/>
      <c r="D115" s="729">
        <f>SUM(D7:D114)</f>
        <v>13409.569</v>
      </c>
      <c r="E115" s="729">
        <f t="shared" ref="E115:F115" si="2">SUM(E7:E114)</f>
        <v>10907.458505282968</v>
      </c>
      <c r="F115" s="730">
        <f t="shared" si="2"/>
        <v>2502.1104947170311</v>
      </c>
      <c r="G115" s="722"/>
      <c r="H115" s="688">
        <f>+波及推計!Y115</f>
        <v>11640.783243971759</v>
      </c>
      <c r="I115" s="731">
        <f>+波及推計!AA115</f>
        <v>4321.7379549430661</v>
      </c>
      <c r="J115" s="731">
        <f>+波及推計!Z115</f>
        <v>15962.521198914832</v>
      </c>
      <c r="K115" s="731">
        <f>+波及推計!AD115</f>
        <v>2081.2673280603894</v>
      </c>
      <c r="L115" s="731">
        <f>+波及推計!AE115</f>
        <v>18043.788526975211</v>
      </c>
      <c r="M115" s="731">
        <f>+波及推計!AH115</f>
        <v>10036.850012428253</v>
      </c>
      <c r="N115" s="732">
        <f>+波及推計!AK115</f>
        <v>1587.8740845416469</v>
      </c>
    </row>
    <row r="116" spans="1:14" ht="20.45" customHeight="1">
      <c r="A116" s="690"/>
      <c r="B116" s="693"/>
      <c r="C116" s="693"/>
      <c r="D116" s="733"/>
      <c r="E116" s="693"/>
      <c r="F116" s="693"/>
    </row>
    <row r="117" spans="1:14">
      <c r="A117" s="690"/>
      <c r="B117" s="690" t="s">
        <v>9</v>
      </c>
      <c r="C117" s="693"/>
      <c r="D117" s="693"/>
      <c r="E117" s="693"/>
      <c r="F117" s="693"/>
    </row>
    <row r="118" spans="1:14">
      <c r="A118" s="690"/>
      <c r="B118" s="734" t="s">
        <v>11</v>
      </c>
      <c r="C118" s="690" t="s">
        <v>10</v>
      </c>
      <c r="D118" s="693"/>
      <c r="E118" s="693"/>
      <c r="F118" s="693"/>
    </row>
    <row r="119" spans="1:14">
      <c r="B119" s="693"/>
      <c r="C119" s="690" t="s">
        <v>13</v>
      </c>
      <c r="D119" s="693"/>
      <c r="E119" s="693"/>
      <c r="F119" s="693"/>
    </row>
    <row r="120" spans="1:14">
      <c r="B120" s="693"/>
      <c r="C120" s="690" t="s">
        <v>14</v>
      </c>
      <c r="D120" s="693"/>
      <c r="E120" s="693"/>
      <c r="F120" s="693"/>
    </row>
    <row r="121" spans="1:14">
      <c r="B121" s="734" t="s">
        <v>12</v>
      </c>
      <c r="C121" s="690" t="s">
        <v>132</v>
      </c>
      <c r="D121" s="693"/>
      <c r="E121" s="693"/>
      <c r="F121" s="693"/>
    </row>
    <row r="122" spans="1:14">
      <c r="B122" s="693"/>
      <c r="D122" s="693"/>
      <c r="E122" s="693"/>
      <c r="F122" s="693"/>
    </row>
  </sheetData>
  <mergeCells count="2">
    <mergeCell ref="H2:N3"/>
    <mergeCell ref="B115:C115"/>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15" customWidth="1"/>
    <col min="2" max="2" width="28.5" style="15" customWidth="1"/>
    <col min="3" max="3" width="16.296875" style="15" customWidth="1"/>
    <col min="4" max="4" width="6.5" style="15" customWidth="1"/>
    <col min="5" max="5" width="2.09765625" style="15" customWidth="1"/>
    <col min="6" max="16384" width="6.59765625" style="15"/>
  </cols>
  <sheetData>
    <row r="2" spans="2:5">
      <c r="B2" s="14"/>
      <c r="D2" s="14"/>
      <c r="E2" s="14"/>
    </row>
    <row r="3" spans="2:5" ht="27" customHeight="1">
      <c r="B3" s="16"/>
      <c r="C3" s="17" t="s">
        <v>34</v>
      </c>
      <c r="D3" s="14"/>
      <c r="E3" s="14"/>
    </row>
    <row r="4" spans="2:5" ht="14.25" customHeight="1">
      <c r="B4" s="14"/>
      <c r="D4" s="14"/>
      <c r="E4" s="14"/>
    </row>
    <row r="5" spans="2:5" ht="24" customHeight="1">
      <c r="B5" s="14"/>
      <c r="C5" s="18" t="s">
        <v>675</v>
      </c>
      <c r="D5" s="14"/>
      <c r="E5" s="14"/>
    </row>
    <row r="6" spans="2:5" ht="23.25" customHeight="1" thickBot="1">
      <c r="B6" s="14"/>
      <c r="C6" s="19" t="s">
        <v>65</v>
      </c>
      <c r="D6" s="14"/>
      <c r="E6" s="14"/>
    </row>
    <row r="7" spans="2:5" ht="36.75" customHeight="1" thickBot="1">
      <c r="B7" s="20"/>
      <c r="C7" s="484">
        <v>0.53605870059031058</v>
      </c>
      <c r="D7" s="14"/>
      <c r="E7" s="14"/>
    </row>
    <row r="8" spans="2:5">
      <c r="B8" s="14"/>
      <c r="D8" s="14"/>
      <c r="E8" s="14"/>
    </row>
    <row r="9" spans="2:5">
      <c r="B9" s="14"/>
      <c r="D9" s="21"/>
      <c r="E9" s="14"/>
    </row>
    <row r="10" spans="2:5" ht="22.5" customHeight="1">
      <c r="B10" s="22"/>
      <c r="C10" s="23"/>
      <c r="D10" s="23"/>
    </row>
    <row r="11" spans="2:5" ht="22.5" customHeight="1">
      <c r="C11" s="24"/>
      <c r="D11" s="23"/>
    </row>
    <row r="12" spans="2:5" ht="22.5" customHeight="1">
      <c r="B12" s="485" t="s">
        <v>1950</v>
      </c>
      <c r="C12" s="486">
        <f>+C14/C13</f>
        <v>0.50171196075697044</v>
      </c>
    </row>
    <row r="13" spans="2:5" ht="22.5" customHeight="1">
      <c r="B13" s="487" t="s">
        <v>1951</v>
      </c>
      <c r="C13" s="488">
        <v>609535</v>
      </c>
    </row>
    <row r="14" spans="2:5" ht="22.5" customHeight="1">
      <c r="B14" s="487" t="s">
        <v>1952</v>
      </c>
      <c r="C14" s="488">
        <v>305811</v>
      </c>
    </row>
    <row r="15" spans="2:5" ht="80.099999999999994" customHeight="1">
      <c r="B15" s="1068" t="s">
        <v>1953</v>
      </c>
      <c r="C15" s="1069"/>
    </row>
    <row r="16" spans="2:5" ht="22.5" customHeight="1">
      <c r="C16" s="18" t="s">
        <v>66</v>
      </c>
    </row>
    <row r="17" spans="2:3" ht="22.5" customHeight="1">
      <c r="B17" s="22"/>
      <c r="C17" s="25"/>
    </row>
    <row r="18" spans="2:3" ht="22.5" customHeight="1">
      <c r="C18" s="18"/>
    </row>
    <row r="19" spans="2:3">
      <c r="B19" s="14"/>
    </row>
    <row r="20" spans="2:3">
      <c r="B20" s="14"/>
    </row>
  </sheetData>
  <mergeCells count="1">
    <mergeCell ref="B15:C1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zoomScaleNormal="100" workbookViewId="0"/>
  </sheetViews>
  <sheetFormatPr defaultColWidth="8.796875" defaultRowHeight="21.95" customHeight="1"/>
  <cols>
    <col min="1" max="1" width="2.5" style="1" customWidth="1"/>
    <col min="2" max="2" width="32.8984375" style="1" customWidth="1"/>
    <col min="3" max="3" width="1.8984375" style="1" customWidth="1"/>
    <col min="4" max="4" width="12" style="27" customWidth="1"/>
    <col min="5" max="5" width="5.09765625" style="1" customWidth="1"/>
    <col min="6" max="6" width="1.296875" style="1" customWidth="1"/>
    <col min="7" max="7" width="26.296875" style="1" customWidth="1"/>
    <col min="8" max="8" width="8.796875" style="1"/>
    <col min="9" max="9" width="15.09765625" style="1" customWidth="1"/>
    <col min="10" max="10" width="14.796875" style="1" customWidth="1"/>
    <col min="11" max="16384" width="8.796875" style="1"/>
  </cols>
  <sheetData>
    <row r="2" spans="2:13" ht="32.450000000000003" customHeight="1">
      <c r="B2" s="1070" t="s">
        <v>2109</v>
      </c>
      <c r="C2" s="1070"/>
      <c r="D2" s="1070"/>
      <c r="E2" s="1071"/>
      <c r="F2" s="26"/>
    </row>
    <row r="3" spans="2:13" ht="14.1" customHeight="1">
      <c r="E3" s="12"/>
      <c r="F3" s="28"/>
    </row>
    <row r="4" spans="2:13" ht="21.95" customHeight="1" thickBot="1">
      <c r="B4" s="1072" t="s">
        <v>668</v>
      </c>
      <c r="C4" s="1073"/>
      <c r="D4" s="29">
        <f>結果!$D$115</f>
        <v>13409.569</v>
      </c>
      <c r="E4" s="30" t="s">
        <v>122</v>
      </c>
    </row>
    <row r="5" spans="2:13" ht="15" customHeight="1">
      <c r="B5" s="31"/>
      <c r="C5" s="31"/>
      <c r="D5" s="32"/>
      <c r="E5" s="33"/>
      <c r="F5" s="33"/>
      <c r="G5" s="33"/>
      <c r="H5" s="33"/>
      <c r="I5" s="33"/>
      <c r="J5" s="33"/>
      <c r="K5" s="34"/>
      <c r="L5" s="34"/>
      <c r="M5" s="34"/>
    </row>
    <row r="6" spans="2:13" ht="27.95" customHeight="1">
      <c r="B6" s="31" t="s">
        <v>669</v>
      </c>
      <c r="C6" s="31"/>
      <c r="D6" s="32">
        <f>+結果!E115</f>
        <v>10907.458505282968</v>
      </c>
      <c r="E6" s="33"/>
      <c r="F6" s="33"/>
      <c r="H6" s="35"/>
      <c r="I6" s="35"/>
      <c r="K6" s="36"/>
      <c r="L6" s="36"/>
      <c r="M6" s="34"/>
    </row>
    <row r="7" spans="2:13" ht="40.5" customHeight="1">
      <c r="B7" s="37" t="s">
        <v>1958</v>
      </c>
      <c r="C7" s="37"/>
      <c r="D7" s="38">
        <f>SUM(波及推計!P115:X115)</f>
        <v>941.42803722227961</v>
      </c>
      <c r="E7" s="35"/>
      <c r="F7" s="35"/>
      <c r="G7" s="39" t="s">
        <v>133</v>
      </c>
      <c r="I7" s="35"/>
      <c r="K7" s="36"/>
      <c r="M7" s="34"/>
    </row>
    <row r="8" spans="2:13" ht="46.5" customHeight="1">
      <c r="B8" s="37" t="s">
        <v>674</v>
      </c>
      <c r="C8" s="37"/>
      <c r="D8" s="40">
        <f>-(+D6+D7-D10)</f>
        <v>-208.10329853348958</v>
      </c>
      <c r="E8" s="36"/>
      <c r="F8" s="36"/>
      <c r="G8" s="39" t="s">
        <v>134</v>
      </c>
      <c r="H8" s="33"/>
      <c r="I8" s="33"/>
      <c r="J8" s="33"/>
      <c r="K8" s="34"/>
      <c r="L8" s="34"/>
      <c r="M8" s="34"/>
    </row>
    <row r="9" spans="2:13" ht="12" customHeight="1">
      <c r="B9" s="31"/>
      <c r="C9" s="31"/>
      <c r="D9" s="32"/>
      <c r="E9" s="33"/>
      <c r="F9" s="33"/>
      <c r="G9" s="41" t="s">
        <v>93</v>
      </c>
      <c r="H9" s="33"/>
      <c r="I9" s="33"/>
      <c r="J9" s="33"/>
      <c r="K9" s="34"/>
      <c r="L9" s="34"/>
      <c r="M9" s="34"/>
    </row>
    <row r="10" spans="2:13" ht="29.1" customHeight="1" thickBot="1">
      <c r="B10" s="31" t="s">
        <v>113</v>
      </c>
      <c r="C10" s="31"/>
      <c r="D10" s="29">
        <f>+波及推計!Y115</f>
        <v>11640.783243971759</v>
      </c>
      <c r="E10" s="42"/>
      <c r="F10" s="33"/>
      <c r="G10" s="43"/>
      <c r="H10" s="33"/>
      <c r="I10" s="33"/>
      <c r="J10" s="33"/>
      <c r="K10" s="34"/>
      <c r="L10" s="34"/>
      <c r="M10" s="34"/>
    </row>
    <row r="11" spans="2:13" ht="21.95" customHeight="1" thickBot="1">
      <c r="B11" s="31" t="s">
        <v>114</v>
      </c>
      <c r="C11" s="31"/>
      <c r="D11" s="44">
        <f>波及推計!$AA$115</f>
        <v>4321.7379549430661</v>
      </c>
      <c r="E11" s="45"/>
      <c r="F11" s="33"/>
      <c r="G11" s="33"/>
      <c r="H11" s="33"/>
      <c r="I11" s="33"/>
      <c r="J11" s="33"/>
      <c r="K11" s="34"/>
      <c r="L11" s="34"/>
      <c r="M11" s="34"/>
    </row>
    <row r="12" spans="2:13" ht="21.95" customHeight="1">
      <c r="B12" s="31" t="s">
        <v>115</v>
      </c>
      <c r="C12" s="31"/>
      <c r="D12" s="32">
        <f>波及推計!$Z$115</f>
        <v>15962.521198914832</v>
      </c>
      <c r="E12" s="33"/>
      <c r="F12" s="33"/>
      <c r="G12" s="33"/>
      <c r="H12" s="33"/>
      <c r="I12" s="33"/>
      <c r="J12" s="33"/>
      <c r="K12" s="34"/>
      <c r="L12" s="34"/>
      <c r="M12" s="34"/>
    </row>
    <row r="13" spans="2:13" ht="10.5" customHeight="1">
      <c r="D13" s="32"/>
      <c r="E13" s="33"/>
      <c r="F13" s="33"/>
      <c r="G13" s="33"/>
      <c r="H13" s="33"/>
      <c r="I13" s="33"/>
      <c r="J13" s="33"/>
      <c r="K13" s="34"/>
      <c r="L13" s="34"/>
      <c r="M13" s="34"/>
    </row>
    <row r="14" spans="2:13" ht="21.95" customHeight="1">
      <c r="B14" s="31" t="s">
        <v>2097</v>
      </c>
      <c r="C14" s="31"/>
      <c r="D14" s="32">
        <f>波及推計!$AB$115</f>
        <v>4424.894413682171</v>
      </c>
      <c r="E14" s="33"/>
      <c r="F14" s="33"/>
      <c r="G14" s="33"/>
      <c r="H14" s="33"/>
      <c r="I14" s="33"/>
      <c r="J14" s="33"/>
      <c r="K14" s="34"/>
      <c r="L14" s="34"/>
      <c r="M14" s="34"/>
    </row>
    <row r="15" spans="2:13" ht="21.95" customHeight="1">
      <c r="B15" s="31" t="s">
        <v>116</v>
      </c>
      <c r="C15" s="31"/>
      <c r="D15" s="32">
        <f>波及推計!$AC$115</f>
        <v>2257.8892413701701</v>
      </c>
      <c r="E15" s="33"/>
      <c r="F15" s="33"/>
      <c r="G15" s="33"/>
      <c r="H15" s="33"/>
      <c r="I15" s="33"/>
      <c r="J15" s="33"/>
      <c r="K15" s="34"/>
      <c r="L15" s="34"/>
      <c r="M15" s="34"/>
    </row>
    <row r="16" spans="2:13" ht="21.95" customHeight="1" thickBot="1">
      <c r="B16" s="31" t="s">
        <v>117</v>
      </c>
      <c r="C16" s="31"/>
      <c r="D16" s="29">
        <f>波及推計!$AD$115</f>
        <v>2081.2673280603894</v>
      </c>
      <c r="E16" s="42"/>
      <c r="F16" s="33"/>
      <c r="G16" s="33"/>
      <c r="H16" s="33"/>
      <c r="I16" s="33"/>
      <c r="J16" s="33"/>
      <c r="K16" s="34"/>
      <c r="L16" s="34"/>
      <c r="M16" s="34"/>
    </row>
    <row r="17" spans="2:13" ht="14.1" customHeight="1">
      <c r="B17" s="31"/>
      <c r="C17" s="31"/>
      <c r="D17" s="46"/>
      <c r="E17" s="33"/>
      <c r="F17" s="33"/>
      <c r="G17" s="33"/>
      <c r="H17" s="33"/>
      <c r="I17" s="33"/>
      <c r="J17" s="33"/>
      <c r="K17" s="34"/>
      <c r="L17" s="34"/>
      <c r="M17" s="34"/>
    </row>
    <row r="18" spans="2:13" ht="24.6" customHeight="1" thickBot="1">
      <c r="B18" s="1074" t="s">
        <v>118</v>
      </c>
      <c r="C18" s="1073"/>
      <c r="D18" s="47">
        <f>波及推計!$AE$115</f>
        <v>18043.788526975211</v>
      </c>
      <c r="E18" s="48"/>
      <c r="F18" s="33"/>
      <c r="G18" s="33"/>
      <c r="H18" s="33"/>
      <c r="I18" s="33"/>
      <c r="J18" s="33"/>
      <c r="K18" s="34"/>
      <c r="L18" s="34"/>
      <c r="M18" s="34"/>
    </row>
    <row r="19" spans="2:13" ht="9.6" customHeight="1" thickTop="1">
      <c r="B19" s="31"/>
      <c r="C19" s="31"/>
      <c r="D19" s="32"/>
      <c r="E19" s="33"/>
      <c r="F19" s="33"/>
      <c r="G19" s="33"/>
      <c r="H19" s="33"/>
      <c r="I19" s="33"/>
      <c r="J19" s="33"/>
      <c r="K19" s="34"/>
      <c r="L19" s="34"/>
      <c r="M19" s="34"/>
    </row>
    <row r="20" spans="2:13" ht="21.95" customHeight="1">
      <c r="B20" s="31" t="s">
        <v>119</v>
      </c>
      <c r="C20" s="31"/>
      <c r="D20" s="49">
        <f>波及推計!$AH$115</f>
        <v>10036.850012428253</v>
      </c>
      <c r="E20" s="33"/>
      <c r="F20" s="33"/>
      <c r="G20" s="33"/>
      <c r="H20" s="33"/>
      <c r="I20" s="33"/>
      <c r="J20" s="33"/>
      <c r="K20" s="34"/>
      <c r="L20" s="34"/>
      <c r="M20" s="34"/>
    </row>
    <row r="21" spans="2:13" ht="8.1" customHeight="1">
      <c r="D21" s="32"/>
      <c r="E21" s="33"/>
      <c r="F21" s="33"/>
      <c r="G21" s="33"/>
      <c r="H21" s="33"/>
      <c r="I21" s="33"/>
      <c r="J21" s="33"/>
      <c r="K21" s="34"/>
      <c r="L21" s="34"/>
      <c r="M21" s="34"/>
    </row>
    <row r="22" spans="2:13" ht="21.95" customHeight="1">
      <c r="B22" s="37" t="s">
        <v>120</v>
      </c>
      <c r="C22" s="37"/>
      <c r="D22" s="32">
        <f>波及推計!$AK$115</f>
        <v>1587.8740845416469</v>
      </c>
      <c r="E22" s="50" t="s">
        <v>92</v>
      </c>
      <c r="F22" s="51"/>
      <c r="G22" s="33"/>
      <c r="H22" s="33"/>
      <c r="I22" s="33"/>
      <c r="J22" s="33"/>
      <c r="K22" s="34"/>
      <c r="L22" s="34"/>
      <c r="M22" s="34"/>
    </row>
    <row r="23" spans="2:13" ht="18" customHeight="1">
      <c r="D23" s="46"/>
      <c r="G23" s="33"/>
      <c r="H23" s="33"/>
      <c r="I23" s="33"/>
      <c r="J23" s="33"/>
      <c r="K23" s="34"/>
      <c r="L23" s="34"/>
      <c r="M23" s="34"/>
    </row>
    <row r="24" spans="2:13" ht="33" customHeight="1">
      <c r="B24" s="1072" t="s">
        <v>121</v>
      </c>
      <c r="C24" s="1073"/>
      <c r="D24" s="13">
        <f>+D18/D10</f>
        <v>1.5500493522477778</v>
      </c>
      <c r="G24" s="31"/>
      <c r="H24" s="31"/>
      <c r="I24" s="31"/>
      <c r="J24" s="31"/>
      <c r="K24" s="34"/>
      <c r="L24" s="34"/>
      <c r="M24" s="34"/>
    </row>
    <row r="25" spans="2:13" ht="18" customHeight="1">
      <c r="G25" s="33"/>
      <c r="H25" s="33"/>
      <c r="I25" s="33"/>
      <c r="J25" s="33"/>
      <c r="K25" s="34"/>
      <c r="L25" s="34"/>
      <c r="M25" s="34"/>
    </row>
    <row r="26" spans="2:13" ht="18" customHeight="1">
      <c r="G26" s="33"/>
      <c r="H26" s="33"/>
      <c r="I26" s="33"/>
      <c r="J26" s="33"/>
      <c r="K26" s="34"/>
      <c r="L26" s="34"/>
      <c r="M26" s="34"/>
    </row>
    <row r="27" spans="2:13" ht="21.95" customHeight="1">
      <c r="B27" s="496" t="s">
        <v>1880</v>
      </c>
      <c r="C27" s="496"/>
      <c r="D27" s="497">
        <f>+波及推計!AM115</f>
        <v>294549.2188367995</v>
      </c>
      <c r="E27" s="494"/>
      <c r="G27" s="33"/>
      <c r="H27" s="33"/>
      <c r="I27" s="33"/>
      <c r="J27" s="33"/>
      <c r="K27" s="34"/>
      <c r="L27" s="34"/>
      <c r="M27" s="34"/>
    </row>
    <row r="28" spans="2:13" ht="21.95" customHeight="1">
      <c r="B28" s="496" t="s">
        <v>1881</v>
      </c>
      <c r="C28" s="496"/>
      <c r="D28" s="497">
        <f>+波及推計!AN115</f>
        <v>17068.932475764123</v>
      </c>
      <c r="E28" s="494"/>
    </row>
    <row r="30" spans="2:13" ht="21.95" customHeight="1">
      <c r="D30" s="498"/>
    </row>
    <row r="31" spans="2:13" ht="21.95" customHeight="1">
      <c r="D31" s="498"/>
    </row>
    <row r="32" spans="2:13" ht="21.95" customHeight="1">
      <c r="E32" s="28"/>
      <c r="F32" s="28"/>
      <c r="I32" s="28"/>
    </row>
    <row r="33" spans="2:9" ht="21.95" customHeight="1">
      <c r="D33" s="52"/>
      <c r="E33" s="53"/>
      <c r="F33" s="53"/>
      <c r="H33" s="53"/>
      <c r="I33" s="53"/>
    </row>
    <row r="34" spans="2:9" ht="21.95" customHeight="1">
      <c r="B34" s="54"/>
      <c r="C34" s="54"/>
      <c r="D34" s="55"/>
      <c r="E34" s="33"/>
      <c r="F34" s="33"/>
      <c r="I34" s="33"/>
    </row>
    <row r="35" spans="2:9" ht="21.95" customHeight="1">
      <c r="B35" s="54"/>
      <c r="C35" s="54"/>
      <c r="D35" s="55"/>
      <c r="E35" s="33"/>
      <c r="F35" s="33"/>
      <c r="H35" s="56"/>
      <c r="I35" s="33"/>
    </row>
    <row r="36" spans="2:9" ht="21.95" customHeight="1">
      <c r="B36" s="54"/>
      <c r="C36" s="54"/>
      <c r="D36" s="55"/>
      <c r="E36" s="33"/>
      <c r="F36" s="33"/>
      <c r="H36" s="56"/>
      <c r="I36" s="33"/>
    </row>
    <row r="37" spans="2:9" ht="21.95" customHeight="1">
      <c r="B37" s="54"/>
      <c r="C37" s="54"/>
      <c r="D37" s="55"/>
      <c r="E37" s="33"/>
      <c r="F37" s="33"/>
      <c r="H37" s="56"/>
      <c r="I37" s="33"/>
    </row>
    <row r="38" spans="2:9" ht="21.95" customHeight="1">
      <c r="H38" s="57"/>
      <c r="I38" s="35"/>
    </row>
    <row r="39" spans="2:9" ht="21.95" customHeight="1">
      <c r="H39" s="41"/>
      <c r="I39" s="35"/>
    </row>
  </sheetData>
  <mergeCells count="4">
    <mergeCell ref="B2:E2"/>
    <mergeCell ref="B24:C24"/>
    <mergeCell ref="B18:C18"/>
    <mergeCell ref="B4:C4"/>
  </mergeCells>
  <phoneticPr fontId="11"/>
  <pageMargins left="0.7" right="0.7" top="0.75" bottom="0.75" header="0.3" footer="0.3"/>
  <pageSetup paperSize="9"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O125"/>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58" customWidth="1"/>
    <col min="2" max="2" width="5.09765625" style="155" customWidth="1"/>
    <col min="3" max="3" width="17.69921875" style="155" customWidth="1"/>
    <col min="4" max="6" width="10.296875" style="63" customWidth="1"/>
    <col min="7" max="24" width="8.5" style="63" customWidth="1"/>
    <col min="25" max="37" width="10" style="63" customWidth="1"/>
    <col min="38" max="38" width="3.296875" style="63" customWidth="1"/>
    <col min="39" max="40" width="10" style="63" customWidth="1"/>
    <col min="41" max="16384" width="8.8984375" style="63"/>
  </cols>
  <sheetData>
    <row r="1" spans="1:41" ht="9.9499999999999993" customHeight="1">
      <c r="B1" s="59"/>
      <c r="C1" s="60"/>
      <c r="D1" s="61"/>
      <c r="E1" s="61"/>
      <c r="F1" s="61"/>
      <c r="G1" s="61"/>
      <c r="H1" s="61"/>
      <c r="I1" s="61"/>
      <c r="J1" s="61"/>
      <c r="K1" s="61"/>
      <c r="L1" s="61"/>
      <c r="M1" s="61"/>
      <c r="N1" s="61"/>
      <c r="O1" s="61"/>
      <c r="P1" s="61"/>
      <c r="Q1" s="61"/>
      <c r="R1" s="61"/>
      <c r="S1" s="61"/>
      <c r="T1" s="61"/>
      <c r="U1" s="61"/>
      <c r="V1" s="61"/>
      <c r="W1" s="61"/>
      <c r="X1" s="61"/>
      <c r="Y1" s="61"/>
      <c r="Z1" s="62"/>
      <c r="AA1" s="61"/>
      <c r="AB1" s="61"/>
      <c r="AD1" s="64"/>
    </row>
    <row r="2" spans="1:41" ht="12.95" customHeight="1" thickBot="1">
      <c r="B2" s="65"/>
      <c r="C2" s="66"/>
      <c r="D2" s="61"/>
      <c r="E2" s="61"/>
      <c r="F2" s="61"/>
      <c r="G2" s="61"/>
      <c r="H2" s="61"/>
      <c r="I2" s="61"/>
      <c r="J2" s="61"/>
      <c r="K2" s="61"/>
      <c r="L2" s="61"/>
      <c r="M2" s="61"/>
      <c r="N2" s="61"/>
      <c r="O2" s="61"/>
      <c r="P2" s="61"/>
      <c r="Q2" s="61"/>
      <c r="R2" s="61"/>
      <c r="S2" s="61"/>
      <c r="T2" s="61"/>
      <c r="U2" s="61"/>
      <c r="V2" s="61"/>
      <c r="W2" s="61"/>
      <c r="X2" s="61"/>
      <c r="Y2" s="67"/>
      <c r="Z2" s="61"/>
      <c r="AA2" s="61"/>
      <c r="AB2" s="62"/>
    </row>
    <row r="3" spans="1:41" ht="18.95" customHeight="1" thickBot="1">
      <c r="B3" s="1081" t="s">
        <v>343</v>
      </c>
      <c r="C3" s="1082"/>
      <c r="D3" s="1087"/>
      <c r="E3" s="1087"/>
      <c r="F3" s="1088"/>
      <c r="G3" s="68"/>
      <c r="H3" s="68"/>
      <c r="I3" s="68"/>
      <c r="J3" s="68"/>
      <c r="K3" s="68"/>
      <c r="L3" s="68"/>
      <c r="M3" s="68"/>
      <c r="N3" s="68"/>
      <c r="O3" s="68"/>
      <c r="P3" s="68"/>
      <c r="Q3" s="68"/>
      <c r="R3" s="68"/>
      <c r="S3" s="68"/>
      <c r="T3" s="68"/>
      <c r="U3" s="68"/>
      <c r="V3" s="68"/>
      <c r="W3" s="68"/>
      <c r="X3" s="69"/>
      <c r="Y3" s="70"/>
      <c r="Z3" s="71"/>
      <c r="AA3" s="72"/>
      <c r="AB3" s="73"/>
      <c r="AC3" s="74"/>
      <c r="AD3" s="75"/>
      <c r="AE3" s="76"/>
      <c r="AF3" s="1091" t="s">
        <v>127</v>
      </c>
      <c r="AG3" s="1092"/>
      <c r="AH3" s="1093"/>
      <c r="AI3" s="1091" t="s">
        <v>131</v>
      </c>
      <c r="AJ3" s="1092"/>
      <c r="AK3" s="1093"/>
      <c r="AM3" s="77"/>
      <c r="AN3" s="78"/>
    </row>
    <row r="4" spans="1:41" ht="16.5" customHeight="1">
      <c r="B4" s="1083"/>
      <c r="C4" s="1084"/>
      <c r="D4" s="672"/>
      <c r="E4" s="673"/>
      <c r="F4" s="674"/>
      <c r="G4" s="79"/>
      <c r="H4" s="80"/>
      <c r="I4" s="80"/>
      <c r="J4" s="80"/>
      <c r="K4" s="80"/>
      <c r="L4" s="80"/>
      <c r="M4" s="80"/>
      <c r="N4" s="80"/>
      <c r="O4" s="81"/>
      <c r="P4" s="82"/>
      <c r="Q4" s="71"/>
      <c r="R4" s="71"/>
      <c r="S4" s="71"/>
      <c r="T4" s="71"/>
      <c r="U4" s="71"/>
      <c r="V4" s="71"/>
      <c r="W4" s="71"/>
      <c r="X4" s="71"/>
      <c r="Y4" s="1077" t="s">
        <v>123</v>
      </c>
      <c r="Z4" s="1089" t="s">
        <v>124</v>
      </c>
      <c r="AA4" s="1075" t="s">
        <v>125</v>
      </c>
      <c r="AB4" s="1106" t="s">
        <v>2096</v>
      </c>
      <c r="AC4" s="1104" t="s">
        <v>2098</v>
      </c>
      <c r="AD4" s="1075" t="s">
        <v>126</v>
      </c>
      <c r="AE4" s="1109" t="s">
        <v>107</v>
      </c>
      <c r="AF4" s="1094" t="s">
        <v>128</v>
      </c>
      <c r="AG4" s="1096" t="s">
        <v>129</v>
      </c>
      <c r="AH4" s="1098" t="s">
        <v>130</v>
      </c>
      <c r="AI4" s="1094" t="s">
        <v>128</v>
      </c>
      <c r="AJ4" s="1096" t="s">
        <v>129</v>
      </c>
      <c r="AK4" s="1098" t="s">
        <v>130</v>
      </c>
      <c r="AM4" s="1100" t="s">
        <v>1878</v>
      </c>
      <c r="AN4" s="1102" t="s">
        <v>1879</v>
      </c>
    </row>
    <row r="5" spans="1:41" ht="36.950000000000003" customHeight="1">
      <c r="B5" s="1083"/>
      <c r="C5" s="1084"/>
      <c r="D5" s="675" t="s">
        <v>2088</v>
      </c>
      <c r="E5" s="676" t="s">
        <v>2094</v>
      </c>
      <c r="F5" s="677" t="s">
        <v>2095</v>
      </c>
      <c r="G5" s="83" t="s">
        <v>345</v>
      </c>
      <c r="H5" s="84" t="s">
        <v>346</v>
      </c>
      <c r="I5" s="84" t="s">
        <v>347</v>
      </c>
      <c r="J5" s="84" t="s">
        <v>348</v>
      </c>
      <c r="K5" s="84" t="s">
        <v>349</v>
      </c>
      <c r="L5" s="84" t="s">
        <v>350</v>
      </c>
      <c r="M5" s="84" t="s">
        <v>351</v>
      </c>
      <c r="N5" s="84" t="s">
        <v>352</v>
      </c>
      <c r="O5" s="85" t="s">
        <v>286</v>
      </c>
      <c r="P5" s="86" t="s">
        <v>345</v>
      </c>
      <c r="Q5" s="87" t="s">
        <v>346</v>
      </c>
      <c r="R5" s="87" t="s">
        <v>347</v>
      </c>
      <c r="S5" s="87" t="s">
        <v>348</v>
      </c>
      <c r="T5" s="87" t="s">
        <v>349</v>
      </c>
      <c r="U5" s="87" t="s">
        <v>350</v>
      </c>
      <c r="V5" s="87" t="s">
        <v>351</v>
      </c>
      <c r="W5" s="87" t="s">
        <v>352</v>
      </c>
      <c r="X5" s="87" t="s">
        <v>286</v>
      </c>
      <c r="Y5" s="1078"/>
      <c r="Z5" s="1090"/>
      <c r="AA5" s="1076"/>
      <c r="AB5" s="1107"/>
      <c r="AC5" s="1105"/>
      <c r="AD5" s="1108"/>
      <c r="AE5" s="1110"/>
      <c r="AF5" s="1095"/>
      <c r="AG5" s="1097"/>
      <c r="AH5" s="1099"/>
      <c r="AI5" s="1095"/>
      <c r="AJ5" s="1097"/>
      <c r="AK5" s="1099"/>
      <c r="AM5" s="1101"/>
      <c r="AN5" s="1103"/>
    </row>
    <row r="6" spans="1:41" ht="15" customHeight="1" thickBot="1">
      <c r="B6" s="1085"/>
      <c r="C6" s="1086"/>
      <c r="D6" s="88"/>
      <c r="E6" s="89" t="s">
        <v>95</v>
      </c>
      <c r="F6" s="89" t="s">
        <v>94</v>
      </c>
      <c r="G6" s="90"/>
      <c r="H6" s="91"/>
      <c r="I6" s="91"/>
      <c r="J6" s="91"/>
      <c r="K6" s="91"/>
      <c r="L6" s="91"/>
      <c r="M6" s="91"/>
      <c r="N6" s="91"/>
      <c r="O6" s="92"/>
      <c r="P6" s="93"/>
      <c r="Q6" s="94"/>
      <c r="R6" s="94"/>
      <c r="S6" s="94"/>
      <c r="T6" s="94"/>
      <c r="U6" s="94"/>
      <c r="V6" s="94"/>
      <c r="W6" s="95"/>
      <c r="X6" s="96"/>
      <c r="Y6" s="97"/>
      <c r="Z6" s="98"/>
      <c r="AA6" s="99"/>
      <c r="AB6" s="100"/>
      <c r="AC6" s="101"/>
      <c r="AD6" s="102"/>
      <c r="AE6" s="103"/>
      <c r="AF6" s="104"/>
      <c r="AG6" s="105"/>
      <c r="AH6" s="106"/>
      <c r="AI6" s="104"/>
      <c r="AJ6" s="105"/>
      <c r="AK6" s="106"/>
      <c r="AM6" s="107"/>
      <c r="AN6" s="108"/>
    </row>
    <row r="7" spans="1:41" s="122" customFormat="1" ht="15.6" customHeight="1">
      <c r="A7" s="58">
        <v>1</v>
      </c>
      <c r="B7" s="109" t="s">
        <v>342</v>
      </c>
      <c r="C7" s="110" t="s">
        <v>138</v>
      </c>
      <c r="D7" s="679">
        <f>結果!D7</f>
        <v>185.4725</v>
      </c>
      <c r="E7" s="680">
        <f>結果!E7</f>
        <v>52.81258078601391</v>
      </c>
      <c r="F7" s="681">
        <f>結果!F7</f>
        <v>132.65991921398609</v>
      </c>
      <c r="G7" s="112">
        <f>+$E7*係数表!E7</f>
        <v>8.115656476805972</v>
      </c>
      <c r="H7" s="113">
        <f>+$E7*係数表!F7</f>
        <v>7.3953985000463129</v>
      </c>
      <c r="I7" s="113">
        <f>+$E7*係数表!G7</f>
        <v>4.7214447222696437E-2</v>
      </c>
      <c r="J7" s="113">
        <f>+$E7*係数表!H7</f>
        <v>1.8780153727506548</v>
      </c>
      <c r="K7" s="113">
        <f>+$E7*係数表!I7</f>
        <v>7.9218871179020864E-2</v>
      </c>
      <c r="L7" s="113">
        <f>+$E7*係数表!J7</f>
        <v>0.10705110125325021</v>
      </c>
      <c r="M7" s="113">
        <f>+$E7*係数表!K7</f>
        <v>6.8128229213957944E-3</v>
      </c>
      <c r="N7" s="113">
        <f>+$E7*係数表!L7</f>
        <v>0.16276837398249488</v>
      </c>
      <c r="O7" s="114">
        <f>+$E7*係数表!M7</f>
        <v>1.1502051969385969</v>
      </c>
      <c r="P7" s="115">
        <f>+$F7*係数表!E7</f>
        <v>20.385717125694029</v>
      </c>
      <c r="Q7" s="116">
        <f>+$F7*係数表!F7</f>
        <v>18.576501147453683</v>
      </c>
      <c r="R7" s="116">
        <f>+$F7*係数表!G7</f>
        <v>0.11859796777730357</v>
      </c>
      <c r="S7" s="116">
        <f>+$F7*係数表!H7</f>
        <v>4.7173867272493455</v>
      </c>
      <c r="T7" s="116">
        <f>+$F7*係数表!I7</f>
        <v>0.19898987882097913</v>
      </c>
      <c r="U7" s="116">
        <f>+$F7*係数表!J7</f>
        <v>0.26890165624674983</v>
      </c>
      <c r="V7" s="116">
        <f>+$F7*係数表!K7</f>
        <v>1.7113129578604204E-2</v>
      </c>
      <c r="W7" s="116">
        <f>+$F7*係数表!L7</f>
        <v>0.40885787101750515</v>
      </c>
      <c r="X7" s="117">
        <f>+$F7*係数表!M7</f>
        <v>2.889200380561403</v>
      </c>
      <c r="Y7" s="118">
        <f t="shared" ref="Y7:Y38" si="0">+E7-SUM(G7:O7)</f>
        <v>33.870239622913516</v>
      </c>
      <c r="Z7" s="111">
        <f t="array" ref="Z7:Z114">MMULT(逆行列係数表!D7:DG114,波及推計!Y7:Y114)</f>
        <v>68.034941124606647</v>
      </c>
      <c r="AA7" s="119">
        <f>+Z7-Y7</f>
        <v>34.164701501693131</v>
      </c>
      <c r="AB7" s="120">
        <f>+Z7*賃金!I3</f>
        <v>16.117998986951164</v>
      </c>
      <c r="AC7" s="745">
        <f>+AB115*消費転換率!C7*係数表!AO7</f>
        <v>2257.8892413701701</v>
      </c>
      <c r="AD7" s="280">
        <f>+AC$7*係数表!AK7</f>
        <v>9.9204275422777872</v>
      </c>
      <c r="AE7" s="280">
        <f t="shared" ref="AE7:AE38" si="1">+AD7+Z7</f>
        <v>77.955368666884439</v>
      </c>
      <c r="AF7" s="746">
        <f>+Z7*係数表!AD7</f>
        <v>36.759450981110042</v>
      </c>
      <c r="AG7" s="291">
        <f>+AD7*係数表!AD7</f>
        <v>5.3600321235542587</v>
      </c>
      <c r="AH7" s="131">
        <f>+AF7+AG7</f>
        <v>42.119483104664297</v>
      </c>
      <c r="AI7" s="746">
        <f>+Z7*係数表!Y7</f>
        <v>26.044548587406165</v>
      </c>
      <c r="AJ7" s="291">
        <f>+AD7*係数表!Y7</f>
        <v>3.797652395399056</v>
      </c>
      <c r="AK7" s="131">
        <f>+AI7+AJ7</f>
        <v>29.84220098280522</v>
      </c>
      <c r="AL7" s="154"/>
      <c r="AM7" s="746">
        <f>+AE7*環境係数!AD4</f>
        <v>1734.4903545461302</v>
      </c>
      <c r="AN7" s="131">
        <f>+AE7*環境係数!AE4</f>
        <v>121.13478199659934</v>
      </c>
      <c r="AO7" s="154"/>
    </row>
    <row r="8" spans="1:41" s="122" customFormat="1" ht="15.6" customHeight="1">
      <c r="A8" s="58">
        <v>2</v>
      </c>
      <c r="B8" s="123" t="s">
        <v>139</v>
      </c>
      <c r="C8" s="110" t="s">
        <v>140</v>
      </c>
      <c r="D8" s="682">
        <f>結果!D8</f>
        <v>0</v>
      </c>
      <c r="E8" s="683">
        <f>結果!E8</f>
        <v>0</v>
      </c>
      <c r="F8" s="684">
        <f>結果!F8</f>
        <v>0</v>
      </c>
      <c r="G8" s="125">
        <f>+$E8*係数表!E8</f>
        <v>0</v>
      </c>
      <c r="H8" s="126">
        <f>+$E8*係数表!F8</f>
        <v>0</v>
      </c>
      <c r="I8" s="126">
        <f>+$E8*係数表!G8</f>
        <v>0</v>
      </c>
      <c r="J8" s="126">
        <f>+$E8*係数表!H8</f>
        <v>0</v>
      </c>
      <c r="K8" s="126">
        <f>+$E8*係数表!I8</f>
        <v>0</v>
      </c>
      <c r="L8" s="126">
        <f>+$E8*係数表!J8</f>
        <v>0</v>
      </c>
      <c r="M8" s="126">
        <f>+$E8*係数表!K8</f>
        <v>0</v>
      </c>
      <c r="N8" s="126">
        <f>+$E8*係数表!L8</f>
        <v>0</v>
      </c>
      <c r="O8" s="127">
        <f>+$E8*係数表!M8</f>
        <v>0</v>
      </c>
      <c r="P8" s="125">
        <f>+$F8*係数表!E8</f>
        <v>0</v>
      </c>
      <c r="Q8" s="126">
        <f>+$F8*係数表!F8</f>
        <v>0</v>
      </c>
      <c r="R8" s="126">
        <f>+$F8*係数表!G8</f>
        <v>0</v>
      </c>
      <c r="S8" s="126">
        <f>+$F8*係数表!H8</f>
        <v>0</v>
      </c>
      <c r="T8" s="126">
        <f>+$F8*係数表!I8</f>
        <v>0</v>
      </c>
      <c r="U8" s="126">
        <f>+$F8*係数表!J8</f>
        <v>0</v>
      </c>
      <c r="V8" s="126">
        <f>+$F8*係数表!K8</f>
        <v>0</v>
      </c>
      <c r="W8" s="126">
        <f>+$F8*係数表!L8</f>
        <v>0</v>
      </c>
      <c r="X8" s="127">
        <f>+$F8*係数表!M8</f>
        <v>0</v>
      </c>
      <c r="Y8" s="128">
        <f t="shared" si="0"/>
        <v>0</v>
      </c>
      <c r="Z8" s="124">
        <v>11.479716134391923</v>
      </c>
      <c r="AA8" s="129">
        <f t="shared" ref="AA8:AA71" si="2">+Z8-Y8</f>
        <v>11.479716134391923</v>
      </c>
      <c r="AB8" s="130">
        <f>+Z8*賃金!I4</f>
        <v>1.4444287960331441</v>
      </c>
      <c r="AC8" s="154"/>
      <c r="AD8" s="280">
        <f>+AC$7*係数表!AK8</f>
        <v>2.0703665692248658</v>
      </c>
      <c r="AE8" s="280">
        <f t="shared" si="1"/>
        <v>13.550082703616789</v>
      </c>
      <c r="AF8" s="746">
        <f>+Z8*係数表!AD8</f>
        <v>3.5906868168609383</v>
      </c>
      <c r="AG8" s="291">
        <f>+AD8*係数表!AD8</f>
        <v>0.6475802937246683</v>
      </c>
      <c r="AH8" s="131">
        <f t="shared" ref="AH8:AH34" si="3">+AF8+AG8</f>
        <v>4.2382671105856069</v>
      </c>
      <c r="AI8" s="746">
        <f>+Z8*係数表!Y8</f>
        <v>0.69949528666106453</v>
      </c>
      <c r="AJ8" s="291">
        <f>+AD8*係数表!Y8</f>
        <v>0.12615396059269748</v>
      </c>
      <c r="AK8" s="131">
        <f t="shared" ref="AK8:AK33" si="4">+AI8+AJ8</f>
        <v>0.82564924725376199</v>
      </c>
      <c r="AL8" s="154"/>
      <c r="AM8" s="746">
        <f>+AE8*環境係数!AD5</f>
        <v>43.60094682086347</v>
      </c>
      <c r="AN8" s="131">
        <f>+AE8*環境係数!AE5</f>
        <v>2.9775998393471008</v>
      </c>
      <c r="AO8" s="154"/>
    </row>
    <row r="9" spans="1:41" s="122" customFormat="1" ht="15.6" customHeight="1">
      <c r="A9" s="58">
        <v>3</v>
      </c>
      <c r="B9" s="123" t="s">
        <v>141</v>
      </c>
      <c r="C9" s="110" t="s">
        <v>142</v>
      </c>
      <c r="D9" s="682">
        <f>結果!D9</f>
        <v>0</v>
      </c>
      <c r="E9" s="683">
        <f>結果!E9</f>
        <v>0</v>
      </c>
      <c r="F9" s="684">
        <f>結果!F9</f>
        <v>0</v>
      </c>
      <c r="G9" s="125">
        <f>+$E9*係数表!E9</f>
        <v>0</v>
      </c>
      <c r="H9" s="126">
        <f>+$E9*係数表!F9</f>
        <v>0</v>
      </c>
      <c r="I9" s="126">
        <f>+$E9*係数表!G9</f>
        <v>0</v>
      </c>
      <c r="J9" s="126">
        <f>+$E9*係数表!H9</f>
        <v>0</v>
      </c>
      <c r="K9" s="126">
        <f>+$E9*係数表!I9</f>
        <v>0</v>
      </c>
      <c r="L9" s="126">
        <f>+$E9*係数表!J9</f>
        <v>0</v>
      </c>
      <c r="M9" s="126">
        <f>+$E9*係数表!K9</f>
        <v>0</v>
      </c>
      <c r="N9" s="126">
        <f>+$E9*係数表!L9</f>
        <v>0</v>
      </c>
      <c r="O9" s="127">
        <f>+$E9*係数表!M9</f>
        <v>0</v>
      </c>
      <c r="P9" s="125">
        <f>+$F9*係数表!E9</f>
        <v>0</v>
      </c>
      <c r="Q9" s="126">
        <f>+$F9*係数表!F9</f>
        <v>0</v>
      </c>
      <c r="R9" s="126">
        <f>+$F9*係数表!G9</f>
        <v>0</v>
      </c>
      <c r="S9" s="126">
        <f>+$F9*係数表!H9</f>
        <v>0</v>
      </c>
      <c r="T9" s="126">
        <f>+$F9*係数表!I9</f>
        <v>0</v>
      </c>
      <c r="U9" s="126">
        <f>+$F9*係数表!J9</f>
        <v>0</v>
      </c>
      <c r="V9" s="126">
        <f>+$F9*係数表!K9</f>
        <v>0</v>
      </c>
      <c r="W9" s="126">
        <f>+$F9*係数表!L9</f>
        <v>0</v>
      </c>
      <c r="X9" s="127">
        <f>+$F9*係数表!M9</f>
        <v>0</v>
      </c>
      <c r="Y9" s="128">
        <f t="shared" si="0"/>
        <v>0</v>
      </c>
      <c r="Z9" s="124">
        <v>2.5342426400197793</v>
      </c>
      <c r="AA9" s="129">
        <f t="shared" si="2"/>
        <v>2.5342426400197793</v>
      </c>
      <c r="AB9" s="130">
        <f>+Z9*賃金!I5</f>
        <v>0.334526398373026</v>
      </c>
      <c r="AC9" s="154"/>
      <c r="AD9" s="280">
        <f>+AC$7*係数表!AK9</f>
        <v>0.37975985408455371</v>
      </c>
      <c r="AE9" s="280">
        <f t="shared" si="1"/>
        <v>2.914002494104333</v>
      </c>
      <c r="AF9" s="746">
        <f>+Z9*係数表!AD9</f>
        <v>1.5458618750160276</v>
      </c>
      <c r="AG9" s="291">
        <f>+AD9*係数表!AD9</f>
        <v>0.23164959456541198</v>
      </c>
      <c r="AH9" s="131">
        <f t="shared" si="3"/>
        <v>1.7775114695814396</v>
      </c>
      <c r="AI9" s="746">
        <f>+Z9*係数表!Y9</f>
        <v>0.1511379287522458</v>
      </c>
      <c r="AJ9" s="291">
        <f>+AD9*係数表!Y9</f>
        <v>2.2648232992065264E-2</v>
      </c>
      <c r="AK9" s="131">
        <f t="shared" si="4"/>
        <v>0.17378616174431105</v>
      </c>
      <c r="AL9" s="154"/>
      <c r="AM9" s="746">
        <f>+AE9*環境係数!AD6</f>
        <v>28.230965798030049</v>
      </c>
      <c r="AN9" s="131">
        <f>+AE9*環境係数!AE6</f>
        <v>1.9384779874315399</v>
      </c>
      <c r="AO9" s="154"/>
    </row>
    <row r="10" spans="1:41" s="122" customFormat="1" ht="15.6" customHeight="1">
      <c r="A10" s="58">
        <v>4</v>
      </c>
      <c r="B10" s="123" t="s">
        <v>143</v>
      </c>
      <c r="C10" s="110" t="s">
        <v>144</v>
      </c>
      <c r="D10" s="682">
        <f>結果!D10</f>
        <v>0</v>
      </c>
      <c r="E10" s="683">
        <f>結果!E10</f>
        <v>0</v>
      </c>
      <c r="F10" s="684">
        <f>結果!F10</f>
        <v>0</v>
      </c>
      <c r="G10" s="125">
        <f>+$E10*係数表!E10</f>
        <v>0</v>
      </c>
      <c r="H10" s="126">
        <f>+$E10*係数表!F10</f>
        <v>0</v>
      </c>
      <c r="I10" s="126">
        <f>+$E10*係数表!G10</f>
        <v>0</v>
      </c>
      <c r="J10" s="126">
        <f>+$E10*係数表!H10</f>
        <v>0</v>
      </c>
      <c r="K10" s="126">
        <f>+$E10*係数表!I10</f>
        <v>0</v>
      </c>
      <c r="L10" s="126">
        <f>+$E10*係数表!J10</f>
        <v>0</v>
      </c>
      <c r="M10" s="126">
        <f>+$E10*係数表!K10</f>
        <v>0</v>
      </c>
      <c r="N10" s="126">
        <f>+$E10*係数表!L10</f>
        <v>0</v>
      </c>
      <c r="O10" s="127">
        <f>+$E10*係数表!M10</f>
        <v>0</v>
      </c>
      <c r="P10" s="125">
        <f>+$F10*係数表!E10</f>
        <v>0</v>
      </c>
      <c r="Q10" s="126">
        <f>+$F10*係数表!F10</f>
        <v>0</v>
      </c>
      <c r="R10" s="126">
        <f>+$F10*係数表!G10</f>
        <v>0</v>
      </c>
      <c r="S10" s="126">
        <f>+$F10*係数表!H10</f>
        <v>0</v>
      </c>
      <c r="T10" s="126">
        <f>+$F10*係数表!I10</f>
        <v>0</v>
      </c>
      <c r="U10" s="126">
        <f>+$F10*係数表!J10</f>
        <v>0</v>
      </c>
      <c r="V10" s="126">
        <f>+$F10*係数表!K10</f>
        <v>0</v>
      </c>
      <c r="W10" s="126">
        <f>+$F10*係数表!L10</f>
        <v>0</v>
      </c>
      <c r="X10" s="127">
        <f>+$F10*係数表!M10</f>
        <v>0</v>
      </c>
      <c r="Y10" s="128">
        <f t="shared" si="0"/>
        <v>0</v>
      </c>
      <c r="Z10" s="124">
        <v>1.7001904649645865</v>
      </c>
      <c r="AA10" s="129">
        <f t="shared" si="2"/>
        <v>1.7001904649645865</v>
      </c>
      <c r="AB10" s="130">
        <f>+Z10*賃金!I6</f>
        <v>0.33020671090931092</v>
      </c>
      <c r="AC10" s="154"/>
      <c r="AD10" s="280">
        <f>+AC$7*係数表!AK10</f>
        <v>0.29393351127863654</v>
      </c>
      <c r="AE10" s="280">
        <f t="shared" si="1"/>
        <v>1.994123976243223</v>
      </c>
      <c r="AF10" s="746">
        <f>+Z10*係数表!AD10</f>
        <v>1.0895245626649765</v>
      </c>
      <c r="AG10" s="291">
        <f>+AD10*係数表!AD10</f>
        <v>0.18835994374024906</v>
      </c>
      <c r="AH10" s="131">
        <f t="shared" si="3"/>
        <v>1.2778845064052256</v>
      </c>
      <c r="AI10" s="746">
        <f>+Z10*係数表!Y10</f>
        <v>0.24617470089575358</v>
      </c>
      <c r="AJ10" s="291">
        <f>+AD10*係数表!Y10</f>
        <v>4.2559345975254681E-2</v>
      </c>
      <c r="AK10" s="131">
        <f t="shared" si="4"/>
        <v>0.28873404687100823</v>
      </c>
      <c r="AL10" s="154"/>
      <c r="AM10" s="746">
        <f>+AE10*環境係数!AD7</f>
        <v>21.644419971104803</v>
      </c>
      <c r="AN10" s="131">
        <f>+AE10*環境係数!AE7</f>
        <v>1.4789772133315084</v>
      </c>
      <c r="AO10" s="154"/>
    </row>
    <row r="11" spans="1:41" s="122" customFormat="1" ht="15.6" customHeight="1">
      <c r="A11" s="58">
        <v>5</v>
      </c>
      <c r="B11" s="123" t="s">
        <v>145</v>
      </c>
      <c r="C11" s="110" t="s">
        <v>146</v>
      </c>
      <c r="D11" s="682">
        <f>結果!D11</f>
        <v>134.17750000000001</v>
      </c>
      <c r="E11" s="683">
        <f>結果!E11</f>
        <v>46.105319451926775</v>
      </c>
      <c r="F11" s="684">
        <f>結果!F11</f>
        <v>88.072180548073234</v>
      </c>
      <c r="G11" s="125">
        <f>+$E11*係数表!E11</f>
        <v>7.957178768249686</v>
      </c>
      <c r="H11" s="126">
        <f>+$E11*係数表!F11</f>
        <v>5.6962200076466498</v>
      </c>
      <c r="I11" s="126">
        <f>+$E11*係数表!G11</f>
        <v>4.14947875067341E-4</v>
      </c>
      <c r="J11" s="126">
        <f>+$E11*係数表!H11</f>
        <v>1.2403714092151861</v>
      </c>
      <c r="K11" s="126">
        <f>+$E11*係数表!I11</f>
        <v>0</v>
      </c>
      <c r="L11" s="126">
        <f>+$E11*係数表!J11</f>
        <v>2.6510558684857896E-2</v>
      </c>
      <c r="M11" s="126">
        <f>+$E11*係数表!K11</f>
        <v>1.6090756488722446E-2</v>
      </c>
      <c r="N11" s="126">
        <f>+$E11*係数表!L11</f>
        <v>0.15233197546916608</v>
      </c>
      <c r="O11" s="127">
        <f>+$E11*係数表!M11</f>
        <v>0.54067708121274527</v>
      </c>
      <c r="P11" s="125">
        <f>+$F11*係数表!E11</f>
        <v>15.200113424250315</v>
      </c>
      <c r="Q11" s="126">
        <f>+$F11*係数表!F11</f>
        <v>10.881141762353352</v>
      </c>
      <c r="R11" s="126">
        <f>+$F11*係数表!G11</f>
        <v>7.9264962493265909E-4</v>
      </c>
      <c r="S11" s="126">
        <f>+$F11*係数表!H11</f>
        <v>2.3694058732848142</v>
      </c>
      <c r="T11" s="126">
        <f>+$F11*係数表!I11</f>
        <v>0</v>
      </c>
      <c r="U11" s="126">
        <f>+$F11*係数表!J11</f>
        <v>5.0641503815142111E-2</v>
      </c>
      <c r="V11" s="126">
        <f>+$F11*係数表!K11</f>
        <v>3.0737191011277563E-2</v>
      </c>
      <c r="W11" s="126">
        <f>+$F11*係数表!L11</f>
        <v>0.29099048453083398</v>
      </c>
      <c r="X11" s="127">
        <f>+$F11*係数表!M11</f>
        <v>1.0328224612872547</v>
      </c>
      <c r="Y11" s="128">
        <f t="shared" si="0"/>
        <v>30.475523947084696</v>
      </c>
      <c r="Z11" s="124">
        <v>42.807289335973195</v>
      </c>
      <c r="AA11" s="129">
        <f t="shared" si="2"/>
        <v>12.331765388888499</v>
      </c>
      <c r="AB11" s="130">
        <f>+Z11*賃金!I7</f>
        <v>7.333465524653251</v>
      </c>
      <c r="AC11" s="154"/>
      <c r="AD11" s="280">
        <f>+AC$7*係数表!AK11</f>
        <v>1.3770768111040803</v>
      </c>
      <c r="AE11" s="280">
        <f t="shared" si="1"/>
        <v>44.184366147077277</v>
      </c>
      <c r="AF11" s="746">
        <f>+Z11*係数表!AD11</f>
        <v>23.780203797854657</v>
      </c>
      <c r="AG11" s="291">
        <f>+AD11*係数表!AD11</f>
        <v>0.76499044254679494</v>
      </c>
      <c r="AH11" s="131">
        <f t="shared" si="3"/>
        <v>24.545194240401454</v>
      </c>
      <c r="AI11" s="746">
        <f>+Z11*係数表!Y11</f>
        <v>3.2358627602499186</v>
      </c>
      <c r="AJ11" s="291">
        <f>+AD11*係数表!Y11</f>
        <v>0.1040951585624173</v>
      </c>
      <c r="AK11" s="131">
        <f t="shared" si="4"/>
        <v>3.3399579188123361</v>
      </c>
      <c r="AL11" s="154"/>
      <c r="AM11" s="746">
        <f>+AE11*環境係数!AD8</f>
        <v>2913.6760601691935</v>
      </c>
      <c r="AN11" s="131">
        <f>+AE11*環境係数!AE8</f>
        <v>206.57160285271786</v>
      </c>
      <c r="AO11" s="154"/>
    </row>
    <row r="12" spans="1:41" s="122" customFormat="1" ht="15.6" customHeight="1">
      <c r="A12" s="58">
        <v>6</v>
      </c>
      <c r="B12" s="123" t="s">
        <v>147</v>
      </c>
      <c r="C12" s="110" t="s">
        <v>148</v>
      </c>
      <c r="D12" s="682">
        <f>結果!D12</f>
        <v>0</v>
      </c>
      <c r="E12" s="683">
        <f>結果!E12</f>
        <v>0</v>
      </c>
      <c r="F12" s="684">
        <f>結果!F12</f>
        <v>0</v>
      </c>
      <c r="G12" s="125">
        <f>+$E12*係数表!E12</f>
        <v>0</v>
      </c>
      <c r="H12" s="126">
        <f>+$E12*係数表!F12</f>
        <v>0</v>
      </c>
      <c r="I12" s="126">
        <f>+$E12*係数表!G12</f>
        <v>0</v>
      </c>
      <c r="J12" s="126">
        <f>+$E12*係数表!H12</f>
        <v>0</v>
      </c>
      <c r="K12" s="126">
        <f>+$E12*係数表!I12</f>
        <v>0</v>
      </c>
      <c r="L12" s="126">
        <f>+$E12*係数表!J12</f>
        <v>0</v>
      </c>
      <c r="M12" s="126">
        <f>+$E12*係数表!K12</f>
        <v>0</v>
      </c>
      <c r="N12" s="126">
        <f>+$E12*係数表!L12</f>
        <v>0</v>
      </c>
      <c r="O12" s="127">
        <f>+$E12*係数表!M12</f>
        <v>0</v>
      </c>
      <c r="P12" s="125">
        <f>+$F12*係数表!E12</f>
        <v>0</v>
      </c>
      <c r="Q12" s="126">
        <f>+$F12*係数表!F12</f>
        <v>0</v>
      </c>
      <c r="R12" s="126">
        <f>+$F12*係数表!G12</f>
        <v>0</v>
      </c>
      <c r="S12" s="126">
        <f>+$F12*係数表!H12</f>
        <v>0</v>
      </c>
      <c r="T12" s="126">
        <f>+$F12*係数表!I12</f>
        <v>0</v>
      </c>
      <c r="U12" s="126">
        <f>+$F12*係数表!J12</f>
        <v>0</v>
      </c>
      <c r="V12" s="126">
        <f>+$F12*係数表!K12</f>
        <v>0</v>
      </c>
      <c r="W12" s="126">
        <f>+$F12*係数表!L12</f>
        <v>0</v>
      </c>
      <c r="X12" s="127">
        <f>+$F12*係数表!M12</f>
        <v>0</v>
      </c>
      <c r="Y12" s="128">
        <f t="shared" si="0"/>
        <v>0</v>
      </c>
      <c r="Z12" s="124">
        <v>-6.7573142960237061E-14</v>
      </c>
      <c r="AA12" s="129">
        <f t="shared" si="2"/>
        <v>-6.7573142960237061E-14</v>
      </c>
      <c r="AB12" s="130">
        <f>+Z12*賃金!I8</f>
        <v>0</v>
      </c>
      <c r="AC12" s="154"/>
      <c r="AD12" s="280">
        <f>+AC$7*係数表!AK12</f>
        <v>-1.2126473366717948E-14</v>
      </c>
      <c r="AE12" s="280">
        <f t="shared" si="1"/>
        <v>-7.9699616326955011E-14</v>
      </c>
      <c r="AF12" s="746">
        <f>+Z12*係数表!AD12</f>
        <v>0</v>
      </c>
      <c r="AG12" s="291">
        <f>+AD12*係数表!AD12</f>
        <v>0</v>
      </c>
      <c r="AH12" s="131">
        <f t="shared" si="3"/>
        <v>0</v>
      </c>
      <c r="AI12" s="746">
        <f>+Z12*係数表!Y12</f>
        <v>0</v>
      </c>
      <c r="AJ12" s="291">
        <f>+AD12*係数表!Y12</f>
        <v>0</v>
      </c>
      <c r="AK12" s="131">
        <f t="shared" si="4"/>
        <v>0</v>
      </c>
      <c r="AL12" s="154"/>
      <c r="AM12" s="823">
        <v>0</v>
      </c>
      <c r="AN12" s="823">
        <v>0</v>
      </c>
      <c r="AO12" s="154"/>
    </row>
    <row r="13" spans="1:41" s="122" customFormat="1" ht="15.6" customHeight="1">
      <c r="A13" s="58">
        <v>7</v>
      </c>
      <c r="B13" s="123" t="s">
        <v>149</v>
      </c>
      <c r="C13" s="110" t="s">
        <v>150</v>
      </c>
      <c r="D13" s="682">
        <f>結果!D13</f>
        <v>0</v>
      </c>
      <c r="E13" s="683">
        <f>結果!E13</f>
        <v>0</v>
      </c>
      <c r="F13" s="684">
        <f>結果!F13</f>
        <v>0</v>
      </c>
      <c r="G13" s="125">
        <f>+$E13*係数表!E13</f>
        <v>0</v>
      </c>
      <c r="H13" s="126">
        <f>+$E13*係数表!F13</f>
        <v>0</v>
      </c>
      <c r="I13" s="126">
        <f>+$E13*係数表!G13</f>
        <v>0</v>
      </c>
      <c r="J13" s="126">
        <f>+$E13*係数表!H13</f>
        <v>0</v>
      </c>
      <c r="K13" s="126">
        <f>+$E13*係数表!I13</f>
        <v>0</v>
      </c>
      <c r="L13" s="126">
        <f>+$E13*係数表!J13</f>
        <v>0</v>
      </c>
      <c r="M13" s="126">
        <f>+$E13*係数表!K13</f>
        <v>0</v>
      </c>
      <c r="N13" s="126">
        <f>+$E13*係数表!L13</f>
        <v>0</v>
      </c>
      <c r="O13" s="127">
        <f>+$E13*係数表!M13</f>
        <v>0</v>
      </c>
      <c r="P13" s="125">
        <f>+$F13*係数表!E13</f>
        <v>0</v>
      </c>
      <c r="Q13" s="126">
        <f>+$F13*係数表!F13</f>
        <v>0</v>
      </c>
      <c r="R13" s="126">
        <f>+$F13*係数表!G13</f>
        <v>0</v>
      </c>
      <c r="S13" s="126">
        <f>+$F13*係数表!H13</f>
        <v>0</v>
      </c>
      <c r="T13" s="126">
        <f>+$F13*係数表!I13</f>
        <v>0</v>
      </c>
      <c r="U13" s="126">
        <f>+$F13*係数表!J13</f>
        <v>0</v>
      </c>
      <c r="V13" s="126">
        <f>+$F13*係数表!K13</f>
        <v>0</v>
      </c>
      <c r="W13" s="126">
        <f>+$F13*係数表!L13</f>
        <v>0</v>
      </c>
      <c r="X13" s="127">
        <f>+$F13*係数表!M13</f>
        <v>0</v>
      </c>
      <c r="Y13" s="128">
        <f t="shared" si="0"/>
        <v>0</v>
      </c>
      <c r="Z13" s="124">
        <v>4.5372649659715117E-2</v>
      </c>
      <c r="AA13" s="129">
        <f t="shared" si="2"/>
        <v>4.5372649659715117E-2</v>
      </c>
      <c r="AB13" s="130">
        <f>+Z13*賃金!I9</f>
        <v>9.0943019198052484E-3</v>
      </c>
      <c r="AC13" s="154"/>
      <c r="AD13" s="280">
        <f>+AC$7*係数表!AK13</f>
        <v>2.2802441403435196E-3</v>
      </c>
      <c r="AE13" s="280">
        <f t="shared" si="1"/>
        <v>4.7652893800058639E-2</v>
      </c>
      <c r="AF13" s="746">
        <f>+Z13*係数表!AD13</f>
        <v>2.5383734004095427E-2</v>
      </c>
      <c r="AG13" s="291">
        <f>+AD13*係数表!AD13</f>
        <v>1.2756828432320512E-3</v>
      </c>
      <c r="AH13" s="131">
        <f t="shared" si="3"/>
        <v>2.6659416847327477E-2</v>
      </c>
      <c r="AI13" s="746">
        <f>+Z13*係数表!Y13</f>
        <v>3.2992292063053828E-3</v>
      </c>
      <c r="AJ13" s="291">
        <f>+AD13*係数表!Y13</f>
        <v>1.65805790972078E-4</v>
      </c>
      <c r="AK13" s="131">
        <f t="shared" si="4"/>
        <v>3.4650349972774608E-3</v>
      </c>
      <c r="AL13" s="154"/>
      <c r="AM13" s="746">
        <f>+AE13*環境係数!AD10</f>
        <v>1.0494395247809187</v>
      </c>
      <c r="AN13" s="131">
        <f>+AE13*環境係数!AE10</f>
        <v>7.2581287723918447E-2</v>
      </c>
      <c r="AO13" s="154"/>
    </row>
    <row r="14" spans="1:41" s="122" customFormat="1" ht="15.6" customHeight="1">
      <c r="A14" s="58">
        <v>8</v>
      </c>
      <c r="B14" s="123" t="s">
        <v>151</v>
      </c>
      <c r="C14" s="110" t="s">
        <v>152</v>
      </c>
      <c r="D14" s="682">
        <f>結果!D14</f>
        <v>605.52850000000001</v>
      </c>
      <c r="E14" s="683">
        <f>結果!E14</f>
        <v>178.43550745602562</v>
      </c>
      <c r="F14" s="684">
        <f>結果!F14</f>
        <v>427.09299254397439</v>
      </c>
      <c r="G14" s="125">
        <f>+$E14*係数表!E14</f>
        <v>18.760887689433989</v>
      </c>
      <c r="H14" s="126">
        <f>+$E14*係数表!F14</f>
        <v>40.166546470381192</v>
      </c>
      <c r="I14" s="126">
        <f>+$E14*係数表!G14</f>
        <v>4.5322618893830505E-2</v>
      </c>
      <c r="J14" s="126">
        <f>+$E14*係数表!H14</f>
        <v>4.2267803006183353</v>
      </c>
      <c r="K14" s="126">
        <f>+$E14*係数表!I14</f>
        <v>3.4259617431556921E-2</v>
      </c>
      <c r="L14" s="126">
        <f>+$E14*係数表!J14</f>
        <v>4.7642280490758838E-2</v>
      </c>
      <c r="M14" s="126">
        <f>+$E14*係数表!K14</f>
        <v>6.0668072535048712E-3</v>
      </c>
      <c r="N14" s="126">
        <f>+$E14*係数表!L14</f>
        <v>0.27586129452701563</v>
      </c>
      <c r="O14" s="127">
        <f>+$E14*係数表!M14</f>
        <v>1.0661521570497532</v>
      </c>
      <c r="P14" s="125">
        <f>+$F14*係数表!E14</f>
        <v>44.904984329066011</v>
      </c>
      <c r="Q14" s="126">
        <f>+$F14*係数表!F14</f>
        <v>96.140340993618807</v>
      </c>
      <c r="R14" s="126">
        <f>+$F14*係数表!G14</f>
        <v>0.10848162010616949</v>
      </c>
      <c r="S14" s="126">
        <f>+$F14*係数表!H14</f>
        <v>10.116978807381665</v>
      </c>
      <c r="T14" s="126">
        <f>+$F14*係数表!I14</f>
        <v>8.2001854568443083E-2</v>
      </c>
      <c r="U14" s="126">
        <f>+$F14*係数表!J14</f>
        <v>0.11403382900924115</v>
      </c>
      <c r="V14" s="126">
        <f>+$F14*係数表!K14</f>
        <v>1.4521161746495129E-2</v>
      </c>
      <c r="W14" s="126">
        <f>+$F14*係数表!L14</f>
        <v>0.66028576647298443</v>
      </c>
      <c r="X14" s="127">
        <f>+$F14*係数表!M14</f>
        <v>2.5518806304502473</v>
      </c>
      <c r="Y14" s="128">
        <f t="shared" si="0"/>
        <v>113.80598821994569</v>
      </c>
      <c r="Z14" s="124">
        <v>298.93602375688681</v>
      </c>
      <c r="AA14" s="129">
        <f t="shared" si="2"/>
        <v>185.13003553694114</v>
      </c>
      <c r="AB14" s="130">
        <f>+Z14*賃金!I10</f>
        <v>38.301795278784638</v>
      </c>
      <c r="AC14" s="154"/>
      <c r="AD14" s="280">
        <f>+AC$7*係数表!AK14</f>
        <v>58.431861860439284</v>
      </c>
      <c r="AE14" s="280">
        <f t="shared" si="1"/>
        <v>357.36788561732612</v>
      </c>
      <c r="AF14" s="746">
        <f>+Z14*係数表!AD14</f>
        <v>95.524386854017948</v>
      </c>
      <c r="AG14" s="291">
        <f>+AD14*係数表!AD14</f>
        <v>18.671780358918856</v>
      </c>
      <c r="AH14" s="131">
        <f t="shared" si="3"/>
        <v>114.1961672129368</v>
      </c>
      <c r="AI14" s="746">
        <f>+Z14*係数表!Y14</f>
        <v>13.601669844845663</v>
      </c>
      <c r="AJ14" s="291">
        <f>+AD14*係数表!Y14</f>
        <v>2.658665501256821</v>
      </c>
      <c r="AK14" s="131">
        <f t="shared" si="4"/>
        <v>16.260335346102483</v>
      </c>
      <c r="AL14" s="154"/>
      <c r="AM14" s="746">
        <f>+AE14*環境係数!AD11</f>
        <v>1338.065667110156</v>
      </c>
      <c r="AN14" s="131">
        <f>+AE14*環境係数!AE11</f>
        <v>75.375065348876447</v>
      </c>
      <c r="AO14" s="154"/>
    </row>
    <row r="15" spans="1:41" s="122" customFormat="1" ht="15.6" customHeight="1">
      <c r="A15" s="58">
        <v>9</v>
      </c>
      <c r="B15" s="123" t="s">
        <v>153</v>
      </c>
      <c r="C15" s="110" t="s">
        <v>154</v>
      </c>
      <c r="D15" s="682">
        <f>結果!D15</f>
        <v>211.91249999999999</v>
      </c>
      <c r="E15" s="683">
        <f>結果!E15</f>
        <v>49.013230114355785</v>
      </c>
      <c r="F15" s="684">
        <f>結果!F15</f>
        <v>162.8992698856442</v>
      </c>
      <c r="G15" s="125">
        <f>+$E15*係数表!E15</f>
        <v>7.0493278211972212</v>
      </c>
      <c r="H15" s="126">
        <f>+$E15*係数表!F15</f>
        <v>8.8916371147356248</v>
      </c>
      <c r="I15" s="126">
        <f>+$E15*係数表!G15</f>
        <v>2.2644112312832372E-2</v>
      </c>
      <c r="J15" s="126">
        <f>+$E15*係数表!H15</f>
        <v>1.7905023093075312</v>
      </c>
      <c r="K15" s="126">
        <f>+$E15*係数表!I15</f>
        <v>6.6167860654380312E-3</v>
      </c>
      <c r="L15" s="126">
        <f>+$E15*係数表!J15</f>
        <v>1.1567122306987965E-2</v>
      </c>
      <c r="M15" s="126">
        <f>+$E15*係数表!K15</f>
        <v>7.8421168182969258E-4</v>
      </c>
      <c r="N15" s="126">
        <f>+$E15*係数表!L15</f>
        <v>0.11709260674319598</v>
      </c>
      <c r="O15" s="127">
        <f>+$E15*係数表!M15</f>
        <v>0.22325526317089062</v>
      </c>
      <c r="P15" s="125">
        <f>+$F15*係数表!E15</f>
        <v>23.428987491302777</v>
      </c>
      <c r="Q15" s="126">
        <f>+$F15*係数表!F15</f>
        <v>29.552045247764369</v>
      </c>
      <c r="R15" s="126">
        <f>+$F15*係数表!G15</f>
        <v>7.5259462687167628E-2</v>
      </c>
      <c r="S15" s="126">
        <f>+$F15*係数表!H15</f>
        <v>5.9508732281924681</v>
      </c>
      <c r="T15" s="126">
        <f>+$F15*係数表!I15</f>
        <v>2.1991401434561967E-2</v>
      </c>
      <c r="U15" s="126">
        <f>+$F15*係数表!J15</f>
        <v>3.8444227693012027E-2</v>
      </c>
      <c r="V15" s="126">
        <f>+$F15*係数表!K15</f>
        <v>2.6063883181703072E-3</v>
      </c>
      <c r="W15" s="126">
        <f>+$F15*係数表!L15</f>
        <v>0.38916635575680403</v>
      </c>
      <c r="X15" s="127">
        <f>+$F15*係数表!M15</f>
        <v>0.74200617432910931</v>
      </c>
      <c r="Y15" s="128">
        <f t="shared" si="0"/>
        <v>30.899802766834231</v>
      </c>
      <c r="Z15" s="124">
        <v>83.224401037967667</v>
      </c>
      <c r="AA15" s="129">
        <f t="shared" si="2"/>
        <v>52.324598271133439</v>
      </c>
      <c r="AB15" s="130">
        <f>+Z15*賃金!I11</f>
        <v>4.6038493566639023</v>
      </c>
      <c r="AC15" s="154"/>
      <c r="AD15" s="280">
        <f>+AC$7*係数表!AK15</f>
        <v>8.6673552458635097</v>
      </c>
      <c r="AE15" s="280">
        <f t="shared" si="1"/>
        <v>91.891756283831171</v>
      </c>
      <c r="AF15" s="746">
        <f>+Z15*係数表!AD15</f>
        <v>44.009823441784896</v>
      </c>
      <c r="AG15" s="291">
        <f>+AD15*係数表!AD15</f>
        <v>4.5833766217633825</v>
      </c>
      <c r="AH15" s="131">
        <f t="shared" si="3"/>
        <v>48.593200063548281</v>
      </c>
      <c r="AI15" s="746">
        <f>+Z15*係数表!Y15</f>
        <v>1.2226608578313918</v>
      </c>
      <c r="AJ15" s="291">
        <f>+AD15*係数表!Y15</f>
        <v>0.12733328047867049</v>
      </c>
      <c r="AK15" s="131">
        <f t="shared" si="4"/>
        <v>1.3499941383100622</v>
      </c>
      <c r="AL15" s="154"/>
      <c r="AM15" s="746">
        <f>+AE15*環境係数!AD12</f>
        <v>525.78165099428099</v>
      </c>
      <c r="AN15" s="131">
        <f>+AE15*環境係数!AE12</f>
        <v>28.694840311592021</v>
      </c>
      <c r="AO15" s="154"/>
    </row>
    <row r="16" spans="1:41" s="122" customFormat="1" ht="15.6" customHeight="1">
      <c r="A16" s="58">
        <v>10</v>
      </c>
      <c r="B16" s="123" t="s">
        <v>155</v>
      </c>
      <c r="C16" s="110" t="s">
        <v>156</v>
      </c>
      <c r="D16" s="682">
        <f>結果!D16</f>
        <v>0</v>
      </c>
      <c r="E16" s="683">
        <f>結果!E16</f>
        <v>0</v>
      </c>
      <c r="F16" s="684">
        <f>結果!F16</f>
        <v>0</v>
      </c>
      <c r="G16" s="125">
        <f>+$E16*係数表!E16</f>
        <v>0</v>
      </c>
      <c r="H16" s="126">
        <f>+$E16*係数表!F16</f>
        <v>0</v>
      </c>
      <c r="I16" s="126">
        <f>+$E16*係数表!G16</f>
        <v>0</v>
      </c>
      <c r="J16" s="126">
        <f>+$E16*係数表!H16</f>
        <v>0</v>
      </c>
      <c r="K16" s="126">
        <f>+$E16*係数表!I16</f>
        <v>0</v>
      </c>
      <c r="L16" s="126">
        <f>+$E16*係数表!J16</f>
        <v>0</v>
      </c>
      <c r="M16" s="126">
        <f>+$E16*係数表!K16</f>
        <v>0</v>
      </c>
      <c r="N16" s="126">
        <f>+$E16*係数表!L16</f>
        <v>0</v>
      </c>
      <c r="O16" s="127">
        <f>+$E16*係数表!M16</f>
        <v>0</v>
      </c>
      <c r="P16" s="125">
        <f>+$F16*係数表!E16</f>
        <v>0</v>
      </c>
      <c r="Q16" s="126">
        <f>+$F16*係数表!F16</f>
        <v>0</v>
      </c>
      <c r="R16" s="126">
        <f>+$F16*係数表!G16</f>
        <v>0</v>
      </c>
      <c r="S16" s="126">
        <f>+$F16*係数表!H16</f>
        <v>0</v>
      </c>
      <c r="T16" s="126">
        <f>+$F16*係数表!I16</f>
        <v>0</v>
      </c>
      <c r="U16" s="126">
        <f>+$F16*係数表!J16</f>
        <v>0</v>
      </c>
      <c r="V16" s="126">
        <f>+$F16*係数表!K16</f>
        <v>0</v>
      </c>
      <c r="W16" s="126">
        <f>+$F16*係数表!L16</f>
        <v>0</v>
      </c>
      <c r="X16" s="127">
        <f>+$F16*係数表!M16</f>
        <v>0</v>
      </c>
      <c r="Y16" s="128">
        <f t="shared" si="0"/>
        <v>0</v>
      </c>
      <c r="Z16" s="124">
        <v>5.0537915545733165</v>
      </c>
      <c r="AA16" s="129">
        <f t="shared" si="2"/>
        <v>5.0537915545733165</v>
      </c>
      <c r="AB16" s="130">
        <f>+Z16*賃金!I12</f>
        <v>0.15797123633276502</v>
      </c>
      <c r="AC16" s="154"/>
      <c r="AD16" s="280">
        <f>+AC$7*係数表!AK16</f>
        <v>1.6232258780356237</v>
      </c>
      <c r="AE16" s="280">
        <f t="shared" si="1"/>
        <v>6.67701743260894</v>
      </c>
      <c r="AF16" s="746">
        <f>+Z16*係数表!AD16</f>
        <v>1.2935366496489209</v>
      </c>
      <c r="AG16" s="291">
        <f>+AD16*係数表!AD16</f>
        <v>0.41547067013429745</v>
      </c>
      <c r="AH16" s="131">
        <f t="shared" si="3"/>
        <v>1.7090073197832183</v>
      </c>
      <c r="AI16" s="746">
        <f>+Z16*係数表!Y16</f>
        <v>4.3937670717612391E-2</v>
      </c>
      <c r="AJ16" s="291">
        <f>+AD16*係数表!Y16</f>
        <v>1.411232801338954E-2</v>
      </c>
      <c r="AK16" s="131">
        <f t="shared" si="4"/>
        <v>5.8049998731001931E-2</v>
      </c>
      <c r="AL16" s="154"/>
      <c r="AM16" s="746">
        <f>+AE16*環境係数!AD13</f>
        <v>12.563406249634237</v>
      </c>
      <c r="AN16" s="131">
        <f>+AE16*環境係数!AE13</f>
        <v>0.73574966949096399</v>
      </c>
      <c r="AO16" s="154"/>
    </row>
    <row r="17" spans="1:41" s="122" customFormat="1" ht="15.6" customHeight="1">
      <c r="A17" s="58">
        <v>11</v>
      </c>
      <c r="B17" s="123" t="s">
        <v>157</v>
      </c>
      <c r="C17" s="110" t="s">
        <v>158</v>
      </c>
      <c r="D17" s="682">
        <f>結果!D17</f>
        <v>0</v>
      </c>
      <c r="E17" s="683">
        <f>結果!E17</f>
        <v>0</v>
      </c>
      <c r="F17" s="684">
        <f>結果!F17</f>
        <v>0</v>
      </c>
      <c r="G17" s="125">
        <f>+$E17*係数表!E17</f>
        <v>0</v>
      </c>
      <c r="H17" s="126">
        <f>+$E17*係数表!F17</f>
        <v>0</v>
      </c>
      <c r="I17" s="126">
        <f>+$E17*係数表!G17</f>
        <v>0</v>
      </c>
      <c r="J17" s="126">
        <f>+$E17*係数表!H17</f>
        <v>0</v>
      </c>
      <c r="K17" s="126">
        <f>+$E17*係数表!I17</f>
        <v>0</v>
      </c>
      <c r="L17" s="126">
        <f>+$E17*係数表!J17</f>
        <v>0</v>
      </c>
      <c r="M17" s="126">
        <f>+$E17*係数表!K17</f>
        <v>0</v>
      </c>
      <c r="N17" s="126">
        <f>+$E17*係数表!L17</f>
        <v>0</v>
      </c>
      <c r="O17" s="127">
        <f>+$E17*係数表!M17</f>
        <v>0</v>
      </c>
      <c r="P17" s="125">
        <f>+$F17*係数表!E17</f>
        <v>0</v>
      </c>
      <c r="Q17" s="126">
        <f>+$F17*係数表!F17</f>
        <v>0</v>
      </c>
      <c r="R17" s="126">
        <f>+$F17*係数表!G17</f>
        <v>0</v>
      </c>
      <c r="S17" s="126">
        <f>+$F17*係数表!H17</f>
        <v>0</v>
      </c>
      <c r="T17" s="126">
        <f>+$F17*係数表!I17</f>
        <v>0</v>
      </c>
      <c r="U17" s="126">
        <f>+$F17*係数表!J17</f>
        <v>0</v>
      </c>
      <c r="V17" s="126">
        <f>+$F17*係数表!K17</f>
        <v>0</v>
      </c>
      <c r="W17" s="126">
        <f>+$F17*係数表!L17</f>
        <v>0</v>
      </c>
      <c r="X17" s="127">
        <f>+$F17*係数表!M17</f>
        <v>0</v>
      </c>
      <c r="Y17" s="128">
        <f t="shared" si="0"/>
        <v>0</v>
      </c>
      <c r="Z17" s="124">
        <v>0</v>
      </c>
      <c r="AA17" s="129">
        <f t="shared" si="2"/>
        <v>0</v>
      </c>
      <c r="AB17" s="130">
        <f>+Z17*賃金!I13</f>
        <v>0</v>
      </c>
      <c r="AC17" s="154"/>
      <c r="AD17" s="280">
        <f>+AC$7*係数表!AK17</f>
        <v>0</v>
      </c>
      <c r="AE17" s="280">
        <f t="shared" si="1"/>
        <v>0</v>
      </c>
      <c r="AF17" s="746">
        <f>+Z17*係数表!AD17</f>
        <v>0</v>
      </c>
      <c r="AG17" s="291">
        <f>+AD17*係数表!AD17</f>
        <v>0</v>
      </c>
      <c r="AH17" s="131">
        <f t="shared" si="3"/>
        <v>0</v>
      </c>
      <c r="AI17" s="746">
        <f>+Z17*係数表!Y17</f>
        <v>0</v>
      </c>
      <c r="AJ17" s="291">
        <f>+AD17*係数表!Y17</f>
        <v>0</v>
      </c>
      <c r="AK17" s="131">
        <f t="shared" si="4"/>
        <v>0</v>
      </c>
      <c r="AL17" s="154"/>
      <c r="AM17" s="823">
        <v>0</v>
      </c>
      <c r="AN17" s="823">
        <v>0</v>
      </c>
      <c r="AO17" s="154"/>
    </row>
    <row r="18" spans="1:41" s="122" customFormat="1" ht="15.6" customHeight="1">
      <c r="A18" s="58">
        <v>12</v>
      </c>
      <c r="B18" s="123" t="s">
        <v>159</v>
      </c>
      <c r="C18" s="110" t="s">
        <v>160</v>
      </c>
      <c r="D18" s="682">
        <f>結果!D18</f>
        <v>0</v>
      </c>
      <c r="E18" s="683">
        <f>結果!E18</f>
        <v>0</v>
      </c>
      <c r="F18" s="684">
        <f>結果!F18</f>
        <v>0</v>
      </c>
      <c r="G18" s="125">
        <f>+$E18*係数表!E18</f>
        <v>0</v>
      </c>
      <c r="H18" s="126">
        <f>+$E18*係数表!F18</f>
        <v>0</v>
      </c>
      <c r="I18" s="126">
        <f>+$E18*係数表!G18</f>
        <v>0</v>
      </c>
      <c r="J18" s="126">
        <f>+$E18*係数表!H18</f>
        <v>0</v>
      </c>
      <c r="K18" s="126">
        <f>+$E18*係数表!I18</f>
        <v>0</v>
      </c>
      <c r="L18" s="126">
        <f>+$E18*係数表!J18</f>
        <v>0</v>
      </c>
      <c r="M18" s="126">
        <f>+$E18*係数表!K18</f>
        <v>0</v>
      </c>
      <c r="N18" s="126">
        <f>+$E18*係数表!L18</f>
        <v>0</v>
      </c>
      <c r="O18" s="127">
        <f>+$E18*係数表!M18</f>
        <v>0</v>
      </c>
      <c r="P18" s="125">
        <f>+$F18*係数表!E18</f>
        <v>0</v>
      </c>
      <c r="Q18" s="126">
        <f>+$F18*係数表!F18</f>
        <v>0</v>
      </c>
      <c r="R18" s="126">
        <f>+$F18*係数表!G18</f>
        <v>0</v>
      </c>
      <c r="S18" s="126">
        <f>+$F18*係数表!H18</f>
        <v>0</v>
      </c>
      <c r="T18" s="126">
        <f>+$F18*係数表!I18</f>
        <v>0</v>
      </c>
      <c r="U18" s="126">
        <f>+$F18*係数表!J18</f>
        <v>0</v>
      </c>
      <c r="V18" s="126">
        <f>+$F18*係数表!K18</f>
        <v>0</v>
      </c>
      <c r="W18" s="126">
        <f>+$F18*係数表!L18</f>
        <v>0</v>
      </c>
      <c r="X18" s="127">
        <f>+$F18*係数表!M18</f>
        <v>0</v>
      </c>
      <c r="Y18" s="128">
        <f t="shared" si="0"/>
        <v>0</v>
      </c>
      <c r="Z18" s="124">
        <v>2.8228648617669729</v>
      </c>
      <c r="AA18" s="129">
        <f t="shared" si="2"/>
        <v>2.8228648617669729</v>
      </c>
      <c r="AB18" s="130">
        <f>+Z18*賃金!I14</f>
        <v>0.78189461422206841</v>
      </c>
      <c r="AC18" s="154"/>
      <c r="AD18" s="280">
        <f>+AC$7*係数表!AK18</f>
        <v>0.36799066329451513</v>
      </c>
      <c r="AE18" s="280">
        <f t="shared" si="1"/>
        <v>3.1908555250614881</v>
      </c>
      <c r="AF18" s="746">
        <f>+Z18*係数表!AD18</f>
        <v>1.2042009170958441</v>
      </c>
      <c r="AG18" s="291">
        <f>+AD18*係数表!AD18</f>
        <v>0.15698048469262635</v>
      </c>
      <c r="AH18" s="131">
        <f t="shared" si="3"/>
        <v>1.3611814017884705</v>
      </c>
      <c r="AI18" s="746">
        <f>+Z18*係数表!Y18</f>
        <v>0.34268964307052574</v>
      </c>
      <c r="AJ18" s="291">
        <f>+AD18*係数表!Y18</f>
        <v>4.4673264655944941E-2</v>
      </c>
      <c r="AK18" s="131">
        <f t="shared" si="4"/>
        <v>0.3873629077264707</v>
      </c>
      <c r="AL18" s="154"/>
      <c r="AM18" s="746">
        <f>+AE18*環境係数!AD15</f>
        <v>36.602867536807047</v>
      </c>
      <c r="AN18" s="131">
        <f>+AE18*環境係数!AE15</f>
        <v>2.0954969548333597</v>
      </c>
      <c r="AO18" s="154"/>
    </row>
    <row r="19" spans="1:41" s="122" customFormat="1" ht="15.6" customHeight="1">
      <c r="A19" s="58">
        <v>13</v>
      </c>
      <c r="B19" s="123" t="s">
        <v>161</v>
      </c>
      <c r="C19" s="110" t="s">
        <v>162</v>
      </c>
      <c r="D19" s="682">
        <f>結果!D19</f>
        <v>342.98250000000002</v>
      </c>
      <c r="E19" s="683">
        <f>結果!E19</f>
        <v>24.621436303349292</v>
      </c>
      <c r="F19" s="684">
        <f>結果!F19</f>
        <v>318.36106369665072</v>
      </c>
      <c r="G19" s="125">
        <f>+$E19*係数表!E19</f>
        <v>3.63606909184232</v>
      </c>
      <c r="H19" s="126">
        <f>+$E19*係数表!F19</f>
        <v>7.9208391659689843</v>
      </c>
      <c r="I19" s="126">
        <f>+$E19*係数表!G19</f>
        <v>4.9242872606698588E-4</v>
      </c>
      <c r="J19" s="126">
        <f>+$E19*係数表!H19</f>
        <v>0.66305527964919642</v>
      </c>
      <c r="K19" s="126">
        <f>+$E19*係数表!I19</f>
        <v>3.2500295920421069E-3</v>
      </c>
      <c r="L19" s="126">
        <f>+$E19*係数表!J19</f>
        <v>8.8637170692057454E-3</v>
      </c>
      <c r="M19" s="126">
        <f>+$E19*係数表!K19</f>
        <v>1.5757719234143546E-3</v>
      </c>
      <c r="N19" s="126">
        <f>+$E19*係数表!L19</f>
        <v>4.0329912664886135E-2</v>
      </c>
      <c r="O19" s="127">
        <f>+$E19*係数表!M19</f>
        <v>0.10380397545492062</v>
      </c>
      <c r="P19" s="125">
        <f>+$F19*係数表!E19</f>
        <v>47.015243525657681</v>
      </c>
      <c r="Q19" s="126">
        <f>+$F19*係数表!F19</f>
        <v>102.41834599653103</v>
      </c>
      <c r="R19" s="126">
        <f>+$F19*係数表!G19</f>
        <v>6.3672212739330145E-3</v>
      </c>
      <c r="S19" s="126">
        <f>+$F19*係数表!H19</f>
        <v>8.5734634453508036</v>
      </c>
      <c r="T19" s="126">
        <f>+$F19*係数表!I19</f>
        <v>4.2023660407957901E-2</v>
      </c>
      <c r="U19" s="126">
        <f>+$F19*係数表!J19</f>
        <v>0.11460998293079426</v>
      </c>
      <c r="V19" s="126">
        <f>+$F19*係数表!K19</f>
        <v>2.0375108076585643E-2</v>
      </c>
      <c r="W19" s="126">
        <f>+$F19*係数表!L19</f>
        <v>0.5214754223351139</v>
      </c>
      <c r="X19" s="127">
        <f>+$F19*係数表!M19</f>
        <v>1.3422102445450794</v>
      </c>
      <c r="Y19" s="128">
        <f t="shared" si="0"/>
        <v>12.243156930458253</v>
      </c>
      <c r="Z19" s="124">
        <v>14.497761695186961</v>
      </c>
      <c r="AA19" s="129">
        <f t="shared" si="2"/>
        <v>2.2546047647287075</v>
      </c>
      <c r="AB19" s="130">
        <f>+Z19*賃金!I15</f>
        <v>2.5333451660702528</v>
      </c>
      <c r="AC19" s="154"/>
      <c r="AD19" s="280">
        <f>+AC$7*係数表!AK19</f>
        <v>2.5609826179029049</v>
      </c>
      <c r="AE19" s="280">
        <f t="shared" si="1"/>
        <v>17.058744313089868</v>
      </c>
      <c r="AF19" s="746">
        <f>+Z19*係数表!AD19</f>
        <v>6.5330856285608929</v>
      </c>
      <c r="AG19" s="291">
        <f>+AD19*係数表!AD19</f>
        <v>1.1540484033180241</v>
      </c>
      <c r="AH19" s="131">
        <f t="shared" si="3"/>
        <v>7.6871340318789168</v>
      </c>
      <c r="AI19" s="746">
        <f>+Z19*係数表!Y19</f>
        <v>1.1786995807006369</v>
      </c>
      <c r="AJ19" s="291">
        <f>+AD19*係数表!Y19</f>
        <v>0.20821346090313464</v>
      </c>
      <c r="AK19" s="131">
        <f t="shared" si="4"/>
        <v>1.3869130416037714</v>
      </c>
      <c r="AL19" s="154"/>
      <c r="AM19" s="746">
        <f>+AE19*環境係数!AD16</f>
        <v>48.286340993404735</v>
      </c>
      <c r="AN19" s="131">
        <f>+AE19*環境係数!AE16</f>
        <v>2.5638599199000716</v>
      </c>
      <c r="AO19" s="154"/>
    </row>
    <row r="20" spans="1:41" s="122" customFormat="1" ht="15.6" customHeight="1">
      <c r="A20" s="58">
        <v>14</v>
      </c>
      <c r="B20" s="123" t="s">
        <v>163</v>
      </c>
      <c r="C20" s="110" t="s">
        <v>164</v>
      </c>
      <c r="D20" s="682">
        <f>結果!D20</f>
        <v>0</v>
      </c>
      <c r="E20" s="683">
        <f>結果!E20</f>
        <v>0</v>
      </c>
      <c r="F20" s="684">
        <f>結果!F20</f>
        <v>0</v>
      </c>
      <c r="G20" s="125">
        <f>+$E20*係数表!E20</f>
        <v>0</v>
      </c>
      <c r="H20" s="126">
        <f>+$E20*係数表!F20</f>
        <v>0</v>
      </c>
      <c r="I20" s="126">
        <f>+$E20*係数表!G20</f>
        <v>0</v>
      </c>
      <c r="J20" s="126">
        <f>+$E20*係数表!H20</f>
        <v>0</v>
      </c>
      <c r="K20" s="126">
        <f>+$E20*係数表!I20</f>
        <v>0</v>
      </c>
      <c r="L20" s="126">
        <f>+$E20*係数表!J20</f>
        <v>0</v>
      </c>
      <c r="M20" s="126">
        <f>+$E20*係数表!K20</f>
        <v>0</v>
      </c>
      <c r="N20" s="126">
        <f>+$E20*係数表!L20</f>
        <v>0</v>
      </c>
      <c r="O20" s="127">
        <f>+$E20*係数表!M20</f>
        <v>0</v>
      </c>
      <c r="P20" s="125">
        <f>+$F20*係数表!E20</f>
        <v>0</v>
      </c>
      <c r="Q20" s="126">
        <f>+$F20*係数表!F20</f>
        <v>0</v>
      </c>
      <c r="R20" s="126">
        <f>+$F20*係数表!G20</f>
        <v>0</v>
      </c>
      <c r="S20" s="126">
        <f>+$F20*係数表!H20</f>
        <v>0</v>
      </c>
      <c r="T20" s="126">
        <f>+$F20*係数表!I20</f>
        <v>0</v>
      </c>
      <c r="U20" s="126">
        <f>+$F20*係数表!J20</f>
        <v>0</v>
      </c>
      <c r="V20" s="126">
        <f>+$F20*係数表!K20</f>
        <v>0</v>
      </c>
      <c r="W20" s="126">
        <f>+$F20*係数表!L20</f>
        <v>0</v>
      </c>
      <c r="X20" s="127">
        <f>+$F20*係数表!M20</f>
        <v>0</v>
      </c>
      <c r="Y20" s="128">
        <f t="shared" si="0"/>
        <v>0</v>
      </c>
      <c r="Z20" s="124">
        <v>6.0459685274701176</v>
      </c>
      <c r="AA20" s="129">
        <f t="shared" si="2"/>
        <v>6.0459685274701176</v>
      </c>
      <c r="AB20" s="130">
        <f>+Z20*賃金!I16</f>
        <v>0.90553364101959366</v>
      </c>
      <c r="AC20" s="154"/>
      <c r="AD20" s="280">
        <f>+AC$7*係数表!AK20</f>
        <v>0.57936561786732244</v>
      </c>
      <c r="AE20" s="280">
        <f t="shared" si="1"/>
        <v>6.6253341453374404</v>
      </c>
      <c r="AF20" s="746">
        <f>+Z20*係数表!AD20</f>
        <v>2.8326721790812801</v>
      </c>
      <c r="AG20" s="291">
        <f>+AD20*係数表!AD20</f>
        <v>0.27144581712464294</v>
      </c>
      <c r="AH20" s="131">
        <f t="shared" si="3"/>
        <v>3.1041179962059231</v>
      </c>
      <c r="AI20" s="746">
        <f>+Z20*係数表!Y20</f>
        <v>0.34882779086405541</v>
      </c>
      <c r="AJ20" s="291">
        <f>+AD20*係数表!Y20</f>
        <v>3.3427039466878118E-2</v>
      </c>
      <c r="AK20" s="131">
        <f t="shared" si="4"/>
        <v>0.38225483033093355</v>
      </c>
      <c r="AL20" s="154"/>
      <c r="AM20" s="746">
        <f>+AE20*環境係数!AD17</f>
        <v>24.366760261104339</v>
      </c>
      <c r="AN20" s="131">
        <f>+AE20*環境係数!AE17</f>
        <v>0.94297748588380603</v>
      </c>
      <c r="AO20" s="154"/>
    </row>
    <row r="21" spans="1:41" s="122" customFormat="1" ht="15.6" customHeight="1">
      <c r="A21" s="58">
        <v>15</v>
      </c>
      <c r="B21" s="123" t="s">
        <v>165</v>
      </c>
      <c r="C21" s="110" t="s">
        <v>166</v>
      </c>
      <c r="D21" s="682">
        <f>結果!D21</f>
        <v>0</v>
      </c>
      <c r="E21" s="683">
        <f>結果!E21</f>
        <v>0</v>
      </c>
      <c r="F21" s="684">
        <f>結果!F21</f>
        <v>0</v>
      </c>
      <c r="G21" s="125">
        <f>+$E21*係数表!E21</f>
        <v>0</v>
      </c>
      <c r="H21" s="126">
        <f>+$E21*係数表!F21</f>
        <v>0</v>
      </c>
      <c r="I21" s="126">
        <f>+$E21*係数表!G21</f>
        <v>0</v>
      </c>
      <c r="J21" s="126">
        <f>+$E21*係数表!H21</f>
        <v>0</v>
      </c>
      <c r="K21" s="126">
        <f>+$E21*係数表!I21</f>
        <v>0</v>
      </c>
      <c r="L21" s="126">
        <f>+$E21*係数表!J21</f>
        <v>0</v>
      </c>
      <c r="M21" s="126">
        <f>+$E21*係数表!K21</f>
        <v>0</v>
      </c>
      <c r="N21" s="126">
        <f>+$E21*係数表!L21</f>
        <v>0</v>
      </c>
      <c r="O21" s="127">
        <f>+$E21*係数表!M21</f>
        <v>0</v>
      </c>
      <c r="P21" s="125">
        <f>+$F21*係数表!E21</f>
        <v>0</v>
      </c>
      <c r="Q21" s="126">
        <f>+$F21*係数表!F21</f>
        <v>0</v>
      </c>
      <c r="R21" s="126">
        <f>+$F21*係数表!G21</f>
        <v>0</v>
      </c>
      <c r="S21" s="126">
        <f>+$F21*係数表!H21</f>
        <v>0</v>
      </c>
      <c r="T21" s="126">
        <f>+$F21*係数表!I21</f>
        <v>0</v>
      </c>
      <c r="U21" s="126">
        <f>+$F21*係数表!J21</f>
        <v>0</v>
      </c>
      <c r="V21" s="126">
        <f>+$F21*係数表!K21</f>
        <v>0</v>
      </c>
      <c r="W21" s="126">
        <f>+$F21*係数表!L21</f>
        <v>0</v>
      </c>
      <c r="X21" s="127">
        <f>+$F21*係数表!M21</f>
        <v>0</v>
      </c>
      <c r="Y21" s="128">
        <f t="shared" si="0"/>
        <v>0</v>
      </c>
      <c r="Z21" s="124">
        <v>2.9034908290517341</v>
      </c>
      <c r="AA21" s="129">
        <f t="shared" si="2"/>
        <v>2.9034908290517341</v>
      </c>
      <c r="AB21" s="130">
        <f>+Z21*賃金!I17</f>
        <v>0.53704504253847696</v>
      </c>
      <c r="AC21" s="154"/>
      <c r="AD21" s="280">
        <f>+AC$7*係数表!AK21</f>
        <v>0.48049191788491591</v>
      </c>
      <c r="AE21" s="280">
        <f t="shared" si="1"/>
        <v>3.3839827469366499</v>
      </c>
      <c r="AF21" s="746">
        <f>+Z21*係数表!AD21</f>
        <v>1.2051116663554877</v>
      </c>
      <c r="AG21" s="291">
        <f>+AD21*係数表!AD21</f>
        <v>0.19943111582747755</v>
      </c>
      <c r="AH21" s="131">
        <f t="shared" si="3"/>
        <v>1.4045427821829652</v>
      </c>
      <c r="AI21" s="746">
        <f>+Z21*係数表!Y21</f>
        <v>0.30129437658317804</v>
      </c>
      <c r="AJ21" s="291">
        <f>+AD21*係数表!Y21</f>
        <v>4.9860502882894356E-2</v>
      </c>
      <c r="AK21" s="131">
        <f t="shared" si="4"/>
        <v>0.35115487946607238</v>
      </c>
      <c r="AL21" s="154"/>
      <c r="AM21" s="746">
        <f>+AE21*環境係数!AD18</f>
        <v>3.0889259440001688</v>
      </c>
      <c r="AN21" s="131">
        <f>+AE21*環境係数!AE18</f>
        <v>0.18645574706646081</v>
      </c>
      <c r="AO21" s="154"/>
    </row>
    <row r="22" spans="1:41" s="122" customFormat="1" ht="15.6" customHeight="1">
      <c r="A22" s="58">
        <v>16</v>
      </c>
      <c r="B22" s="123" t="s">
        <v>167</v>
      </c>
      <c r="C22" s="110" t="s">
        <v>168</v>
      </c>
      <c r="D22" s="682">
        <f>結果!D22</f>
        <v>0</v>
      </c>
      <c r="E22" s="683">
        <f>結果!E22</f>
        <v>0</v>
      </c>
      <c r="F22" s="684">
        <f>結果!F22</f>
        <v>0</v>
      </c>
      <c r="G22" s="125">
        <f>+$E22*係数表!E22</f>
        <v>0</v>
      </c>
      <c r="H22" s="126">
        <f>+$E22*係数表!F22</f>
        <v>0</v>
      </c>
      <c r="I22" s="126">
        <f>+$E22*係数表!G22</f>
        <v>0</v>
      </c>
      <c r="J22" s="126">
        <f>+$E22*係数表!H22</f>
        <v>0</v>
      </c>
      <c r="K22" s="126">
        <f>+$E22*係数表!I22</f>
        <v>0</v>
      </c>
      <c r="L22" s="126">
        <f>+$E22*係数表!J22</f>
        <v>0</v>
      </c>
      <c r="M22" s="126">
        <f>+$E22*係数表!K22</f>
        <v>0</v>
      </c>
      <c r="N22" s="126">
        <f>+$E22*係数表!L22</f>
        <v>0</v>
      </c>
      <c r="O22" s="127">
        <f>+$E22*係数表!M22</f>
        <v>0</v>
      </c>
      <c r="P22" s="125">
        <f>+$F22*係数表!E22</f>
        <v>0</v>
      </c>
      <c r="Q22" s="126">
        <f>+$F22*係数表!F22</f>
        <v>0</v>
      </c>
      <c r="R22" s="126">
        <f>+$F22*係数表!G22</f>
        <v>0</v>
      </c>
      <c r="S22" s="126">
        <f>+$F22*係数表!H22</f>
        <v>0</v>
      </c>
      <c r="T22" s="126">
        <f>+$F22*係数表!I22</f>
        <v>0</v>
      </c>
      <c r="U22" s="126">
        <f>+$F22*係数表!J22</f>
        <v>0</v>
      </c>
      <c r="V22" s="126">
        <f>+$F22*係数表!K22</f>
        <v>0</v>
      </c>
      <c r="W22" s="126">
        <f>+$F22*係数表!L22</f>
        <v>0</v>
      </c>
      <c r="X22" s="127">
        <f>+$F22*係数表!M22</f>
        <v>0</v>
      </c>
      <c r="Y22" s="128">
        <f t="shared" si="0"/>
        <v>0</v>
      </c>
      <c r="Z22" s="124">
        <v>11.261040215995841</v>
      </c>
      <c r="AA22" s="129">
        <f t="shared" si="2"/>
        <v>11.261040215995841</v>
      </c>
      <c r="AB22" s="130">
        <f>+Z22*賃金!I18</f>
        <v>0.90143647644652036</v>
      </c>
      <c r="AC22" s="154"/>
      <c r="AD22" s="280">
        <f>+AC$7*係数表!AK22</f>
        <v>0.94401009940709291</v>
      </c>
      <c r="AE22" s="280">
        <f t="shared" si="1"/>
        <v>12.205050315402934</v>
      </c>
      <c r="AF22" s="746">
        <f>+Z22*係数表!AD22</f>
        <v>2.635934833989535</v>
      </c>
      <c r="AG22" s="291">
        <f>+AD22*係数表!AD22</f>
        <v>0.22096973786937402</v>
      </c>
      <c r="AH22" s="131">
        <f t="shared" si="3"/>
        <v>2.8569045718589088</v>
      </c>
      <c r="AI22" s="746">
        <f>+Z22*係数表!Y22</f>
        <v>0.17113110740891635</v>
      </c>
      <c r="AJ22" s="291">
        <f>+AD22*係数表!Y22</f>
        <v>1.4345876634670273E-2</v>
      </c>
      <c r="AK22" s="131">
        <f t="shared" si="4"/>
        <v>0.18547698404358662</v>
      </c>
      <c r="AL22" s="154"/>
      <c r="AM22" s="746">
        <f>+AE22*環境係数!AD19</f>
        <v>528.22694412038948</v>
      </c>
      <c r="AN22" s="131">
        <f>+AE22*環境係数!AE19</f>
        <v>26.782023793241162</v>
      </c>
      <c r="AO22" s="154"/>
    </row>
    <row r="23" spans="1:41" s="122" customFormat="1" ht="15.6" customHeight="1">
      <c r="A23" s="58">
        <v>17</v>
      </c>
      <c r="B23" s="123" t="s">
        <v>169</v>
      </c>
      <c r="C23" s="110" t="s">
        <v>170</v>
      </c>
      <c r="D23" s="682">
        <f>結果!D23</f>
        <v>0</v>
      </c>
      <c r="E23" s="683">
        <f>結果!E23</f>
        <v>0</v>
      </c>
      <c r="F23" s="684">
        <f>結果!F23</f>
        <v>0</v>
      </c>
      <c r="G23" s="125">
        <f>+$E23*係数表!E23</f>
        <v>0</v>
      </c>
      <c r="H23" s="126">
        <f>+$E23*係数表!F23</f>
        <v>0</v>
      </c>
      <c r="I23" s="126">
        <f>+$E23*係数表!G23</f>
        <v>0</v>
      </c>
      <c r="J23" s="126">
        <f>+$E23*係数表!H23</f>
        <v>0</v>
      </c>
      <c r="K23" s="126">
        <f>+$E23*係数表!I23</f>
        <v>0</v>
      </c>
      <c r="L23" s="126">
        <f>+$E23*係数表!J23</f>
        <v>0</v>
      </c>
      <c r="M23" s="126">
        <f>+$E23*係数表!K23</f>
        <v>0</v>
      </c>
      <c r="N23" s="126">
        <f>+$E23*係数表!L23</f>
        <v>0</v>
      </c>
      <c r="O23" s="127">
        <f>+$E23*係数表!M23</f>
        <v>0</v>
      </c>
      <c r="P23" s="125">
        <f>+$F23*係数表!E23</f>
        <v>0</v>
      </c>
      <c r="Q23" s="126">
        <f>+$F23*係数表!F23</f>
        <v>0</v>
      </c>
      <c r="R23" s="126">
        <f>+$F23*係数表!G23</f>
        <v>0</v>
      </c>
      <c r="S23" s="126">
        <f>+$F23*係数表!H23</f>
        <v>0</v>
      </c>
      <c r="T23" s="126">
        <f>+$F23*係数表!I23</f>
        <v>0</v>
      </c>
      <c r="U23" s="126">
        <f>+$F23*係数表!J23</f>
        <v>0</v>
      </c>
      <c r="V23" s="126">
        <f>+$F23*係数表!K23</f>
        <v>0</v>
      </c>
      <c r="W23" s="126">
        <f>+$F23*係数表!L23</f>
        <v>0</v>
      </c>
      <c r="X23" s="127">
        <f>+$F23*係数表!M23</f>
        <v>0</v>
      </c>
      <c r="Y23" s="128">
        <f t="shared" si="0"/>
        <v>0</v>
      </c>
      <c r="Z23" s="124">
        <v>23.521632296183327</v>
      </c>
      <c r="AA23" s="129">
        <f t="shared" si="2"/>
        <v>23.521632296183327</v>
      </c>
      <c r="AB23" s="130">
        <f>+Z23*賃金!I19</f>
        <v>5.1407865333678764</v>
      </c>
      <c r="AC23" s="154"/>
      <c r="AD23" s="280">
        <f>+AC$7*係数表!AK23</f>
        <v>3.7862043717686755</v>
      </c>
      <c r="AE23" s="280">
        <f t="shared" si="1"/>
        <v>27.307836667952003</v>
      </c>
      <c r="AF23" s="746">
        <f>+Z23*係数表!AD23</f>
        <v>10.73337566660161</v>
      </c>
      <c r="AG23" s="291">
        <f>+AD23*係数表!AD23</f>
        <v>1.7277182706115455</v>
      </c>
      <c r="AH23" s="131">
        <f t="shared" si="3"/>
        <v>12.461093937213155</v>
      </c>
      <c r="AI23" s="746">
        <f>+Z23*係数表!Y23</f>
        <v>1.3537382478254336</v>
      </c>
      <c r="AJ23" s="291">
        <f>+AD23*係数表!Y23</f>
        <v>0.21790705711264788</v>
      </c>
      <c r="AK23" s="131">
        <f t="shared" si="4"/>
        <v>1.5716453049380814</v>
      </c>
      <c r="AL23" s="154"/>
      <c r="AM23" s="746">
        <f>+AE23*環境係数!AD20</f>
        <v>502.0252619017387</v>
      </c>
      <c r="AN23" s="131">
        <f>+AE23*環境係数!AE20</f>
        <v>4.962916752040365</v>
      </c>
      <c r="AO23" s="154"/>
    </row>
    <row r="24" spans="1:41" s="122" customFormat="1" ht="15.6" customHeight="1">
      <c r="A24" s="58">
        <v>18</v>
      </c>
      <c r="B24" s="123" t="s">
        <v>171</v>
      </c>
      <c r="C24" s="110" t="s">
        <v>172</v>
      </c>
      <c r="D24" s="682">
        <f>結果!D24</f>
        <v>0</v>
      </c>
      <c r="E24" s="683">
        <f>結果!E24</f>
        <v>0</v>
      </c>
      <c r="F24" s="684">
        <f>結果!F24</f>
        <v>0</v>
      </c>
      <c r="G24" s="125">
        <f>+$E24*係数表!E24</f>
        <v>0</v>
      </c>
      <c r="H24" s="126">
        <f>+$E24*係数表!F24</f>
        <v>0</v>
      </c>
      <c r="I24" s="126">
        <f>+$E24*係数表!G24</f>
        <v>0</v>
      </c>
      <c r="J24" s="126">
        <f>+$E24*係数表!H24</f>
        <v>0</v>
      </c>
      <c r="K24" s="126">
        <f>+$E24*係数表!I24</f>
        <v>0</v>
      </c>
      <c r="L24" s="126">
        <f>+$E24*係数表!J24</f>
        <v>0</v>
      </c>
      <c r="M24" s="126">
        <f>+$E24*係数表!K24</f>
        <v>0</v>
      </c>
      <c r="N24" s="126">
        <f>+$E24*係数表!L24</f>
        <v>0</v>
      </c>
      <c r="O24" s="127">
        <f>+$E24*係数表!M24</f>
        <v>0</v>
      </c>
      <c r="P24" s="125">
        <f>+$F24*係数表!E24</f>
        <v>0</v>
      </c>
      <c r="Q24" s="126">
        <f>+$F24*係数表!F24</f>
        <v>0</v>
      </c>
      <c r="R24" s="126">
        <f>+$F24*係数表!G24</f>
        <v>0</v>
      </c>
      <c r="S24" s="126">
        <f>+$F24*係数表!H24</f>
        <v>0</v>
      </c>
      <c r="T24" s="126">
        <f>+$F24*係数表!I24</f>
        <v>0</v>
      </c>
      <c r="U24" s="126">
        <f>+$F24*係数表!J24</f>
        <v>0</v>
      </c>
      <c r="V24" s="126">
        <f>+$F24*係数表!K24</f>
        <v>0</v>
      </c>
      <c r="W24" s="126">
        <f>+$F24*係数表!L24</f>
        <v>0</v>
      </c>
      <c r="X24" s="127">
        <f>+$F24*係数表!M24</f>
        <v>0</v>
      </c>
      <c r="Y24" s="128">
        <f t="shared" si="0"/>
        <v>0</v>
      </c>
      <c r="Z24" s="124">
        <v>16.906505999019696</v>
      </c>
      <c r="AA24" s="129">
        <f t="shared" si="2"/>
        <v>16.906505999019696</v>
      </c>
      <c r="AB24" s="130">
        <f>+Z24*賃金!I20</f>
        <v>4.2504344159063541</v>
      </c>
      <c r="AC24" s="154"/>
      <c r="AD24" s="280">
        <f>+AC$7*係数表!AK24</f>
        <v>3.4622852965796254</v>
      </c>
      <c r="AE24" s="280">
        <f t="shared" si="1"/>
        <v>20.368791295599323</v>
      </c>
      <c r="AF24" s="746">
        <f>+Z24*係数表!AD24</f>
        <v>10.24689553204305</v>
      </c>
      <c r="AG24" s="291">
        <f>+AD24*係数表!AD24</f>
        <v>2.0984629076071211</v>
      </c>
      <c r="AH24" s="131">
        <f t="shared" si="3"/>
        <v>12.345358439650171</v>
      </c>
      <c r="AI24" s="746">
        <f>+Z24*係数表!Y24</f>
        <v>1.650850589231188</v>
      </c>
      <c r="AJ24" s="291">
        <f>+AD24*係数表!Y24</f>
        <v>0.33807788092207647</v>
      </c>
      <c r="AK24" s="131">
        <f t="shared" si="4"/>
        <v>1.9889284701532643</v>
      </c>
      <c r="AL24" s="154"/>
      <c r="AM24" s="746">
        <f>+AE24*環境係数!AD21</f>
        <v>47.14649686062608</v>
      </c>
      <c r="AN24" s="131">
        <f>+AE24*環境係数!AE21</f>
        <v>2.5527570411642095</v>
      </c>
      <c r="AO24" s="154"/>
    </row>
    <row r="25" spans="1:41" s="122" customFormat="1" ht="15.6" customHeight="1">
      <c r="A25" s="58">
        <v>19</v>
      </c>
      <c r="B25" s="123" t="s">
        <v>173</v>
      </c>
      <c r="C25" s="110" t="s">
        <v>174</v>
      </c>
      <c r="D25" s="682">
        <f>結果!D25</f>
        <v>0</v>
      </c>
      <c r="E25" s="683">
        <f>結果!E25</f>
        <v>0</v>
      </c>
      <c r="F25" s="684">
        <f>結果!F25</f>
        <v>0</v>
      </c>
      <c r="G25" s="125">
        <f>+$E25*係数表!E25</f>
        <v>0</v>
      </c>
      <c r="H25" s="126">
        <f>+$E25*係数表!F25</f>
        <v>0</v>
      </c>
      <c r="I25" s="126">
        <f>+$E25*係数表!G25</f>
        <v>0</v>
      </c>
      <c r="J25" s="126">
        <f>+$E25*係数表!H25</f>
        <v>0</v>
      </c>
      <c r="K25" s="126">
        <f>+$E25*係数表!I25</f>
        <v>0</v>
      </c>
      <c r="L25" s="126">
        <f>+$E25*係数表!J25</f>
        <v>0</v>
      </c>
      <c r="M25" s="126">
        <f>+$E25*係数表!K25</f>
        <v>0</v>
      </c>
      <c r="N25" s="126">
        <f>+$E25*係数表!L25</f>
        <v>0</v>
      </c>
      <c r="O25" s="127">
        <f>+$E25*係数表!M25</f>
        <v>0</v>
      </c>
      <c r="P25" s="125">
        <f>+$F25*係数表!E25</f>
        <v>0</v>
      </c>
      <c r="Q25" s="126">
        <f>+$F25*係数表!F25</f>
        <v>0</v>
      </c>
      <c r="R25" s="126">
        <f>+$F25*係数表!G25</f>
        <v>0</v>
      </c>
      <c r="S25" s="126">
        <f>+$F25*係数表!H25</f>
        <v>0</v>
      </c>
      <c r="T25" s="126">
        <f>+$F25*係数表!I25</f>
        <v>0</v>
      </c>
      <c r="U25" s="126">
        <f>+$F25*係数表!J25</f>
        <v>0</v>
      </c>
      <c r="V25" s="126">
        <f>+$F25*係数表!K25</f>
        <v>0</v>
      </c>
      <c r="W25" s="126">
        <f>+$F25*係数表!L25</f>
        <v>0</v>
      </c>
      <c r="X25" s="127">
        <f>+$F25*係数表!M25</f>
        <v>0</v>
      </c>
      <c r="Y25" s="128">
        <f t="shared" si="0"/>
        <v>0</v>
      </c>
      <c r="Z25" s="124">
        <v>1.2224137109588817</v>
      </c>
      <c r="AA25" s="129">
        <f t="shared" si="2"/>
        <v>1.2224137109588817</v>
      </c>
      <c r="AB25" s="130">
        <f>+Z25*賃金!I21</f>
        <v>0.13264906922276659</v>
      </c>
      <c r="AC25" s="154"/>
      <c r="AD25" s="280">
        <f>+AC$7*係数表!AK25</f>
        <v>0.2111888810397744</v>
      </c>
      <c r="AE25" s="280">
        <f t="shared" si="1"/>
        <v>1.4336025919986561</v>
      </c>
      <c r="AF25" s="746">
        <f>+Z25*係数表!AD25</f>
        <v>0.45640406154541835</v>
      </c>
      <c r="AG25" s="291">
        <f>+AD25*係数表!AD25</f>
        <v>7.8850116123270003E-2</v>
      </c>
      <c r="AH25" s="131">
        <f t="shared" si="3"/>
        <v>0.53525417766868832</v>
      </c>
      <c r="AI25" s="746">
        <f>+Z25*係数表!Y25</f>
        <v>2.8755705112670636E-2</v>
      </c>
      <c r="AJ25" s="291">
        <f>+AD25*係数表!Y25</f>
        <v>4.967945902284554E-3</v>
      </c>
      <c r="AK25" s="131">
        <f t="shared" si="4"/>
        <v>3.372365101495519E-2</v>
      </c>
      <c r="AL25" s="154"/>
      <c r="AM25" s="746">
        <f>+AE25*環境係数!AD22</f>
        <v>156.57334800560844</v>
      </c>
      <c r="AN25" s="131">
        <f>+AE25*環境係数!AE22</f>
        <v>9.28814775559648</v>
      </c>
      <c r="AO25" s="154"/>
    </row>
    <row r="26" spans="1:41" s="122" customFormat="1" ht="15.6" customHeight="1">
      <c r="A26" s="58">
        <v>20</v>
      </c>
      <c r="B26" s="123" t="s">
        <v>175</v>
      </c>
      <c r="C26" s="110" t="s">
        <v>176</v>
      </c>
      <c r="D26" s="682">
        <f>結果!D26</f>
        <v>0</v>
      </c>
      <c r="E26" s="683">
        <f>結果!E26</f>
        <v>0</v>
      </c>
      <c r="F26" s="684">
        <f>結果!F26</f>
        <v>0</v>
      </c>
      <c r="G26" s="125">
        <f>+$E26*係数表!E26</f>
        <v>0</v>
      </c>
      <c r="H26" s="126">
        <f>+$E26*係数表!F26</f>
        <v>0</v>
      </c>
      <c r="I26" s="126">
        <f>+$E26*係数表!G26</f>
        <v>0</v>
      </c>
      <c r="J26" s="126">
        <f>+$E26*係数表!H26</f>
        <v>0</v>
      </c>
      <c r="K26" s="126">
        <f>+$E26*係数表!I26</f>
        <v>0</v>
      </c>
      <c r="L26" s="126">
        <f>+$E26*係数表!J26</f>
        <v>0</v>
      </c>
      <c r="M26" s="126">
        <f>+$E26*係数表!K26</f>
        <v>0</v>
      </c>
      <c r="N26" s="126">
        <f>+$E26*係数表!L26</f>
        <v>0</v>
      </c>
      <c r="O26" s="127">
        <f>+$E26*係数表!M26</f>
        <v>0</v>
      </c>
      <c r="P26" s="125">
        <f>+$F26*係数表!E26</f>
        <v>0</v>
      </c>
      <c r="Q26" s="126">
        <f>+$F26*係数表!F26</f>
        <v>0</v>
      </c>
      <c r="R26" s="126">
        <f>+$F26*係数表!G26</f>
        <v>0</v>
      </c>
      <c r="S26" s="126">
        <f>+$F26*係数表!H26</f>
        <v>0</v>
      </c>
      <c r="T26" s="126">
        <f>+$F26*係数表!I26</f>
        <v>0</v>
      </c>
      <c r="U26" s="126">
        <f>+$F26*係数表!J26</f>
        <v>0</v>
      </c>
      <c r="V26" s="126">
        <f>+$F26*係数表!K26</f>
        <v>0</v>
      </c>
      <c r="W26" s="126">
        <f>+$F26*係数表!L26</f>
        <v>0</v>
      </c>
      <c r="X26" s="127">
        <f>+$F26*係数表!M26</f>
        <v>0</v>
      </c>
      <c r="Y26" s="128">
        <f t="shared" si="0"/>
        <v>0</v>
      </c>
      <c r="Z26" s="124">
        <v>1.3716075838955908</v>
      </c>
      <c r="AA26" s="129">
        <f t="shared" si="2"/>
        <v>1.3716075838955908</v>
      </c>
      <c r="AB26" s="130">
        <f>+Z26*賃金!I22</f>
        <v>0.16405335196284349</v>
      </c>
      <c r="AC26" s="154"/>
      <c r="AD26" s="280">
        <f>+AC$7*係数表!AK26</f>
        <v>0.2254615855421562</v>
      </c>
      <c r="AE26" s="280">
        <f t="shared" si="1"/>
        <v>1.597069169437747</v>
      </c>
      <c r="AF26" s="746">
        <f>+Z26*係数表!AD26</f>
        <v>0.59303895462865808</v>
      </c>
      <c r="AG26" s="291">
        <f>+AD26*係数表!AD26</f>
        <v>9.7482329908886042E-2</v>
      </c>
      <c r="AH26" s="131">
        <f t="shared" si="3"/>
        <v>0.69052128453754413</v>
      </c>
      <c r="AI26" s="746">
        <f>+Z26*係数表!Y26</f>
        <v>3.0385387867862663E-2</v>
      </c>
      <c r="AJ26" s="291">
        <f>+AD26*係数表!Y26</f>
        <v>4.994677636984547E-3</v>
      </c>
      <c r="AK26" s="131">
        <f t="shared" si="4"/>
        <v>3.5380065504847208E-2</v>
      </c>
      <c r="AL26" s="154"/>
      <c r="AM26" s="746">
        <f>+AE26*環境係数!AD23</f>
        <v>22.180141351641609</v>
      </c>
      <c r="AN26" s="131">
        <f>+AE26*環境係数!AE23</f>
        <v>1.2260016757932051</v>
      </c>
      <c r="AO26" s="154"/>
    </row>
    <row r="27" spans="1:41" s="122" customFormat="1" ht="15.6" customHeight="1">
      <c r="A27" s="58">
        <v>21</v>
      </c>
      <c r="B27" s="123" t="s">
        <v>177</v>
      </c>
      <c r="C27" s="110" t="s">
        <v>178</v>
      </c>
      <c r="D27" s="682">
        <f>結果!D27</f>
        <v>0</v>
      </c>
      <c r="E27" s="683">
        <f>結果!E27</f>
        <v>0</v>
      </c>
      <c r="F27" s="684">
        <f>結果!F27</f>
        <v>0</v>
      </c>
      <c r="G27" s="125">
        <f>+$E27*係数表!E27</f>
        <v>0</v>
      </c>
      <c r="H27" s="126">
        <f>+$E27*係数表!F27</f>
        <v>0</v>
      </c>
      <c r="I27" s="126">
        <f>+$E27*係数表!G27</f>
        <v>0</v>
      </c>
      <c r="J27" s="126">
        <f>+$E27*係数表!H27</f>
        <v>0</v>
      </c>
      <c r="K27" s="126">
        <f>+$E27*係数表!I27</f>
        <v>0</v>
      </c>
      <c r="L27" s="126">
        <f>+$E27*係数表!J27</f>
        <v>0</v>
      </c>
      <c r="M27" s="126">
        <f>+$E27*係数表!K27</f>
        <v>0</v>
      </c>
      <c r="N27" s="126">
        <f>+$E27*係数表!L27</f>
        <v>0</v>
      </c>
      <c r="O27" s="127">
        <f>+$E27*係数表!M27</f>
        <v>0</v>
      </c>
      <c r="P27" s="125">
        <f>+$F27*係数表!E27</f>
        <v>0</v>
      </c>
      <c r="Q27" s="126">
        <f>+$F27*係数表!F27</f>
        <v>0</v>
      </c>
      <c r="R27" s="126">
        <f>+$F27*係数表!G27</f>
        <v>0</v>
      </c>
      <c r="S27" s="126">
        <f>+$F27*係数表!H27</f>
        <v>0</v>
      </c>
      <c r="T27" s="126">
        <f>+$F27*係数表!I27</f>
        <v>0</v>
      </c>
      <c r="U27" s="126">
        <f>+$F27*係数表!J27</f>
        <v>0</v>
      </c>
      <c r="V27" s="126">
        <f>+$F27*係数表!K27</f>
        <v>0</v>
      </c>
      <c r="W27" s="126">
        <f>+$F27*係数表!L27</f>
        <v>0</v>
      </c>
      <c r="X27" s="127">
        <f>+$F27*係数表!M27</f>
        <v>0</v>
      </c>
      <c r="Y27" s="128">
        <f t="shared" si="0"/>
        <v>0</v>
      </c>
      <c r="Z27" s="124">
        <v>0.13230927181933047</v>
      </c>
      <c r="AA27" s="129">
        <f t="shared" si="2"/>
        <v>0.13230927181933047</v>
      </c>
      <c r="AB27" s="130">
        <f>+Z27*賃金!I23</f>
        <v>4.3590603089832822E-3</v>
      </c>
      <c r="AC27" s="154"/>
      <c r="AD27" s="280">
        <f>+AC$7*係数表!AK27</f>
        <v>3.7280527898865476E-2</v>
      </c>
      <c r="AE27" s="280">
        <f t="shared" si="1"/>
        <v>0.16958979971819593</v>
      </c>
      <c r="AF27" s="746">
        <f>+Z27*係数表!AD27</f>
        <v>2.0687709863913113E-2</v>
      </c>
      <c r="AG27" s="291">
        <f>+AD27*係数表!AD27</f>
        <v>5.8291360396752435E-3</v>
      </c>
      <c r="AH27" s="131">
        <f t="shared" si="3"/>
        <v>2.6516845903588358E-2</v>
      </c>
      <c r="AI27" s="746">
        <f>+Z27*係数表!Y27</f>
        <v>5.3163866011562977E-4</v>
      </c>
      <c r="AJ27" s="291">
        <f>+AD27*係数表!Y27</f>
        <v>1.497987981342704E-4</v>
      </c>
      <c r="AK27" s="131">
        <f t="shared" si="4"/>
        <v>6.8143745824990017E-4</v>
      </c>
      <c r="AL27" s="154"/>
      <c r="AM27" s="746">
        <f>+AE27*環境係数!AD24</f>
        <v>20.661250778997903</v>
      </c>
      <c r="AN27" s="131">
        <f>+AE27*環境係数!AE24</f>
        <v>1.0804301219286683</v>
      </c>
      <c r="AO27" s="154"/>
    </row>
    <row r="28" spans="1:41" s="122" customFormat="1" ht="15.6" customHeight="1">
      <c r="A28" s="58">
        <v>22</v>
      </c>
      <c r="B28" s="123" t="s">
        <v>179</v>
      </c>
      <c r="C28" s="110" t="s">
        <v>180</v>
      </c>
      <c r="D28" s="682">
        <f>結果!D28</f>
        <v>0</v>
      </c>
      <c r="E28" s="683">
        <f>結果!E28</f>
        <v>0</v>
      </c>
      <c r="F28" s="684">
        <f>結果!F28</f>
        <v>0</v>
      </c>
      <c r="G28" s="125">
        <f>+$E28*係数表!E28</f>
        <v>0</v>
      </c>
      <c r="H28" s="126">
        <f>+$E28*係数表!F28</f>
        <v>0</v>
      </c>
      <c r="I28" s="126">
        <f>+$E28*係数表!G28</f>
        <v>0</v>
      </c>
      <c r="J28" s="126">
        <f>+$E28*係数表!H28</f>
        <v>0</v>
      </c>
      <c r="K28" s="126">
        <f>+$E28*係数表!I28</f>
        <v>0</v>
      </c>
      <c r="L28" s="126">
        <f>+$E28*係数表!J28</f>
        <v>0</v>
      </c>
      <c r="M28" s="126">
        <f>+$E28*係数表!K28</f>
        <v>0</v>
      </c>
      <c r="N28" s="126">
        <f>+$E28*係数表!L28</f>
        <v>0</v>
      </c>
      <c r="O28" s="127">
        <f>+$E28*係数表!M28</f>
        <v>0</v>
      </c>
      <c r="P28" s="125">
        <f>+$F28*係数表!E28</f>
        <v>0</v>
      </c>
      <c r="Q28" s="126">
        <f>+$F28*係数表!F28</f>
        <v>0</v>
      </c>
      <c r="R28" s="126">
        <f>+$F28*係数表!G28</f>
        <v>0</v>
      </c>
      <c r="S28" s="126">
        <f>+$F28*係数表!H28</f>
        <v>0</v>
      </c>
      <c r="T28" s="126">
        <f>+$F28*係数表!I28</f>
        <v>0</v>
      </c>
      <c r="U28" s="126">
        <f>+$F28*係数表!J28</f>
        <v>0</v>
      </c>
      <c r="V28" s="126">
        <f>+$F28*係数表!K28</f>
        <v>0</v>
      </c>
      <c r="W28" s="126">
        <f>+$F28*係数表!L28</f>
        <v>0</v>
      </c>
      <c r="X28" s="127">
        <f>+$F28*係数表!M28</f>
        <v>0</v>
      </c>
      <c r="Y28" s="128">
        <f t="shared" si="0"/>
        <v>0</v>
      </c>
      <c r="Z28" s="124">
        <v>0.9493827380055796</v>
      </c>
      <c r="AA28" s="129">
        <f t="shared" si="2"/>
        <v>0.9493827380055796</v>
      </c>
      <c r="AB28" s="130">
        <f>+Z28*賃金!I24</f>
        <v>7.8995446534598765E-2</v>
      </c>
      <c r="AC28" s="154"/>
      <c r="AD28" s="280">
        <f>+AC$7*係数表!AK28</f>
        <v>0.2872298153733151</v>
      </c>
      <c r="AE28" s="280">
        <f t="shared" si="1"/>
        <v>1.2366125533788948</v>
      </c>
      <c r="AF28" s="746">
        <f>+Z28*係数表!AD28</f>
        <v>0.32731157163923924</v>
      </c>
      <c r="AG28" s="291">
        <f>+AD28*係数表!AD28</f>
        <v>9.9026070864726173E-2</v>
      </c>
      <c r="AH28" s="131">
        <f t="shared" si="3"/>
        <v>0.42633764250396544</v>
      </c>
      <c r="AI28" s="746">
        <f>+Z28*係数表!Y28</f>
        <v>1.2757511868136727E-2</v>
      </c>
      <c r="AJ28" s="291">
        <f>+AD28*係数表!Y28</f>
        <v>3.8597055031837461E-3</v>
      </c>
      <c r="AK28" s="131">
        <f t="shared" si="4"/>
        <v>1.6617217371320471E-2</v>
      </c>
      <c r="AL28" s="154"/>
      <c r="AM28" s="746">
        <f>+AE28*環境係数!AD25</f>
        <v>63.623562918008815</v>
      </c>
      <c r="AN28" s="131">
        <f>+AE28*環境係数!AE25</f>
        <v>3.8504174948729348</v>
      </c>
      <c r="AO28" s="154"/>
    </row>
    <row r="29" spans="1:41" s="122" customFormat="1" ht="15.6" customHeight="1">
      <c r="A29" s="58">
        <v>23</v>
      </c>
      <c r="B29" s="123" t="s">
        <v>181</v>
      </c>
      <c r="C29" s="110" t="s">
        <v>182</v>
      </c>
      <c r="D29" s="682">
        <f>結果!D29</f>
        <v>0</v>
      </c>
      <c r="E29" s="683">
        <f>結果!E29</f>
        <v>0</v>
      </c>
      <c r="F29" s="684">
        <f>結果!F29</f>
        <v>0</v>
      </c>
      <c r="G29" s="125">
        <f>+$E29*係数表!E29</f>
        <v>0</v>
      </c>
      <c r="H29" s="126">
        <f>+$E29*係数表!F29</f>
        <v>0</v>
      </c>
      <c r="I29" s="126">
        <f>+$E29*係数表!G29</f>
        <v>0</v>
      </c>
      <c r="J29" s="126">
        <f>+$E29*係数表!H29</f>
        <v>0</v>
      </c>
      <c r="K29" s="126">
        <f>+$E29*係数表!I29</f>
        <v>0</v>
      </c>
      <c r="L29" s="126">
        <f>+$E29*係数表!J29</f>
        <v>0</v>
      </c>
      <c r="M29" s="126">
        <f>+$E29*係数表!K29</f>
        <v>0</v>
      </c>
      <c r="N29" s="126">
        <f>+$E29*係数表!L29</f>
        <v>0</v>
      </c>
      <c r="O29" s="127">
        <f>+$E29*係数表!M29</f>
        <v>0</v>
      </c>
      <c r="P29" s="125">
        <f>+$F29*係数表!E29</f>
        <v>0</v>
      </c>
      <c r="Q29" s="126">
        <f>+$F29*係数表!F29</f>
        <v>0</v>
      </c>
      <c r="R29" s="126">
        <f>+$F29*係数表!G29</f>
        <v>0</v>
      </c>
      <c r="S29" s="126">
        <f>+$F29*係数表!H29</f>
        <v>0</v>
      </c>
      <c r="T29" s="126">
        <f>+$F29*係数表!I29</f>
        <v>0</v>
      </c>
      <c r="U29" s="126">
        <f>+$F29*係数表!J29</f>
        <v>0</v>
      </c>
      <c r="V29" s="126">
        <f>+$F29*係数表!K29</f>
        <v>0</v>
      </c>
      <c r="W29" s="126">
        <f>+$F29*係数表!L29</f>
        <v>0</v>
      </c>
      <c r="X29" s="127">
        <f>+$F29*係数表!M29</f>
        <v>0</v>
      </c>
      <c r="Y29" s="128">
        <f t="shared" si="0"/>
        <v>0</v>
      </c>
      <c r="Z29" s="124">
        <v>0.3051984941305953</v>
      </c>
      <c r="AA29" s="129">
        <f t="shared" si="2"/>
        <v>0.3051984941305953</v>
      </c>
      <c r="AB29" s="130">
        <f>+Z29*賃金!I25</f>
        <v>2.5787915301558752E-2</v>
      </c>
      <c r="AC29" s="154"/>
      <c r="AD29" s="280">
        <f>+AC$7*係数表!AK29</f>
        <v>7.0614508926250763E-2</v>
      </c>
      <c r="AE29" s="280">
        <f t="shared" si="1"/>
        <v>0.37581300305684606</v>
      </c>
      <c r="AF29" s="746">
        <f>+Z29*係数表!AD29</f>
        <v>9.304024407650098E-2</v>
      </c>
      <c r="AG29" s="291">
        <f>+AD29*係数表!AD29</f>
        <v>2.1526944831612802E-2</v>
      </c>
      <c r="AH29" s="131">
        <f t="shared" si="3"/>
        <v>0.11456718890811378</v>
      </c>
      <c r="AI29" s="746">
        <f>+Z29*係数表!Y29</f>
        <v>3.6098021575663511E-3</v>
      </c>
      <c r="AJ29" s="291">
        <f>+AD29*係数表!Y29</f>
        <v>8.3520859892707747E-4</v>
      </c>
      <c r="AK29" s="131">
        <f t="shared" si="4"/>
        <v>4.4450107564934288E-3</v>
      </c>
      <c r="AL29" s="154"/>
      <c r="AM29" s="746">
        <f>+AE29*環境係数!AD26</f>
        <v>0.74018605794509262</v>
      </c>
      <c r="AN29" s="131">
        <f>+AE29*環境係数!AE26</f>
        <v>3.1825879445110894E-2</v>
      </c>
      <c r="AO29" s="154"/>
    </row>
    <row r="30" spans="1:41" s="122" customFormat="1" ht="15.6" customHeight="1">
      <c r="A30" s="58">
        <v>24</v>
      </c>
      <c r="B30" s="123" t="s">
        <v>183</v>
      </c>
      <c r="C30" s="110" t="s">
        <v>184</v>
      </c>
      <c r="D30" s="682">
        <f>結果!D30</f>
        <v>0</v>
      </c>
      <c r="E30" s="683">
        <f>結果!E30</f>
        <v>0</v>
      </c>
      <c r="F30" s="684">
        <f>結果!F30</f>
        <v>0</v>
      </c>
      <c r="G30" s="125">
        <f>+$E30*係数表!E30</f>
        <v>0</v>
      </c>
      <c r="H30" s="126">
        <f>+$E30*係数表!F30</f>
        <v>0</v>
      </c>
      <c r="I30" s="126">
        <f>+$E30*係数表!G30</f>
        <v>0</v>
      </c>
      <c r="J30" s="126">
        <f>+$E30*係数表!H30</f>
        <v>0</v>
      </c>
      <c r="K30" s="126">
        <f>+$E30*係数表!I30</f>
        <v>0</v>
      </c>
      <c r="L30" s="126">
        <f>+$E30*係数表!J30</f>
        <v>0</v>
      </c>
      <c r="M30" s="126">
        <f>+$E30*係数表!K30</f>
        <v>0</v>
      </c>
      <c r="N30" s="126">
        <f>+$E30*係数表!L30</f>
        <v>0</v>
      </c>
      <c r="O30" s="127">
        <f>+$E30*係数表!M30</f>
        <v>0</v>
      </c>
      <c r="P30" s="125">
        <f>+$F30*係数表!E30</f>
        <v>0</v>
      </c>
      <c r="Q30" s="126">
        <f>+$F30*係数表!F30</f>
        <v>0</v>
      </c>
      <c r="R30" s="126">
        <f>+$F30*係数表!G30</f>
        <v>0</v>
      </c>
      <c r="S30" s="126">
        <f>+$F30*係数表!H30</f>
        <v>0</v>
      </c>
      <c r="T30" s="126">
        <f>+$F30*係数表!I30</f>
        <v>0</v>
      </c>
      <c r="U30" s="126">
        <f>+$F30*係数表!J30</f>
        <v>0</v>
      </c>
      <c r="V30" s="126">
        <f>+$F30*係数表!K30</f>
        <v>0</v>
      </c>
      <c r="W30" s="126">
        <f>+$F30*係数表!L30</f>
        <v>0</v>
      </c>
      <c r="X30" s="127">
        <f>+$F30*係数表!M30</f>
        <v>0</v>
      </c>
      <c r="Y30" s="128">
        <f t="shared" si="0"/>
        <v>0</v>
      </c>
      <c r="Z30" s="124">
        <v>0.3997235226590532</v>
      </c>
      <c r="AA30" s="129">
        <f t="shared" si="2"/>
        <v>0.3997235226590532</v>
      </c>
      <c r="AB30" s="130">
        <f>+Z30*賃金!I26</f>
        <v>8.099359375860947E-2</v>
      </c>
      <c r="AC30" s="154"/>
      <c r="AD30" s="280">
        <f>+AC$7*係数表!AK30</f>
        <v>4.9413643437242812E-2</v>
      </c>
      <c r="AE30" s="280">
        <f t="shared" si="1"/>
        <v>0.449137166096296</v>
      </c>
      <c r="AF30" s="746">
        <f>+Z30*係数表!AD30</f>
        <v>0.16203760863643793</v>
      </c>
      <c r="AG30" s="291">
        <f>+AD30*係数表!AD30</f>
        <v>2.0031016847147001E-2</v>
      </c>
      <c r="AH30" s="131">
        <f t="shared" si="3"/>
        <v>0.18206862548358493</v>
      </c>
      <c r="AI30" s="746">
        <f>+Z30*係数表!Y30</f>
        <v>1.7984337748841929E-2</v>
      </c>
      <c r="AJ30" s="291">
        <f>+AD30*係数表!Y30</f>
        <v>2.2232158044254492E-3</v>
      </c>
      <c r="AK30" s="131">
        <f t="shared" si="4"/>
        <v>2.0207553553267379E-2</v>
      </c>
      <c r="AL30" s="154"/>
      <c r="AM30" s="746">
        <f>+AE30*環境係数!AD27</f>
        <v>43.762498873687179</v>
      </c>
      <c r="AN30" s="131">
        <f>+AE30*環境係数!AE27</f>
        <v>3.3705930930295018</v>
      </c>
      <c r="AO30" s="154"/>
    </row>
    <row r="31" spans="1:41" s="122" customFormat="1" ht="15.6" customHeight="1">
      <c r="A31" s="58">
        <v>25</v>
      </c>
      <c r="B31" s="123" t="s">
        <v>185</v>
      </c>
      <c r="C31" s="110" t="s">
        <v>186</v>
      </c>
      <c r="D31" s="682">
        <f>結果!D31</f>
        <v>6.7805</v>
      </c>
      <c r="E31" s="683">
        <f>結果!E31</f>
        <v>2.0492205976726874</v>
      </c>
      <c r="F31" s="684">
        <f>結果!F31</f>
        <v>4.7312794023273126</v>
      </c>
      <c r="G31" s="125">
        <f>+$E31*係数表!E31</f>
        <v>0.2738086593786338</v>
      </c>
      <c r="H31" s="126">
        <f>+$E31*係数表!F31</f>
        <v>0.14043513677910693</v>
      </c>
      <c r="I31" s="126">
        <f>+$E31*係数表!G31</f>
        <v>8.504265480341653E-4</v>
      </c>
      <c r="J31" s="126">
        <f>+$E31*係数表!H31</f>
        <v>4.7175107379022939E-2</v>
      </c>
      <c r="K31" s="126">
        <f>+$E31*係数表!I31</f>
        <v>2.2336504514632293E-4</v>
      </c>
      <c r="L31" s="126">
        <f>+$E31*係数表!J31</f>
        <v>5.8197864973904331E-4</v>
      </c>
      <c r="M31" s="126">
        <f>+$E31*係数表!K31</f>
        <v>5.5328956137162557E-5</v>
      </c>
      <c r="N31" s="126">
        <f>+$E31*係数表!L31</f>
        <v>3.3381803536088077E-3</v>
      </c>
      <c r="O31" s="127">
        <f>+$E31*係数表!M31</f>
        <v>4.9529661845748854E-3</v>
      </c>
      <c r="P31" s="125">
        <f>+$F31*係数表!E31</f>
        <v>0.63217462862136631</v>
      </c>
      <c r="Q31" s="126">
        <f>+$F31*係数表!F31</f>
        <v>0.32423930872089302</v>
      </c>
      <c r="R31" s="126">
        <f>+$F31*係数表!G31</f>
        <v>1.9634809519658348E-3</v>
      </c>
      <c r="S31" s="126">
        <f>+$F31*係数表!H31</f>
        <v>0.10891878312097707</v>
      </c>
      <c r="T31" s="126">
        <f>+$F31*係数表!I31</f>
        <v>5.1570945485367712E-4</v>
      </c>
      <c r="U31" s="126">
        <f>+$F31*係数表!J31</f>
        <v>1.3436833502609568E-3</v>
      </c>
      <c r="V31" s="126">
        <f>+$F31*係数表!K31</f>
        <v>1.2774454386283744E-4</v>
      </c>
      <c r="W31" s="126">
        <f>+$F31*係数表!L31</f>
        <v>7.7072541463911919E-3</v>
      </c>
      <c r="X31" s="127">
        <f>+$F31*係数表!M31</f>
        <v>1.1435502315425113E-2</v>
      </c>
      <c r="Y31" s="128">
        <f t="shared" si="0"/>
        <v>1.5777994483986832</v>
      </c>
      <c r="Z31" s="124">
        <v>2.4638234944932105</v>
      </c>
      <c r="AA31" s="129">
        <f t="shared" si="2"/>
        <v>0.88602404609452723</v>
      </c>
      <c r="AB31" s="130">
        <f>+Z31*賃金!I27</f>
        <v>0.18185824290311131</v>
      </c>
      <c r="AC31" s="154"/>
      <c r="AD31" s="280">
        <f>+AC$7*係数表!AK31</f>
        <v>6.4889774284922579</v>
      </c>
      <c r="AE31" s="280">
        <f t="shared" si="1"/>
        <v>8.9528009229854675</v>
      </c>
      <c r="AF31" s="746">
        <f>+Z31*係数表!AD31</f>
        <v>1.0219437931504585</v>
      </c>
      <c r="AG31" s="291">
        <f>+AD31*係数表!AD31</f>
        <v>2.691495645594169</v>
      </c>
      <c r="AH31" s="131">
        <f t="shared" si="3"/>
        <v>3.7134394387446275</v>
      </c>
      <c r="AI31" s="746">
        <f>+Z31*係数表!Y31</f>
        <v>3.1285555237196047E-2</v>
      </c>
      <c r="AJ31" s="291">
        <f>+AD31*係数表!Y31</f>
        <v>8.2396836553330605E-2</v>
      </c>
      <c r="AK31" s="131">
        <f t="shared" si="4"/>
        <v>0.11368239179052665</v>
      </c>
      <c r="AL31" s="154"/>
      <c r="AM31" s="746">
        <f>+AE31*環境係数!AD28</f>
        <v>27.39977427041574</v>
      </c>
      <c r="AN31" s="131">
        <f>+AE31*環境係数!AE28</f>
        <v>1.2273098751852443</v>
      </c>
      <c r="AO31" s="154"/>
    </row>
    <row r="32" spans="1:41" s="122" customFormat="1" ht="15.6" customHeight="1">
      <c r="A32" s="58">
        <v>26</v>
      </c>
      <c r="B32" s="123" t="s">
        <v>187</v>
      </c>
      <c r="C32" s="110" t="s">
        <v>188</v>
      </c>
      <c r="D32" s="682">
        <f>結果!D32</f>
        <v>32.528500000000001</v>
      </c>
      <c r="E32" s="683">
        <f>結果!E32</f>
        <v>3.1614510069856436</v>
      </c>
      <c r="F32" s="684">
        <f>結果!F32</f>
        <v>29.367048993014357</v>
      </c>
      <c r="G32" s="125">
        <f>+$E32*係数表!E32</f>
        <v>0.6355053970712331</v>
      </c>
      <c r="H32" s="126">
        <f>+$E32*係数表!F32</f>
        <v>0.48083772945647452</v>
      </c>
      <c r="I32" s="126">
        <f>+$E32*係数表!G32</f>
        <v>7.7139404570449705E-4</v>
      </c>
      <c r="J32" s="126">
        <f>+$E32*係数表!H32</f>
        <v>4.6644048157066187E-2</v>
      </c>
      <c r="K32" s="126">
        <f>+$E32*係数表!I32</f>
        <v>2.8136913962172229E-4</v>
      </c>
      <c r="L32" s="126">
        <f>+$E32*係数表!J32</f>
        <v>9.5159675310267872E-4</v>
      </c>
      <c r="M32" s="126">
        <f>+$E32*係数表!K32</f>
        <v>3.1614510069856441E-5</v>
      </c>
      <c r="N32" s="126">
        <f>+$E32*係数表!L32</f>
        <v>3.1108677908738736E-3</v>
      </c>
      <c r="O32" s="127">
        <f>+$E32*係数表!M32</f>
        <v>7.4705087295070761E-3</v>
      </c>
      <c r="P32" s="125">
        <f>+$F32*係数表!E32</f>
        <v>5.9032760874287673</v>
      </c>
      <c r="Q32" s="126">
        <f>+$F32*係数表!F32</f>
        <v>4.4665519495435255</v>
      </c>
      <c r="R32" s="126">
        <f>+$F32*係数表!G32</f>
        <v>7.165559954295503E-3</v>
      </c>
      <c r="S32" s="126">
        <f>+$F32*係数表!H32</f>
        <v>0.4332814408429338</v>
      </c>
      <c r="T32" s="126">
        <f>+$F32*係数表!I32</f>
        <v>2.6136673603782776E-3</v>
      </c>
      <c r="U32" s="126">
        <f>+$F32*係数表!J32</f>
        <v>8.8394817468973215E-3</v>
      </c>
      <c r="V32" s="126">
        <f>+$F32*係数表!K32</f>
        <v>2.936704899301436E-4</v>
      </c>
      <c r="W32" s="126">
        <f>+$F32*係数表!L32</f>
        <v>2.889717620912613E-2</v>
      </c>
      <c r="X32" s="127">
        <f>+$F32*係数表!M32</f>
        <v>6.9394336770492934E-2</v>
      </c>
      <c r="Y32" s="128">
        <f t="shared" si="0"/>
        <v>1.9858464813319903</v>
      </c>
      <c r="Z32" s="124">
        <v>5.4270365369591831</v>
      </c>
      <c r="AA32" s="129">
        <f t="shared" si="2"/>
        <v>3.4411900556271928</v>
      </c>
      <c r="AB32" s="130">
        <f>+Z32*賃金!I28</f>
        <v>0.53630130576783386</v>
      </c>
      <c r="AC32" s="154"/>
      <c r="AD32" s="280">
        <f>+AC$7*係数表!AK32</f>
        <v>1.6123468612786809</v>
      </c>
      <c r="AE32" s="280">
        <f t="shared" si="1"/>
        <v>7.039383398237864</v>
      </c>
      <c r="AF32" s="746">
        <f>+Z32*係数表!AD32</f>
        <v>1.7923046116002417</v>
      </c>
      <c r="AG32" s="291">
        <f>+AD32*係数表!AD32</f>
        <v>0.53248521458971876</v>
      </c>
      <c r="AH32" s="131">
        <f t="shared" si="3"/>
        <v>2.3247898261899604</v>
      </c>
      <c r="AI32" s="746">
        <f>+Z32*係数表!Y32</f>
        <v>0.10351380979571063</v>
      </c>
      <c r="AJ32" s="291">
        <f>+AD32*係数表!Y32</f>
        <v>3.0753462812805762E-2</v>
      </c>
      <c r="AK32" s="131">
        <f t="shared" si="4"/>
        <v>0.1342672726085164</v>
      </c>
      <c r="AL32" s="154"/>
      <c r="AM32" s="746">
        <f>+AE32*環境係数!AD29</f>
        <v>24.99410906920814</v>
      </c>
      <c r="AN32" s="131">
        <f>+AE32*環境係数!AE29</f>
        <v>1.2010681641191807</v>
      </c>
      <c r="AO32" s="154"/>
    </row>
    <row r="33" spans="1:41" s="122" customFormat="1" ht="15.6" customHeight="1">
      <c r="A33" s="58">
        <v>27</v>
      </c>
      <c r="B33" s="123" t="s">
        <v>189</v>
      </c>
      <c r="C33" s="110" t="s">
        <v>190</v>
      </c>
      <c r="D33" s="682">
        <f>結果!D33</f>
        <v>439.11750000000001</v>
      </c>
      <c r="E33" s="683">
        <f>結果!E33</f>
        <v>0</v>
      </c>
      <c r="F33" s="684">
        <f>結果!F33</f>
        <v>439.11750000000001</v>
      </c>
      <c r="G33" s="125">
        <f>+$E33*係数表!E33</f>
        <v>0</v>
      </c>
      <c r="H33" s="126">
        <f>+$E33*係数表!F33</f>
        <v>0</v>
      </c>
      <c r="I33" s="126">
        <f>+$E33*係数表!G33</f>
        <v>0</v>
      </c>
      <c r="J33" s="126">
        <f>+$E33*係数表!H33</f>
        <v>0</v>
      </c>
      <c r="K33" s="126">
        <f>+$E33*係数表!I33</f>
        <v>0</v>
      </c>
      <c r="L33" s="126">
        <f>+$E33*係数表!J33</f>
        <v>0</v>
      </c>
      <c r="M33" s="126">
        <f>+$E33*係数表!K33</f>
        <v>0</v>
      </c>
      <c r="N33" s="126">
        <f>+$E33*係数表!L33</f>
        <v>0</v>
      </c>
      <c r="O33" s="127">
        <f>+$E33*係数表!M33</f>
        <v>0</v>
      </c>
      <c r="P33" s="125">
        <f>+$F33*係数表!E33</f>
        <v>21.5777948325</v>
      </c>
      <c r="Q33" s="126">
        <f>+$F33*係数表!F33</f>
        <v>65.150107004999995</v>
      </c>
      <c r="R33" s="126">
        <f>+$F33*係数表!G33</f>
        <v>0.2691790275</v>
      </c>
      <c r="S33" s="126">
        <f>+$F33*係数表!H33</f>
        <v>4.3090600275000002</v>
      </c>
      <c r="T33" s="126">
        <f>+$F33*係数表!I33</f>
        <v>2.5284385650000001</v>
      </c>
      <c r="U33" s="126">
        <f>+$F33*係数表!J33</f>
        <v>0.1146096675</v>
      </c>
      <c r="V33" s="126">
        <f>+$F33*係数表!K33</f>
        <v>0</v>
      </c>
      <c r="W33" s="126">
        <f>+$F33*係数表!L33</f>
        <v>0.73859563499999992</v>
      </c>
      <c r="X33" s="127">
        <f>+$F33*係数表!M33</f>
        <v>1.195277835</v>
      </c>
      <c r="Y33" s="128">
        <f t="shared" si="0"/>
        <v>0</v>
      </c>
      <c r="Z33" s="124">
        <v>134.97617002529307</v>
      </c>
      <c r="AA33" s="129">
        <f t="shared" si="2"/>
        <v>134.97617002529307</v>
      </c>
      <c r="AB33" s="130">
        <f>+Z33*賃金!I29</f>
        <v>1.0240352584783667</v>
      </c>
      <c r="AC33" s="154"/>
      <c r="AD33" s="280">
        <f>+AC$7*係数表!AK33</f>
        <v>19.469015382315618</v>
      </c>
      <c r="AE33" s="280">
        <f t="shared" si="1"/>
        <v>154.44518540760868</v>
      </c>
      <c r="AF33" s="746">
        <f>+Z33*係数表!AD33</f>
        <v>55.8956801118958</v>
      </c>
      <c r="AG33" s="291">
        <f>+AD33*係数表!AD33</f>
        <v>8.0624146891971318</v>
      </c>
      <c r="AH33" s="131">
        <f t="shared" si="3"/>
        <v>63.958094801092933</v>
      </c>
      <c r="AI33" s="746">
        <f>+Z33*係数表!Y33</f>
        <v>0.18542765792951235</v>
      </c>
      <c r="AJ33" s="291">
        <f>+AD33*係数表!Y33</f>
        <v>2.6746157665163726E-2</v>
      </c>
      <c r="AK33" s="131">
        <f t="shared" si="4"/>
        <v>0.21217381559467607</v>
      </c>
      <c r="AL33" s="154"/>
      <c r="AM33" s="746">
        <f>+AE33*環境係数!AD30</f>
        <v>4892.6931827016706</v>
      </c>
      <c r="AN33" s="131">
        <f>+AE33*環境係数!AE30</f>
        <v>361.30130842843221</v>
      </c>
      <c r="AO33" s="154"/>
    </row>
    <row r="34" spans="1:41" s="122" customFormat="1" ht="15.6" customHeight="1">
      <c r="A34" s="58">
        <v>28</v>
      </c>
      <c r="B34" s="123" t="s">
        <v>191</v>
      </c>
      <c r="C34" s="110" t="s">
        <v>192</v>
      </c>
      <c r="D34" s="682">
        <f>結果!D34</f>
        <v>0</v>
      </c>
      <c r="E34" s="683">
        <f>結果!E34</f>
        <v>0</v>
      </c>
      <c r="F34" s="684">
        <f>結果!F34</f>
        <v>0</v>
      </c>
      <c r="G34" s="125">
        <f>+$E34*係数表!E34</f>
        <v>0</v>
      </c>
      <c r="H34" s="126">
        <f>+$E34*係数表!F34</f>
        <v>0</v>
      </c>
      <c r="I34" s="126">
        <f>+$E34*係数表!G34</f>
        <v>0</v>
      </c>
      <c r="J34" s="126">
        <f>+$E34*係数表!H34</f>
        <v>0</v>
      </c>
      <c r="K34" s="126">
        <f>+$E34*係数表!I34</f>
        <v>0</v>
      </c>
      <c r="L34" s="126">
        <f>+$E34*係数表!J34</f>
        <v>0</v>
      </c>
      <c r="M34" s="126">
        <f>+$E34*係数表!K34</f>
        <v>0</v>
      </c>
      <c r="N34" s="126">
        <f>+$E34*係数表!L34</f>
        <v>0</v>
      </c>
      <c r="O34" s="127">
        <f>+$E34*係数表!M34</f>
        <v>0</v>
      </c>
      <c r="P34" s="125">
        <f>+$F34*係数表!E34</f>
        <v>0</v>
      </c>
      <c r="Q34" s="126">
        <f>+$F34*係数表!F34</f>
        <v>0</v>
      </c>
      <c r="R34" s="126">
        <f>+$F34*係数表!G34</f>
        <v>0</v>
      </c>
      <c r="S34" s="126">
        <f>+$F34*係数表!H34</f>
        <v>0</v>
      </c>
      <c r="T34" s="126">
        <f>+$F34*係数表!I34</f>
        <v>0</v>
      </c>
      <c r="U34" s="126">
        <f>+$F34*係数表!J34</f>
        <v>0</v>
      </c>
      <c r="V34" s="126">
        <f>+$F34*係数表!K34</f>
        <v>0</v>
      </c>
      <c r="W34" s="126">
        <f>+$F34*係数表!L34</f>
        <v>0</v>
      </c>
      <c r="X34" s="127">
        <f>+$F34*係数表!M34</f>
        <v>0</v>
      </c>
      <c r="Y34" s="128">
        <f t="shared" si="0"/>
        <v>0</v>
      </c>
      <c r="Z34" s="124">
        <v>3.3265982285824616</v>
      </c>
      <c r="AA34" s="129">
        <f t="shared" si="2"/>
        <v>3.3265982285824616</v>
      </c>
      <c r="AB34" s="130">
        <f>+Z34*賃金!I30</f>
        <v>0.10545759390368266</v>
      </c>
      <c r="AC34" s="154"/>
      <c r="AD34" s="280">
        <f>+AC$7*係数表!AK34</f>
        <v>0.50434042444833327</v>
      </c>
      <c r="AE34" s="280">
        <f t="shared" si="1"/>
        <v>3.8309386530307949</v>
      </c>
      <c r="AF34" s="746">
        <f>+Z34*係数表!AD34</f>
        <v>1.0518443068023677</v>
      </c>
      <c r="AG34" s="291">
        <f>+AD34*係数表!AD34</f>
        <v>0.15946849234400085</v>
      </c>
      <c r="AH34" s="131">
        <f t="shared" si="3"/>
        <v>1.2113127991463686</v>
      </c>
      <c r="AI34" s="746">
        <f>+Z34*係数表!Y34</f>
        <v>2.4870781230241387E-2</v>
      </c>
      <c r="AJ34" s="291">
        <f>+AD34*係数表!Y34</f>
        <v>3.7706207663576437E-3</v>
      </c>
      <c r="AK34" s="131">
        <f t="shared" ref="AK34:AK48" si="5">+AI34+AJ34</f>
        <v>2.8641401996599029E-2</v>
      </c>
      <c r="AL34" s="154"/>
      <c r="AM34" s="746">
        <f>+AE34*環境係数!AD31</f>
        <v>367.86652065191811</v>
      </c>
      <c r="AN34" s="131">
        <f>+AE34*環境係数!AE31</f>
        <v>38.334044104816577</v>
      </c>
      <c r="AO34" s="154"/>
    </row>
    <row r="35" spans="1:41" s="122" customFormat="1" ht="15.6" customHeight="1">
      <c r="A35" s="58">
        <v>29</v>
      </c>
      <c r="B35" s="123" t="s">
        <v>193</v>
      </c>
      <c r="C35" s="110" t="s">
        <v>96</v>
      </c>
      <c r="D35" s="682">
        <f>結果!D35</f>
        <v>0</v>
      </c>
      <c r="E35" s="683">
        <f>結果!E35</f>
        <v>0</v>
      </c>
      <c r="F35" s="684">
        <f>結果!F35</f>
        <v>0</v>
      </c>
      <c r="G35" s="125">
        <f>+$E35*係数表!E35</f>
        <v>0</v>
      </c>
      <c r="H35" s="126">
        <f>+$E35*係数表!F35</f>
        <v>0</v>
      </c>
      <c r="I35" s="126">
        <f>+$E35*係数表!G35</f>
        <v>0</v>
      </c>
      <c r="J35" s="126">
        <f>+$E35*係数表!H35</f>
        <v>0</v>
      </c>
      <c r="K35" s="126">
        <f>+$E35*係数表!I35</f>
        <v>0</v>
      </c>
      <c r="L35" s="126">
        <f>+$E35*係数表!J35</f>
        <v>0</v>
      </c>
      <c r="M35" s="126">
        <f>+$E35*係数表!K35</f>
        <v>0</v>
      </c>
      <c r="N35" s="126">
        <f>+$E35*係数表!L35</f>
        <v>0</v>
      </c>
      <c r="O35" s="127">
        <f>+$E35*係数表!M35</f>
        <v>0</v>
      </c>
      <c r="P35" s="125">
        <f>+$F35*係数表!E35</f>
        <v>0</v>
      </c>
      <c r="Q35" s="126">
        <f>+$F35*係数表!F35</f>
        <v>0</v>
      </c>
      <c r="R35" s="126">
        <f>+$F35*係数表!G35</f>
        <v>0</v>
      </c>
      <c r="S35" s="126">
        <f>+$F35*係数表!H35</f>
        <v>0</v>
      </c>
      <c r="T35" s="126">
        <f>+$F35*係数表!I35</f>
        <v>0</v>
      </c>
      <c r="U35" s="126">
        <f>+$F35*係数表!J35</f>
        <v>0</v>
      </c>
      <c r="V35" s="126">
        <f>+$F35*係数表!K35</f>
        <v>0</v>
      </c>
      <c r="W35" s="126">
        <f>+$F35*係数表!L35</f>
        <v>0</v>
      </c>
      <c r="X35" s="127">
        <f>+$F35*係数表!M35</f>
        <v>0</v>
      </c>
      <c r="Y35" s="128">
        <f t="shared" si="0"/>
        <v>0</v>
      </c>
      <c r="Z35" s="124">
        <v>27.012187927088934</v>
      </c>
      <c r="AA35" s="129">
        <f t="shared" si="2"/>
        <v>27.012187927088934</v>
      </c>
      <c r="AB35" s="130">
        <f>+Z35*賃金!I31</f>
        <v>5.6644568100863939</v>
      </c>
      <c r="AC35" s="154"/>
      <c r="AD35" s="280">
        <f>+AC$7*係数表!AK35</f>
        <v>6.2781366871264277</v>
      </c>
      <c r="AE35" s="280">
        <f t="shared" si="1"/>
        <v>33.290324614215365</v>
      </c>
      <c r="AF35" s="746">
        <f>+Z35*係数表!AD35</f>
        <v>11.154881545916842</v>
      </c>
      <c r="AG35" s="291">
        <f>+AD35*係数表!AD35</f>
        <v>2.5926026896821357</v>
      </c>
      <c r="AH35" s="131">
        <f t="shared" ref="AH35:AH48" si="6">+AF35+AG35</f>
        <v>13.747484235598979</v>
      </c>
      <c r="AI35" s="746">
        <f>+Z35*係数表!Y35</f>
        <v>1.2085512816934247</v>
      </c>
      <c r="AJ35" s="291">
        <f>+AD35*係数表!Y35</f>
        <v>0.28088987683460281</v>
      </c>
      <c r="AK35" s="131">
        <f t="shared" si="5"/>
        <v>1.4894411585280276</v>
      </c>
      <c r="AL35" s="154"/>
      <c r="AM35" s="746">
        <f>+AE35*環境係数!AD32</f>
        <v>63.33541122782156</v>
      </c>
      <c r="AN35" s="131">
        <f>+AE35*環境係数!AE32</f>
        <v>3.8289253780297683</v>
      </c>
      <c r="AO35" s="154"/>
    </row>
    <row r="36" spans="1:41" s="122" customFormat="1" ht="15.6" customHeight="1">
      <c r="A36" s="58">
        <v>30</v>
      </c>
      <c r="B36" s="123" t="s">
        <v>194</v>
      </c>
      <c r="C36" s="110" t="s">
        <v>97</v>
      </c>
      <c r="D36" s="682">
        <f>結果!D36</f>
        <v>0</v>
      </c>
      <c r="E36" s="683">
        <f>結果!E36</f>
        <v>0</v>
      </c>
      <c r="F36" s="684">
        <f>結果!F36</f>
        <v>0</v>
      </c>
      <c r="G36" s="125">
        <f>+$E36*係数表!E36</f>
        <v>0</v>
      </c>
      <c r="H36" s="126">
        <f>+$E36*係数表!F36</f>
        <v>0</v>
      </c>
      <c r="I36" s="126">
        <f>+$E36*係数表!G36</f>
        <v>0</v>
      </c>
      <c r="J36" s="126">
        <f>+$E36*係数表!H36</f>
        <v>0</v>
      </c>
      <c r="K36" s="126">
        <f>+$E36*係数表!I36</f>
        <v>0</v>
      </c>
      <c r="L36" s="126">
        <f>+$E36*係数表!J36</f>
        <v>0</v>
      </c>
      <c r="M36" s="126">
        <f>+$E36*係数表!K36</f>
        <v>0</v>
      </c>
      <c r="N36" s="126">
        <f>+$E36*係数表!L36</f>
        <v>0</v>
      </c>
      <c r="O36" s="127">
        <f>+$E36*係数表!M36</f>
        <v>0</v>
      </c>
      <c r="P36" s="125">
        <f>+$F36*係数表!E36</f>
        <v>0</v>
      </c>
      <c r="Q36" s="126">
        <f>+$F36*係数表!F36</f>
        <v>0</v>
      </c>
      <c r="R36" s="126">
        <f>+$F36*係数表!G36</f>
        <v>0</v>
      </c>
      <c r="S36" s="126">
        <f>+$F36*係数表!H36</f>
        <v>0</v>
      </c>
      <c r="T36" s="126">
        <f>+$F36*係数表!I36</f>
        <v>0</v>
      </c>
      <c r="U36" s="126">
        <f>+$F36*係数表!J36</f>
        <v>0</v>
      </c>
      <c r="V36" s="126">
        <f>+$F36*係数表!K36</f>
        <v>0</v>
      </c>
      <c r="W36" s="126">
        <f>+$F36*係数表!L36</f>
        <v>0</v>
      </c>
      <c r="X36" s="127">
        <f>+$F36*係数表!M36</f>
        <v>0</v>
      </c>
      <c r="Y36" s="128">
        <f t="shared" si="0"/>
        <v>0</v>
      </c>
      <c r="Z36" s="124">
        <v>3.5449693461744136</v>
      </c>
      <c r="AA36" s="129">
        <f t="shared" si="2"/>
        <v>3.5449693461744136</v>
      </c>
      <c r="AB36" s="130">
        <f>+Z36*賃金!I32</f>
        <v>0.54352386266865227</v>
      </c>
      <c r="AC36" s="154"/>
      <c r="AD36" s="280">
        <f>+AC$7*係数表!AK36</f>
        <v>1.2581568053068855</v>
      </c>
      <c r="AE36" s="280">
        <f t="shared" si="1"/>
        <v>4.8031261514812993</v>
      </c>
      <c r="AF36" s="746">
        <f>+Z36*係数表!AD36</f>
        <v>1.8906735386706055</v>
      </c>
      <c r="AG36" s="291">
        <f>+AD36*係数表!AD36</f>
        <v>0.67102520416971667</v>
      </c>
      <c r="AH36" s="131">
        <f t="shared" si="6"/>
        <v>2.5616987428403224</v>
      </c>
      <c r="AI36" s="746">
        <f>+Z36*係数表!Y36</f>
        <v>0.14091144186243715</v>
      </c>
      <c r="AJ36" s="291">
        <f>+AD36*係数表!Y36</f>
        <v>5.001134628037153E-2</v>
      </c>
      <c r="AK36" s="131">
        <f t="shared" si="5"/>
        <v>0.19092278814280866</v>
      </c>
      <c r="AL36" s="154"/>
      <c r="AM36" s="746">
        <f>+AE36*環境係数!AD33</f>
        <v>18.804239342475629</v>
      </c>
      <c r="AN36" s="131">
        <f>+AE36*環境係数!AE33</f>
        <v>1.0572409345628562</v>
      </c>
      <c r="AO36" s="154"/>
    </row>
    <row r="37" spans="1:41" s="122" customFormat="1" ht="15.6" customHeight="1">
      <c r="A37" s="58">
        <v>31</v>
      </c>
      <c r="B37" s="123" t="s">
        <v>195</v>
      </c>
      <c r="C37" s="110" t="s">
        <v>196</v>
      </c>
      <c r="D37" s="682">
        <f>結果!D37</f>
        <v>134.17750000000001</v>
      </c>
      <c r="E37" s="683">
        <f>結果!E37</f>
        <v>15.02106033054706</v>
      </c>
      <c r="F37" s="684">
        <f>結果!F37</f>
        <v>119.15643966945295</v>
      </c>
      <c r="G37" s="125">
        <f>+$E37*係数表!E37</f>
        <v>2.1239629096790238</v>
      </c>
      <c r="H37" s="126">
        <f>+$E37*係数表!F37</f>
        <v>3.9849671372114903</v>
      </c>
      <c r="I37" s="126">
        <f>+$E37*係数表!G37</f>
        <v>1.9527378429711178E-4</v>
      </c>
      <c r="J37" s="126">
        <f>+$E37*係数表!H37</f>
        <v>0.24418235673337302</v>
      </c>
      <c r="K37" s="126">
        <f>+$E37*係数表!I37</f>
        <v>6.9096877520516478E-3</v>
      </c>
      <c r="L37" s="126">
        <f>+$E37*係数表!J37</f>
        <v>4.7316340041223242E-3</v>
      </c>
      <c r="M37" s="126">
        <f>+$E37*係数表!K37</f>
        <v>5.1071605123860009E-4</v>
      </c>
      <c r="N37" s="126">
        <f>+$E37*係数表!L37</f>
        <v>1.5291439416496909E-2</v>
      </c>
      <c r="O37" s="127">
        <f>+$E37*係数表!M37</f>
        <v>4.9284098944524908E-2</v>
      </c>
      <c r="P37" s="125">
        <f>+$F37*係数表!E37</f>
        <v>16.848601412820976</v>
      </c>
      <c r="Q37" s="126">
        <f>+$F37*係数表!F37</f>
        <v>31.611250192788511</v>
      </c>
      <c r="R37" s="126">
        <f>+$F37*係数表!G37</f>
        <v>1.5490337157028882E-3</v>
      </c>
      <c r="S37" s="126">
        <f>+$F37*係数表!H37</f>
        <v>1.9370070832666271</v>
      </c>
      <c r="T37" s="126">
        <f>+$F37*係数表!I37</f>
        <v>5.4811962247948362E-2</v>
      </c>
      <c r="U37" s="126">
        <f>+$F37*係数表!J37</f>
        <v>3.7534278495877683E-2</v>
      </c>
      <c r="V37" s="126">
        <f>+$F37*係数表!K37</f>
        <v>4.0513189487614001E-3</v>
      </c>
      <c r="W37" s="126">
        <f>+$F37*係数表!L37</f>
        <v>0.1213012555835031</v>
      </c>
      <c r="X37" s="127">
        <f>+$F37*係数表!M37</f>
        <v>0.39095227855547515</v>
      </c>
      <c r="Y37" s="128">
        <f t="shared" si="0"/>
        <v>8.5910250769704426</v>
      </c>
      <c r="Z37" s="124">
        <v>8.9758121708114249</v>
      </c>
      <c r="AA37" s="129">
        <f t="shared" si="2"/>
        <v>0.38478709384098231</v>
      </c>
      <c r="AB37" s="130">
        <f>+Z37*賃金!I33</f>
        <v>3.1308747571274478</v>
      </c>
      <c r="AC37" s="154"/>
      <c r="AD37" s="280">
        <f>+AC$7*係数表!AK37</f>
        <v>0.87156469082391075</v>
      </c>
      <c r="AE37" s="280">
        <f t="shared" si="1"/>
        <v>9.8473768616353361</v>
      </c>
      <c r="AF37" s="746">
        <f>+Z37*係数表!AD37</f>
        <v>3.6684803674435469</v>
      </c>
      <c r="AG37" s="291">
        <f>+AD37*係数表!AD37</f>
        <v>0.35621489135455914</v>
      </c>
      <c r="AH37" s="131">
        <f t="shared" si="6"/>
        <v>4.024695258798106</v>
      </c>
      <c r="AI37" s="746">
        <f>+Z37*係数表!Y37</f>
        <v>0.65147802013240641</v>
      </c>
      <c r="AJ37" s="291">
        <f>+AD37*係数表!Y37</f>
        <v>6.325948319659902E-2</v>
      </c>
      <c r="AK37" s="131">
        <f t="shared" si="5"/>
        <v>0.71473750332900543</v>
      </c>
      <c r="AL37" s="154"/>
      <c r="AM37" s="746">
        <f>+AE37*環境係数!AD34</f>
        <v>11.741535297773231</v>
      </c>
      <c r="AN37" s="131">
        <f>+AE37*環境係数!AE34</f>
        <v>0.77661217611284095</v>
      </c>
      <c r="AO37" s="154"/>
    </row>
    <row r="38" spans="1:41" s="122" customFormat="1" ht="15.6" customHeight="1">
      <c r="A38" s="58">
        <v>32</v>
      </c>
      <c r="B38" s="123" t="s">
        <v>197</v>
      </c>
      <c r="C38" s="110" t="s">
        <v>198</v>
      </c>
      <c r="D38" s="682">
        <f>結果!D38</f>
        <v>23.155999999999999</v>
      </c>
      <c r="E38" s="683">
        <f>結果!E38</f>
        <v>4.7723198820718178</v>
      </c>
      <c r="F38" s="684">
        <f>結果!F38</f>
        <v>18.383680117928179</v>
      </c>
      <c r="G38" s="125">
        <f>+$E38*係数表!E38</f>
        <v>0.42615862082924921</v>
      </c>
      <c r="H38" s="126">
        <f>+$E38*係数表!F38</f>
        <v>0.32339148448871469</v>
      </c>
      <c r="I38" s="126">
        <f>+$E38*係数表!G38</f>
        <v>1.1739906909896672E-3</v>
      </c>
      <c r="J38" s="126">
        <f>+$E38*係数表!H38</f>
        <v>0.20068082336100201</v>
      </c>
      <c r="K38" s="126">
        <f>+$E38*係数表!I38</f>
        <v>1.3982897254470425E-2</v>
      </c>
      <c r="L38" s="126">
        <f>+$E38*係数表!J38</f>
        <v>9.2248943320448248E-3</v>
      </c>
      <c r="M38" s="126">
        <f>+$E38*係数表!K38</f>
        <v>5.7267838584861815E-5</v>
      </c>
      <c r="N38" s="126">
        <f>+$E38*係数表!L38</f>
        <v>1.2603696808551671E-2</v>
      </c>
      <c r="O38" s="127">
        <f>+$E38*係数表!M38</f>
        <v>5.3120692607341403E-2</v>
      </c>
      <c r="P38" s="125">
        <f>+$F38*係数表!E38</f>
        <v>1.6416258671707507</v>
      </c>
      <c r="Q38" s="126">
        <f>+$F38*係数表!F38</f>
        <v>1.2457516995112852</v>
      </c>
      <c r="R38" s="126">
        <f>+$F38*係数表!G38</f>
        <v>4.5223853090103324E-3</v>
      </c>
      <c r="S38" s="126">
        <f>+$F38*係数表!H38</f>
        <v>0.77305213263899786</v>
      </c>
      <c r="T38" s="126">
        <f>+$F38*係数表!I38</f>
        <v>5.3864182745529565E-2</v>
      </c>
      <c r="U38" s="126">
        <f>+$F38*係数表!J38</f>
        <v>3.5535653667955171E-2</v>
      </c>
      <c r="V38" s="126">
        <f>+$F38*係数表!K38</f>
        <v>2.2060416141513815E-4</v>
      </c>
      <c r="W38" s="126">
        <f>+$F38*係数表!L38</f>
        <v>4.8551299191448322E-2</v>
      </c>
      <c r="X38" s="127">
        <f>+$F38*係数表!M38</f>
        <v>0.20462874339265857</v>
      </c>
      <c r="Y38" s="128">
        <f t="shared" si="0"/>
        <v>3.7319255138608689</v>
      </c>
      <c r="Z38" s="124">
        <v>4.9414909825383857</v>
      </c>
      <c r="AA38" s="129">
        <f t="shared" si="2"/>
        <v>1.2095654686775168</v>
      </c>
      <c r="AB38" s="130">
        <f>+Z38*賃金!I34</f>
        <v>0.5296332205572627</v>
      </c>
      <c r="AC38" s="154"/>
      <c r="AD38" s="280">
        <f>+AC$7*係数表!AK38</f>
        <v>0.22462031524724996</v>
      </c>
      <c r="AE38" s="280">
        <f t="shared" si="1"/>
        <v>5.166111297785636</v>
      </c>
      <c r="AF38" s="746">
        <f>+Z38*係数表!AD38</f>
        <v>2.5110785152402766</v>
      </c>
      <c r="AG38" s="291">
        <f>+AD38*係数表!AD38</f>
        <v>0.11414353475438843</v>
      </c>
      <c r="AH38" s="131">
        <f t="shared" si="6"/>
        <v>2.6252220499946652</v>
      </c>
      <c r="AI38" s="746">
        <f>+Z38*係数表!Y38</f>
        <v>0.15780598805345614</v>
      </c>
      <c r="AJ38" s="291">
        <f>+AD38*係数表!Y38</f>
        <v>7.1732258360335333E-3</v>
      </c>
      <c r="AK38" s="131">
        <f t="shared" si="5"/>
        <v>0.16497921388948966</v>
      </c>
      <c r="AL38" s="154"/>
      <c r="AM38" s="746">
        <f>+AE38*環境係数!AD35</f>
        <v>95.913110918513752</v>
      </c>
      <c r="AN38" s="131">
        <f>+AE38*環境係数!AE35</f>
        <v>5.8271611255390257</v>
      </c>
      <c r="AO38" s="154"/>
    </row>
    <row r="39" spans="1:41" s="122" customFormat="1" ht="15.6" customHeight="1">
      <c r="A39" s="58">
        <v>33</v>
      </c>
      <c r="B39" s="123" t="s">
        <v>199</v>
      </c>
      <c r="C39" s="110" t="s">
        <v>200</v>
      </c>
      <c r="D39" s="682">
        <f>結果!D39</f>
        <v>0</v>
      </c>
      <c r="E39" s="683">
        <f>結果!E39</f>
        <v>0</v>
      </c>
      <c r="F39" s="684">
        <f>結果!F39</f>
        <v>0</v>
      </c>
      <c r="G39" s="125">
        <f>+$E39*係数表!E39</f>
        <v>0</v>
      </c>
      <c r="H39" s="126">
        <f>+$E39*係数表!F39</f>
        <v>0</v>
      </c>
      <c r="I39" s="126">
        <f>+$E39*係数表!G39</f>
        <v>0</v>
      </c>
      <c r="J39" s="126">
        <f>+$E39*係数表!H39</f>
        <v>0</v>
      </c>
      <c r="K39" s="126">
        <f>+$E39*係数表!I39</f>
        <v>0</v>
      </c>
      <c r="L39" s="126">
        <f>+$E39*係数表!J39</f>
        <v>0</v>
      </c>
      <c r="M39" s="126">
        <f>+$E39*係数表!K39</f>
        <v>0</v>
      </c>
      <c r="N39" s="126">
        <f>+$E39*係数表!L39</f>
        <v>0</v>
      </c>
      <c r="O39" s="127">
        <f>+$E39*係数表!M39</f>
        <v>0</v>
      </c>
      <c r="P39" s="125">
        <f>+$F39*係数表!E39</f>
        <v>0</v>
      </c>
      <c r="Q39" s="126">
        <f>+$F39*係数表!F39</f>
        <v>0</v>
      </c>
      <c r="R39" s="126">
        <f>+$F39*係数表!G39</f>
        <v>0</v>
      </c>
      <c r="S39" s="126">
        <f>+$F39*係数表!H39</f>
        <v>0</v>
      </c>
      <c r="T39" s="126">
        <f>+$F39*係数表!I39</f>
        <v>0</v>
      </c>
      <c r="U39" s="126">
        <f>+$F39*係数表!J39</f>
        <v>0</v>
      </c>
      <c r="V39" s="126">
        <f>+$F39*係数表!K39</f>
        <v>0</v>
      </c>
      <c r="W39" s="126">
        <f>+$F39*係数表!L39</f>
        <v>0</v>
      </c>
      <c r="X39" s="127">
        <f>+$F39*係数表!M39</f>
        <v>0</v>
      </c>
      <c r="Y39" s="128">
        <f t="shared" ref="Y39:Y75" si="7">+E39-SUM(G39:O39)</f>
        <v>0</v>
      </c>
      <c r="Z39" s="124">
        <v>2.4071435658068912</v>
      </c>
      <c r="AA39" s="129">
        <f t="shared" si="2"/>
        <v>2.4071435658068912</v>
      </c>
      <c r="AB39" s="130">
        <f>+Z39*賃金!I35</f>
        <v>0.40940748284509348</v>
      </c>
      <c r="AC39" s="154"/>
      <c r="AD39" s="280">
        <f>+AC$7*係数表!AK39</f>
        <v>0.36533226034902816</v>
      </c>
      <c r="AE39" s="280">
        <f t="shared" ref="AE39:AE70" si="8">+AD39+Z39</f>
        <v>2.7724758261559193</v>
      </c>
      <c r="AF39" s="746">
        <f>+Z39*係数表!AD39</f>
        <v>1.2500974911677072</v>
      </c>
      <c r="AG39" s="291">
        <f>+AD39*係数表!AD39</f>
        <v>0.1897273384904479</v>
      </c>
      <c r="AH39" s="131">
        <f t="shared" si="6"/>
        <v>1.4398248296581551</v>
      </c>
      <c r="AI39" s="746">
        <f>+Z39*係数表!Y39</f>
        <v>0.11276309984420251</v>
      </c>
      <c r="AJ39" s="291">
        <f>+AD39*係数表!Y39</f>
        <v>1.7114059474984601E-2</v>
      </c>
      <c r="AK39" s="131">
        <f t="shared" si="5"/>
        <v>0.12987715931918711</v>
      </c>
      <c r="AL39" s="154"/>
      <c r="AM39" s="746">
        <f>+AE39*環境係数!AD36</f>
        <v>192.36940565999203</v>
      </c>
      <c r="AN39" s="131">
        <f>+AE39*環境係数!AE36</f>
        <v>14.623493561749651</v>
      </c>
      <c r="AO39" s="154"/>
    </row>
    <row r="40" spans="1:41" s="122" customFormat="1" ht="15.6" customHeight="1">
      <c r="A40" s="58">
        <v>34</v>
      </c>
      <c r="B40" s="123" t="s">
        <v>201</v>
      </c>
      <c r="C40" s="110" t="s">
        <v>98</v>
      </c>
      <c r="D40" s="682">
        <f>結果!D40</f>
        <v>33.414999999999999</v>
      </c>
      <c r="E40" s="683">
        <f>結果!E40</f>
        <v>13.989581646812502</v>
      </c>
      <c r="F40" s="684">
        <f>結果!F40</f>
        <v>19.425418353187496</v>
      </c>
      <c r="G40" s="125">
        <f>+$E40*係数表!E40</f>
        <v>1.7281749895756888</v>
      </c>
      <c r="H40" s="126">
        <f>+$E40*係数表!F40</f>
        <v>0.79888904952287465</v>
      </c>
      <c r="I40" s="126">
        <f>+$E40*係数表!G40</f>
        <v>4.0569786775756253E-4</v>
      </c>
      <c r="J40" s="126">
        <f>+$E40*係数表!H40</f>
        <v>0.32938469987420033</v>
      </c>
      <c r="K40" s="126">
        <f>+$E40*係数表!I40</f>
        <v>2.1110278705040064E-2</v>
      </c>
      <c r="L40" s="126">
        <f>+$E40*係数表!J40</f>
        <v>1.9543445560597065E-2</v>
      </c>
      <c r="M40" s="126">
        <f>+$E40*係数表!K40</f>
        <v>2.7979163293625001E-5</v>
      </c>
      <c r="N40" s="126">
        <f>+$E40*係数表!L40</f>
        <v>1.9473497652363003E-2</v>
      </c>
      <c r="O40" s="127">
        <f>+$E40*係数表!M40</f>
        <v>1.5654341862783191E-2</v>
      </c>
      <c r="P40" s="125">
        <f>+$F40*係数表!E40</f>
        <v>2.3996802054243109</v>
      </c>
      <c r="Q40" s="126">
        <f>+$F40*係数表!F40</f>
        <v>1.1093079404771251</v>
      </c>
      <c r="R40" s="126">
        <f>+$F40*係数表!G40</f>
        <v>5.633371322424374E-4</v>
      </c>
      <c r="S40" s="126">
        <f>+$F40*係数表!H40</f>
        <v>0.45737147512579956</v>
      </c>
      <c r="T40" s="126">
        <f>+$F40*係数表!I40</f>
        <v>2.9312956294959929E-2</v>
      </c>
      <c r="U40" s="126">
        <f>+$F40*係数表!J40</f>
        <v>2.7137309439402933E-2</v>
      </c>
      <c r="V40" s="126">
        <f>+$F40*係数表!K40</f>
        <v>3.8850836706374991E-5</v>
      </c>
      <c r="W40" s="126">
        <f>+$F40*係数表!L40</f>
        <v>2.7040182347636995E-2</v>
      </c>
      <c r="X40" s="127">
        <f>+$F40*係数表!M40</f>
        <v>2.1737043137216808E-2</v>
      </c>
      <c r="Y40" s="128">
        <f t="shared" si="7"/>
        <v>11.056917667027903</v>
      </c>
      <c r="Z40" s="124">
        <v>12.79124841540834</v>
      </c>
      <c r="AA40" s="129">
        <f t="shared" si="2"/>
        <v>1.7343307483804367</v>
      </c>
      <c r="AB40" s="130">
        <f>+Z40*賃金!I36</f>
        <v>2.3246524246493698</v>
      </c>
      <c r="AC40" s="154"/>
      <c r="AD40" s="280">
        <f>+AC$7*係数表!AK40</f>
        <v>0.12636089367889564</v>
      </c>
      <c r="AE40" s="280">
        <f t="shared" si="8"/>
        <v>12.917609309087236</v>
      </c>
      <c r="AF40" s="746">
        <f>+Z40*係数表!AD40</f>
        <v>6.3940748807657908</v>
      </c>
      <c r="AG40" s="291">
        <f>+AD40*係数表!AD40</f>
        <v>6.3165141504880271E-2</v>
      </c>
      <c r="AH40" s="131">
        <f t="shared" si="6"/>
        <v>6.4572400222706712</v>
      </c>
      <c r="AI40" s="746">
        <f>+Z40*係数表!Y40</f>
        <v>0.91099109611516205</v>
      </c>
      <c r="AJ40" s="291">
        <f>+AD40*係数表!Y40</f>
        <v>8.9994068835347347E-3</v>
      </c>
      <c r="AK40" s="131">
        <f t="shared" si="5"/>
        <v>0.91999050299869678</v>
      </c>
      <c r="AL40" s="154"/>
      <c r="AM40" s="746">
        <f>+AE40*環境係数!AD37</f>
        <v>579.27808838332464</v>
      </c>
      <c r="AN40" s="131">
        <f>+AE40*環境係数!AE37</f>
        <v>30.739917323630493</v>
      </c>
      <c r="AO40" s="154"/>
    </row>
    <row r="41" spans="1:41" s="122" customFormat="1" ht="15.6" customHeight="1">
      <c r="A41" s="58">
        <v>35</v>
      </c>
      <c r="B41" s="123" t="s">
        <v>202</v>
      </c>
      <c r="C41" s="110" t="s">
        <v>99</v>
      </c>
      <c r="D41" s="682">
        <f>結果!D41</f>
        <v>0</v>
      </c>
      <c r="E41" s="683">
        <f>結果!E41</f>
        <v>0</v>
      </c>
      <c r="F41" s="684">
        <f>結果!F41</f>
        <v>0</v>
      </c>
      <c r="G41" s="125">
        <f>+$E41*係数表!E41</f>
        <v>0</v>
      </c>
      <c r="H41" s="126">
        <f>+$E41*係数表!F41</f>
        <v>0</v>
      </c>
      <c r="I41" s="126">
        <f>+$E41*係数表!G41</f>
        <v>0</v>
      </c>
      <c r="J41" s="126">
        <f>+$E41*係数表!H41</f>
        <v>0</v>
      </c>
      <c r="K41" s="126">
        <f>+$E41*係数表!I41</f>
        <v>0</v>
      </c>
      <c r="L41" s="126">
        <f>+$E41*係数表!J41</f>
        <v>0</v>
      </c>
      <c r="M41" s="126">
        <f>+$E41*係数表!K41</f>
        <v>0</v>
      </c>
      <c r="N41" s="126">
        <f>+$E41*係数表!L41</f>
        <v>0</v>
      </c>
      <c r="O41" s="127">
        <f>+$E41*係数表!M41</f>
        <v>0</v>
      </c>
      <c r="P41" s="125">
        <f>+$F41*係数表!E41</f>
        <v>0</v>
      </c>
      <c r="Q41" s="126">
        <f>+$F41*係数表!F41</f>
        <v>0</v>
      </c>
      <c r="R41" s="126">
        <f>+$F41*係数表!G41</f>
        <v>0</v>
      </c>
      <c r="S41" s="126">
        <f>+$F41*係数表!H41</f>
        <v>0</v>
      </c>
      <c r="T41" s="126">
        <f>+$F41*係数表!I41</f>
        <v>0</v>
      </c>
      <c r="U41" s="126">
        <f>+$F41*係数表!J41</f>
        <v>0</v>
      </c>
      <c r="V41" s="126">
        <f>+$F41*係数表!K41</f>
        <v>0</v>
      </c>
      <c r="W41" s="126">
        <f>+$F41*係数表!L41</f>
        <v>0</v>
      </c>
      <c r="X41" s="127">
        <f>+$F41*係数表!M41</f>
        <v>0</v>
      </c>
      <c r="Y41" s="128">
        <f t="shared" si="7"/>
        <v>0</v>
      </c>
      <c r="Z41" s="124">
        <v>1.9624370673053286</v>
      </c>
      <c r="AA41" s="129">
        <f t="shared" si="2"/>
        <v>1.9624370673053286</v>
      </c>
      <c r="AB41" s="130">
        <f>+Z41*賃金!I37</f>
        <v>0.45450388674281156</v>
      </c>
      <c r="AC41" s="154"/>
      <c r="AD41" s="280">
        <f>+AC$7*係数表!AK41</f>
        <v>0.5384680131073718</v>
      </c>
      <c r="AE41" s="280">
        <f t="shared" si="8"/>
        <v>2.5009050804127004</v>
      </c>
      <c r="AF41" s="746">
        <f>+Z41*係数表!AD41</f>
        <v>0.98571121574471821</v>
      </c>
      <c r="AG41" s="291">
        <f>+AD41*係数表!AD41</f>
        <v>0.27046674193151543</v>
      </c>
      <c r="AH41" s="131">
        <f t="shared" si="6"/>
        <v>1.2561779576762335</v>
      </c>
      <c r="AI41" s="746">
        <f>+Z41*係数表!Y41</f>
        <v>0.12574790163270602</v>
      </c>
      <c r="AJ41" s="291">
        <f>+AD41*係数表!Y41</f>
        <v>3.4503640332049182E-2</v>
      </c>
      <c r="AK41" s="131">
        <f t="shared" si="5"/>
        <v>0.16025154196475522</v>
      </c>
      <c r="AL41" s="154"/>
      <c r="AM41" s="746">
        <f>+AE41*環境係数!AD38</f>
        <v>50.428522569164166</v>
      </c>
      <c r="AN41" s="131">
        <f>+AE41*環境係数!AE38</f>
        <v>2.9125615841958536</v>
      </c>
      <c r="AO41" s="154"/>
    </row>
    <row r="42" spans="1:41" s="122" customFormat="1" ht="15.6" customHeight="1">
      <c r="A42" s="58">
        <v>36</v>
      </c>
      <c r="B42" s="123" t="s">
        <v>203</v>
      </c>
      <c r="C42" s="110" t="s">
        <v>204</v>
      </c>
      <c r="D42" s="682">
        <f>結果!D42</f>
        <v>0</v>
      </c>
      <c r="E42" s="683">
        <f>結果!E42</f>
        <v>0</v>
      </c>
      <c r="F42" s="684">
        <f>結果!F42</f>
        <v>0</v>
      </c>
      <c r="G42" s="125">
        <f>+$E42*係数表!E42</f>
        <v>0</v>
      </c>
      <c r="H42" s="126">
        <f>+$E42*係数表!F42</f>
        <v>0</v>
      </c>
      <c r="I42" s="126">
        <f>+$E42*係数表!G42</f>
        <v>0</v>
      </c>
      <c r="J42" s="126">
        <f>+$E42*係数表!H42</f>
        <v>0</v>
      </c>
      <c r="K42" s="126">
        <f>+$E42*係数表!I42</f>
        <v>0</v>
      </c>
      <c r="L42" s="126">
        <f>+$E42*係数表!J42</f>
        <v>0</v>
      </c>
      <c r="M42" s="126">
        <f>+$E42*係数表!K42</f>
        <v>0</v>
      </c>
      <c r="N42" s="126">
        <f>+$E42*係数表!L42</f>
        <v>0</v>
      </c>
      <c r="O42" s="127">
        <f>+$E42*係数表!M42</f>
        <v>0</v>
      </c>
      <c r="P42" s="125">
        <f>+$F42*係数表!E42</f>
        <v>0</v>
      </c>
      <c r="Q42" s="126">
        <f>+$F42*係数表!F42</f>
        <v>0</v>
      </c>
      <c r="R42" s="126">
        <f>+$F42*係数表!G42</f>
        <v>0</v>
      </c>
      <c r="S42" s="126">
        <f>+$F42*係数表!H42</f>
        <v>0</v>
      </c>
      <c r="T42" s="126">
        <f>+$F42*係数表!I42</f>
        <v>0</v>
      </c>
      <c r="U42" s="126">
        <f>+$F42*係数表!J42</f>
        <v>0</v>
      </c>
      <c r="V42" s="126">
        <f>+$F42*係数表!K42</f>
        <v>0</v>
      </c>
      <c r="W42" s="126">
        <f>+$F42*係数表!L42</f>
        <v>0</v>
      </c>
      <c r="X42" s="127">
        <f>+$F42*係数表!M42</f>
        <v>0</v>
      </c>
      <c r="Y42" s="128">
        <f t="shared" si="7"/>
        <v>0</v>
      </c>
      <c r="Z42" s="124">
        <v>2.7294064917918459</v>
      </c>
      <c r="AA42" s="129">
        <f t="shared" si="2"/>
        <v>2.7294064917918459</v>
      </c>
      <c r="AB42" s="130">
        <f>+Z42*賃金!I38</f>
        <v>4.4488828971547267E-2</v>
      </c>
      <c r="AC42" s="154"/>
      <c r="AD42" s="280">
        <f>+AC$7*係数表!AK42</f>
        <v>0.28897431050834632</v>
      </c>
      <c r="AE42" s="280">
        <f t="shared" si="8"/>
        <v>3.0183808023001921</v>
      </c>
      <c r="AF42" s="746">
        <f>+Z42*係数表!AD42</f>
        <v>0.71754176953515458</v>
      </c>
      <c r="AG42" s="291">
        <f>+AD42*係数表!AD42</f>
        <v>7.5969313744921413E-2</v>
      </c>
      <c r="AH42" s="131">
        <f t="shared" si="6"/>
        <v>0.79351108328007602</v>
      </c>
      <c r="AI42" s="746">
        <f>+Z42*係数表!Y42</f>
        <v>6.2025516862356418E-3</v>
      </c>
      <c r="AJ42" s="291">
        <f>+AD42*係数表!Y42</f>
        <v>6.5669151968112869E-4</v>
      </c>
      <c r="AK42" s="131">
        <f t="shared" si="5"/>
        <v>6.8592432059167707E-3</v>
      </c>
      <c r="AL42" s="154"/>
      <c r="AM42" s="746">
        <f>+AE42*環境係数!AD39</f>
        <v>431.57975108470578</v>
      </c>
      <c r="AN42" s="131">
        <f>+AE42*環境係数!AE39</f>
        <v>42.134075316018745</v>
      </c>
      <c r="AO42" s="154"/>
    </row>
    <row r="43" spans="1:41" s="122" customFormat="1" ht="15.6" customHeight="1">
      <c r="A43" s="58">
        <v>37</v>
      </c>
      <c r="B43" s="123" t="s">
        <v>205</v>
      </c>
      <c r="C43" s="110" t="s">
        <v>206</v>
      </c>
      <c r="D43" s="682">
        <f>結果!D43</f>
        <v>0</v>
      </c>
      <c r="E43" s="683">
        <f>結果!E43</f>
        <v>0</v>
      </c>
      <c r="F43" s="684">
        <f>結果!F43</f>
        <v>0</v>
      </c>
      <c r="G43" s="125">
        <f>+$E43*係数表!E43</f>
        <v>0</v>
      </c>
      <c r="H43" s="126">
        <f>+$E43*係数表!F43</f>
        <v>0</v>
      </c>
      <c r="I43" s="126">
        <f>+$E43*係数表!G43</f>
        <v>0</v>
      </c>
      <c r="J43" s="126">
        <f>+$E43*係数表!H43</f>
        <v>0</v>
      </c>
      <c r="K43" s="126">
        <f>+$E43*係数表!I43</f>
        <v>0</v>
      </c>
      <c r="L43" s="126">
        <f>+$E43*係数表!J43</f>
        <v>0</v>
      </c>
      <c r="M43" s="126">
        <f>+$E43*係数表!K43</f>
        <v>0</v>
      </c>
      <c r="N43" s="126">
        <f>+$E43*係数表!L43</f>
        <v>0</v>
      </c>
      <c r="O43" s="127">
        <f>+$E43*係数表!M43</f>
        <v>0</v>
      </c>
      <c r="P43" s="125">
        <f>+$F43*係数表!E43</f>
        <v>0</v>
      </c>
      <c r="Q43" s="126">
        <f>+$F43*係数表!F43</f>
        <v>0</v>
      </c>
      <c r="R43" s="126">
        <f>+$F43*係数表!G43</f>
        <v>0</v>
      </c>
      <c r="S43" s="126">
        <f>+$F43*係数表!H43</f>
        <v>0</v>
      </c>
      <c r="T43" s="126">
        <f>+$F43*係数表!I43</f>
        <v>0</v>
      </c>
      <c r="U43" s="126">
        <f>+$F43*係数表!J43</f>
        <v>0</v>
      </c>
      <c r="V43" s="126">
        <f>+$F43*係数表!K43</f>
        <v>0</v>
      </c>
      <c r="W43" s="126">
        <f>+$F43*係数表!L43</f>
        <v>0</v>
      </c>
      <c r="X43" s="127">
        <f>+$F43*係数表!M43</f>
        <v>0</v>
      </c>
      <c r="Y43" s="128">
        <f t="shared" si="7"/>
        <v>0</v>
      </c>
      <c r="Z43" s="124">
        <v>7.8491956953114137</v>
      </c>
      <c r="AA43" s="129">
        <f t="shared" si="2"/>
        <v>7.8491956953114137</v>
      </c>
      <c r="AB43" s="130">
        <f>+Z43*賃金!I39</f>
        <v>0.48599695540642995</v>
      </c>
      <c r="AC43" s="154"/>
      <c r="AD43" s="280">
        <f>+AC$7*係数表!AK43</f>
        <v>1.4989084290131742</v>
      </c>
      <c r="AE43" s="280">
        <f t="shared" si="8"/>
        <v>9.3481041243245873</v>
      </c>
      <c r="AF43" s="746">
        <f>+Z43*係数表!AD43</f>
        <v>1.8884406077193598</v>
      </c>
      <c r="AG43" s="291">
        <f>+AD43*係数表!AD43</f>
        <v>0.36062287837875173</v>
      </c>
      <c r="AH43" s="131">
        <f t="shared" si="6"/>
        <v>2.2490634860981116</v>
      </c>
      <c r="AI43" s="746">
        <f>+Z43*係数表!Y43</f>
        <v>7.9296323259650664E-2</v>
      </c>
      <c r="AJ43" s="291">
        <f>+AD43*係数表!Y43</f>
        <v>1.5142688746394947E-2</v>
      </c>
      <c r="AK43" s="131">
        <f t="shared" si="5"/>
        <v>9.4439012006045611E-2</v>
      </c>
      <c r="AL43" s="154"/>
      <c r="AM43" s="746">
        <f>+AE43*環境係数!AD40</f>
        <v>186.17045284456572</v>
      </c>
      <c r="AN43" s="131">
        <f>+AE43*環境係数!AE40</f>
        <v>10.654781759930323</v>
      </c>
      <c r="AO43" s="154"/>
    </row>
    <row r="44" spans="1:41" s="122" customFormat="1" ht="15.6" customHeight="1">
      <c r="A44" s="58">
        <v>38</v>
      </c>
      <c r="B44" s="123" t="s">
        <v>207</v>
      </c>
      <c r="C44" s="110" t="s">
        <v>208</v>
      </c>
      <c r="D44" s="682">
        <f>結果!D44</f>
        <v>0</v>
      </c>
      <c r="E44" s="683">
        <f>結果!E44</f>
        <v>0</v>
      </c>
      <c r="F44" s="684">
        <f>結果!F44</f>
        <v>0</v>
      </c>
      <c r="G44" s="125">
        <f>+$E44*係数表!E44</f>
        <v>0</v>
      </c>
      <c r="H44" s="126">
        <f>+$E44*係数表!F44</f>
        <v>0</v>
      </c>
      <c r="I44" s="126">
        <f>+$E44*係数表!G44</f>
        <v>0</v>
      </c>
      <c r="J44" s="126">
        <f>+$E44*係数表!H44</f>
        <v>0</v>
      </c>
      <c r="K44" s="126">
        <f>+$E44*係数表!I44</f>
        <v>0</v>
      </c>
      <c r="L44" s="126">
        <f>+$E44*係数表!J44</f>
        <v>0</v>
      </c>
      <c r="M44" s="126">
        <f>+$E44*係数表!K44</f>
        <v>0</v>
      </c>
      <c r="N44" s="126">
        <f>+$E44*係数表!L44</f>
        <v>0</v>
      </c>
      <c r="O44" s="127">
        <f>+$E44*係数表!M44</f>
        <v>0</v>
      </c>
      <c r="P44" s="125">
        <f>+$F44*係数表!E44</f>
        <v>0</v>
      </c>
      <c r="Q44" s="126">
        <f>+$F44*係数表!F44</f>
        <v>0</v>
      </c>
      <c r="R44" s="126">
        <f>+$F44*係数表!G44</f>
        <v>0</v>
      </c>
      <c r="S44" s="126">
        <f>+$F44*係数表!H44</f>
        <v>0</v>
      </c>
      <c r="T44" s="126">
        <f>+$F44*係数表!I44</f>
        <v>0</v>
      </c>
      <c r="U44" s="126">
        <f>+$F44*係数表!J44</f>
        <v>0</v>
      </c>
      <c r="V44" s="126">
        <f>+$F44*係数表!K44</f>
        <v>0</v>
      </c>
      <c r="W44" s="126">
        <f>+$F44*係数表!L44</f>
        <v>0</v>
      </c>
      <c r="X44" s="127">
        <f>+$F44*係数表!M44</f>
        <v>0</v>
      </c>
      <c r="Y44" s="128">
        <f t="shared" si="7"/>
        <v>0</v>
      </c>
      <c r="Z44" s="124">
        <v>1.6917196004895489</v>
      </c>
      <c r="AA44" s="129">
        <f t="shared" si="2"/>
        <v>1.6917196004895489</v>
      </c>
      <c r="AB44" s="130">
        <f>+Z44*賃金!I40</f>
        <v>0.32215497429457751</v>
      </c>
      <c r="AC44" s="154"/>
      <c r="AD44" s="280">
        <f>+AC$7*係数表!AK44</f>
        <v>0.19334704273612877</v>
      </c>
      <c r="AE44" s="280">
        <f t="shared" si="8"/>
        <v>1.8850666432256777</v>
      </c>
      <c r="AF44" s="746">
        <f>+Z44*係数表!AD44</f>
        <v>0.69020699647220518</v>
      </c>
      <c r="AG44" s="291">
        <f>+AD44*係数表!AD44</f>
        <v>7.8883924738513994E-2</v>
      </c>
      <c r="AH44" s="131">
        <f t="shared" si="6"/>
        <v>0.7690909212107192</v>
      </c>
      <c r="AI44" s="746">
        <f>+Z44*係数表!Y44</f>
        <v>6.7501287877813496E-2</v>
      </c>
      <c r="AJ44" s="291">
        <f>+AD44*係数表!Y44</f>
        <v>7.7147385348485609E-3</v>
      </c>
      <c r="AK44" s="131">
        <f t="shared" si="5"/>
        <v>7.5216026412662063E-2</v>
      </c>
      <c r="AL44" s="154"/>
      <c r="AM44" s="746">
        <f>+AE44*環境係数!AD41</f>
        <v>48.94035492598158</v>
      </c>
      <c r="AN44" s="131">
        <f>+AE44*環境係数!AE41</f>
        <v>3.1794639879940125</v>
      </c>
      <c r="AO44" s="154"/>
    </row>
    <row r="45" spans="1:41" s="122" customFormat="1" ht="15.6" customHeight="1">
      <c r="A45" s="58">
        <v>39</v>
      </c>
      <c r="B45" s="123" t="s">
        <v>209</v>
      </c>
      <c r="C45" s="110" t="s">
        <v>210</v>
      </c>
      <c r="D45" s="682">
        <f>結果!D45</f>
        <v>0</v>
      </c>
      <c r="E45" s="683">
        <f>結果!E45</f>
        <v>0</v>
      </c>
      <c r="F45" s="684">
        <f>結果!F45</f>
        <v>0</v>
      </c>
      <c r="G45" s="125">
        <f>+$E45*係数表!E45</f>
        <v>0</v>
      </c>
      <c r="H45" s="126">
        <f>+$E45*係数表!F45</f>
        <v>0</v>
      </c>
      <c r="I45" s="126">
        <f>+$E45*係数表!G45</f>
        <v>0</v>
      </c>
      <c r="J45" s="126">
        <f>+$E45*係数表!H45</f>
        <v>0</v>
      </c>
      <c r="K45" s="126">
        <f>+$E45*係数表!I45</f>
        <v>0</v>
      </c>
      <c r="L45" s="126">
        <f>+$E45*係数表!J45</f>
        <v>0</v>
      </c>
      <c r="M45" s="126">
        <f>+$E45*係数表!K45</f>
        <v>0</v>
      </c>
      <c r="N45" s="126">
        <f>+$E45*係数表!L45</f>
        <v>0</v>
      </c>
      <c r="O45" s="127">
        <f>+$E45*係数表!M45</f>
        <v>0</v>
      </c>
      <c r="P45" s="125">
        <f>+$F45*係数表!E45</f>
        <v>0</v>
      </c>
      <c r="Q45" s="126">
        <f>+$F45*係数表!F45</f>
        <v>0</v>
      </c>
      <c r="R45" s="126">
        <f>+$F45*係数表!G45</f>
        <v>0</v>
      </c>
      <c r="S45" s="126">
        <f>+$F45*係数表!H45</f>
        <v>0</v>
      </c>
      <c r="T45" s="126">
        <f>+$F45*係数表!I45</f>
        <v>0</v>
      </c>
      <c r="U45" s="126">
        <f>+$F45*係数表!J45</f>
        <v>0</v>
      </c>
      <c r="V45" s="126">
        <f>+$F45*係数表!K45</f>
        <v>0</v>
      </c>
      <c r="W45" s="126">
        <f>+$F45*係数表!L45</f>
        <v>0</v>
      </c>
      <c r="X45" s="127">
        <f>+$F45*係数表!M45</f>
        <v>0</v>
      </c>
      <c r="Y45" s="128">
        <f t="shared" si="7"/>
        <v>0</v>
      </c>
      <c r="Z45" s="124">
        <v>5.0226529047827997</v>
      </c>
      <c r="AA45" s="129">
        <f t="shared" si="2"/>
        <v>5.0226529047827997</v>
      </c>
      <c r="AB45" s="130">
        <f>+Z45*賃金!I41</f>
        <v>0.39763177393685806</v>
      </c>
      <c r="AC45" s="154"/>
      <c r="AD45" s="280">
        <f>+AC$7*係数表!AK45</f>
        <v>0.57237886636176205</v>
      </c>
      <c r="AE45" s="280">
        <f t="shared" si="8"/>
        <v>5.5950317711445621</v>
      </c>
      <c r="AF45" s="746">
        <f>+Z45*係数表!AD45</f>
        <v>2.0494747684794081</v>
      </c>
      <c r="AG45" s="291">
        <f>+AD45*係数表!AD45</f>
        <v>0.23355705975665206</v>
      </c>
      <c r="AH45" s="131">
        <f t="shared" si="6"/>
        <v>2.28303182823606</v>
      </c>
      <c r="AI45" s="746">
        <f>+Z45*係数表!Y45</f>
        <v>0.11339477794202277</v>
      </c>
      <c r="AJ45" s="291">
        <f>+AD45*係数表!Y45</f>
        <v>1.2922408870418548E-2</v>
      </c>
      <c r="AK45" s="131">
        <f t="shared" si="5"/>
        <v>0.12631718681244131</v>
      </c>
      <c r="AL45" s="154"/>
      <c r="AM45" s="746">
        <f>+AE45*環境係数!AD42</f>
        <v>175.64895959052299</v>
      </c>
      <c r="AN45" s="131">
        <f>+AE45*環境係数!AE42</f>
        <v>11.559696566800604</v>
      </c>
      <c r="AO45" s="154"/>
    </row>
    <row r="46" spans="1:41" s="122" customFormat="1" ht="15.6" customHeight="1">
      <c r="A46" s="58">
        <v>40</v>
      </c>
      <c r="B46" s="123" t="s">
        <v>211</v>
      </c>
      <c r="C46" s="110" t="s">
        <v>212</v>
      </c>
      <c r="D46" s="682">
        <f>結果!D46</f>
        <v>0</v>
      </c>
      <c r="E46" s="683">
        <f>結果!E46</f>
        <v>0</v>
      </c>
      <c r="F46" s="684">
        <f>結果!F46</f>
        <v>0</v>
      </c>
      <c r="G46" s="125">
        <f>+$E46*係数表!E46</f>
        <v>0</v>
      </c>
      <c r="H46" s="126">
        <f>+$E46*係数表!F46</f>
        <v>0</v>
      </c>
      <c r="I46" s="126">
        <f>+$E46*係数表!G46</f>
        <v>0</v>
      </c>
      <c r="J46" s="126">
        <f>+$E46*係数表!H46</f>
        <v>0</v>
      </c>
      <c r="K46" s="126">
        <f>+$E46*係数表!I46</f>
        <v>0</v>
      </c>
      <c r="L46" s="126">
        <f>+$E46*係数表!J46</f>
        <v>0</v>
      </c>
      <c r="M46" s="126">
        <f>+$E46*係数表!K46</f>
        <v>0</v>
      </c>
      <c r="N46" s="126">
        <f>+$E46*係数表!L46</f>
        <v>0</v>
      </c>
      <c r="O46" s="127">
        <f>+$E46*係数表!M46</f>
        <v>0</v>
      </c>
      <c r="P46" s="125">
        <f>+$F46*係数表!E46</f>
        <v>0</v>
      </c>
      <c r="Q46" s="126">
        <f>+$F46*係数表!F46</f>
        <v>0</v>
      </c>
      <c r="R46" s="126">
        <f>+$F46*係数表!G46</f>
        <v>0</v>
      </c>
      <c r="S46" s="126">
        <f>+$F46*係数表!H46</f>
        <v>0</v>
      </c>
      <c r="T46" s="126">
        <f>+$F46*係数表!I46</f>
        <v>0</v>
      </c>
      <c r="U46" s="126">
        <f>+$F46*係数表!J46</f>
        <v>0</v>
      </c>
      <c r="V46" s="126">
        <f>+$F46*係数表!K46</f>
        <v>0</v>
      </c>
      <c r="W46" s="126">
        <f>+$F46*係数表!L46</f>
        <v>0</v>
      </c>
      <c r="X46" s="127">
        <f>+$F46*係数表!M46</f>
        <v>0</v>
      </c>
      <c r="Y46" s="128">
        <f t="shared" si="7"/>
        <v>0</v>
      </c>
      <c r="Z46" s="124">
        <v>0.61521163383569777</v>
      </c>
      <c r="AA46" s="129">
        <f t="shared" si="2"/>
        <v>0.61521163383569777</v>
      </c>
      <c r="AB46" s="130">
        <f>+Z46*賃金!I42</f>
        <v>4.4940857946832564E-2</v>
      </c>
      <c r="AC46" s="154"/>
      <c r="AD46" s="280">
        <f>+AC$7*係数表!AK46</f>
        <v>0.28663663225069169</v>
      </c>
      <c r="AE46" s="280">
        <f t="shared" si="8"/>
        <v>0.90184826608638946</v>
      </c>
      <c r="AF46" s="746">
        <f>+Z46*係数表!AD46</f>
        <v>8.9133467245394046E-2</v>
      </c>
      <c r="AG46" s="291">
        <f>+AD46*係数表!AD46</f>
        <v>4.1528663417425456E-2</v>
      </c>
      <c r="AH46" s="131">
        <f t="shared" si="6"/>
        <v>0.13066213066281951</v>
      </c>
      <c r="AI46" s="746">
        <f>+Z46*係数表!Y46</f>
        <v>5.2527597685050956E-3</v>
      </c>
      <c r="AJ46" s="291">
        <f>+AD46*係数表!Y46</f>
        <v>2.447342162044236E-3</v>
      </c>
      <c r="AK46" s="131">
        <f t="shared" si="5"/>
        <v>7.7001019305493312E-3</v>
      </c>
      <c r="AL46" s="154"/>
      <c r="AM46" s="746">
        <f>+AE46*環境係数!AD43</f>
        <v>7.4838486907474362</v>
      </c>
      <c r="AN46" s="131">
        <f>+AE46*環境係数!AE43</f>
        <v>0.40722635451798095</v>
      </c>
      <c r="AO46" s="154"/>
    </row>
    <row r="47" spans="1:41" s="122" customFormat="1" ht="15.6" customHeight="1">
      <c r="A47" s="58">
        <v>41</v>
      </c>
      <c r="B47" s="123" t="s">
        <v>213</v>
      </c>
      <c r="C47" s="110" t="s">
        <v>214</v>
      </c>
      <c r="D47" s="682">
        <f>結果!D47</f>
        <v>0</v>
      </c>
      <c r="E47" s="683">
        <f>結果!E47</f>
        <v>0</v>
      </c>
      <c r="F47" s="684">
        <f>結果!F47</f>
        <v>0</v>
      </c>
      <c r="G47" s="125">
        <f>+$E47*係数表!E47</f>
        <v>0</v>
      </c>
      <c r="H47" s="126">
        <f>+$E47*係数表!F47</f>
        <v>0</v>
      </c>
      <c r="I47" s="126">
        <f>+$E47*係数表!G47</f>
        <v>0</v>
      </c>
      <c r="J47" s="126">
        <f>+$E47*係数表!H47</f>
        <v>0</v>
      </c>
      <c r="K47" s="126">
        <f>+$E47*係数表!I47</f>
        <v>0</v>
      </c>
      <c r="L47" s="126">
        <f>+$E47*係数表!J47</f>
        <v>0</v>
      </c>
      <c r="M47" s="126">
        <f>+$E47*係数表!K47</f>
        <v>0</v>
      </c>
      <c r="N47" s="126">
        <f>+$E47*係数表!L47</f>
        <v>0</v>
      </c>
      <c r="O47" s="127">
        <f>+$E47*係数表!M47</f>
        <v>0</v>
      </c>
      <c r="P47" s="125">
        <f>+$F47*係数表!E47</f>
        <v>0</v>
      </c>
      <c r="Q47" s="126">
        <f>+$F47*係数表!F47</f>
        <v>0</v>
      </c>
      <c r="R47" s="126">
        <f>+$F47*係数表!G47</f>
        <v>0</v>
      </c>
      <c r="S47" s="126">
        <f>+$F47*係数表!H47</f>
        <v>0</v>
      </c>
      <c r="T47" s="126">
        <f>+$F47*係数表!I47</f>
        <v>0</v>
      </c>
      <c r="U47" s="126">
        <f>+$F47*係数表!J47</f>
        <v>0</v>
      </c>
      <c r="V47" s="126">
        <f>+$F47*係数表!K47</f>
        <v>0</v>
      </c>
      <c r="W47" s="126">
        <f>+$F47*係数表!L47</f>
        <v>0</v>
      </c>
      <c r="X47" s="127">
        <f>+$F47*係数表!M47</f>
        <v>0</v>
      </c>
      <c r="Y47" s="128">
        <f t="shared" si="7"/>
        <v>0</v>
      </c>
      <c r="Z47" s="124">
        <v>3.4593235486401981</v>
      </c>
      <c r="AA47" s="129">
        <f t="shared" si="2"/>
        <v>3.4593235486401981</v>
      </c>
      <c r="AB47" s="130">
        <f>+Z47*賃金!I43</f>
        <v>0.49415367246760916</v>
      </c>
      <c r="AC47" s="154"/>
      <c r="AD47" s="280">
        <f>+AC$7*係数表!AK47</f>
        <v>0.6989245892873881</v>
      </c>
      <c r="AE47" s="280">
        <f t="shared" si="8"/>
        <v>4.1582481379275862</v>
      </c>
      <c r="AF47" s="746">
        <f>+Z47*係数表!AD47</f>
        <v>0.6754954204111957</v>
      </c>
      <c r="AG47" s="291">
        <f>+AD47*係数表!AD47</f>
        <v>0.13647765311284313</v>
      </c>
      <c r="AH47" s="131">
        <f t="shared" si="6"/>
        <v>0.8119730735240388</v>
      </c>
      <c r="AI47" s="746">
        <f>+Z47*係数表!Y47</f>
        <v>7.1786063383207338E-2</v>
      </c>
      <c r="AJ47" s="291">
        <f>+AD47*係数表!Y47</f>
        <v>1.4503715585201268E-2</v>
      </c>
      <c r="AK47" s="131">
        <f t="shared" si="5"/>
        <v>8.6289778968408601E-2</v>
      </c>
      <c r="AL47" s="154"/>
      <c r="AM47" s="746">
        <f>+AE47*環境係数!AD44</f>
        <v>21.132530977417399</v>
      </c>
      <c r="AN47" s="131">
        <f>+AE47*環境係数!AE44</f>
        <v>1.2121530217874645</v>
      </c>
      <c r="AO47" s="154"/>
    </row>
    <row r="48" spans="1:41" s="122" customFormat="1" ht="15.6" customHeight="1">
      <c r="A48" s="58">
        <v>42</v>
      </c>
      <c r="B48" s="123" t="s">
        <v>215</v>
      </c>
      <c r="C48" s="110" t="s">
        <v>216</v>
      </c>
      <c r="D48" s="682">
        <f>結果!D48</f>
        <v>0</v>
      </c>
      <c r="E48" s="683">
        <f>結果!E48</f>
        <v>0</v>
      </c>
      <c r="F48" s="684">
        <f>結果!F48</f>
        <v>0</v>
      </c>
      <c r="G48" s="125">
        <f>+$E48*係数表!E48</f>
        <v>0</v>
      </c>
      <c r="H48" s="126">
        <f>+$E48*係数表!F48</f>
        <v>0</v>
      </c>
      <c r="I48" s="126">
        <f>+$E48*係数表!G48</f>
        <v>0</v>
      </c>
      <c r="J48" s="126">
        <f>+$E48*係数表!H48</f>
        <v>0</v>
      </c>
      <c r="K48" s="126">
        <f>+$E48*係数表!I48</f>
        <v>0</v>
      </c>
      <c r="L48" s="126">
        <f>+$E48*係数表!J48</f>
        <v>0</v>
      </c>
      <c r="M48" s="126">
        <f>+$E48*係数表!K48</f>
        <v>0</v>
      </c>
      <c r="N48" s="126">
        <f>+$E48*係数表!L48</f>
        <v>0</v>
      </c>
      <c r="O48" s="127">
        <f>+$E48*係数表!M48</f>
        <v>0</v>
      </c>
      <c r="P48" s="125">
        <f>+$F48*係数表!E48</f>
        <v>0</v>
      </c>
      <c r="Q48" s="126">
        <f>+$F48*係数表!F48</f>
        <v>0</v>
      </c>
      <c r="R48" s="126">
        <f>+$F48*係数表!G48</f>
        <v>0</v>
      </c>
      <c r="S48" s="126">
        <f>+$F48*係数表!H48</f>
        <v>0</v>
      </c>
      <c r="T48" s="126">
        <f>+$F48*係数表!I48</f>
        <v>0</v>
      </c>
      <c r="U48" s="126">
        <f>+$F48*係数表!J48</f>
        <v>0</v>
      </c>
      <c r="V48" s="126">
        <f>+$F48*係数表!K48</f>
        <v>0</v>
      </c>
      <c r="W48" s="126">
        <f>+$F48*係数表!L48</f>
        <v>0</v>
      </c>
      <c r="X48" s="127">
        <f>+$F48*係数表!M48</f>
        <v>0</v>
      </c>
      <c r="Y48" s="128">
        <f t="shared" si="7"/>
        <v>0</v>
      </c>
      <c r="Z48" s="124">
        <v>5.9723109324054393</v>
      </c>
      <c r="AA48" s="129">
        <f t="shared" si="2"/>
        <v>5.9723109324054393</v>
      </c>
      <c r="AB48" s="130">
        <f>+Z48*賃金!I44</f>
        <v>1.1421833770370673</v>
      </c>
      <c r="AC48" s="154"/>
      <c r="AD48" s="280">
        <f>+AC$7*係数表!AK48</f>
        <v>0.81996712051356491</v>
      </c>
      <c r="AE48" s="280">
        <f t="shared" si="8"/>
        <v>6.7922780529190039</v>
      </c>
      <c r="AF48" s="746">
        <f>+Z48*係数表!AD48</f>
        <v>2.8559617384652434</v>
      </c>
      <c r="AG48" s="291">
        <f>+AD48*係数表!AD48</f>
        <v>0.3921086409416174</v>
      </c>
      <c r="AH48" s="131">
        <f t="shared" si="6"/>
        <v>3.2480703794068608</v>
      </c>
      <c r="AI48" s="746">
        <f>+Z48*係数表!Y48</f>
        <v>0.27318622274901372</v>
      </c>
      <c r="AJ48" s="291">
        <f>+AD48*係数表!Y48</f>
        <v>3.7507042578117281E-2</v>
      </c>
      <c r="AK48" s="131">
        <f t="shared" si="5"/>
        <v>0.31069326532713099</v>
      </c>
      <c r="AL48" s="154"/>
      <c r="AM48" s="746">
        <f>+AE48*環境係数!AD45</f>
        <v>19.407750320341812</v>
      </c>
      <c r="AN48" s="131">
        <f>+AE48*環境係数!AE45</f>
        <v>1.1800724638367281</v>
      </c>
      <c r="AO48" s="154"/>
    </row>
    <row r="49" spans="1:41" s="122" customFormat="1" ht="15.6" customHeight="1">
      <c r="A49" s="58">
        <v>43</v>
      </c>
      <c r="B49" s="123" t="s">
        <v>217</v>
      </c>
      <c r="C49" s="110" t="s">
        <v>218</v>
      </c>
      <c r="D49" s="682">
        <f>結果!D49</f>
        <v>0</v>
      </c>
      <c r="E49" s="683">
        <f>結果!E49</f>
        <v>0</v>
      </c>
      <c r="F49" s="684">
        <f>結果!F49</f>
        <v>0</v>
      </c>
      <c r="G49" s="125">
        <f>+$E49*係数表!E49</f>
        <v>0</v>
      </c>
      <c r="H49" s="126">
        <f>+$E49*係数表!F49</f>
        <v>0</v>
      </c>
      <c r="I49" s="126">
        <f>+$E49*係数表!G49</f>
        <v>0</v>
      </c>
      <c r="J49" s="126">
        <f>+$E49*係数表!H49</f>
        <v>0</v>
      </c>
      <c r="K49" s="126">
        <f>+$E49*係数表!I49</f>
        <v>0</v>
      </c>
      <c r="L49" s="126">
        <f>+$E49*係数表!J49</f>
        <v>0</v>
      </c>
      <c r="M49" s="126">
        <f>+$E49*係数表!K49</f>
        <v>0</v>
      </c>
      <c r="N49" s="126">
        <f>+$E49*係数表!L49</f>
        <v>0</v>
      </c>
      <c r="O49" s="127">
        <f>+$E49*係数表!M49</f>
        <v>0</v>
      </c>
      <c r="P49" s="125">
        <f>+$F49*係数表!E49</f>
        <v>0</v>
      </c>
      <c r="Q49" s="126">
        <f>+$F49*係数表!F49</f>
        <v>0</v>
      </c>
      <c r="R49" s="126">
        <f>+$F49*係数表!G49</f>
        <v>0</v>
      </c>
      <c r="S49" s="126">
        <f>+$F49*係数表!H49</f>
        <v>0</v>
      </c>
      <c r="T49" s="126">
        <f>+$F49*係数表!I49</f>
        <v>0</v>
      </c>
      <c r="U49" s="126">
        <f>+$F49*係数表!J49</f>
        <v>0</v>
      </c>
      <c r="V49" s="126">
        <f>+$F49*係数表!K49</f>
        <v>0</v>
      </c>
      <c r="W49" s="126">
        <f>+$F49*係数表!L49</f>
        <v>0</v>
      </c>
      <c r="X49" s="127">
        <f>+$F49*係数表!M49</f>
        <v>0</v>
      </c>
      <c r="Y49" s="128">
        <f t="shared" si="7"/>
        <v>0</v>
      </c>
      <c r="Z49" s="124">
        <v>23.505826239215828</v>
      </c>
      <c r="AA49" s="129">
        <f t="shared" si="2"/>
        <v>23.505826239215828</v>
      </c>
      <c r="AB49" s="130">
        <f>+Z49*賃金!I45</f>
        <v>5.4454667757214459</v>
      </c>
      <c r="AC49" s="154"/>
      <c r="AD49" s="280">
        <f>+AC$7*係数表!AK49</f>
        <v>3.9967957455781002</v>
      </c>
      <c r="AE49" s="280">
        <f t="shared" si="8"/>
        <v>27.502621984793929</v>
      </c>
      <c r="AF49" s="746">
        <f>+Z49*係数表!AD49</f>
        <v>10.964662772849231</v>
      </c>
      <c r="AG49" s="291">
        <f>+AD49*係数表!AD49</f>
        <v>1.8643683092113406</v>
      </c>
      <c r="AH49" s="131">
        <f t="shared" ref="AH49:AH112" si="9">+AF49+AG49</f>
        <v>12.82903108206057</v>
      </c>
      <c r="AI49" s="746">
        <f>+Z49*係数表!Y49</f>
        <v>1.6182025487438152</v>
      </c>
      <c r="AJ49" s="291">
        <f>+AD49*係数表!Y49</f>
        <v>0.27514987120566259</v>
      </c>
      <c r="AK49" s="131">
        <f t="shared" ref="AK49:AK112" si="10">+AI49+AJ49</f>
        <v>1.8933524199494778</v>
      </c>
      <c r="AL49" s="154"/>
      <c r="AM49" s="746">
        <f>+AE49*環境係数!AD46</f>
        <v>79.842184248962496</v>
      </c>
      <c r="AN49" s="131">
        <f>+AE49*環境係数!AE46</f>
        <v>4.5245351263531806</v>
      </c>
      <c r="AO49" s="154"/>
    </row>
    <row r="50" spans="1:41" s="122" customFormat="1" ht="15.6" customHeight="1">
      <c r="A50" s="58">
        <v>44</v>
      </c>
      <c r="B50" s="123" t="s">
        <v>219</v>
      </c>
      <c r="C50" s="110" t="s">
        <v>0</v>
      </c>
      <c r="D50" s="682">
        <f>結果!D50</f>
        <v>0</v>
      </c>
      <c r="E50" s="683">
        <f>結果!E50</f>
        <v>0</v>
      </c>
      <c r="F50" s="684">
        <f>結果!F50</f>
        <v>0</v>
      </c>
      <c r="G50" s="125">
        <f>+$E50*係数表!E50</f>
        <v>0</v>
      </c>
      <c r="H50" s="126">
        <f>+$E50*係数表!F50</f>
        <v>0</v>
      </c>
      <c r="I50" s="126">
        <f>+$E50*係数表!G50</f>
        <v>0</v>
      </c>
      <c r="J50" s="126">
        <f>+$E50*係数表!H50</f>
        <v>0</v>
      </c>
      <c r="K50" s="126">
        <f>+$E50*係数表!I50</f>
        <v>0</v>
      </c>
      <c r="L50" s="126">
        <f>+$E50*係数表!J50</f>
        <v>0</v>
      </c>
      <c r="M50" s="126">
        <f>+$E50*係数表!K50</f>
        <v>0</v>
      </c>
      <c r="N50" s="126">
        <f>+$E50*係数表!L50</f>
        <v>0</v>
      </c>
      <c r="O50" s="127">
        <f>+$E50*係数表!M50</f>
        <v>0</v>
      </c>
      <c r="P50" s="125">
        <f>+$F50*係数表!E50</f>
        <v>0</v>
      </c>
      <c r="Q50" s="126">
        <f>+$F50*係数表!F50</f>
        <v>0</v>
      </c>
      <c r="R50" s="126">
        <f>+$F50*係数表!G50</f>
        <v>0</v>
      </c>
      <c r="S50" s="126">
        <f>+$F50*係数表!H50</f>
        <v>0</v>
      </c>
      <c r="T50" s="126">
        <f>+$F50*係数表!I50</f>
        <v>0</v>
      </c>
      <c r="U50" s="126">
        <f>+$F50*係数表!J50</f>
        <v>0</v>
      </c>
      <c r="V50" s="126">
        <f>+$F50*係数表!K50</f>
        <v>0</v>
      </c>
      <c r="W50" s="126">
        <f>+$F50*係数表!L50</f>
        <v>0</v>
      </c>
      <c r="X50" s="127">
        <f>+$F50*係数表!M50</f>
        <v>0</v>
      </c>
      <c r="Y50" s="131">
        <f t="shared" si="7"/>
        <v>0</v>
      </c>
      <c r="Z50" s="132">
        <v>4.7159989782679892</v>
      </c>
      <c r="AA50" s="129">
        <f t="shared" si="2"/>
        <v>4.7159989782679892</v>
      </c>
      <c r="AB50" s="130">
        <f>+Z50*賃金!I46</f>
        <v>0.98118129096855711</v>
      </c>
      <c r="AC50" s="154"/>
      <c r="AD50" s="280">
        <f>+AC$7*係数表!AK50</f>
        <v>0.9607357127557824</v>
      </c>
      <c r="AE50" s="280">
        <f t="shared" si="8"/>
        <v>5.6767346910237713</v>
      </c>
      <c r="AF50" s="746">
        <f>+Z50*係数表!AD50</f>
        <v>2.0931812289829868</v>
      </c>
      <c r="AG50" s="291">
        <f>+AD50*係数表!AD50</f>
        <v>0.42641950713326016</v>
      </c>
      <c r="AH50" s="131">
        <f t="shared" si="9"/>
        <v>2.5196007361162467</v>
      </c>
      <c r="AI50" s="746">
        <f>+Z50*係数表!Y50</f>
        <v>0.1712438668704411</v>
      </c>
      <c r="AJ50" s="291">
        <f>+AD50*係数表!Y50</f>
        <v>3.4885524626057415E-2</v>
      </c>
      <c r="AK50" s="131">
        <f t="shared" si="10"/>
        <v>0.2061293914964985</v>
      </c>
      <c r="AL50" s="154"/>
      <c r="AM50" s="746">
        <f>+AE50*環境係数!AD47</f>
        <v>4.2080791001646123</v>
      </c>
      <c r="AN50" s="131">
        <f>+AE50*環境係数!AE47</f>
        <v>0.23856492846312116</v>
      </c>
      <c r="AO50" s="154"/>
    </row>
    <row r="51" spans="1:41" s="122" customFormat="1" ht="15.6" customHeight="1">
      <c r="A51" s="58">
        <v>45</v>
      </c>
      <c r="B51" s="123" t="s">
        <v>220</v>
      </c>
      <c r="C51" s="110" t="s">
        <v>1</v>
      </c>
      <c r="D51" s="682">
        <f>結果!D51</f>
        <v>0</v>
      </c>
      <c r="E51" s="683">
        <f>結果!E51</f>
        <v>0</v>
      </c>
      <c r="F51" s="684">
        <f>結果!F51</f>
        <v>0</v>
      </c>
      <c r="G51" s="125">
        <f>+$E51*係数表!E51</f>
        <v>0</v>
      </c>
      <c r="H51" s="126">
        <f>+$E51*係数表!F51</f>
        <v>0</v>
      </c>
      <c r="I51" s="126">
        <f>+$E51*係数表!G51</f>
        <v>0</v>
      </c>
      <c r="J51" s="126">
        <f>+$E51*係数表!H51</f>
        <v>0</v>
      </c>
      <c r="K51" s="126">
        <f>+$E51*係数表!I51</f>
        <v>0</v>
      </c>
      <c r="L51" s="126">
        <f>+$E51*係数表!J51</f>
        <v>0</v>
      </c>
      <c r="M51" s="126">
        <f>+$E51*係数表!K51</f>
        <v>0</v>
      </c>
      <c r="N51" s="126">
        <f>+$E51*係数表!L51</f>
        <v>0</v>
      </c>
      <c r="O51" s="127">
        <f>+$E51*係数表!M51</f>
        <v>0</v>
      </c>
      <c r="P51" s="125">
        <f>+$F51*係数表!E51</f>
        <v>0</v>
      </c>
      <c r="Q51" s="126">
        <f>+$F51*係数表!F51</f>
        <v>0</v>
      </c>
      <c r="R51" s="126">
        <f>+$F51*係数表!G51</f>
        <v>0</v>
      </c>
      <c r="S51" s="126">
        <f>+$F51*係数表!H51</f>
        <v>0</v>
      </c>
      <c r="T51" s="126">
        <f>+$F51*係数表!I51</f>
        <v>0</v>
      </c>
      <c r="U51" s="126">
        <f>+$F51*係数表!J51</f>
        <v>0</v>
      </c>
      <c r="V51" s="126">
        <f>+$F51*係数表!K51</f>
        <v>0</v>
      </c>
      <c r="W51" s="126">
        <f>+$F51*係数表!L51</f>
        <v>0</v>
      </c>
      <c r="X51" s="127">
        <f>+$F51*係数表!M51</f>
        <v>0</v>
      </c>
      <c r="Y51" s="131">
        <f t="shared" si="7"/>
        <v>0</v>
      </c>
      <c r="Z51" s="132">
        <v>4.8763617133680075</v>
      </c>
      <c r="AA51" s="129">
        <f t="shared" si="2"/>
        <v>4.8763617133680075</v>
      </c>
      <c r="AB51" s="130">
        <f>+Z51*賃金!I47</f>
        <v>1.3908151729196561</v>
      </c>
      <c r="AC51" s="154"/>
      <c r="AD51" s="280">
        <f>+AC$7*係数表!AK51</f>
        <v>1.1077531081701719</v>
      </c>
      <c r="AE51" s="280">
        <f t="shared" si="8"/>
        <v>5.9841148215381796</v>
      </c>
      <c r="AF51" s="746">
        <f>+Z51*係数表!AD51</f>
        <v>2.4379614537676662</v>
      </c>
      <c r="AG51" s="291">
        <f>+AD51*係数表!AD51</f>
        <v>0.55382671277371476</v>
      </c>
      <c r="AH51" s="131">
        <f t="shared" si="9"/>
        <v>2.9917881665413808</v>
      </c>
      <c r="AI51" s="746">
        <f>+Z51*係数表!Y51</f>
        <v>0.2454097244280781</v>
      </c>
      <c r="AJ51" s="291">
        <f>+AD51*係数表!Y51</f>
        <v>5.5749224727348022E-2</v>
      </c>
      <c r="AK51" s="131">
        <f t="shared" si="10"/>
        <v>0.30115894915542613</v>
      </c>
      <c r="AL51" s="154"/>
      <c r="AM51" s="746">
        <f>+AE51*環境係数!AD48</f>
        <v>3.286293313794022</v>
      </c>
      <c r="AN51" s="131">
        <f>+AE51*環境係数!AE48</f>
        <v>0.19693674833914734</v>
      </c>
      <c r="AO51" s="154"/>
    </row>
    <row r="52" spans="1:41" s="122" customFormat="1" ht="15.6" customHeight="1">
      <c r="A52" s="58">
        <v>46</v>
      </c>
      <c r="B52" s="123" t="s">
        <v>221</v>
      </c>
      <c r="C52" s="110" t="s">
        <v>2</v>
      </c>
      <c r="D52" s="682">
        <f>結果!D52</f>
        <v>0</v>
      </c>
      <c r="E52" s="683">
        <f>結果!E52</f>
        <v>0</v>
      </c>
      <c r="F52" s="684">
        <f>結果!F52</f>
        <v>0</v>
      </c>
      <c r="G52" s="125">
        <f>+$E52*係数表!E52</f>
        <v>0</v>
      </c>
      <c r="H52" s="126">
        <f>+$E52*係数表!F52</f>
        <v>0</v>
      </c>
      <c r="I52" s="126">
        <f>+$E52*係数表!G52</f>
        <v>0</v>
      </c>
      <c r="J52" s="126">
        <f>+$E52*係数表!H52</f>
        <v>0</v>
      </c>
      <c r="K52" s="126">
        <f>+$E52*係数表!I52</f>
        <v>0</v>
      </c>
      <c r="L52" s="126">
        <f>+$E52*係数表!J52</f>
        <v>0</v>
      </c>
      <c r="M52" s="126">
        <f>+$E52*係数表!K52</f>
        <v>0</v>
      </c>
      <c r="N52" s="126">
        <f>+$E52*係数表!L52</f>
        <v>0</v>
      </c>
      <c r="O52" s="127">
        <f>+$E52*係数表!M52</f>
        <v>0</v>
      </c>
      <c r="P52" s="125">
        <f>+$F52*係数表!E52</f>
        <v>0</v>
      </c>
      <c r="Q52" s="126">
        <f>+$F52*係数表!F52</f>
        <v>0</v>
      </c>
      <c r="R52" s="126">
        <f>+$F52*係数表!G52</f>
        <v>0</v>
      </c>
      <c r="S52" s="126">
        <f>+$F52*係数表!H52</f>
        <v>0</v>
      </c>
      <c r="T52" s="126">
        <f>+$F52*係数表!I52</f>
        <v>0</v>
      </c>
      <c r="U52" s="126">
        <f>+$F52*係数表!J52</f>
        <v>0</v>
      </c>
      <c r="V52" s="126">
        <f>+$F52*係数表!K52</f>
        <v>0</v>
      </c>
      <c r="W52" s="126">
        <f>+$F52*係数表!L52</f>
        <v>0</v>
      </c>
      <c r="X52" s="127">
        <f>+$F52*係数表!M52</f>
        <v>0</v>
      </c>
      <c r="Y52" s="131">
        <f t="shared" si="7"/>
        <v>0</v>
      </c>
      <c r="Z52" s="132">
        <v>2.5899640221100535</v>
      </c>
      <c r="AA52" s="129">
        <f t="shared" si="2"/>
        <v>2.5899640221100535</v>
      </c>
      <c r="AB52" s="130">
        <f>+Z52*賃金!I48</f>
        <v>0.38388193176216889</v>
      </c>
      <c r="AC52" s="154"/>
      <c r="AD52" s="280">
        <f>+AC$7*係数表!AK52</f>
        <v>0.76502292350959156</v>
      </c>
      <c r="AE52" s="280">
        <f t="shared" si="8"/>
        <v>3.3549869456196451</v>
      </c>
      <c r="AF52" s="746">
        <f>+Z52*係数表!AD52</f>
        <v>1.0260387985293293</v>
      </c>
      <c r="AG52" s="291">
        <f>+AD52*係数表!AD52</f>
        <v>0.30307108306689146</v>
      </c>
      <c r="AH52" s="131">
        <f t="shared" si="9"/>
        <v>1.3291098815962208</v>
      </c>
      <c r="AI52" s="746">
        <f>+Z52*係数表!Y52</f>
        <v>6.7395278887518714E-2</v>
      </c>
      <c r="AJ52" s="291">
        <f>+AD52*係数表!Y52</f>
        <v>1.9907200580828361E-2</v>
      </c>
      <c r="AK52" s="131">
        <f t="shared" si="10"/>
        <v>8.7302479468347072E-2</v>
      </c>
      <c r="AL52" s="154"/>
      <c r="AM52" s="746">
        <f>+AE52*環境係数!AD49</f>
        <v>3.0815595394788091</v>
      </c>
      <c r="AN52" s="131">
        <f>+AE52*環境係数!AE49</f>
        <v>0.18280331514749204</v>
      </c>
      <c r="AO52" s="154"/>
    </row>
    <row r="53" spans="1:41" s="122" customFormat="1" ht="15.6" customHeight="1">
      <c r="A53" s="58">
        <v>47</v>
      </c>
      <c r="B53" s="123" t="s">
        <v>222</v>
      </c>
      <c r="C53" s="110" t="s">
        <v>223</v>
      </c>
      <c r="D53" s="682">
        <f>結果!D53</f>
        <v>0</v>
      </c>
      <c r="E53" s="683">
        <f>結果!E53</f>
        <v>0</v>
      </c>
      <c r="F53" s="684">
        <f>結果!F53</f>
        <v>0</v>
      </c>
      <c r="G53" s="125">
        <f>+$E53*係数表!E53</f>
        <v>0</v>
      </c>
      <c r="H53" s="126">
        <f>+$E53*係数表!F53</f>
        <v>0</v>
      </c>
      <c r="I53" s="126">
        <f>+$E53*係数表!G53</f>
        <v>0</v>
      </c>
      <c r="J53" s="126">
        <f>+$E53*係数表!H53</f>
        <v>0</v>
      </c>
      <c r="K53" s="126">
        <f>+$E53*係数表!I53</f>
        <v>0</v>
      </c>
      <c r="L53" s="126">
        <f>+$E53*係数表!J53</f>
        <v>0</v>
      </c>
      <c r="M53" s="126">
        <f>+$E53*係数表!K53</f>
        <v>0</v>
      </c>
      <c r="N53" s="126">
        <f>+$E53*係数表!L53</f>
        <v>0</v>
      </c>
      <c r="O53" s="127">
        <f>+$E53*係数表!M53</f>
        <v>0</v>
      </c>
      <c r="P53" s="125">
        <f>+$F53*係数表!E53</f>
        <v>0</v>
      </c>
      <c r="Q53" s="126">
        <f>+$F53*係数表!F53</f>
        <v>0</v>
      </c>
      <c r="R53" s="126">
        <f>+$F53*係数表!G53</f>
        <v>0</v>
      </c>
      <c r="S53" s="126">
        <f>+$F53*係数表!H53</f>
        <v>0</v>
      </c>
      <c r="T53" s="126">
        <f>+$F53*係数表!I53</f>
        <v>0</v>
      </c>
      <c r="U53" s="126">
        <f>+$F53*係数表!J53</f>
        <v>0</v>
      </c>
      <c r="V53" s="126">
        <f>+$F53*係数表!K53</f>
        <v>0</v>
      </c>
      <c r="W53" s="126">
        <f>+$F53*係数表!L53</f>
        <v>0</v>
      </c>
      <c r="X53" s="127">
        <f>+$F53*係数表!M53</f>
        <v>0</v>
      </c>
      <c r="Y53" s="131">
        <f t="shared" si="7"/>
        <v>0</v>
      </c>
      <c r="Z53" s="132">
        <v>0.44172178481321733</v>
      </c>
      <c r="AA53" s="129">
        <f t="shared" si="2"/>
        <v>0.44172178481321733</v>
      </c>
      <c r="AB53" s="130">
        <f>+Z53*賃金!I49</f>
        <v>3.1830125557304523E-2</v>
      </c>
      <c r="AC53" s="154"/>
      <c r="AD53" s="280">
        <f>+AC$7*係数表!AK53</f>
        <v>0.21320132126424268</v>
      </c>
      <c r="AE53" s="280">
        <f t="shared" si="8"/>
        <v>0.65492310607746007</v>
      </c>
      <c r="AF53" s="746">
        <f>+Z53*係数表!AD53</f>
        <v>0.1955541535728603</v>
      </c>
      <c r="AG53" s="291">
        <f>+AD53*係数表!AD53</f>
        <v>9.438611667765974E-2</v>
      </c>
      <c r="AH53" s="131">
        <f t="shared" si="9"/>
        <v>0.28994027025052005</v>
      </c>
      <c r="AI53" s="746">
        <f>+Z53*係数表!Y53</f>
        <v>5.5587146797223567E-3</v>
      </c>
      <c r="AJ53" s="291">
        <f>+AD53*係数表!Y53</f>
        <v>2.6829677751774904E-3</v>
      </c>
      <c r="AK53" s="131">
        <f t="shared" si="10"/>
        <v>8.2416824548998471E-3</v>
      </c>
      <c r="AL53" s="154"/>
      <c r="AM53" s="746">
        <f>+AE53*環境係数!AD50</f>
        <v>1.0523663038160092</v>
      </c>
      <c r="AN53" s="131">
        <f>+AE53*環境係数!AE50</f>
        <v>5.8621890941586215E-2</v>
      </c>
      <c r="AO53" s="154"/>
    </row>
    <row r="54" spans="1:41" s="122" customFormat="1" ht="15.6" customHeight="1">
      <c r="A54" s="58">
        <v>48</v>
      </c>
      <c r="B54" s="123" t="s">
        <v>224</v>
      </c>
      <c r="C54" s="110" t="s">
        <v>225</v>
      </c>
      <c r="D54" s="682">
        <f>結果!D54</f>
        <v>0</v>
      </c>
      <c r="E54" s="683">
        <f>結果!E54</f>
        <v>0</v>
      </c>
      <c r="F54" s="684">
        <f>結果!F54</f>
        <v>0</v>
      </c>
      <c r="G54" s="125">
        <f>+$E54*係数表!E54</f>
        <v>0</v>
      </c>
      <c r="H54" s="126">
        <f>+$E54*係数表!F54</f>
        <v>0</v>
      </c>
      <c r="I54" s="126">
        <f>+$E54*係数表!G54</f>
        <v>0</v>
      </c>
      <c r="J54" s="126">
        <f>+$E54*係数表!H54</f>
        <v>0</v>
      </c>
      <c r="K54" s="126">
        <f>+$E54*係数表!I54</f>
        <v>0</v>
      </c>
      <c r="L54" s="126">
        <f>+$E54*係数表!J54</f>
        <v>0</v>
      </c>
      <c r="M54" s="126">
        <f>+$E54*係数表!K54</f>
        <v>0</v>
      </c>
      <c r="N54" s="126">
        <f>+$E54*係数表!L54</f>
        <v>0</v>
      </c>
      <c r="O54" s="127">
        <f>+$E54*係数表!M54</f>
        <v>0</v>
      </c>
      <c r="P54" s="125">
        <f>+$F54*係数表!E54</f>
        <v>0</v>
      </c>
      <c r="Q54" s="126">
        <f>+$F54*係数表!F54</f>
        <v>0</v>
      </c>
      <c r="R54" s="126">
        <f>+$F54*係数表!G54</f>
        <v>0</v>
      </c>
      <c r="S54" s="126">
        <f>+$F54*係数表!H54</f>
        <v>0</v>
      </c>
      <c r="T54" s="126">
        <f>+$F54*係数表!I54</f>
        <v>0</v>
      </c>
      <c r="U54" s="126">
        <f>+$F54*係数表!J54</f>
        <v>0</v>
      </c>
      <c r="V54" s="126">
        <f>+$F54*係数表!K54</f>
        <v>0</v>
      </c>
      <c r="W54" s="126">
        <f>+$F54*係数表!L54</f>
        <v>0</v>
      </c>
      <c r="X54" s="127">
        <f>+$F54*係数表!M54</f>
        <v>0</v>
      </c>
      <c r="Y54" s="131">
        <f t="shared" si="7"/>
        <v>0</v>
      </c>
      <c r="Z54" s="132">
        <v>1.8709685797717786</v>
      </c>
      <c r="AA54" s="129">
        <f t="shared" si="2"/>
        <v>1.8709685797717786</v>
      </c>
      <c r="AB54" s="130">
        <f>+Z54*賃金!I50</f>
        <v>0.47865471076274396</v>
      </c>
      <c r="AC54" s="154"/>
      <c r="AD54" s="280">
        <f>+AC$7*係数表!AK54</f>
        <v>0.55679306642258031</v>
      </c>
      <c r="AE54" s="280">
        <f t="shared" si="8"/>
        <v>2.4277616461943587</v>
      </c>
      <c r="AF54" s="746">
        <f>+Z54*係数表!AD54</f>
        <v>0.61580376347408439</v>
      </c>
      <c r="AG54" s="291">
        <f>+AD54*係数表!AD54</f>
        <v>0.1832608358506613</v>
      </c>
      <c r="AH54" s="131">
        <f t="shared" si="9"/>
        <v>0.79906459932474572</v>
      </c>
      <c r="AI54" s="746">
        <f>+Z54*係数表!Y54</f>
        <v>0.10759652438169588</v>
      </c>
      <c r="AJ54" s="291">
        <f>+AD54*係数表!Y54</f>
        <v>3.2020312577458729E-2</v>
      </c>
      <c r="AK54" s="131">
        <f t="shared" si="10"/>
        <v>0.13961683695915461</v>
      </c>
      <c r="AL54" s="154"/>
      <c r="AM54" s="746">
        <f>+AE54*環境係数!AD51</f>
        <v>2.0059806373124487</v>
      </c>
      <c r="AN54" s="131">
        <f>+AE54*環境係数!AE51</f>
        <v>0.1118611552852338</v>
      </c>
      <c r="AO54" s="154"/>
    </row>
    <row r="55" spans="1:41" s="122" customFormat="1" ht="15.6" customHeight="1">
      <c r="A55" s="58">
        <v>49</v>
      </c>
      <c r="B55" s="123" t="s">
        <v>226</v>
      </c>
      <c r="C55" s="110" t="s">
        <v>227</v>
      </c>
      <c r="D55" s="682">
        <f>結果!D55</f>
        <v>0</v>
      </c>
      <c r="E55" s="683">
        <f>結果!E55</f>
        <v>0</v>
      </c>
      <c r="F55" s="684">
        <f>結果!F55</f>
        <v>0</v>
      </c>
      <c r="G55" s="125">
        <f>+$E55*係数表!E55</f>
        <v>0</v>
      </c>
      <c r="H55" s="126">
        <f>+$E55*係数表!F55</f>
        <v>0</v>
      </c>
      <c r="I55" s="126">
        <f>+$E55*係数表!G55</f>
        <v>0</v>
      </c>
      <c r="J55" s="126">
        <f>+$E55*係数表!H55</f>
        <v>0</v>
      </c>
      <c r="K55" s="126">
        <f>+$E55*係数表!I55</f>
        <v>0</v>
      </c>
      <c r="L55" s="126">
        <f>+$E55*係数表!J55</f>
        <v>0</v>
      </c>
      <c r="M55" s="126">
        <f>+$E55*係数表!K55</f>
        <v>0</v>
      </c>
      <c r="N55" s="126">
        <f>+$E55*係数表!L55</f>
        <v>0</v>
      </c>
      <c r="O55" s="127">
        <f>+$E55*係数表!M55</f>
        <v>0</v>
      </c>
      <c r="P55" s="125">
        <f>+$F55*係数表!E55</f>
        <v>0</v>
      </c>
      <c r="Q55" s="126">
        <f>+$F55*係数表!F55</f>
        <v>0</v>
      </c>
      <c r="R55" s="126">
        <f>+$F55*係数表!G55</f>
        <v>0</v>
      </c>
      <c r="S55" s="126">
        <f>+$F55*係数表!H55</f>
        <v>0</v>
      </c>
      <c r="T55" s="126">
        <f>+$F55*係数表!I55</f>
        <v>0</v>
      </c>
      <c r="U55" s="126">
        <f>+$F55*係数表!J55</f>
        <v>0</v>
      </c>
      <c r="V55" s="126">
        <f>+$F55*係数表!K55</f>
        <v>0</v>
      </c>
      <c r="W55" s="126">
        <f>+$F55*係数表!L55</f>
        <v>0</v>
      </c>
      <c r="X55" s="127">
        <f>+$F55*係数表!M55</f>
        <v>0</v>
      </c>
      <c r="Y55" s="131">
        <f t="shared" si="7"/>
        <v>0</v>
      </c>
      <c r="Z55" s="132">
        <v>4.5793517988758383</v>
      </c>
      <c r="AA55" s="129">
        <f t="shared" si="2"/>
        <v>4.5793517988758383</v>
      </c>
      <c r="AB55" s="130">
        <f>+Z55*賃金!I51</f>
        <v>0.58692143877210667</v>
      </c>
      <c r="AC55" s="154"/>
      <c r="AD55" s="280">
        <f>+AC$7*係数表!AK55</f>
        <v>2.3627096949049489</v>
      </c>
      <c r="AE55" s="280">
        <f t="shared" si="8"/>
        <v>6.9420614937807876</v>
      </c>
      <c r="AF55" s="746">
        <f>+Z55*係数表!AD55</f>
        <v>1.5429081224370913</v>
      </c>
      <c r="AG55" s="291">
        <f>+AD55*係数表!AD55</f>
        <v>0.79606113252198896</v>
      </c>
      <c r="AH55" s="131">
        <f t="shared" si="9"/>
        <v>2.3389692549590801</v>
      </c>
      <c r="AI55" s="746">
        <f>+Z55*係数表!Y55</f>
        <v>0.1057078546805832</v>
      </c>
      <c r="AJ55" s="291">
        <f>+AD55*係数表!Y55</f>
        <v>5.4539809136902082E-2</v>
      </c>
      <c r="AK55" s="131">
        <f t="shared" si="10"/>
        <v>0.16024766381748529</v>
      </c>
      <c r="AL55" s="154"/>
      <c r="AM55" s="746">
        <f>+AE55*環境係数!AD52</f>
        <v>4.1861178849878415</v>
      </c>
      <c r="AN55" s="131">
        <f>+AE55*環境係数!AE52</f>
        <v>0.23700462883651416</v>
      </c>
      <c r="AO55" s="154"/>
    </row>
    <row r="56" spans="1:41" s="122" customFormat="1" ht="15.6" customHeight="1">
      <c r="A56" s="58">
        <v>50</v>
      </c>
      <c r="B56" s="123" t="s">
        <v>228</v>
      </c>
      <c r="C56" s="110" t="s">
        <v>229</v>
      </c>
      <c r="D56" s="682">
        <f>結果!D56</f>
        <v>0</v>
      </c>
      <c r="E56" s="683">
        <f>結果!E56</f>
        <v>0</v>
      </c>
      <c r="F56" s="684">
        <f>結果!F56</f>
        <v>0</v>
      </c>
      <c r="G56" s="125">
        <f>+$E56*係数表!E56</f>
        <v>0</v>
      </c>
      <c r="H56" s="126">
        <f>+$E56*係数表!F56</f>
        <v>0</v>
      </c>
      <c r="I56" s="126">
        <f>+$E56*係数表!G56</f>
        <v>0</v>
      </c>
      <c r="J56" s="126">
        <f>+$E56*係数表!H56</f>
        <v>0</v>
      </c>
      <c r="K56" s="126">
        <f>+$E56*係数表!I56</f>
        <v>0</v>
      </c>
      <c r="L56" s="126">
        <f>+$E56*係数表!J56</f>
        <v>0</v>
      </c>
      <c r="M56" s="126">
        <f>+$E56*係数表!K56</f>
        <v>0</v>
      </c>
      <c r="N56" s="126">
        <f>+$E56*係数表!L56</f>
        <v>0</v>
      </c>
      <c r="O56" s="127">
        <f>+$E56*係数表!M56</f>
        <v>0</v>
      </c>
      <c r="P56" s="125">
        <f>+$F56*係数表!E56</f>
        <v>0</v>
      </c>
      <c r="Q56" s="126">
        <f>+$F56*係数表!F56</f>
        <v>0</v>
      </c>
      <c r="R56" s="126">
        <f>+$F56*係数表!G56</f>
        <v>0</v>
      </c>
      <c r="S56" s="126">
        <f>+$F56*係数表!H56</f>
        <v>0</v>
      </c>
      <c r="T56" s="126">
        <f>+$F56*係数表!I56</f>
        <v>0</v>
      </c>
      <c r="U56" s="126">
        <f>+$F56*係数表!J56</f>
        <v>0</v>
      </c>
      <c r="V56" s="126">
        <f>+$F56*係数表!K56</f>
        <v>0</v>
      </c>
      <c r="W56" s="126">
        <f>+$F56*係数表!L56</f>
        <v>0</v>
      </c>
      <c r="X56" s="127">
        <f>+$F56*係数表!M56</f>
        <v>0</v>
      </c>
      <c r="Y56" s="131">
        <f t="shared" si="7"/>
        <v>0</v>
      </c>
      <c r="Z56" s="132">
        <v>0.20943785461022393</v>
      </c>
      <c r="AA56" s="129">
        <f t="shared" si="2"/>
        <v>0.20943785461022393</v>
      </c>
      <c r="AB56" s="130">
        <f>+Z56*賃金!I52</f>
        <v>3.7568650703358117E-2</v>
      </c>
      <c r="AC56" s="154"/>
      <c r="AD56" s="280">
        <f>+AC$7*係数表!AK56</f>
        <v>4.0928251485435938</v>
      </c>
      <c r="AE56" s="280">
        <f t="shared" si="8"/>
        <v>4.3022630031538176</v>
      </c>
      <c r="AF56" s="746">
        <f>+Z56*係数表!AD56</f>
        <v>7.2867804798639912E-2</v>
      </c>
      <c r="AG56" s="291">
        <f>+AD56*係数表!AD56</f>
        <v>1.4239793687443565</v>
      </c>
      <c r="AH56" s="131">
        <f t="shared" si="9"/>
        <v>1.4968471735429965</v>
      </c>
      <c r="AI56" s="746">
        <f>+Z56*係数表!Y56</f>
        <v>6.0266427345187865E-3</v>
      </c>
      <c r="AJ56" s="291">
        <f>+AD56*係数表!Y56</f>
        <v>0.11777238165006454</v>
      </c>
      <c r="AK56" s="131">
        <f t="shared" si="10"/>
        <v>0.12379902438458333</v>
      </c>
      <c r="AL56" s="154"/>
      <c r="AM56" s="746">
        <f>+AE56*環境係数!AD53</f>
        <v>1.2678923837395766</v>
      </c>
      <c r="AN56" s="131">
        <f>+AE56*環境係数!AE53</f>
        <v>7.4801212520689206E-2</v>
      </c>
      <c r="AO56" s="154"/>
    </row>
    <row r="57" spans="1:41" ht="15.6" customHeight="1">
      <c r="A57" s="58">
        <v>51</v>
      </c>
      <c r="B57" s="123" t="s">
        <v>230</v>
      </c>
      <c r="C57" s="110" t="s">
        <v>231</v>
      </c>
      <c r="D57" s="682">
        <f>結果!D57</f>
        <v>0</v>
      </c>
      <c r="E57" s="683">
        <f>結果!E57</f>
        <v>0</v>
      </c>
      <c r="F57" s="684">
        <f>結果!F57</f>
        <v>0</v>
      </c>
      <c r="G57" s="125">
        <f>+$E57*係数表!E57</f>
        <v>0</v>
      </c>
      <c r="H57" s="126">
        <f>+$E57*係数表!F57</f>
        <v>0</v>
      </c>
      <c r="I57" s="126">
        <f>+$E57*係数表!G57</f>
        <v>0</v>
      </c>
      <c r="J57" s="126">
        <f>+$E57*係数表!H57</f>
        <v>0</v>
      </c>
      <c r="K57" s="126">
        <f>+$E57*係数表!I57</f>
        <v>0</v>
      </c>
      <c r="L57" s="126">
        <f>+$E57*係数表!J57</f>
        <v>0</v>
      </c>
      <c r="M57" s="126">
        <f>+$E57*係数表!K57</f>
        <v>0</v>
      </c>
      <c r="N57" s="126">
        <f>+$E57*係数表!L57</f>
        <v>0</v>
      </c>
      <c r="O57" s="127">
        <f>+$E57*係数表!M57</f>
        <v>0</v>
      </c>
      <c r="P57" s="125">
        <f>+$F57*係数表!E57</f>
        <v>0</v>
      </c>
      <c r="Q57" s="126">
        <f>+$F57*係数表!F57</f>
        <v>0</v>
      </c>
      <c r="R57" s="126">
        <f>+$F57*係数表!G57</f>
        <v>0</v>
      </c>
      <c r="S57" s="126">
        <f>+$F57*係数表!H57</f>
        <v>0</v>
      </c>
      <c r="T57" s="126">
        <f>+$F57*係数表!I57</f>
        <v>0</v>
      </c>
      <c r="U57" s="126">
        <f>+$F57*係数表!J57</f>
        <v>0</v>
      </c>
      <c r="V57" s="126">
        <f>+$F57*係数表!K57</f>
        <v>0</v>
      </c>
      <c r="W57" s="126">
        <f>+$F57*係数表!L57</f>
        <v>0</v>
      </c>
      <c r="X57" s="127">
        <f>+$F57*係数表!M57</f>
        <v>0</v>
      </c>
      <c r="Y57" s="131">
        <f t="shared" si="7"/>
        <v>0</v>
      </c>
      <c r="Z57" s="132">
        <v>8.694789151440796E-2</v>
      </c>
      <c r="AA57" s="129">
        <f t="shared" si="2"/>
        <v>8.694789151440796E-2</v>
      </c>
      <c r="AB57" s="130">
        <f>+Z57*賃金!I53</f>
        <v>1.7375413553995394E-2</v>
      </c>
      <c r="AC57" s="154"/>
      <c r="AD57" s="280">
        <f>+AC$7*係数表!AK57</f>
        <v>2.0124759447525776E-2</v>
      </c>
      <c r="AE57" s="280">
        <f t="shared" si="8"/>
        <v>0.10707265096193373</v>
      </c>
      <c r="AF57" s="746">
        <f>+Z57*係数表!AD57</f>
        <v>2.7827778485824378E-2</v>
      </c>
      <c r="AG57" s="291">
        <f>+AD57*係数表!AD57</f>
        <v>6.4409537509422833E-3</v>
      </c>
      <c r="AH57" s="131">
        <f t="shared" si="9"/>
        <v>3.4268732236766658E-2</v>
      </c>
      <c r="AI57" s="746">
        <f>+Z57*係数表!Y57</f>
        <v>2.2271174485205747E-3</v>
      </c>
      <c r="AJ57" s="291">
        <f>+AD57*係数表!Y57</f>
        <v>5.1548349398946463E-4</v>
      </c>
      <c r="AK57" s="131">
        <f t="shared" si="10"/>
        <v>2.7426009425100392E-3</v>
      </c>
      <c r="AL57" s="154"/>
      <c r="AM57" s="746">
        <f>+AE57*環境係数!AD54</f>
        <v>2.733429305283951E-2</v>
      </c>
      <c r="AN57" s="131">
        <f>+AE57*環境係数!AE54</f>
        <v>1.6148844334013019E-3</v>
      </c>
      <c r="AO57" s="154"/>
    </row>
    <row r="58" spans="1:41" ht="15.6" customHeight="1">
      <c r="A58" s="58">
        <v>52</v>
      </c>
      <c r="B58" s="123" t="s">
        <v>232</v>
      </c>
      <c r="C58" s="110" t="s">
        <v>233</v>
      </c>
      <c r="D58" s="682">
        <f>結果!D58</f>
        <v>0</v>
      </c>
      <c r="E58" s="683">
        <f>結果!E58</f>
        <v>0</v>
      </c>
      <c r="F58" s="684">
        <f>結果!F58</f>
        <v>0</v>
      </c>
      <c r="G58" s="125">
        <f>+$E58*係数表!E58</f>
        <v>0</v>
      </c>
      <c r="H58" s="126">
        <f>+$E58*係数表!F58</f>
        <v>0</v>
      </c>
      <c r="I58" s="126">
        <f>+$E58*係数表!G58</f>
        <v>0</v>
      </c>
      <c r="J58" s="126">
        <f>+$E58*係数表!H58</f>
        <v>0</v>
      </c>
      <c r="K58" s="126">
        <f>+$E58*係数表!I58</f>
        <v>0</v>
      </c>
      <c r="L58" s="126">
        <f>+$E58*係数表!J58</f>
        <v>0</v>
      </c>
      <c r="M58" s="126">
        <f>+$E58*係数表!K58</f>
        <v>0</v>
      </c>
      <c r="N58" s="126">
        <f>+$E58*係数表!L58</f>
        <v>0</v>
      </c>
      <c r="O58" s="127">
        <f>+$E58*係数表!M58</f>
        <v>0</v>
      </c>
      <c r="P58" s="125">
        <f>+$F58*係数表!E58</f>
        <v>0</v>
      </c>
      <c r="Q58" s="126">
        <f>+$F58*係数表!F58</f>
        <v>0</v>
      </c>
      <c r="R58" s="126">
        <f>+$F58*係数表!G58</f>
        <v>0</v>
      </c>
      <c r="S58" s="126">
        <f>+$F58*係数表!H58</f>
        <v>0</v>
      </c>
      <c r="T58" s="126">
        <f>+$F58*係数表!I58</f>
        <v>0</v>
      </c>
      <c r="U58" s="126">
        <f>+$F58*係数表!J58</f>
        <v>0</v>
      </c>
      <c r="V58" s="126">
        <f>+$F58*係数表!K58</f>
        <v>0</v>
      </c>
      <c r="W58" s="126">
        <f>+$F58*係数表!L58</f>
        <v>0</v>
      </c>
      <c r="X58" s="127">
        <f>+$F58*係数表!M58</f>
        <v>0</v>
      </c>
      <c r="Y58" s="131">
        <f t="shared" si="7"/>
        <v>0</v>
      </c>
      <c r="Z58" s="132">
        <v>0.37268626019844436</v>
      </c>
      <c r="AA58" s="129">
        <f t="shared" si="2"/>
        <v>0.37268626019844436</v>
      </c>
      <c r="AB58" s="130">
        <f>+Z58*賃金!I54</f>
        <v>4.638824126112754E-2</v>
      </c>
      <c r="AC58" s="154"/>
      <c r="AD58" s="280">
        <f>+AC$7*係数表!AK58</f>
        <v>0.40784800340194771</v>
      </c>
      <c r="AE58" s="280">
        <f t="shared" si="8"/>
        <v>0.78053426360039202</v>
      </c>
      <c r="AF58" s="746">
        <f>+Z58*係数表!AD58</f>
        <v>0.13498527389523082</v>
      </c>
      <c r="AG58" s="291">
        <f>+AD58*係数表!AD58</f>
        <v>0.14772069788008982</v>
      </c>
      <c r="AH58" s="131">
        <f t="shared" si="9"/>
        <v>0.28270597177532064</v>
      </c>
      <c r="AI58" s="746">
        <f>+Z58*係数表!Y58</f>
        <v>8.0541112832722347E-3</v>
      </c>
      <c r="AJ58" s="291">
        <f>+AD58*係数表!Y58</f>
        <v>8.8139906319878638E-3</v>
      </c>
      <c r="AK58" s="131">
        <f t="shared" si="10"/>
        <v>1.68681019152601E-2</v>
      </c>
      <c r="AL58" s="154"/>
      <c r="AM58" s="746">
        <f>+AE58*環境係数!AD55</f>
        <v>0.86729553475879217</v>
      </c>
      <c r="AN58" s="131">
        <f>+AE58*環境係数!AE55</f>
        <v>4.8467176173783259E-2</v>
      </c>
      <c r="AO58" s="154"/>
    </row>
    <row r="59" spans="1:41" ht="15.6" customHeight="1">
      <c r="A59" s="58">
        <v>53</v>
      </c>
      <c r="B59" s="123" t="s">
        <v>234</v>
      </c>
      <c r="C59" s="110" t="s">
        <v>235</v>
      </c>
      <c r="D59" s="682">
        <f>結果!D59</f>
        <v>0</v>
      </c>
      <c r="E59" s="683">
        <f>結果!E59</f>
        <v>0</v>
      </c>
      <c r="F59" s="684">
        <f>結果!F59</f>
        <v>0</v>
      </c>
      <c r="G59" s="125">
        <f>+$E59*係数表!E59</f>
        <v>0</v>
      </c>
      <c r="H59" s="126">
        <f>+$E59*係数表!F59</f>
        <v>0</v>
      </c>
      <c r="I59" s="126">
        <f>+$E59*係数表!G59</f>
        <v>0</v>
      </c>
      <c r="J59" s="126">
        <f>+$E59*係数表!H59</f>
        <v>0</v>
      </c>
      <c r="K59" s="126">
        <f>+$E59*係数表!I59</f>
        <v>0</v>
      </c>
      <c r="L59" s="126">
        <f>+$E59*係数表!J59</f>
        <v>0</v>
      </c>
      <c r="M59" s="126">
        <f>+$E59*係数表!K59</f>
        <v>0</v>
      </c>
      <c r="N59" s="126">
        <f>+$E59*係数表!L59</f>
        <v>0</v>
      </c>
      <c r="O59" s="127">
        <f>+$E59*係数表!M59</f>
        <v>0</v>
      </c>
      <c r="P59" s="125">
        <f>+$F59*係数表!E59</f>
        <v>0</v>
      </c>
      <c r="Q59" s="126">
        <f>+$F59*係数表!F59</f>
        <v>0</v>
      </c>
      <c r="R59" s="126">
        <f>+$F59*係数表!G59</f>
        <v>0</v>
      </c>
      <c r="S59" s="126">
        <f>+$F59*係数表!H59</f>
        <v>0</v>
      </c>
      <c r="T59" s="126">
        <f>+$F59*係数表!I59</f>
        <v>0</v>
      </c>
      <c r="U59" s="126">
        <f>+$F59*係数表!J59</f>
        <v>0</v>
      </c>
      <c r="V59" s="126">
        <f>+$F59*係数表!K59</f>
        <v>0</v>
      </c>
      <c r="W59" s="126">
        <f>+$F59*係数表!L59</f>
        <v>0</v>
      </c>
      <c r="X59" s="127">
        <f>+$F59*係数表!M59</f>
        <v>0</v>
      </c>
      <c r="Y59" s="131">
        <f t="shared" si="7"/>
        <v>0</v>
      </c>
      <c r="Z59" s="132">
        <v>6.3688419170601085E-2</v>
      </c>
      <c r="AA59" s="129">
        <f t="shared" si="2"/>
        <v>6.3688419170601085E-2</v>
      </c>
      <c r="AB59" s="130">
        <f>+Z59*賃金!I55</f>
        <v>1.3612843455364378E-2</v>
      </c>
      <c r="AC59" s="154"/>
      <c r="AD59" s="280">
        <f>+AC$7*係数表!AK59</f>
        <v>0.65079676062532854</v>
      </c>
      <c r="AE59" s="280">
        <f t="shared" si="8"/>
        <v>0.71448517979592963</v>
      </c>
      <c r="AF59" s="746">
        <f>+Z59*係数表!AD59</f>
        <v>2.1128837308988093E-2</v>
      </c>
      <c r="AG59" s="291">
        <f>+AD59*係数表!AD59</f>
        <v>0.2159039124465563</v>
      </c>
      <c r="AH59" s="131">
        <f t="shared" si="9"/>
        <v>0.23703274975554439</v>
      </c>
      <c r="AI59" s="746">
        <f>+Z59*係数表!Y59</f>
        <v>4.2038231143669341E-3</v>
      </c>
      <c r="AJ59" s="291">
        <f>+AD59*係数表!Y59</f>
        <v>4.2956545329590409E-2</v>
      </c>
      <c r="AK59" s="131">
        <f t="shared" si="10"/>
        <v>4.7160368443957344E-2</v>
      </c>
      <c r="AL59" s="154"/>
      <c r="AM59" s="746">
        <f>+AE59*環境係数!AD56</f>
        <v>0.32021406596429369</v>
      </c>
      <c r="AN59" s="131">
        <f>+AE59*環境係数!AE56</f>
        <v>1.8149198073410547E-2</v>
      </c>
      <c r="AO59" s="154"/>
    </row>
    <row r="60" spans="1:41" ht="15.6" customHeight="1">
      <c r="A60" s="58">
        <v>54</v>
      </c>
      <c r="B60" s="123" t="s">
        <v>236</v>
      </c>
      <c r="C60" s="110" t="s">
        <v>237</v>
      </c>
      <c r="D60" s="682">
        <f>結果!D60</f>
        <v>0</v>
      </c>
      <c r="E60" s="683">
        <f>結果!E60</f>
        <v>0</v>
      </c>
      <c r="F60" s="684">
        <f>結果!F60</f>
        <v>0</v>
      </c>
      <c r="G60" s="125">
        <f>+$E60*係数表!E60</f>
        <v>0</v>
      </c>
      <c r="H60" s="126">
        <f>+$E60*係数表!F60</f>
        <v>0</v>
      </c>
      <c r="I60" s="126">
        <f>+$E60*係数表!G60</f>
        <v>0</v>
      </c>
      <c r="J60" s="126">
        <f>+$E60*係数表!H60</f>
        <v>0</v>
      </c>
      <c r="K60" s="126">
        <f>+$E60*係数表!I60</f>
        <v>0</v>
      </c>
      <c r="L60" s="126">
        <f>+$E60*係数表!J60</f>
        <v>0</v>
      </c>
      <c r="M60" s="126">
        <f>+$E60*係数表!K60</f>
        <v>0</v>
      </c>
      <c r="N60" s="126">
        <f>+$E60*係数表!L60</f>
        <v>0</v>
      </c>
      <c r="O60" s="127">
        <f>+$E60*係数表!M60</f>
        <v>0</v>
      </c>
      <c r="P60" s="125">
        <f>+$F60*係数表!E60</f>
        <v>0</v>
      </c>
      <c r="Q60" s="126">
        <f>+$F60*係数表!F60</f>
        <v>0</v>
      </c>
      <c r="R60" s="126">
        <f>+$F60*係数表!G60</f>
        <v>0</v>
      </c>
      <c r="S60" s="126">
        <f>+$F60*係数表!H60</f>
        <v>0</v>
      </c>
      <c r="T60" s="126">
        <f>+$F60*係数表!I60</f>
        <v>0</v>
      </c>
      <c r="U60" s="126">
        <f>+$F60*係数表!J60</f>
        <v>0</v>
      </c>
      <c r="V60" s="126">
        <f>+$F60*係数表!K60</f>
        <v>0</v>
      </c>
      <c r="W60" s="126">
        <f>+$F60*係数表!L60</f>
        <v>0</v>
      </c>
      <c r="X60" s="127">
        <f>+$F60*係数表!M60</f>
        <v>0</v>
      </c>
      <c r="Y60" s="131">
        <f t="shared" si="7"/>
        <v>0</v>
      </c>
      <c r="Z60" s="132">
        <v>4.9218037181491092E-2</v>
      </c>
      <c r="AA60" s="129">
        <f t="shared" si="2"/>
        <v>4.9218037181491092E-2</v>
      </c>
      <c r="AB60" s="130">
        <f>+Z60*賃金!I56</f>
        <v>8.4780232158918317E-3</v>
      </c>
      <c r="AC60" s="154"/>
      <c r="AD60" s="280">
        <f>+AC$7*係数表!AK60</f>
        <v>0.53887727901718752</v>
      </c>
      <c r="AE60" s="280">
        <f t="shared" si="8"/>
        <v>0.58809531619867861</v>
      </c>
      <c r="AF60" s="746">
        <f>+Z60*係数表!AD60</f>
        <v>1.4476597191872763E-2</v>
      </c>
      <c r="AG60" s="291">
        <f>+AD60*係数表!AD60</f>
        <v>0.15850102423665796</v>
      </c>
      <c r="AH60" s="131">
        <f t="shared" si="9"/>
        <v>0.17297762142853074</v>
      </c>
      <c r="AI60" s="746">
        <f>+Z60*係数表!Y60</f>
        <v>3.1138888729868E-3</v>
      </c>
      <c r="AJ60" s="291">
        <f>+AD60*係数表!Y60</f>
        <v>3.4093272692882856E-2</v>
      </c>
      <c r="AK60" s="131">
        <f t="shared" si="10"/>
        <v>3.7207161565869659E-2</v>
      </c>
      <c r="AL60" s="154"/>
      <c r="AM60" s="746">
        <f>+AE60*環境係数!AD57</f>
        <v>0.18635165375412119</v>
      </c>
      <c r="AN60" s="131">
        <f>+AE60*環境係数!AE57</f>
        <v>1.0858583690534241E-2</v>
      </c>
      <c r="AO60" s="154"/>
    </row>
    <row r="61" spans="1:41" ht="15.6" customHeight="1">
      <c r="A61" s="58">
        <v>55</v>
      </c>
      <c r="B61" s="123" t="s">
        <v>238</v>
      </c>
      <c r="C61" s="110" t="s">
        <v>239</v>
      </c>
      <c r="D61" s="682">
        <f>結果!D61</f>
        <v>0</v>
      </c>
      <c r="E61" s="683">
        <f>結果!E61</f>
        <v>0</v>
      </c>
      <c r="F61" s="684">
        <f>結果!F61</f>
        <v>0</v>
      </c>
      <c r="G61" s="125">
        <f>+$E61*係数表!E61</f>
        <v>0</v>
      </c>
      <c r="H61" s="126">
        <f>+$E61*係数表!F61</f>
        <v>0</v>
      </c>
      <c r="I61" s="126">
        <f>+$E61*係数表!G61</f>
        <v>0</v>
      </c>
      <c r="J61" s="126">
        <f>+$E61*係数表!H61</f>
        <v>0</v>
      </c>
      <c r="K61" s="126">
        <f>+$E61*係数表!I61</f>
        <v>0</v>
      </c>
      <c r="L61" s="126">
        <f>+$E61*係数表!J61</f>
        <v>0</v>
      </c>
      <c r="M61" s="126">
        <f>+$E61*係数表!K61</f>
        <v>0</v>
      </c>
      <c r="N61" s="126">
        <f>+$E61*係数表!L61</f>
        <v>0</v>
      </c>
      <c r="O61" s="127">
        <f>+$E61*係数表!M61</f>
        <v>0</v>
      </c>
      <c r="P61" s="125">
        <f>+$F61*係数表!E61</f>
        <v>0</v>
      </c>
      <c r="Q61" s="126">
        <f>+$F61*係数表!F61</f>
        <v>0</v>
      </c>
      <c r="R61" s="126">
        <f>+$F61*係数表!G61</f>
        <v>0</v>
      </c>
      <c r="S61" s="126">
        <f>+$F61*係数表!H61</f>
        <v>0</v>
      </c>
      <c r="T61" s="126">
        <f>+$F61*係数表!I61</f>
        <v>0</v>
      </c>
      <c r="U61" s="126">
        <f>+$F61*係数表!J61</f>
        <v>0</v>
      </c>
      <c r="V61" s="126">
        <f>+$F61*係数表!K61</f>
        <v>0</v>
      </c>
      <c r="W61" s="126">
        <f>+$F61*係数表!L61</f>
        <v>0</v>
      </c>
      <c r="X61" s="127">
        <f>+$F61*係数表!M61</f>
        <v>0</v>
      </c>
      <c r="Y61" s="131">
        <f t="shared" si="7"/>
        <v>0</v>
      </c>
      <c r="Z61" s="132">
        <v>0</v>
      </c>
      <c r="AA61" s="129">
        <f t="shared" si="2"/>
        <v>0</v>
      </c>
      <c r="AB61" s="130">
        <f>+Z61*賃金!I57</f>
        <v>0</v>
      </c>
      <c r="AC61" s="154"/>
      <c r="AD61" s="280">
        <f>+AC$7*係数表!AK61</f>
        <v>29.529274033005319</v>
      </c>
      <c r="AE61" s="280">
        <f t="shared" si="8"/>
        <v>29.529274033005319</v>
      </c>
      <c r="AF61" s="746">
        <f>+Z61*係数表!AD61</f>
        <v>0</v>
      </c>
      <c r="AG61" s="291">
        <f>+AD61*係数表!AD61</f>
        <v>4.3929726307207915</v>
      </c>
      <c r="AH61" s="131">
        <f t="shared" si="9"/>
        <v>4.3929726307207915</v>
      </c>
      <c r="AI61" s="746">
        <f>+Z61*係数表!Y61</f>
        <v>0</v>
      </c>
      <c r="AJ61" s="291">
        <f>+AD61*係数表!Y61</f>
        <v>0.25504009083164808</v>
      </c>
      <c r="AK61" s="131">
        <f t="shared" si="10"/>
        <v>0.25504009083164808</v>
      </c>
      <c r="AL61" s="154"/>
      <c r="AM61" s="746">
        <f>+AE61*環境係数!AD58</f>
        <v>14.268971240344174</v>
      </c>
      <c r="AN61" s="131">
        <f>+AE61*環境係数!AE58</f>
        <v>0.77027227054484138</v>
      </c>
      <c r="AO61" s="154"/>
    </row>
    <row r="62" spans="1:41" ht="15.6" customHeight="1">
      <c r="A62" s="58">
        <v>56</v>
      </c>
      <c r="B62" s="123" t="s">
        <v>240</v>
      </c>
      <c r="C62" s="110" t="s">
        <v>241</v>
      </c>
      <c r="D62" s="682">
        <f>結果!D62</f>
        <v>0</v>
      </c>
      <c r="E62" s="683">
        <f>結果!E62</f>
        <v>0</v>
      </c>
      <c r="F62" s="684">
        <f>結果!F62</f>
        <v>0</v>
      </c>
      <c r="G62" s="125">
        <f>+$E62*係数表!E62</f>
        <v>0</v>
      </c>
      <c r="H62" s="126">
        <f>+$E62*係数表!F62</f>
        <v>0</v>
      </c>
      <c r="I62" s="126">
        <f>+$E62*係数表!G62</f>
        <v>0</v>
      </c>
      <c r="J62" s="126">
        <f>+$E62*係数表!H62</f>
        <v>0</v>
      </c>
      <c r="K62" s="126">
        <f>+$E62*係数表!I62</f>
        <v>0</v>
      </c>
      <c r="L62" s="126">
        <f>+$E62*係数表!J62</f>
        <v>0</v>
      </c>
      <c r="M62" s="126">
        <f>+$E62*係数表!K62</f>
        <v>0</v>
      </c>
      <c r="N62" s="126">
        <f>+$E62*係数表!L62</f>
        <v>0</v>
      </c>
      <c r="O62" s="127">
        <f>+$E62*係数表!M62</f>
        <v>0</v>
      </c>
      <c r="P62" s="125">
        <f>+$F62*係数表!E62</f>
        <v>0</v>
      </c>
      <c r="Q62" s="126">
        <f>+$F62*係数表!F62</f>
        <v>0</v>
      </c>
      <c r="R62" s="126">
        <f>+$F62*係数表!G62</f>
        <v>0</v>
      </c>
      <c r="S62" s="126">
        <f>+$F62*係数表!H62</f>
        <v>0</v>
      </c>
      <c r="T62" s="126">
        <f>+$F62*係数表!I62</f>
        <v>0</v>
      </c>
      <c r="U62" s="126">
        <f>+$F62*係数表!J62</f>
        <v>0</v>
      </c>
      <c r="V62" s="126">
        <f>+$F62*係数表!K62</f>
        <v>0</v>
      </c>
      <c r="W62" s="126">
        <f>+$F62*係数表!L62</f>
        <v>0</v>
      </c>
      <c r="X62" s="127">
        <f>+$F62*係数表!M62</f>
        <v>0</v>
      </c>
      <c r="Y62" s="131">
        <f t="shared" si="7"/>
        <v>0</v>
      </c>
      <c r="Z62" s="132">
        <v>3.4543314913950907E-2</v>
      </c>
      <c r="AA62" s="129">
        <f t="shared" si="2"/>
        <v>3.4543314913950907E-2</v>
      </c>
      <c r="AB62" s="130">
        <f>+Z62*賃金!I58</f>
        <v>2.8041680276510452E-3</v>
      </c>
      <c r="AC62" s="154"/>
      <c r="AD62" s="280">
        <f>+AC$7*係数表!AK62</f>
        <v>0.47697502718390022</v>
      </c>
      <c r="AE62" s="280">
        <f t="shared" si="8"/>
        <v>0.51151834209785108</v>
      </c>
      <c r="AF62" s="746">
        <f>+Z62*係数表!AD62</f>
        <v>7.6059395259350879E-3</v>
      </c>
      <c r="AG62" s="291">
        <f>+AD62*係数表!AD62</f>
        <v>0.10502301881504787</v>
      </c>
      <c r="AH62" s="131">
        <f t="shared" si="9"/>
        <v>0.11262895834098297</v>
      </c>
      <c r="AI62" s="746">
        <f>+Z62*係数表!Y62</f>
        <v>4.6004188127091194E-4</v>
      </c>
      <c r="AJ62" s="291">
        <f>+AD62*係数表!Y62</f>
        <v>6.3522707467865485E-3</v>
      </c>
      <c r="AK62" s="131">
        <f t="shared" si="10"/>
        <v>6.8123126280574603E-3</v>
      </c>
      <c r="AL62" s="154"/>
      <c r="AM62" s="746">
        <f>+AE62*環境係数!AD59</f>
        <v>0.61521770118388397</v>
      </c>
      <c r="AN62" s="131">
        <f>+AE62*環境係数!AE59</f>
        <v>3.1937383156065327E-2</v>
      </c>
      <c r="AO62" s="154"/>
    </row>
    <row r="63" spans="1:41" ht="15.6" customHeight="1">
      <c r="A63" s="58">
        <v>57</v>
      </c>
      <c r="B63" s="123" t="s">
        <v>242</v>
      </c>
      <c r="C63" s="110" t="s">
        <v>243</v>
      </c>
      <c r="D63" s="682">
        <f>結果!D63</f>
        <v>0</v>
      </c>
      <c r="E63" s="683">
        <f>結果!E63</f>
        <v>0</v>
      </c>
      <c r="F63" s="684">
        <f>結果!F63</f>
        <v>0</v>
      </c>
      <c r="G63" s="125">
        <f>+$E63*係数表!E63</f>
        <v>0</v>
      </c>
      <c r="H63" s="126">
        <f>+$E63*係数表!F63</f>
        <v>0</v>
      </c>
      <c r="I63" s="126">
        <f>+$E63*係数表!G63</f>
        <v>0</v>
      </c>
      <c r="J63" s="126">
        <f>+$E63*係数表!H63</f>
        <v>0</v>
      </c>
      <c r="K63" s="126">
        <f>+$E63*係数表!I63</f>
        <v>0</v>
      </c>
      <c r="L63" s="126">
        <f>+$E63*係数表!J63</f>
        <v>0</v>
      </c>
      <c r="M63" s="126">
        <f>+$E63*係数表!K63</f>
        <v>0</v>
      </c>
      <c r="N63" s="126">
        <f>+$E63*係数表!L63</f>
        <v>0</v>
      </c>
      <c r="O63" s="127">
        <f>+$E63*係数表!M63</f>
        <v>0</v>
      </c>
      <c r="P63" s="125">
        <f>+$F63*係数表!E63</f>
        <v>0</v>
      </c>
      <c r="Q63" s="126">
        <f>+$F63*係数表!F63</f>
        <v>0</v>
      </c>
      <c r="R63" s="126">
        <f>+$F63*係数表!G63</f>
        <v>0</v>
      </c>
      <c r="S63" s="126">
        <f>+$F63*係数表!H63</f>
        <v>0</v>
      </c>
      <c r="T63" s="126">
        <f>+$F63*係数表!I63</f>
        <v>0</v>
      </c>
      <c r="U63" s="126">
        <f>+$F63*係数表!J63</f>
        <v>0</v>
      </c>
      <c r="V63" s="126">
        <f>+$F63*係数表!K63</f>
        <v>0</v>
      </c>
      <c r="W63" s="126">
        <f>+$F63*係数表!L63</f>
        <v>0</v>
      </c>
      <c r="X63" s="127">
        <f>+$F63*係数表!M63</f>
        <v>0</v>
      </c>
      <c r="Y63" s="131">
        <f t="shared" si="7"/>
        <v>0</v>
      </c>
      <c r="Z63" s="132">
        <v>19.153037299399944</v>
      </c>
      <c r="AA63" s="129">
        <f t="shared" si="2"/>
        <v>19.153037299399944</v>
      </c>
      <c r="AB63" s="130">
        <f>+Z63*賃金!I59</f>
        <v>3.263734631331157</v>
      </c>
      <c r="AC63" s="154"/>
      <c r="AD63" s="280">
        <f>+AC$7*係数表!AK63</f>
        <v>16.556498928833633</v>
      </c>
      <c r="AE63" s="280">
        <f t="shared" si="8"/>
        <v>35.709536228233574</v>
      </c>
      <c r="AF63" s="746">
        <f>+Z63*係数表!AD63</f>
        <v>4.9790343571894722</v>
      </c>
      <c r="AG63" s="291">
        <f>+AD63*係数表!AD63</f>
        <v>4.3040367808408124</v>
      </c>
      <c r="AH63" s="131">
        <f t="shared" si="9"/>
        <v>9.2830711380302837</v>
      </c>
      <c r="AI63" s="746">
        <f>+Z63*係数表!Y63</f>
        <v>0.54047530352008311</v>
      </c>
      <c r="AJ63" s="291">
        <f>+AD63*係数表!Y63</f>
        <v>0.46720416422264455</v>
      </c>
      <c r="AK63" s="131">
        <f t="shared" si="10"/>
        <v>1.0076794677427277</v>
      </c>
      <c r="AL63" s="154"/>
      <c r="AM63" s="746">
        <f>+AE63*環境係数!AD60</f>
        <v>38.70316658224349</v>
      </c>
      <c r="AN63" s="131">
        <f>+AE63*環境係数!AE60</f>
        <v>2.0988764225657497</v>
      </c>
      <c r="AO63" s="154"/>
    </row>
    <row r="64" spans="1:41" ht="15.6" customHeight="1">
      <c r="A64" s="58">
        <v>58</v>
      </c>
      <c r="B64" s="123" t="s">
        <v>244</v>
      </c>
      <c r="C64" s="110" t="s">
        <v>245</v>
      </c>
      <c r="D64" s="682">
        <f>結果!D64</f>
        <v>0</v>
      </c>
      <c r="E64" s="683">
        <f>結果!E64</f>
        <v>0</v>
      </c>
      <c r="F64" s="684">
        <f>結果!F64</f>
        <v>0</v>
      </c>
      <c r="G64" s="125">
        <f>+$E64*係数表!E64</f>
        <v>0</v>
      </c>
      <c r="H64" s="126">
        <f>+$E64*係数表!F64</f>
        <v>0</v>
      </c>
      <c r="I64" s="126">
        <f>+$E64*係数表!G64</f>
        <v>0</v>
      </c>
      <c r="J64" s="126">
        <f>+$E64*係数表!H64</f>
        <v>0</v>
      </c>
      <c r="K64" s="126">
        <f>+$E64*係数表!I64</f>
        <v>0</v>
      </c>
      <c r="L64" s="126">
        <f>+$E64*係数表!J64</f>
        <v>0</v>
      </c>
      <c r="M64" s="126">
        <f>+$E64*係数表!K64</f>
        <v>0</v>
      </c>
      <c r="N64" s="126">
        <f>+$E64*係数表!L64</f>
        <v>0</v>
      </c>
      <c r="O64" s="127">
        <f>+$E64*係数表!M64</f>
        <v>0</v>
      </c>
      <c r="P64" s="125">
        <f>+$F64*係数表!E64</f>
        <v>0</v>
      </c>
      <c r="Q64" s="126">
        <f>+$F64*係数表!F64</f>
        <v>0</v>
      </c>
      <c r="R64" s="126">
        <f>+$F64*係数表!G64</f>
        <v>0</v>
      </c>
      <c r="S64" s="126">
        <f>+$F64*係数表!H64</f>
        <v>0</v>
      </c>
      <c r="T64" s="126">
        <f>+$F64*係数表!I64</f>
        <v>0</v>
      </c>
      <c r="U64" s="126">
        <f>+$F64*係数表!J64</f>
        <v>0</v>
      </c>
      <c r="V64" s="126">
        <f>+$F64*係数表!K64</f>
        <v>0</v>
      </c>
      <c r="W64" s="126">
        <f>+$F64*係数表!L64</f>
        <v>0</v>
      </c>
      <c r="X64" s="127">
        <f>+$F64*係数表!M64</f>
        <v>0</v>
      </c>
      <c r="Y64" s="131">
        <f t="shared" si="7"/>
        <v>0</v>
      </c>
      <c r="Z64" s="132">
        <v>0.28815432594952906</v>
      </c>
      <c r="AA64" s="129">
        <f t="shared" si="2"/>
        <v>0.28815432594952906</v>
      </c>
      <c r="AB64" s="130">
        <f>+Z64*賃金!I60</f>
        <v>4.46995290207408E-2</v>
      </c>
      <c r="AC64" s="154"/>
      <c r="AD64" s="280">
        <f>+AC$7*係数表!AK64</f>
        <v>2.1564901308830115E-2</v>
      </c>
      <c r="AE64" s="280">
        <f t="shared" si="8"/>
        <v>0.30971922725835915</v>
      </c>
      <c r="AF64" s="746">
        <f>+Z64*係数表!AD64</f>
        <v>7.7441310083580683E-2</v>
      </c>
      <c r="AG64" s="291">
        <f>+AD64*係数表!AD64</f>
        <v>5.7955548773244332E-3</v>
      </c>
      <c r="AH64" s="131">
        <f t="shared" si="9"/>
        <v>8.3236864960905113E-2</v>
      </c>
      <c r="AI64" s="746">
        <f>+Z64*係数表!Y64</f>
        <v>8.0341478469225097E-3</v>
      </c>
      <c r="AJ64" s="291">
        <f>+AD64*係数表!Y64</f>
        <v>6.0125977581117435E-4</v>
      </c>
      <c r="AK64" s="131">
        <f t="shared" si="10"/>
        <v>8.6354076227336835E-3</v>
      </c>
      <c r="AL64" s="154"/>
      <c r="AM64" s="746">
        <f>+AE64*環境係数!AD61</f>
        <v>1.0186953801708474</v>
      </c>
      <c r="AN64" s="131">
        <f>+AE64*環境係数!AE61</f>
        <v>6.0296580539657058E-2</v>
      </c>
      <c r="AO64" s="154"/>
    </row>
    <row r="65" spans="1:41" ht="15.6" customHeight="1">
      <c r="A65" s="58">
        <v>59</v>
      </c>
      <c r="B65" s="123" t="s">
        <v>246</v>
      </c>
      <c r="C65" s="110" t="s">
        <v>247</v>
      </c>
      <c r="D65" s="682">
        <f>結果!D65</f>
        <v>0</v>
      </c>
      <c r="E65" s="683">
        <f>結果!E65</f>
        <v>0</v>
      </c>
      <c r="F65" s="684">
        <f>結果!F65</f>
        <v>0</v>
      </c>
      <c r="G65" s="125">
        <f>+$E65*係数表!E65</f>
        <v>0</v>
      </c>
      <c r="H65" s="126">
        <f>+$E65*係数表!F65</f>
        <v>0</v>
      </c>
      <c r="I65" s="126">
        <f>+$E65*係数表!G65</f>
        <v>0</v>
      </c>
      <c r="J65" s="126">
        <f>+$E65*係数表!H65</f>
        <v>0</v>
      </c>
      <c r="K65" s="126">
        <f>+$E65*係数表!I65</f>
        <v>0</v>
      </c>
      <c r="L65" s="126">
        <f>+$E65*係数表!J65</f>
        <v>0</v>
      </c>
      <c r="M65" s="126">
        <f>+$E65*係数表!K65</f>
        <v>0</v>
      </c>
      <c r="N65" s="126">
        <f>+$E65*係数表!L65</f>
        <v>0</v>
      </c>
      <c r="O65" s="127">
        <f>+$E65*係数表!M65</f>
        <v>0</v>
      </c>
      <c r="P65" s="125">
        <f>+$F65*係数表!E65</f>
        <v>0</v>
      </c>
      <c r="Q65" s="126">
        <f>+$F65*係数表!F65</f>
        <v>0</v>
      </c>
      <c r="R65" s="126">
        <f>+$F65*係数表!G65</f>
        <v>0</v>
      </c>
      <c r="S65" s="126">
        <f>+$F65*係数表!H65</f>
        <v>0</v>
      </c>
      <c r="T65" s="126">
        <f>+$F65*係数表!I65</f>
        <v>0</v>
      </c>
      <c r="U65" s="126">
        <f>+$F65*係数表!J65</f>
        <v>0</v>
      </c>
      <c r="V65" s="126">
        <f>+$F65*係数表!K65</f>
        <v>0</v>
      </c>
      <c r="W65" s="126">
        <f>+$F65*係数表!L65</f>
        <v>0</v>
      </c>
      <c r="X65" s="127">
        <f>+$F65*係数表!M65</f>
        <v>0</v>
      </c>
      <c r="Y65" s="131">
        <f t="shared" si="7"/>
        <v>0</v>
      </c>
      <c r="Z65" s="132">
        <v>166.23005405310511</v>
      </c>
      <c r="AA65" s="129">
        <f t="shared" si="2"/>
        <v>166.23005405310511</v>
      </c>
      <c r="AB65" s="130">
        <f>+Z65*賃金!I61</f>
        <v>28.979998607951618</v>
      </c>
      <c r="AC65" s="154"/>
      <c r="AD65" s="280">
        <f>+AC$7*係数表!AK65</f>
        <v>2.0963136383229837</v>
      </c>
      <c r="AE65" s="280">
        <f t="shared" si="8"/>
        <v>168.32636769142809</v>
      </c>
      <c r="AF65" s="746">
        <f>+Z65*係数表!AD65</f>
        <v>60.185418818497752</v>
      </c>
      <c r="AG65" s="291">
        <f>+AD65*係数表!AD65</f>
        <v>0.75899340234282275</v>
      </c>
      <c r="AH65" s="131">
        <f t="shared" si="9"/>
        <v>60.944412220840576</v>
      </c>
      <c r="AI65" s="746">
        <f>+Z65*係数表!Y65</f>
        <v>4.2680241787855984</v>
      </c>
      <c r="AJ65" s="291">
        <f>+AD65*係数表!Y65</f>
        <v>5.3823704417627079E-2</v>
      </c>
      <c r="AK65" s="131">
        <f t="shared" si="10"/>
        <v>4.3218478832032252</v>
      </c>
      <c r="AL65" s="154"/>
      <c r="AM65" s="746">
        <f>+AE65*環境係数!AD62</f>
        <v>760.5362248479629</v>
      </c>
      <c r="AN65" s="131">
        <f>+AE65*環境係数!AE62</f>
        <v>47.553964392362118</v>
      </c>
      <c r="AO65" s="154"/>
    </row>
    <row r="66" spans="1:41" ht="15.6" customHeight="1">
      <c r="A66" s="58">
        <v>60</v>
      </c>
      <c r="B66" s="123" t="s">
        <v>248</v>
      </c>
      <c r="C66" s="110" t="s">
        <v>3</v>
      </c>
      <c r="D66" s="682">
        <f>結果!D66</f>
        <v>813.88499999999999</v>
      </c>
      <c r="E66" s="683">
        <f>結果!E66</f>
        <v>160.45154770720811</v>
      </c>
      <c r="F66" s="684">
        <f>結果!F66</f>
        <v>653.43345229279191</v>
      </c>
      <c r="G66" s="125">
        <f>+$E66*係数表!E66</f>
        <v>19.632851377453985</v>
      </c>
      <c r="H66" s="126">
        <f>+$E66*係数表!F66</f>
        <v>50.093133645738078</v>
      </c>
      <c r="I66" s="126">
        <f>+$E66*係数表!G66</f>
        <v>1.2515220721162233E-2</v>
      </c>
      <c r="J66" s="126">
        <f>+$E66*係数表!H66</f>
        <v>8.2165633065384203</v>
      </c>
      <c r="K66" s="126">
        <f>+$E66*係数表!I66</f>
        <v>5.1344495266306599E-2</v>
      </c>
      <c r="L66" s="126">
        <f>+$E66*係数表!J66</f>
        <v>9.70731863628609E-2</v>
      </c>
      <c r="M66" s="126">
        <f>+$E66*係数表!K66</f>
        <v>1.2033866078040608E-2</v>
      </c>
      <c r="N66" s="126">
        <f>+$E66*係数表!L66</f>
        <v>0.4574473625132503</v>
      </c>
      <c r="O66" s="127">
        <f>+$E66*係数表!M66</f>
        <v>0.5099150186135073</v>
      </c>
      <c r="P66" s="125">
        <f>+$F66*係数表!E66</f>
        <v>79.954117222546017</v>
      </c>
      <c r="Q66" s="126">
        <f>+$F66*係数表!F66</f>
        <v>204.00257723926194</v>
      </c>
      <c r="R66" s="126">
        <f>+$F66*係数表!G66</f>
        <v>5.0967809278837768E-2</v>
      </c>
      <c r="S66" s="126">
        <f>+$F66*係数表!H66</f>
        <v>33.461673658461578</v>
      </c>
      <c r="T66" s="126">
        <f>+$F66*係数表!I66</f>
        <v>0.20909870473369344</v>
      </c>
      <c r="U66" s="126">
        <f>+$F66*係数表!J66</f>
        <v>0.39532723863713909</v>
      </c>
      <c r="V66" s="126">
        <f>+$F66*係数表!K66</f>
        <v>4.9007508921959389E-2</v>
      </c>
      <c r="W66" s="126">
        <f>+$F66*係数表!L66</f>
        <v>1.8629387724867497</v>
      </c>
      <c r="X66" s="127">
        <f>+$F66*係数表!M66</f>
        <v>2.0766115113864925</v>
      </c>
      <c r="Y66" s="131">
        <f t="shared" si="7"/>
        <v>81.368670227922493</v>
      </c>
      <c r="Z66" s="132">
        <v>86.949990966520517</v>
      </c>
      <c r="AA66" s="129">
        <f t="shared" si="2"/>
        <v>5.5813207385980235</v>
      </c>
      <c r="AB66" s="130">
        <f>+Z66*賃金!I62</f>
        <v>20.601242832138052</v>
      </c>
      <c r="AC66" s="154"/>
      <c r="AD66" s="280">
        <f>+AC$7*係数表!AK66</f>
        <v>2.7937389901511938</v>
      </c>
      <c r="AE66" s="280">
        <f t="shared" si="8"/>
        <v>89.743729956671714</v>
      </c>
      <c r="AF66" s="746">
        <f>+Z66*係数表!AD66</f>
        <v>36.370170876178499</v>
      </c>
      <c r="AG66" s="291">
        <f>+AD66*係数表!AD66</f>
        <v>1.1685885567758716</v>
      </c>
      <c r="AH66" s="131">
        <f t="shared" si="9"/>
        <v>37.538759432954372</v>
      </c>
      <c r="AI66" s="746">
        <f>+Z66*係数表!Y66</f>
        <v>5.9360931071443837</v>
      </c>
      <c r="AJ66" s="291">
        <f>+AD66*係数表!Y66</f>
        <v>0.19072911426733241</v>
      </c>
      <c r="AK66" s="131">
        <f t="shared" si="10"/>
        <v>6.1268222214117163</v>
      </c>
      <c r="AL66" s="154"/>
      <c r="AM66" s="746">
        <f>+AE66*環境係数!AD63</f>
        <v>42.746863160085205</v>
      </c>
      <c r="AN66" s="131">
        <f>+AE66*環境係数!AE63</f>
        <v>2.5657686838687641</v>
      </c>
      <c r="AO66" s="154"/>
    </row>
    <row r="67" spans="1:41" ht="15.6" customHeight="1">
      <c r="A67" s="58">
        <v>61</v>
      </c>
      <c r="B67" s="123" t="s">
        <v>249</v>
      </c>
      <c r="C67" s="110" t="s">
        <v>250</v>
      </c>
      <c r="D67" s="682">
        <f>結果!D67</f>
        <v>0</v>
      </c>
      <c r="E67" s="683">
        <f>結果!E67</f>
        <v>0</v>
      </c>
      <c r="F67" s="684">
        <f>結果!F67</f>
        <v>0</v>
      </c>
      <c r="G67" s="125">
        <f>+$E67*係数表!E67</f>
        <v>0</v>
      </c>
      <c r="H67" s="126">
        <f>+$E67*係数表!F67</f>
        <v>0</v>
      </c>
      <c r="I67" s="126">
        <f>+$E67*係数表!G67</f>
        <v>0</v>
      </c>
      <c r="J67" s="126">
        <f>+$E67*係数表!H67</f>
        <v>0</v>
      </c>
      <c r="K67" s="126">
        <f>+$E67*係数表!I67</f>
        <v>0</v>
      </c>
      <c r="L67" s="126">
        <f>+$E67*係数表!J67</f>
        <v>0</v>
      </c>
      <c r="M67" s="126">
        <f>+$E67*係数表!K67</f>
        <v>0</v>
      </c>
      <c r="N67" s="126">
        <f>+$E67*係数表!L67</f>
        <v>0</v>
      </c>
      <c r="O67" s="127">
        <f>+$E67*係数表!M67</f>
        <v>0</v>
      </c>
      <c r="P67" s="125">
        <f>+$F67*係数表!E67</f>
        <v>0</v>
      </c>
      <c r="Q67" s="126">
        <f>+$F67*係数表!F67</f>
        <v>0</v>
      </c>
      <c r="R67" s="126">
        <f>+$F67*係数表!G67</f>
        <v>0</v>
      </c>
      <c r="S67" s="126">
        <f>+$F67*係数表!H67</f>
        <v>0</v>
      </c>
      <c r="T67" s="126">
        <f>+$F67*係数表!I67</f>
        <v>0</v>
      </c>
      <c r="U67" s="126">
        <f>+$F67*係数表!J67</f>
        <v>0</v>
      </c>
      <c r="V67" s="126">
        <f>+$F67*係数表!K67</f>
        <v>0</v>
      </c>
      <c r="W67" s="126">
        <f>+$F67*係数表!L67</f>
        <v>0</v>
      </c>
      <c r="X67" s="127">
        <f>+$F67*係数表!M67</f>
        <v>0</v>
      </c>
      <c r="Y67" s="131">
        <f t="shared" si="7"/>
        <v>0</v>
      </c>
      <c r="Z67" s="132">
        <v>1.98845690503119</v>
      </c>
      <c r="AA67" s="129">
        <f t="shared" si="2"/>
        <v>1.98845690503119</v>
      </c>
      <c r="AB67" s="130">
        <f>+Z67*賃金!I63</f>
        <v>0.42492439548178457</v>
      </c>
      <c r="AC67" s="154"/>
      <c r="AD67" s="280">
        <f>+AC$7*係数表!AK67</f>
        <v>0.58145866143037717</v>
      </c>
      <c r="AE67" s="280">
        <f t="shared" si="8"/>
        <v>2.5699155664615674</v>
      </c>
      <c r="AF67" s="746">
        <f>+Z67*係数表!AD67</f>
        <v>0.35119769482914898</v>
      </c>
      <c r="AG67" s="291">
        <f>+AD67*係数表!AD67</f>
        <v>0.10269618668431135</v>
      </c>
      <c r="AH67" s="131">
        <f t="shared" si="9"/>
        <v>0.45389388151346033</v>
      </c>
      <c r="AI67" s="746">
        <f>+Z67*係数表!Y67</f>
        <v>0.10852778318572065</v>
      </c>
      <c r="AJ67" s="291">
        <f>+AD67*係数表!Y67</f>
        <v>3.1735371975881721E-2</v>
      </c>
      <c r="AK67" s="131">
        <f t="shared" si="10"/>
        <v>0.14026315516160237</v>
      </c>
      <c r="AL67" s="154"/>
      <c r="AM67" s="746">
        <f>+AE67*環境係数!AD64</f>
        <v>9.7468266370478123</v>
      </c>
      <c r="AN67" s="131">
        <f>+AE67*環境係数!AE64</f>
        <v>0.66412593429190236</v>
      </c>
      <c r="AO67" s="154"/>
    </row>
    <row r="68" spans="1:41" ht="15.6" customHeight="1">
      <c r="A68" s="58">
        <v>62</v>
      </c>
      <c r="B68" s="123" t="s">
        <v>251</v>
      </c>
      <c r="C68" s="110" t="s">
        <v>252</v>
      </c>
      <c r="D68" s="682">
        <f>結果!D68</f>
        <v>0</v>
      </c>
      <c r="E68" s="683">
        <f>結果!E68</f>
        <v>0</v>
      </c>
      <c r="F68" s="684">
        <f>結果!F68</f>
        <v>0</v>
      </c>
      <c r="G68" s="125">
        <f>+$E68*係数表!E68</f>
        <v>0</v>
      </c>
      <c r="H68" s="126">
        <f>+$E68*係数表!F68</f>
        <v>0</v>
      </c>
      <c r="I68" s="126">
        <f>+$E68*係数表!G68</f>
        <v>0</v>
      </c>
      <c r="J68" s="126">
        <f>+$E68*係数表!H68</f>
        <v>0</v>
      </c>
      <c r="K68" s="126">
        <f>+$E68*係数表!I68</f>
        <v>0</v>
      </c>
      <c r="L68" s="126">
        <f>+$E68*係数表!J68</f>
        <v>0</v>
      </c>
      <c r="M68" s="126">
        <f>+$E68*係数表!K68</f>
        <v>0</v>
      </c>
      <c r="N68" s="126">
        <f>+$E68*係数表!L68</f>
        <v>0</v>
      </c>
      <c r="O68" s="127">
        <f>+$E68*係数表!M68</f>
        <v>0</v>
      </c>
      <c r="P68" s="125">
        <f>+$F68*係数表!E68</f>
        <v>0</v>
      </c>
      <c r="Q68" s="126">
        <f>+$F68*係数表!F68</f>
        <v>0</v>
      </c>
      <c r="R68" s="126">
        <f>+$F68*係数表!G68</f>
        <v>0</v>
      </c>
      <c r="S68" s="126">
        <f>+$F68*係数表!H68</f>
        <v>0</v>
      </c>
      <c r="T68" s="126">
        <f>+$F68*係数表!I68</f>
        <v>0</v>
      </c>
      <c r="U68" s="126">
        <f>+$F68*係数表!J68</f>
        <v>0</v>
      </c>
      <c r="V68" s="126">
        <f>+$F68*係数表!K68</f>
        <v>0</v>
      </c>
      <c r="W68" s="126">
        <f>+$F68*係数表!L68</f>
        <v>0</v>
      </c>
      <c r="X68" s="127">
        <f>+$F68*係数表!M68</f>
        <v>0</v>
      </c>
      <c r="Y68" s="131">
        <f t="shared" si="7"/>
        <v>0</v>
      </c>
      <c r="Z68" s="132">
        <v>0</v>
      </c>
      <c r="AA68" s="129">
        <f t="shared" si="2"/>
        <v>0</v>
      </c>
      <c r="AB68" s="130">
        <f>+Z68*賃金!I64</f>
        <v>0</v>
      </c>
      <c r="AC68" s="154"/>
      <c r="AD68" s="280">
        <f>+AC$7*係数表!AK68</f>
        <v>0</v>
      </c>
      <c r="AE68" s="280">
        <f t="shared" si="8"/>
        <v>0</v>
      </c>
      <c r="AF68" s="746">
        <f>+Z68*係数表!AD68</f>
        <v>0</v>
      </c>
      <c r="AG68" s="291">
        <f>+AD68*係数表!AD68</f>
        <v>0</v>
      </c>
      <c r="AH68" s="131">
        <f t="shared" si="9"/>
        <v>0</v>
      </c>
      <c r="AI68" s="746">
        <f>+Z68*係数表!Y68</f>
        <v>0</v>
      </c>
      <c r="AJ68" s="291">
        <f>+AD68*係数表!Y68</f>
        <v>0</v>
      </c>
      <c r="AK68" s="131">
        <f t="shared" si="10"/>
        <v>0</v>
      </c>
      <c r="AL68" s="154"/>
      <c r="AM68" s="746">
        <f>+AE68*環境係数!AD65</f>
        <v>0</v>
      </c>
      <c r="AN68" s="131">
        <f>+AE68*環境係数!AE65</f>
        <v>0</v>
      </c>
      <c r="AO68" s="154"/>
    </row>
    <row r="69" spans="1:41" ht="15.6" customHeight="1">
      <c r="A69" s="58">
        <v>63</v>
      </c>
      <c r="B69" s="123" t="s">
        <v>253</v>
      </c>
      <c r="C69" s="110" t="s">
        <v>254</v>
      </c>
      <c r="D69" s="682">
        <f>結果!D69</f>
        <v>0</v>
      </c>
      <c r="E69" s="683">
        <f>結果!E69</f>
        <v>0</v>
      </c>
      <c r="F69" s="684">
        <f>結果!F69</f>
        <v>0</v>
      </c>
      <c r="G69" s="125">
        <f>+$E69*係数表!E69</f>
        <v>0</v>
      </c>
      <c r="H69" s="126">
        <f>+$E69*係数表!F69</f>
        <v>0</v>
      </c>
      <c r="I69" s="126">
        <f>+$E69*係数表!G69</f>
        <v>0</v>
      </c>
      <c r="J69" s="126">
        <f>+$E69*係数表!H69</f>
        <v>0</v>
      </c>
      <c r="K69" s="126">
        <f>+$E69*係数表!I69</f>
        <v>0</v>
      </c>
      <c r="L69" s="126">
        <f>+$E69*係数表!J69</f>
        <v>0</v>
      </c>
      <c r="M69" s="126">
        <f>+$E69*係数表!K69</f>
        <v>0</v>
      </c>
      <c r="N69" s="126">
        <f>+$E69*係数表!L69</f>
        <v>0</v>
      </c>
      <c r="O69" s="127">
        <f>+$E69*係数表!M69</f>
        <v>0</v>
      </c>
      <c r="P69" s="125">
        <f>+$F69*係数表!E69</f>
        <v>0</v>
      </c>
      <c r="Q69" s="126">
        <f>+$F69*係数表!F69</f>
        <v>0</v>
      </c>
      <c r="R69" s="126">
        <f>+$F69*係数表!G69</f>
        <v>0</v>
      </c>
      <c r="S69" s="126">
        <f>+$F69*係数表!H69</f>
        <v>0</v>
      </c>
      <c r="T69" s="126">
        <f>+$F69*係数表!I69</f>
        <v>0</v>
      </c>
      <c r="U69" s="126">
        <f>+$F69*係数表!J69</f>
        <v>0</v>
      </c>
      <c r="V69" s="126">
        <f>+$F69*係数表!K69</f>
        <v>0</v>
      </c>
      <c r="W69" s="126">
        <f>+$F69*係数表!L69</f>
        <v>0</v>
      </c>
      <c r="X69" s="127">
        <f>+$F69*係数表!M69</f>
        <v>0</v>
      </c>
      <c r="Y69" s="131">
        <f t="shared" si="7"/>
        <v>0</v>
      </c>
      <c r="Z69" s="132">
        <v>121.09257581790413</v>
      </c>
      <c r="AA69" s="129">
        <f t="shared" si="2"/>
        <v>121.09257581790413</v>
      </c>
      <c r="AB69" s="130">
        <f>+Z69*賃金!I65</f>
        <v>36.164103587585849</v>
      </c>
      <c r="AC69" s="154"/>
      <c r="AD69" s="280">
        <f>+AC$7*係数表!AK69</f>
        <v>17.054347786062248</v>
      </c>
      <c r="AE69" s="280">
        <f t="shared" si="8"/>
        <v>138.14692360396637</v>
      </c>
      <c r="AF69" s="746">
        <f>+Z69*係数表!AD69</f>
        <v>58.09963443475619</v>
      </c>
      <c r="AG69" s="291">
        <f>+AD69*係数表!AD69</f>
        <v>8.1825938972792738</v>
      </c>
      <c r="AH69" s="131">
        <f t="shared" si="9"/>
        <v>66.282228332035459</v>
      </c>
      <c r="AI69" s="746">
        <f>+Z69*係数表!Y69</f>
        <v>9.4127960993332174</v>
      </c>
      <c r="AJ69" s="291">
        <f>+AD69*係数表!Y69</f>
        <v>1.3256725049661038</v>
      </c>
      <c r="AK69" s="131">
        <f t="shared" si="10"/>
        <v>10.738468604299321</v>
      </c>
      <c r="AL69" s="154"/>
      <c r="AM69" s="746">
        <f>+AE69*環境係数!AD66</f>
        <v>115.84975363213248</v>
      </c>
      <c r="AN69" s="131">
        <f>+AE69*環境係数!AE66</f>
        <v>7.7906552873977155</v>
      </c>
      <c r="AO69" s="154"/>
    </row>
    <row r="70" spans="1:41" ht="15.6" customHeight="1">
      <c r="A70" s="58">
        <v>64</v>
      </c>
      <c r="B70" s="123" t="s">
        <v>255</v>
      </c>
      <c r="C70" s="110" t="s">
        <v>256</v>
      </c>
      <c r="D70" s="682">
        <f>結果!D70</f>
        <v>0</v>
      </c>
      <c r="E70" s="683">
        <f>結果!E70</f>
        <v>0</v>
      </c>
      <c r="F70" s="684">
        <f>結果!F70</f>
        <v>0</v>
      </c>
      <c r="G70" s="125">
        <f>+$E70*係数表!E70</f>
        <v>0</v>
      </c>
      <c r="H70" s="126">
        <f>+$E70*係数表!F70</f>
        <v>0</v>
      </c>
      <c r="I70" s="126">
        <f>+$E70*係数表!G70</f>
        <v>0</v>
      </c>
      <c r="J70" s="126">
        <f>+$E70*係数表!H70</f>
        <v>0</v>
      </c>
      <c r="K70" s="126">
        <f>+$E70*係数表!I70</f>
        <v>0</v>
      </c>
      <c r="L70" s="126">
        <f>+$E70*係数表!J70</f>
        <v>0</v>
      </c>
      <c r="M70" s="126">
        <f>+$E70*係数表!K70</f>
        <v>0</v>
      </c>
      <c r="N70" s="126">
        <f>+$E70*係数表!L70</f>
        <v>0</v>
      </c>
      <c r="O70" s="127">
        <f>+$E70*係数表!M70</f>
        <v>0</v>
      </c>
      <c r="P70" s="125">
        <f>+$F70*係数表!E70</f>
        <v>0</v>
      </c>
      <c r="Q70" s="126">
        <f>+$F70*係数表!F70</f>
        <v>0</v>
      </c>
      <c r="R70" s="126">
        <f>+$F70*係数表!G70</f>
        <v>0</v>
      </c>
      <c r="S70" s="126">
        <f>+$F70*係数表!H70</f>
        <v>0</v>
      </c>
      <c r="T70" s="126">
        <f>+$F70*係数表!I70</f>
        <v>0</v>
      </c>
      <c r="U70" s="126">
        <f>+$F70*係数表!J70</f>
        <v>0</v>
      </c>
      <c r="V70" s="126">
        <f>+$F70*係数表!K70</f>
        <v>0</v>
      </c>
      <c r="W70" s="126">
        <f>+$F70*係数表!L70</f>
        <v>0</v>
      </c>
      <c r="X70" s="127">
        <f>+$F70*係数表!M70</f>
        <v>0</v>
      </c>
      <c r="Y70" s="131">
        <f t="shared" si="7"/>
        <v>0</v>
      </c>
      <c r="Z70" s="132">
        <v>0</v>
      </c>
      <c r="AA70" s="129">
        <f t="shared" si="2"/>
        <v>0</v>
      </c>
      <c r="AB70" s="130">
        <f>+Z70*賃金!I66</f>
        <v>0</v>
      </c>
      <c r="AC70" s="154"/>
      <c r="AD70" s="280">
        <f>+AC$7*係数表!AK70</f>
        <v>0</v>
      </c>
      <c r="AE70" s="280">
        <f t="shared" si="8"/>
        <v>0</v>
      </c>
      <c r="AF70" s="746">
        <f>+Z70*係数表!AD70</f>
        <v>0</v>
      </c>
      <c r="AG70" s="291">
        <f>+AD70*係数表!AD70</f>
        <v>0</v>
      </c>
      <c r="AH70" s="131">
        <f t="shared" si="9"/>
        <v>0</v>
      </c>
      <c r="AI70" s="746">
        <f>+Z70*係数表!Y70</f>
        <v>0</v>
      </c>
      <c r="AJ70" s="291">
        <f>+AD70*係数表!Y70</f>
        <v>0</v>
      </c>
      <c r="AK70" s="131">
        <f t="shared" si="10"/>
        <v>0</v>
      </c>
      <c r="AL70" s="154"/>
      <c r="AM70" s="746">
        <f>+AE70*環境係数!AD67</f>
        <v>0</v>
      </c>
      <c r="AN70" s="131">
        <f>+AE70*環境係数!AE67</f>
        <v>0</v>
      </c>
      <c r="AO70" s="154"/>
    </row>
    <row r="71" spans="1:41" ht="15.6" customHeight="1">
      <c r="A71" s="58">
        <v>65</v>
      </c>
      <c r="B71" s="123" t="s">
        <v>257</v>
      </c>
      <c r="C71" s="110" t="s">
        <v>258</v>
      </c>
      <c r="D71" s="682">
        <f>結果!D71</f>
        <v>0</v>
      </c>
      <c r="E71" s="683">
        <f>結果!E71</f>
        <v>0</v>
      </c>
      <c r="F71" s="684">
        <f>結果!F71</f>
        <v>0</v>
      </c>
      <c r="G71" s="125">
        <f>+$E71*係数表!E71</f>
        <v>0</v>
      </c>
      <c r="H71" s="126">
        <f>+$E71*係数表!F71</f>
        <v>0</v>
      </c>
      <c r="I71" s="126">
        <f>+$E71*係数表!G71</f>
        <v>0</v>
      </c>
      <c r="J71" s="126">
        <f>+$E71*係数表!H71</f>
        <v>0</v>
      </c>
      <c r="K71" s="126">
        <f>+$E71*係数表!I71</f>
        <v>0</v>
      </c>
      <c r="L71" s="126">
        <f>+$E71*係数表!J71</f>
        <v>0</v>
      </c>
      <c r="M71" s="126">
        <f>+$E71*係数表!K71</f>
        <v>0</v>
      </c>
      <c r="N71" s="126">
        <f>+$E71*係数表!L71</f>
        <v>0</v>
      </c>
      <c r="O71" s="127">
        <f>+$E71*係数表!M71</f>
        <v>0</v>
      </c>
      <c r="P71" s="125">
        <f>+$F71*係数表!E71</f>
        <v>0</v>
      </c>
      <c r="Q71" s="126">
        <f>+$F71*係数表!F71</f>
        <v>0</v>
      </c>
      <c r="R71" s="126">
        <f>+$F71*係数表!G71</f>
        <v>0</v>
      </c>
      <c r="S71" s="126">
        <f>+$F71*係数表!H71</f>
        <v>0</v>
      </c>
      <c r="T71" s="126">
        <f>+$F71*係数表!I71</f>
        <v>0</v>
      </c>
      <c r="U71" s="126">
        <f>+$F71*係数表!J71</f>
        <v>0</v>
      </c>
      <c r="V71" s="126">
        <f>+$F71*係数表!K71</f>
        <v>0</v>
      </c>
      <c r="W71" s="126">
        <f>+$F71*係数表!L71</f>
        <v>0</v>
      </c>
      <c r="X71" s="127">
        <f>+$F71*係数表!M71</f>
        <v>0</v>
      </c>
      <c r="Y71" s="131">
        <f t="shared" si="7"/>
        <v>0</v>
      </c>
      <c r="Z71" s="132">
        <v>0</v>
      </c>
      <c r="AA71" s="129">
        <f t="shared" si="2"/>
        <v>0</v>
      </c>
      <c r="AB71" s="130">
        <f>+Z71*賃金!I67</f>
        <v>0</v>
      </c>
      <c r="AC71" s="154"/>
      <c r="AD71" s="280">
        <f>+AC$7*係数表!AK71</f>
        <v>0</v>
      </c>
      <c r="AE71" s="280">
        <f t="shared" ref="AE71:AE102" si="11">+AD71+Z71</f>
        <v>0</v>
      </c>
      <c r="AF71" s="746">
        <f>+Z71*係数表!AD71</f>
        <v>0</v>
      </c>
      <c r="AG71" s="291">
        <f>+AD71*係数表!AD71</f>
        <v>0</v>
      </c>
      <c r="AH71" s="131">
        <f t="shared" si="9"/>
        <v>0</v>
      </c>
      <c r="AI71" s="746">
        <f>+Z71*係数表!Y71</f>
        <v>0</v>
      </c>
      <c r="AJ71" s="291">
        <f>+AD71*係数表!Y71</f>
        <v>0</v>
      </c>
      <c r="AK71" s="131">
        <f t="shared" si="10"/>
        <v>0</v>
      </c>
      <c r="AL71" s="154"/>
      <c r="AM71" s="746">
        <f>+AE71*環境係数!AD68</f>
        <v>0</v>
      </c>
      <c r="AN71" s="131">
        <f>+AE71*環境係数!AE68</f>
        <v>0</v>
      </c>
      <c r="AO71" s="154"/>
    </row>
    <row r="72" spans="1:41" ht="15.6" customHeight="1">
      <c r="A72" s="58">
        <v>66</v>
      </c>
      <c r="B72" s="123" t="s">
        <v>259</v>
      </c>
      <c r="C72" s="110" t="s">
        <v>260</v>
      </c>
      <c r="D72" s="682">
        <f>結果!D72</f>
        <v>0</v>
      </c>
      <c r="E72" s="683">
        <f>結果!E72</f>
        <v>0</v>
      </c>
      <c r="F72" s="684">
        <f>結果!F72</f>
        <v>0</v>
      </c>
      <c r="G72" s="125">
        <f>+$E72*係数表!E72</f>
        <v>0</v>
      </c>
      <c r="H72" s="126">
        <f>+$E72*係数表!F72</f>
        <v>0</v>
      </c>
      <c r="I72" s="126">
        <f>+$E72*係数表!G72</f>
        <v>0</v>
      </c>
      <c r="J72" s="126">
        <f>+$E72*係数表!H72</f>
        <v>0</v>
      </c>
      <c r="K72" s="126">
        <f>+$E72*係数表!I72</f>
        <v>0</v>
      </c>
      <c r="L72" s="126">
        <f>+$E72*係数表!J72</f>
        <v>0</v>
      </c>
      <c r="M72" s="126">
        <f>+$E72*係数表!K72</f>
        <v>0</v>
      </c>
      <c r="N72" s="126">
        <f>+$E72*係数表!L72</f>
        <v>0</v>
      </c>
      <c r="O72" s="127">
        <f>+$E72*係数表!M72</f>
        <v>0</v>
      </c>
      <c r="P72" s="125">
        <f>+$F72*係数表!E72</f>
        <v>0</v>
      </c>
      <c r="Q72" s="126">
        <f>+$F72*係数表!F72</f>
        <v>0</v>
      </c>
      <c r="R72" s="126">
        <f>+$F72*係数表!G72</f>
        <v>0</v>
      </c>
      <c r="S72" s="126">
        <f>+$F72*係数表!H72</f>
        <v>0</v>
      </c>
      <c r="T72" s="126">
        <f>+$F72*係数表!I72</f>
        <v>0</v>
      </c>
      <c r="U72" s="126">
        <f>+$F72*係数表!J72</f>
        <v>0</v>
      </c>
      <c r="V72" s="126">
        <f>+$F72*係数表!K72</f>
        <v>0</v>
      </c>
      <c r="W72" s="126">
        <f>+$F72*係数表!L72</f>
        <v>0</v>
      </c>
      <c r="X72" s="127">
        <f>+$F72*係数表!M72</f>
        <v>0</v>
      </c>
      <c r="Y72" s="131">
        <f t="shared" si="7"/>
        <v>0</v>
      </c>
      <c r="Z72" s="132">
        <v>279.17004419373671</v>
      </c>
      <c r="AA72" s="129">
        <f t="shared" ref="AA72:AA114" si="12">+Z72-Y72</f>
        <v>279.17004419373671</v>
      </c>
      <c r="AB72" s="130">
        <f>+Z72*賃金!I68</f>
        <v>7.7639609846653483</v>
      </c>
      <c r="AC72" s="154"/>
      <c r="AD72" s="280">
        <f>+AC$7*係数表!AK72</f>
        <v>51.279834494199122</v>
      </c>
      <c r="AE72" s="280">
        <f t="shared" si="11"/>
        <v>330.44987868793584</v>
      </c>
      <c r="AF72" s="746">
        <f>+Z72*係数表!AD72</f>
        <v>126.1476167419755</v>
      </c>
      <c r="AG72" s="291">
        <f>+AD72*係数表!AD72</f>
        <v>23.171644103322802</v>
      </c>
      <c r="AH72" s="131">
        <f t="shared" si="9"/>
        <v>149.31926084529829</v>
      </c>
      <c r="AI72" s="746">
        <f>+Z72*係数表!Y72</f>
        <v>1.6656855042943897</v>
      </c>
      <c r="AJ72" s="291">
        <f>+AD72*係数表!Y72</f>
        <v>0.30596433520039984</v>
      </c>
      <c r="AK72" s="131">
        <f t="shared" si="10"/>
        <v>1.9716498394947894</v>
      </c>
      <c r="AL72" s="154"/>
      <c r="AM72" s="746">
        <f>+AE72*環境係数!AD69</f>
        <v>139987.56011904738</v>
      </c>
      <c r="AN72" s="131">
        <f>+AE72*環境係数!AE69</f>
        <v>7005.8832138936177</v>
      </c>
      <c r="AO72" s="154"/>
    </row>
    <row r="73" spans="1:41" ht="15.6" customHeight="1">
      <c r="A73" s="58">
        <v>67</v>
      </c>
      <c r="B73" s="123" t="s">
        <v>261</v>
      </c>
      <c r="C73" s="110" t="s">
        <v>262</v>
      </c>
      <c r="D73" s="682">
        <f>結果!D73</f>
        <v>0</v>
      </c>
      <c r="E73" s="683">
        <f>結果!E73</f>
        <v>0</v>
      </c>
      <c r="F73" s="684">
        <f>結果!F73</f>
        <v>0</v>
      </c>
      <c r="G73" s="125">
        <f>+$E73*係数表!E73</f>
        <v>0</v>
      </c>
      <c r="H73" s="126">
        <f>+$E73*係数表!F73</f>
        <v>0</v>
      </c>
      <c r="I73" s="126">
        <f>+$E73*係数表!G73</f>
        <v>0</v>
      </c>
      <c r="J73" s="126">
        <f>+$E73*係数表!H73</f>
        <v>0</v>
      </c>
      <c r="K73" s="126">
        <f>+$E73*係数表!I73</f>
        <v>0</v>
      </c>
      <c r="L73" s="126">
        <f>+$E73*係数表!J73</f>
        <v>0</v>
      </c>
      <c r="M73" s="126">
        <f>+$E73*係数表!K73</f>
        <v>0</v>
      </c>
      <c r="N73" s="126">
        <f>+$E73*係数表!L73</f>
        <v>0</v>
      </c>
      <c r="O73" s="127">
        <f>+$E73*係数表!M73</f>
        <v>0</v>
      </c>
      <c r="P73" s="125">
        <f>+$F73*係数表!E73</f>
        <v>0</v>
      </c>
      <c r="Q73" s="126">
        <f>+$F73*係数表!F73</f>
        <v>0</v>
      </c>
      <c r="R73" s="126">
        <f>+$F73*係数表!G73</f>
        <v>0</v>
      </c>
      <c r="S73" s="126">
        <f>+$F73*係数表!H73</f>
        <v>0</v>
      </c>
      <c r="T73" s="126">
        <f>+$F73*係数表!I73</f>
        <v>0</v>
      </c>
      <c r="U73" s="126">
        <f>+$F73*係数表!J73</f>
        <v>0</v>
      </c>
      <c r="V73" s="126">
        <f>+$F73*係数表!K73</f>
        <v>0</v>
      </c>
      <c r="W73" s="126">
        <f>+$F73*係数表!L73</f>
        <v>0</v>
      </c>
      <c r="X73" s="127">
        <f>+$F73*係数表!M73</f>
        <v>0</v>
      </c>
      <c r="Y73" s="131">
        <f t="shared" si="7"/>
        <v>0</v>
      </c>
      <c r="Z73" s="132">
        <v>64.921976580283058</v>
      </c>
      <c r="AA73" s="129">
        <f t="shared" si="12"/>
        <v>64.921976580283058</v>
      </c>
      <c r="AB73" s="130">
        <f>+Z73*賃金!I69</f>
        <v>4.4020084843887846</v>
      </c>
      <c r="AC73" s="154"/>
      <c r="AD73" s="280">
        <f>+AC$7*係数表!AK73</f>
        <v>16.655721520319332</v>
      </c>
      <c r="AE73" s="280">
        <f t="shared" si="11"/>
        <v>81.57769810060239</v>
      </c>
      <c r="AF73" s="746">
        <f>+Z73*係数表!AD73</f>
        <v>16.369660555072414</v>
      </c>
      <c r="AG73" s="291">
        <f>+AD73*係数表!AD73</f>
        <v>4.1996334977614662</v>
      </c>
      <c r="AH73" s="131">
        <f t="shared" si="9"/>
        <v>20.569294052833882</v>
      </c>
      <c r="AI73" s="746">
        <f>+Z73*係数表!Y73</f>
        <v>1.0183327489704053</v>
      </c>
      <c r="AJ73" s="291">
        <f>+AD73*係数表!Y73</f>
        <v>0.26125308524607421</v>
      </c>
      <c r="AK73" s="131">
        <f t="shared" si="10"/>
        <v>1.2795858342164794</v>
      </c>
      <c r="AL73" s="154"/>
      <c r="AM73" s="746">
        <f>+AE73*環境係数!AD70</f>
        <v>1506.3290976807971</v>
      </c>
      <c r="AN73" s="131">
        <f>+AE73*環境係数!AE70</f>
        <v>78.147677841397524</v>
      </c>
      <c r="AO73" s="154"/>
    </row>
    <row r="74" spans="1:41" ht="15.6" customHeight="1">
      <c r="A74" s="58">
        <v>68</v>
      </c>
      <c r="B74" s="123" t="s">
        <v>263</v>
      </c>
      <c r="C74" s="110" t="s">
        <v>4</v>
      </c>
      <c r="D74" s="682">
        <f>結果!D74</f>
        <v>0</v>
      </c>
      <c r="E74" s="683">
        <f>結果!E74</f>
        <v>0</v>
      </c>
      <c r="F74" s="684">
        <f>結果!F74</f>
        <v>0</v>
      </c>
      <c r="G74" s="125">
        <f>+$E74*係数表!E74</f>
        <v>0</v>
      </c>
      <c r="H74" s="126">
        <f>+$E74*係数表!F74</f>
        <v>0</v>
      </c>
      <c r="I74" s="126">
        <f>+$E74*係数表!G74</f>
        <v>0</v>
      </c>
      <c r="J74" s="126">
        <f>+$E74*係数表!H74</f>
        <v>0</v>
      </c>
      <c r="K74" s="126">
        <f>+$E74*係数表!I74</f>
        <v>0</v>
      </c>
      <c r="L74" s="126">
        <f>+$E74*係数表!J74</f>
        <v>0</v>
      </c>
      <c r="M74" s="126">
        <f>+$E74*係数表!K74</f>
        <v>0</v>
      </c>
      <c r="N74" s="126">
        <f>+$E74*係数表!L74</f>
        <v>0</v>
      </c>
      <c r="O74" s="127">
        <f>+$E74*係数表!M74</f>
        <v>0</v>
      </c>
      <c r="P74" s="125">
        <f>+$F74*係数表!E74</f>
        <v>0</v>
      </c>
      <c r="Q74" s="126">
        <f>+$F74*係数表!F74</f>
        <v>0</v>
      </c>
      <c r="R74" s="126">
        <f>+$F74*係数表!G74</f>
        <v>0</v>
      </c>
      <c r="S74" s="126">
        <f>+$F74*係数表!H74</f>
        <v>0</v>
      </c>
      <c r="T74" s="126">
        <f>+$F74*係数表!I74</f>
        <v>0</v>
      </c>
      <c r="U74" s="126">
        <f>+$F74*係数表!J74</f>
        <v>0</v>
      </c>
      <c r="V74" s="126">
        <f>+$F74*係数表!K74</f>
        <v>0</v>
      </c>
      <c r="W74" s="126">
        <f>+$F74*係数表!L74</f>
        <v>0</v>
      </c>
      <c r="X74" s="127">
        <f>+$F74*係数表!M74</f>
        <v>0</v>
      </c>
      <c r="Y74" s="131">
        <f t="shared" si="7"/>
        <v>0</v>
      </c>
      <c r="Z74" s="132">
        <v>96.55097011097709</v>
      </c>
      <c r="AA74" s="129">
        <f t="shared" si="12"/>
        <v>96.55097011097709</v>
      </c>
      <c r="AB74" s="130">
        <f>+Z74*賃金!I70</f>
        <v>7.343087281691127</v>
      </c>
      <c r="AC74" s="154"/>
      <c r="AD74" s="280">
        <f>+AC$7*係数表!AK74</f>
        <v>21.253456898329887</v>
      </c>
      <c r="AE74" s="280">
        <f t="shared" si="11"/>
        <v>117.80442700930698</v>
      </c>
      <c r="AF74" s="746">
        <f>+Z74*係数表!AD74</f>
        <v>40.409599599307533</v>
      </c>
      <c r="AG74" s="291">
        <f>+AD74*係数表!AD74</f>
        <v>8.8952361884658835</v>
      </c>
      <c r="AH74" s="131">
        <f t="shared" si="9"/>
        <v>49.304835787773413</v>
      </c>
      <c r="AI74" s="746">
        <f>+Z74*係数表!Y74</f>
        <v>1.9868016496924843</v>
      </c>
      <c r="AJ74" s="291">
        <f>+AD74*係数表!Y74</f>
        <v>0.4373483060681243</v>
      </c>
      <c r="AK74" s="131">
        <f t="shared" si="10"/>
        <v>2.4241499557606088</v>
      </c>
      <c r="AL74" s="154"/>
      <c r="AM74" s="746">
        <f>+AE74*環境係数!AD71</f>
        <v>422.10823051386751</v>
      </c>
      <c r="AN74" s="131">
        <f>+AE74*環境係数!AE71</f>
        <v>21.885012781768665</v>
      </c>
      <c r="AO74" s="154"/>
    </row>
    <row r="75" spans="1:41" ht="15.6" customHeight="1">
      <c r="A75" s="58">
        <v>69</v>
      </c>
      <c r="B75" s="123" t="s">
        <v>264</v>
      </c>
      <c r="C75" s="110" t="s">
        <v>5</v>
      </c>
      <c r="D75" s="682">
        <f>結果!D75</f>
        <v>0</v>
      </c>
      <c r="E75" s="683">
        <f>結果!E75</f>
        <v>0</v>
      </c>
      <c r="F75" s="684">
        <f>結果!F75</f>
        <v>0</v>
      </c>
      <c r="G75" s="125">
        <f>+$E75*係数表!E75</f>
        <v>0</v>
      </c>
      <c r="H75" s="126">
        <f>+$E75*係数表!F75</f>
        <v>0</v>
      </c>
      <c r="I75" s="126">
        <f>+$E75*係数表!G75</f>
        <v>0</v>
      </c>
      <c r="J75" s="126">
        <f>+$E75*係数表!H75</f>
        <v>0</v>
      </c>
      <c r="K75" s="126">
        <f>+$E75*係数表!I75</f>
        <v>0</v>
      </c>
      <c r="L75" s="126">
        <f>+$E75*係数表!J75</f>
        <v>0</v>
      </c>
      <c r="M75" s="126">
        <f>+$E75*係数表!K75</f>
        <v>0</v>
      </c>
      <c r="N75" s="126">
        <f>+$E75*係数表!L75</f>
        <v>0</v>
      </c>
      <c r="O75" s="127">
        <f>+$E75*係数表!M75</f>
        <v>0</v>
      </c>
      <c r="P75" s="125">
        <f>+$F75*係数表!E75</f>
        <v>0</v>
      </c>
      <c r="Q75" s="126">
        <f>+$F75*係数表!F75</f>
        <v>0</v>
      </c>
      <c r="R75" s="126">
        <f>+$F75*係数表!G75</f>
        <v>0</v>
      </c>
      <c r="S75" s="126">
        <f>+$F75*係数表!H75</f>
        <v>0</v>
      </c>
      <c r="T75" s="126">
        <f>+$F75*係数表!I75</f>
        <v>0</v>
      </c>
      <c r="U75" s="126">
        <f>+$F75*係数表!J75</f>
        <v>0</v>
      </c>
      <c r="V75" s="126">
        <f>+$F75*係数表!K75</f>
        <v>0</v>
      </c>
      <c r="W75" s="126">
        <f>+$F75*係数表!L75</f>
        <v>0</v>
      </c>
      <c r="X75" s="127">
        <f>+$F75*係数表!M75</f>
        <v>0</v>
      </c>
      <c r="Y75" s="131">
        <f t="shared" si="7"/>
        <v>0</v>
      </c>
      <c r="Z75" s="132">
        <v>90.500775848363247</v>
      </c>
      <c r="AA75" s="129">
        <f t="shared" si="12"/>
        <v>90.500775848363247</v>
      </c>
      <c r="AB75" s="130">
        <f>+Z75*賃金!I71</f>
        <v>36.655644984078911</v>
      </c>
      <c r="AC75" s="154"/>
      <c r="AD75" s="280">
        <f>+AC$7*係数表!AK75</f>
        <v>3.2321148560132751</v>
      </c>
      <c r="AE75" s="280">
        <f t="shared" si="11"/>
        <v>93.732890704376516</v>
      </c>
      <c r="AF75" s="746">
        <f>+Z75*係数表!AD75</f>
        <v>58.016164853141611</v>
      </c>
      <c r="AG75" s="291">
        <f>+AD75*係数表!AD75</f>
        <v>2.0719701743213901</v>
      </c>
      <c r="AH75" s="131">
        <f t="shared" si="9"/>
        <v>60.088135027463004</v>
      </c>
      <c r="AI75" s="746">
        <f>+Z75*係数表!Y75</f>
        <v>6.6821165387624939</v>
      </c>
      <c r="AJ75" s="291">
        <f>+AD75*係数表!Y75</f>
        <v>0.23864290589876594</v>
      </c>
      <c r="AK75" s="131">
        <f t="shared" si="10"/>
        <v>6.9207594446612601</v>
      </c>
      <c r="AL75" s="154"/>
      <c r="AM75" s="746">
        <f>+AE75*環境係数!AD72</f>
        <v>2039.1682045107232</v>
      </c>
      <c r="AN75" s="131">
        <f>+AE75*環境係数!AE72</f>
        <v>65.267006939956588</v>
      </c>
      <c r="AO75" s="154"/>
    </row>
    <row r="76" spans="1:41" ht="15.6" customHeight="1">
      <c r="A76" s="58">
        <v>70</v>
      </c>
      <c r="B76" s="133" t="s">
        <v>265</v>
      </c>
      <c r="C76" s="134" t="s">
        <v>52</v>
      </c>
      <c r="D76" s="682">
        <f>結果!D76</f>
        <v>0</v>
      </c>
      <c r="E76" s="683">
        <f>結果!E76</f>
        <v>0</v>
      </c>
      <c r="F76" s="684">
        <f>結果!F76</f>
        <v>0</v>
      </c>
      <c r="G76" s="135"/>
      <c r="H76" s="136"/>
      <c r="I76" s="126">
        <f>+$E76*係数表!G76</f>
        <v>0</v>
      </c>
      <c r="J76" s="126">
        <f>+$E76*係数表!H76</f>
        <v>0</v>
      </c>
      <c r="K76" s="126">
        <f>+$E76*係数表!I76</f>
        <v>0</v>
      </c>
      <c r="L76" s="126">
        <f>+$E76*係数表!J76</f>
        <v>0</v>
      </c>
      <c r="M76" s="126">
        <f>+$E76*係数表!K76</f>
        <v>0</v>
      </c>
      <c r="N76" s="126">
        <f>+$E76*係数表!L76</f>
        <v>0</v>
      </c>
      <c r="O76" s="127">
        <f>+$E76*係数表!M76</f>
        <v>0</v>
      </c>
      <c r="P76" s="135"/>
      <c r="Q76" s="136"/>
      <c r="R76" s="126">
        <f>+$F76*係数表!G76</f>
        <v>0</v>
      </c>
      <c r="S76" s="126">
        <f>+$F76*係数表!H76</f>
        <v>0</v>
      </c>
      <c r="T76" s="126">
        <f>+$F76*係数表!I76</f>
        <v>0</v>
      </c>
      <c r="U76" s="126">
        <f>+$F76*係数表!J76</f>
        <v>0</v>
      </c>
      <c r="V76" s="126">
        <f>+$F76*係数表!K76</f>
        <v>0</v>
      </c>
      <c r="W76" s="126">
        <f>+$F76*係数表!L76</f>
        <v>0</v>
      </c>
      <c r="X76" s="127">
        <f>+$F76*係数表!M76</f>
        <v>0</v>
      </c>
      <c r="Y76" s="137">
        <f>SUM(G7:H114,P7:Q114)*係数表!T76+E76</f>
        <v>881.36812236572291</v>
      </c>
      <c r="Z76" s="132">
        <v>1356.2110186768368</v>
      </c>
      <c r="AA76" s="129">
        <f t="shared" si="12"/>
        <v>474.84289631111392</v>
      </c>
      <c r="AB76" s="130">
        <f>+Z76*賃金!I72</f>
        <v>585.6251432034494</v>
      </c>
      <c r="AC76" s="154"/>
      <c r="AD76" s="280">
        <f>+AC$7*係数表!AK76</f>
        <v>361.24889622326668</v>
      </c>
      <c r="AE76" s="280">
        <f t="shared" si="11"/>
        <v>1717.4599149001035</v>
      </c>
      <c r="AF76" s="746">
        <f>+Z76*係数表!AD76</f>
        <v>958.02833228402221</v>
      </c>
      <c r="AG76" s="291">
        <f>+AD76*係数表!AD76</f>
        <v>255.18645168203491</v>
      </c>
      <c r="AH76" s="131">
        <f t="shared" si="9"/>
        <v>1213.2147839660572</v>
      </c>
      <c r="AI76" s="746">
        <f>+Z76*係数表!Y76</f>
        <v>133.4884907224297</v>
      </c>
      <c r="AJ76" s="291">
        <f>+AD76*係数表!Y76</f>
        <v>35.556833905563607</v>
      </c>
      <c r="AK76" s="131">
        <f t="shared" si="10"/>
        <v>169.0453246279933</v>
      </c>
      <c r="AL76" s="154"/>
      <c r="AM76" s="746">
        <f>+AE76*環境係数!AD73</f>
        <v>1554.5601588105778</v>
      </c>
      <c r="AN76" s="131">
        <f>+AE76*環境係数!AE73</f>
        <v>97.507128156293803</v>
      </c>
      <c r="AO76" s="154"/>
    </row>
    <row r="77" spans="1:41" ht="15.6" customHeight="1">
      <c r="A77" s="58">
        <v>71</v>
      </c>
      <c r="B77" s="123" t="s">
        <v>266</v>
      </c>
      <c r="C77" s="110" t="s">
        <v>6</v>
      </c>
      <c r="D77" s="682">
        <f>結果!D77</f>
        <v>0</v>
      </c>
      <c r="E77" s="683">
        <f>結果!E77</f>
        <v>0</v>
      </c>
      <c r="F77" s="684">
        <f>結果!F77</f>
        <v>0</v>
      </c>
      <c r="G77" s="125">
        <f>+$E77*係数表!E77</f>
        <v>0</v>
      </c>
      <c r="H77" s="126">
        <f>+$E77*係数表!F77</f>
        <v>0</v>
      </c>
      <c r="I77" s="126">
        <f>+$E77*係数表!G77</f>
        <v>0</v>
      </c>
      <c r="J77" s="126">
        <f>+$E77*係数表!H77</f>
        <v>0</v>
      </c>
      <c r="K77" s="126">
        <f>+$E77*係数表!I77</f>
        <v>0</v>
      </c>
      <c r="L77" s="126">
        <f>+$E77*係数表!J77</f>
        <v>0</v>
      </c>
      <c r="M77" s="126">
        <f>+$E77*係数表!K77</f>
        <v>0</v>
      </c>
      <c r="N77" s="126">
        <f>+$E77*係数表!L77</f>
        <v>0</v>
      </c>
      <c r="O77" s="127">
        <f>+$E77*係数表!M77</f>
        <v>0</v>
      </c>
      <c r="P77" s="125">
        <f>+$F77*係数表!E77</f>
        <v>0</v>
      </c>
      <c r="Q77" s="126">
        <f>+$F77*係数表!F77</f>
        <v>0</v>
      </c>
      <c r="R77" s="126">
        <f>+$F77*係数表!G77</f>
        <v>0</v>
      </c>
      <c r="S77" s="126">
        <f>+$F77*係数表!H77</f>
        <v>0</v>
      </c>
      <c r="T77" s="126">
        <f>+$F77*係数表!I77</f>
        <v>0</v>
      </c>
      <c r="U77" s="126">
        <f>+$F77*係数表!J77</f>
        <v>0</v>
      </c>
      <c r="V77" s="126">
        <f>+$F77*係数表!K77</f>
        <v>0</v>
      </c>
      <c r="W77" s="126">
        <f>+$F77*係数表!L77</f>
        <v>0</v>
      </c>
      <c r="X77" s="127">
        <f>+$F77*係数表!M77</f>
        <v>0</v>
      </c>
      <c r="Y77" s="131">
        <f>+E77-SUM(G77:O77)</f>
        <v>0</v>
      </c>
      <c r="Z77" s="132">
        <v>354.62993115035999</v>
      </c>
      <c r="AA77" s="129">
        <f t="shared" si="12"/>
        <v>354.62993115035999</v>
      </c>
      <c r="AB77" s="130">
        <f>+Z77*賃金!I73</f>
        <v>103.19579714012622</v>
      </c>
      <c r="AC77" s="154"/>
      <c r="AD77" s="280">
        <f>+AC$7*係数表!AK77</f>
        <v>138.65827271685089</v>
      </c>
      <c r="AE77" s="280">
        <f t="shared" si="11"/>
        <v>493.28820386721088</v>
      </c>
      <c r="AF77" s="746">
        <f>+Z77*係数表!AD77</f>
        <v>222.51264867377267</v>
      </c>
      <c r="AG77" s="291">
        <f>+AD77*係数表!AD77</f>
        <v>87.001171679655272</v>
      </c>
      <c r="AH77" s="131">
        <f t="shared" si="9"/>
        <v>309.51382035342795</v>
      </c>
      <c r="AI77" s="746">
        <f>+Z77*係数表!Y77</f>
        <v>15.943019838496177</v>
      </c>
      <c r="AJ77" s="291">
        <f>+AD77*係数表!Y77</f>
        <v>6.2336294782717543</v>
      </c>
      <c r="AK77" s="131">
        <f t="shared" si="10"/>
        <v>22.176649316767932</v>
      </c>
      <c r="AL77" s="154"/>
      <c r="AM77" s="746">
        <f>+AE77*環境係数!AD74</f>
        <v>53.399226484769741</v>
      </c>
      <c r="AN77" s="131">
        <f>+AE77*環境係数!AE74</f>
        <v>2.9406419572364078</v>
      </c>
      <c r="AO77" s="154"/>
    </row>
    <row r="78" spans="1:41" ht="15.6" customHeight="1">
      <c r="A78" s="58">
        <v>72</v>
      </c>
      <c r="B78" s="123" t="s">
        <v>267</v>
      </c>
      <c r="C78" s="110" t="s">
        <v>268</v>
      </c>
      <c r="D78" s="682">
        <f>結果!D78</f>
        <v>0</v>
      </c>
      <c r="E78" s="683">
        <f>結果!E78</f>
        <v>0</v>
      </c>
      <c r="F78" s="684">
        <f>結果!F78</f>
        <v>0</v>
      </c>
      <c r="G78" s="125">
        <f>+$E78*係数表!E78</f>
        <v>0</v>
      </c>
      <c r="H78" s="126">
        <f>+$E78*係数表!F78</f>
        <v>0</v>
      </c>
      <c r="I78" s="126">
        <f>+$E78*係数表!G78</f>
        <v>0</v>
      </c>
      <c r="J78" s="126">
        <f>+$E78*係数表!H78</f>
        <v>0</v>
      </c>
      <c r="K78" s="126">
        <f>+$E78*係数表!I78</f>
        <v>0</v>
      </c>
      <c r="L78" s="126">
        <f>+$E78*係数表!J78</f>
        <v>0</v>
      </c>
      <c r="M78" s="126">
        <f>+$E78*係数表!K78</f>
        <v>0</v>
      </c>
      <c r="N78" s="126">
        <f>+$E78*係数表!L78</f>
        <v>0</v>
      </c>
      <c r="O78" s="127">
        <f>+$E78*係数表!M78</f>
        <v>0</v>
      </c>
      <c r="P78" s="125">
        <f>+$F78*係数表!E78</f>
        <v>0</v>
      </c>
      <c r="Q78" s="126">
        <f>+$F78*係数表!F78</f>
        <v>0</v>
      </c>
      <c r="R78" s="126">
        <f>+$F78*係数表!G78</f>
        <v>0</v>
      </c>
      <c r="S78" s="126">
        <f>+$F78*係数表!H78</f>
        <v>0</v>
      </c>
      <c r="T78" s="126">
        <f>+$F78*係数表!I78</f>
        <v>0</v>
      </c>
      <c r="U78" s="126">
        <f>+$F78*係数表!J78</f>
        <v>0</v>
      </c>
      <c r="V78" s="126">
        <f>+$F78*係数表!K78</f>
        <v>0</v>
      </c>
      <c r="W78" s="126">
        <f>+$F78*係数表!L78</f>
        <v>0</v>
      </c>
      <c r="X78" s="127">
        <f>+$F78*係数表!M78</f>
        <v>0</v>
      </c>
      <c r="Y78" s="131">
        <f>+E78-SUM(G78:O78)</f>
        <v>0</v>
      </c>
      <c r="Z78" s="132">
        <v>237.08042027255169</v>
      </c>
      <c r="AA78" s="129">
        <f t="shared" si="12"/>
        <v>237.08042027255169</v>
      </c>
      <c r="AB78" s="130">
        <f>+Z78*賃金!I74</f>
        <v>40.482477094796991</v>
      </c>
      <c r="AC78" s="154"/>
      <c r="AD78" s="280">
        <f>+AC$7*係数表!AK78</f>
        <v>44.219696556521356</v>
      </c>
      <c r="AE78" s="280">
        <f t="shared" si="11"/>
        <v>281.30011682907303</v>
      </c>
      <c r="AF78" s="746">
        <f>+Z78*係数表!AD78</f>
        <v>170.15433400623846</v>
      </c>
      <c r="AG78" s="291">
        <f>+AD78*係数表!AD78</f>
        <v>31.736796353249797</v>
      </c>
      <c r="AH78" s="131">
        <f t="shared" si="9"/>
        <v>201.89113035948824</v>
      </c>
      <c r="AI78" s="746">
        <f>+Z78*係数表!Y78</f>
        <v>10.172871893602951</v>
      </c>
      <c r="AJ78" s="291">
        <f>+AD78*係数表!Y78</f>
        <v>1.8974207474676401</v>
      </c>
      <c r="AK78" s="131">
        <f t="shared" si="10"/>
        <v>12.070292641070591</v>
      </c>
      <c r="AL78" s="154"/>
      <c r="AM78" s="746">
        <f>+AE78*環境係数!AD75</f>
        <v>239.56282323461016</v>
      </c>
      <c r="AN78" s="131">
        <f>+AE78*環境係数!AE75</f>
        <v>12.775889526356234</v>
      </c>
      <c r="AO78" s="154"/>
    </row>
    <row r="79" spans="1:41" ht="15.6" customHeight="1">
      <c r="A79" s="58">
        <v>73</v>
      </c>
      <c r="B79" s="123" t="s">
        <v>269</v>
      </c>
      <c r="C79" s="110" t="s">
        <v>270</v>
      </c>
      <c r="D79" s="682">
        <f>結果!D79</f>
        <v>0</v>
      </c>
      <c r="E79" s="683">
        <f>結果!E79</f>
        <v>0</v>
      </c>
      <c r="F79" s="684">
        <f>結果!F79</f>
        <v>0</v>
      </c>
      <c r="G79" s="125">
        <f>+$E79*係数表!E79</f>
        <v>0</v>
      </c>
      <c r="H79" s="126">
        <f>+$E79*係数表!F79</f>
        <v>0</v>
      </c>
      <c r="I79" s="126">
        <f>+$E79*係数表!G79</f>
        <v>0</v>
      </c>
      <c r="J79" s="126">
        <f>+$E79*係数表!H79</f>
        <v>0</v>
      </c>
      <c r="K79" s="126">
        <f>+$E79*係数表!I79</f>
        <v>0</v>
      </c>
      <c r="L79" s="126">
        <f>+$E79*係数表!J79</f>
        <v>0</v>
      </c>
      <c r="M79" s="126">
        <f>+$E79*係数表!K79</f>
        <v>0</v>
      </c>
      <c r="N79" s="126">
        <f>+$E79*係数表!L79</f>
        <v>0</v>
      </c>
      <c r="O79" s="127">
        <f>+$E79*係数表!M79</f>
        <v>0</v>
      </c>
      <c r="P79" s="125">
        <f>+$F79*係数表!E79</f>
        <v>0</v>
      </c>
      <c r="Q79" s="126">
        <f>+$F79*係数表!F79</f>
        <v>0</v>
      </c>
      <c r="R79" s="126">
        <f>+$F79*係数表!G79</f>
        <v>0</v>
      </c>
      <c r="S79" s="126">
        <f>+$F79*係数表!H79</f>
        <v>0</v>
      </c>
      <c r="T79" s="126">
        <f>+$F79*係数表!I79</f>
        <v>0</v>
      </c>
      <c r="U79" s="126">
        <f>+$F79*係数表!J79</f>
        <v>0</v>
      </c>
      <c r="V79" s="126">
        <f>+$F79*係数表!K79</f>
        <v>0</v>
      </c>
      <c r="W79" s="126">
        <f>+$F79*係数表!L79</f>
        <v>0</v>
      </c>
      <c r="X79" s="127">
        <f>+$F79*係数表!M79</f>
        <v>0</v>
      </c>
      <c r="Y79" s="131">
        <f>+E79-SUM(G79:O79)</f>
        <v>0</v>
      </c>
      <c r="Z79" s="132">
        <v>0</v>
      </c>
      <c r="AA79" s="129">
        <f t="shared" si="12"/>
        <v>0</v>
      </c>
      <c r="AB79" s="130">
        <f>+Z79*賃金!I75</f>
        <v>0</v>
      </c>
      <c r="AC79" s="154"/>
      <c r="AD79" s="280">
        <f>+AC$7*係数表!AK79</f>
        <v>106.49976447077449</v>
      </c>
      <c r="AE79" s="280">
        <f t="shared" si="11"/>
        <v>106.49976447077449</v>
      </c>
      <c r="AF79" s="746">
        <f>+Z79*係数表!AD79</f>
        <v>0</v>
      </c>
      <c r="AG79" s="291">
        <f>+AD79*係数表!AD79</f>
        <v>68.549896299311243</v>
      </c>
      <c r="AH79" s="131">
        <f t="shared" si="9"/>
        <v>68.549896299311243</v>
      </c>
      <c r="AI79" s="746">
        <f>+Z79*係数表!Y79</f>
        <v>0</v>
      </c>
      <c r="AJ79" s="291">
        <f>+AD79*係数表!Y79</f>
        <v>2.8630144614773037</v>
      </c>
      <c r="AK79" s="131">
        <f t="shared" si="10"/>
        <v>2.8630144614773037</v>
      </c>
      <c r="AL79" s="154"/>
      <c r="AM79" s="746">
        <f>+AE79*環境係数!AD76</f>
        <v>12.914927741883696</v>
      </c>
      <c r="AN79" s="131">
        <f>+AE79*環境係数!AE76</f>
        <v>0.77771123260694086</v>
      </c>
      <c r="AO79" s="154"/>
    </row>
    <row r="80" spans="1:41" ht="15.6" customHeight="1">
      <c r="A80" s="58">
        <v>74</v>
      </c>
      <c r="B80" s="123" t="s">
        <v>271</v>
      </c>
      <c r="C80" s="110" t="s">
        <v>272</v>
      </c>
      <c r="D80" s="682">
        <f>結果!D80</f>
        <v>0</v>
      </c>
      <c r="E80" s="683">
        <f>結果!E80</f>
        <v>0</v>
      </c>
      <c r="F80" s="684">
        <f>結果!F80</f>
        <v>0</v>
      </c>
      <c r="G80" s="125">
        <f>+$E80*係数表!E80</f>
        <v>0</v>
      </c>
      <c r="H80" s="126">
        <f>+$E80*係数表!F80</f>
        <v>0</v>
      </c>
      <c r="I80" s="126">
        <f>+$E80*係数表!G80</f>
        <v>0</v>
      </c>
      <c r="J80" s="126">
        <f>+$E80*係数表!H80</f>
        <v>0</v>
      </c>
      <c r="K80" s="126">
        <f>+$E80*係数表!I80</f>
        <v>0</v>
      </c>
      <c r="L80" s="126">
        <f>+$E80*係数表!J80</f>
        <v>0</v>
      </c>
      <c r="M80" s="126">
        <f>+$E80*係数表!K80</f>
        <v>0</v>
      </c>
      <c r="N80" s="126">
        <f>+$E80*係数表!L80</f>
        <v>0</v>
      </c>
      <c r="O80" s="127">
        <f>+$E80*係数表!M80</f>
        <v>0</v>
      </c>
      <c r="P80" s="125">
        <f>+$F80*係数表!E80</f>
        <v>0</v>
      </c>
      <c r="Q80" s="126">
        <f>+$F80*係数表!F80</f>
        <v>0</v>
      </c>
      <c r="R80" s="126">
        <f>+$F80*係数表!G80</f>
        <v>0</v>
      </c>
      <c r="S80" s="126">
        <f>+$F80*係数表!H80</f>
        <v>0</v>
      </c>
      <c r="T80" s="126">
        <f>+$F80*係数表!I80</f>
        <v>0</v>
      </c>
      <c r="U80" s="126">
        <f>+$F80*係数表!J80</f>
        <v>0</v>
      </c>
      <c r="V80" s="126">
        <f>+$F80*係数表!K80</f>
        <v>0</v>
      </c>
      <c r="W80" s="126">
        <f>+$F80*係数表!L80</f>
        <v>0</v>
      </c>
      <c r="X80" s="127">
        <f>+$F80*係数表!M80</f>
        <v>0</v>
      </c>
      <c r="Y80" s="131">
        <f>+E80-SUM(G80:O80)</f>
        <v>0</v>
      </c>
      <c r="Z80" s="132">
        <v>0</v>
      </c>
      <c r="AA80" s="129">
        <f t="shared" si="12"/>
        <v>0</v>
      </c>
      <c r="AB80" s="130">
        <f>+Z80*賃金!I76</f>
        <v>0</v>
      </c>
      <c r="AC80" s="154"/>
      <c r="AD80" s="280">
        <f>+AC$7*係数表!AK80</f>
        <v>398.87393676626863</v>
      </c>
      <c r="AE80" s="280">
        <f t="shared" si="11"/>
        <v>398.87393676626863</v>
      </c>
      <c r="AF80" s="746">
        <f>+Z80*係数表!AD80</f>
        <v>0</v>
      </c>
      <c r="AG80" s="291">
        <f>+AD80*係数表!AD80</f>
        <v>355.3800894384807</v>
      </c>
      <c r="AH80" s="131">
        <f t="shared" si="9"/>
        <v>355.3800894384807</v>
      </c>
      <c r="AI80" s="746">
        <f>+Z80*係数表!Y80</f>
        <v>0</v>
      </c>
      <c r="AJ80" s="291">
        <f>+AD80*係数表!Y80</f>
        <v>0</v>
      </c>
      <c r="AK80" s="131">
        <f t="shared" si="10"/>
        <v>0</v>
      </c>
      <c r="AL80" s="154"/>
      <c r="AM80" s="746">
        <f>+AE80*環境係数!AD77</f>
        <v>4.8927401030422523E-3</v>
      </c>
      <c r="AN80" s="131">
        <f>+AE80*環境係数!AE77</f>
        <v>0</v>
      </c>
      <c r="AO80" s="154"/>
    </row>
    <row r="81" spans="1:41" ht="15.6" customHeight="1">
      <c r="A81" s="58">
        <v>75</v>
      </c>
      <c r="B81" s="133" t="s">
        <v>273</v>
      </c>
      <c r="C81" s="134" t="s">
        <v>274</v>
      </c>
      <c r="D81" s="682">
        <f>結果!D81</f>
        <v>2932.0839999999998</v>
      </c>
      <c r="E81" s="683">
        <f>結果!E81</f>
        <v>2932.0839999999998</v>
      </c>
      <c r="F81" s="684">
        <f>結果!F81</f>
        <v>0</v>
      </c>
      <c r="G81" s="125">
        <f>+$E81*係数表!E81</f>
        <v>0</v>
      </c>
      <c r="H81" s="126">
        <f>+$E81*係数表!F81</f>
        <v>0</v>
      </c>
      <c r="I81" s="136"/>
      <c r="J81" s="126">
        <f>+$E81*係数表!H81</f>
        <v>0</v>
      </c>
      <c r="K81" s="126">
        <f>+$E81*係数表!I81</f>
        <v>0</v>
      </c>
      <c r="L81" s="126">
        <f>+$E81*係数表!J81</f>
        <v>0</v>
      </c>
      <c r="M81" s="126">
        <f>+$E81*係数表!K81</f>
        <v>0</v>
      </c>
      <c r="N81" s="126">
        <f>+$E81*係数表!L81</f>
        <v>0</v>
      </c>
      <c r="O81" s="127">
        <f>+$E81*係数表!M81</f>
        <v>0</v>
      </c>
      <c r="P81" s="125">
        <f>+$F81*係数表!E81</f>
        <v>0</v>
      </c>
      <c r="Q81" s="126">
        <f>+$F81*係数表!F81</f>
        <v>0</v>
      </c>
      <c r="R81" s="136"/>
      <c r="S81" s="126">
        <f>+$F81*係数表!H81</f>
        <v>0</v>
      </c>
      <c r="T81" s="126">
        <f>+$F81*係数表!I81</f>
        <v>0</v>
      </c>
      <c r="U81" s="126">
        <f>+$F81*係数表!J81</f>
        <v>0</v>
      </c>
      <c r="V81" s="126">
        <f>+$F81*係数表!K81</f>
        <v>0</v>
      </c>
      <c r="W81" s="126">
        <f>+$F81*係数表!L81</f>
        <v>0</v>
      </c>
      <c r="X81" s="127">
        <f>+$F81*係数表!M81</f>
        <v>0</v>
      </c>
      <c r="Y81" s="137">
        <f>SUM(I7:I114,R7:R114)*係数表!T81+E81</f>
        <v>2932.8528317554733</v>
      </c>
      <c r="Z81" s="132">
        <v>2954.8200787529158</v>
      </c>
      <c r="AA81" s="129">
        <f t="shared" si="12"/>
        <v>21.967246997442544</v>
      </c>
      <c r="AB81" s="130">
        <f>+Z81*賃金!I77</f>
        <v>832.46847555170882</v>
      </c>
      <c r="AC81" s="154"/>
      <c r="AD81" s="280">
        <f>+AC$7*係数表!AK81</f>
        <v>27.604865177019398</v>
      </c>
      <c r="AE81" s="280">
        <f t="shared" si="11"/>
        <v>2982.4249439299351</v>
      </c>
      <c r="AF81" s="746">
        <f>+Z81*係数表!AD81</f>
        <v>1933.3527633430811</v>
      </c>
      <c r="AG81" s="291">
        <f>+AD81*係数表!AD81</f>
        <v>18.061993945238275</v>
      </c>
      <c r="AH81" s="131">
        <f t="shared" si="9"/>
        <v>1951.4147572883194</v>
      </c>
      <c r="AI81" s="746">
        <f>+Z81*係数表!Y81</f>
        <v>59.467076401420755</v>
      </c>
      <c r="AJ81" s="291">
        <f>+AD81*係数表!Y81</f>
        <v>0.55556026518730106</v>
      </c>
      <c r="AK81" s="131">
        <f t="shared" si="10"/>
        <v>60.022636666608058</v>
      </c>
      <c r="AL81" s="154"/>
      <c r="AM81" s="746">
        <f>+AE81*環境係数!AD78</f>
        <v>4311.9923314453354</v>
      </c>
      <c r="AN81" s="131">
        <f>+AE81*環境係数!AE78</f>
        <v>296.35609575941669</v>
      </c>
      <c r="AO81" s="154"/>
    </row>
    <row r="82" spans="1:41" ht="15.6" customHeight="1">
      <c r="A82" s="58">
        <v>76</v>
      </c>
      <c r="B82" s="133" t="s">
        <v>275</v>
      </c>
      <c r="C82" s="134" t="s">
        <v>276</v>
      </c>
      <c r="D82" s="682">
        <f>結果!D82</f>
        <v>893.10249999999996</v>
      </c>
      <c r="E82" s="683">
        <f>結果!E82</f>
        <v>893.10249999999996</v>
      </c>
      <c r="F82" s="684">
        <f>結果!F82</f>
        <v>0</v>
      </c>
      <c r="G82" s="125">
        <f>+$E82*係数表!E82</f>
        <v>0</v>
      </c>
      <c r="H82" s="126">
        <f>+$E82*係数表!F82</f>
        <v>0</v>
      </c>
      <c r="I82" s="126">
        <f>+$E82*係数表!G82</f>
        <v>0</v>
      </c>
      <c r="J82" s="136"/>
      <c r="K82" s="126">
        <f>+$E82*係数表!I82</f>
        <v>0</v>
      </c>
      <c r="L82" s="126">
        <f>+$E82*係数表!J82</f>
        <v>0</v>
      </c>
      <c r="M82" s="126">
        <f>+$E82*係数表!K82</f>
        <v>0</v>
      </c>
      <c r="N82" s="126">
        <f>+$E82*係数表!L82</f>
        <v>0</v>
      </c>
      <c r="O82" s="127">
        <f>+$E82*係数表!M82</f>
        <v>0</v>
      </c>
      <c r="P82" s="125">
        <f>+$F82*係数表!E82</f>
        <v>0</v>
      </c>
      <c r="Q82" s="126">
        <f>+$F82*係数表!F82</f>
        <v>0</v>
      </c>
      <c r="R82" s="126">
        <f>+$F82*係数表!G82</f>
        <v>0</v>
      </c>
      <c r="S82" s="136"/>
      <c r="T82" s="126">
        <f>+$F82*係数表!I82</f>
        <v>0</v>
      </c>
      <c r="U82" s="126">
        <f>+$F82*係数表!J82</f>
        <v>0</v>
      </c>
      <c r="V82" s="126">
        <f>+$F82*係数表!K82</f>
        <v>0</v>
      </c>
      <c r="W82" s="126">
        <f>+$F82*係数表!L82</f>
        <v>0</v>
      </c>
      <c r="X82" s="127">
        <f>+$F82*係数表!M82</f>
        <v>0</v>
      </c>
      <c r="Y82" s="137">
        <f>SUM(J7:J114,S7:S114)*係数表!T82+E82</f>
        <v>948.02101683741444</v>
      </c>
      <c r="Z82" s="132">
        <v>1014.6779610059701</v>
      </c>
      <c r="AA82" s="129">
        <f t="shared" si="12"/>
        <v>66.656944168555697</v>
      </c>
      <c r="AB82" s="130">
        <f>+Z82*賃金!I78</f>
        <v>477.09081396800883</v>
      </c>
      <c r="AC82" s="154"/>
      <c r="AD82" s="280">
        <f>+AC$7*係数表!AK82</f>
        <v>26.625649148968314</v>
      </c>
      <c r="AE82" s="280">
        <f t="shared" si="11"/>
        <v>1041.3036101549385</v>
      </c>
      <c r="AF82" s="746">
        <f>+Z82*係数表!AD82</f>
        <v>792.12698197640793</v>
      </c>
      <c r="AG82" s="291">
        <f>+AD82*係数表!AD82</f>
        <v>20.785801913569788</v>
      </c>
      <c r="AH82" s="131">
        <f t="shared" si="9"/>
        <v>812.91278388997773</v>
      </c>
      <c r="AI82" s="746">
        <f>+Z82*係数表!Y82</f>
        <v>128.30849898841339</v>
      </c>
      <c r="AJ82" s="291">
        <f>+AD82*係数表!Y82</f>
        <v>3.3668781703992781</v>
      </c>
      <c r="AK82" s="131">
        <f t="shared" si="10"/>
        <v>131.67537715881267</v>
      </c>
      <c r="AL82" s="154"/>
      <c r="AM82" s="746">
        <f>+AE82*環境係数!AD79</f>
        <v>44113.200584251936</v>
      </c>
      <c r="AN82" s="131">
        <f>+AE82*環境係数!AE79</f>
        <v>3023.4923424093408</v>
      </c>
      <c r="AO82" s="154"/>
    </row>
    <row r="83" spans="1:41" ht="15.6" customHeight="1">
      <c r="A83" s="58">
        <v>77</v>
      </c>
      <c r="B83" s="123" t="s">
        <v>277</v>
      </c>
      <c r="C83" s="110" t="s">
        <v>278</v>
      </c>
      <c r="D83" s="682">
        <f>結果!D83</f>
        <v>0</v>
      </c>
      <c r="E83" s="683">
        <f>結果!E83</f>
        <v>0</v>
      </c>
      <c r="F83" s="684">
        <f>結果!F83</f>
        <v>0</v>
      </c>
      <c r="G83" s="125">
        <f>+$E83*係数表!E83</f>
        <v>0</v>
      </c>
      <c r="H83" s="126">
        <f>+$E83*係数表!F83</f>
        <v>0</v>
      </c>
      <c r="I83" s="126">
        <f>+$E83*係数表!G83</f>
        <v>0</v>
      </c>
      <c r="J83" s="126">
        <f>+$E83*係数表!H83</f>
        <v>0</v>
      </c>
      <c r="K83" s="126">
        <f>+$E83*係数表!I83</f>
        <v>0</v>
      </c>
      <c r="L83" s="126">
        <f>+$E83*係数表!J83</f>
        <v>0</v>
      </c>
      <c r="M83" s="126">
        <f>+$E83*係数表!K83</f>
        <v>0</v>
      </c>
      <c r="N83" s="126">
        <f>+$E83*係数表!L83</f>
        <v>0</v>
      </c>
      <c r="O83" s="127">
        <f>+$E83*係数表!M83</f>
        <v>0</v>
      </c>
      <c r="P83" s="125">
        <f>+$F83*係数表!E83</f>
        <v>0</v>
      </c>
      <c r="Q83" s="126">
        <f>+$F83*係数表!F83</f>
        <v>0</v>
      </c>
      <c r="R83" s="126">
        <f>+$F83*係数表!G83</f>
        <v>0</v>
      </c>
      <c r="S83" s="126">
        <f>+$F83*係数表!H83</f>
        <v>0</v>
      </c>
      <c r="T83" s="126">
        <f>+$F83*係数表!I83</f>
        <v>0</v>
      </c>
      <c r="U83" s="126">
        <f>+$F83*係数表!J83</f>
        <v>0</v>
      </c>
      <c r="V83" s="126">
        <f>+$F83*係数表!K83</f>
        <v>0</v>
      </c>
      <c r="W83" s="126">
        <f>+$F83*係数表!L83</f>
        <v>0</v>
      </c>
      <c r="X83" s="127">
        <f>+$F83*係数表!M83</f>
        <v>0</v>
      </c>
      <c r="Y83" s="131">
        <f>+E83-SUM(G83:O83)</f>
        <v>0</v>
      </c>
      <c r="Z83" s="132">
        <v>200.01017746332923</v>
      </c>
      <c r="AA83" s="129">
        <f t="shared" si="12"/>
        <v>200.01017746332923</v>
      </c>
      <c r="AB83" s="130">
        <f>+Z83*賃金!I79</f>
        <v>0</v>
      </c>
      <c r="AC83" s="154"/>
      <c r="AD83" s="280">
        <f>+AC$7*係数表!AK83</f>
        <v>21.597231581597661</v>
      </c>
      <c r="AE83" s="280">
        <f t="shared" si="11"/>
        <v>221.6074090449269</v>
      </c>
      <c r="AF83" s="746">
        <f>+Z83*係数表!AD83</f>
        <v>0</v>
      </c>
      <c r="AG83" s="291">
        <f>+AD83*係数表!AD83</f>
        <v>0</v>
      </c>
      <c r="AH83" s="131">
        <f t="shared" si="9"/>
        <v>0</v>
      </c>
      <c r="AI83" s="746">
        <f>+Z83*係数表!Y83</f>
        <v>0</v>
      </c>
      <c r="AJ83" s="291">
        <f>+AD83*係数表!Y83</f>
        <v>0</v>
      </c>
      <c r="AK83" s="131">
        <f t="shared" si="10"/>
        <v>0</v>
      </c>
      <c r="AL83" s="154"/>
      <c r="AM83" s="746">
        <f>+AE83*環境係数!AD80</f>
        <v>20725.547737957048</v>
      </c>
      <c r="AN83" s="131">
        <f>+AE83*環境係数!AE80</f>
        <v>1411.2032986231316</v>
      </c>
      <c r="AO83" s="154"/>
    </row>
    <row r="84" spans="1:41" ht="15.6" customHeight="1">
      <c r="A84" s="58">
        <v>78</v>
      </c>
      <c r="B84" s="133" t="s">
        <v>279</v>
      </c>
      <c r="C84" s="134" t="s">
        <v>280</v>
      </c>
      <c r="D84" s="682">
        <f>結果!D84</f>
        <v>0</v>
      </c>
      <c r="E84" s="683">
        <f>結果!E84</f>
        <v>0</v>
      </c>
      <c r="F84" s="684">
        <f>結果!F84</f>
        <v>0</v>
      </c>
      <c r="G84" s="125">
        <f>+$E84*係数表!E84</f>
        <v>0</v>
      </c>
      <c r="H84" s="126">
        <f>+$E84*係数表!F84</f>
        <v>0</v>
      </c>
      <c r="I84" s="126">
        <f>+$E84*係数表!G84</f>
        <v>0</v>
      </c>
      <c r="J84" s="126">
        <f>+$E84*係数表!H84</f>
        <v>0</v>
      </c>
      <c r="K84" s="136"/>
      <c r="L84" s="136"/>
      <c r="M84" s="126">
        <f>+$E84*係数表!K84</f>
        <v>0</v>
      </c>
      <c r="N84" s="126">
        <f>+$E84*係数表!L84</f>
        <v>0</v>
      </c>
      <c r="O84" s="127">
        <f>+$E84*係数表!M84</f>
        <v>0</v>
      </c>
      <c r="P84" s="125">
        <f>+$F84*係数表!E84</f>
        <v>0</v>
      </c>
      <c r="Q84" s="126">
        <f>+$F84*係数表!F84</f>
        <v>0</v>
      </c>
      <c r="R84" s="126">
        <f>+$F84*係数表!G84</f>
        <v>0</v>
      </c>
      <c r="S84" s="126">
        <f>+$F84*係数表!H84</f>
        <v>0</v>
      </c>
      <c r="T84" s="136"/>
      <c r="U84" s="136"/>
      <c r="V84" s="126">
        <f>+$F84*係数表!K84</f>
        <v>0</v>
      </c>
      <c r="W84" s="126">
        <f>+$F84*係数表!L84</f>
        <v>0</v>
      </c>
      <c r="X84" s="127">
        <f>+$F84*係数表!M84</f>
        <v>0</v>
      </c>
      <c r="Y84" s="137">
        <f>SUM(K7:L114,T7:U114)*係数表!T84+E84</f>
        <v>2.9140437604721758</v>
      </c>
      <c r="Z84" s="132">
        <v>16.505557631612021</v>
      </c>
      <c r="AA84" s="129">
        <f t="shared" si="12"/>
        <v>13.591513871139846</v>
      </c>
      <c r="AB84" s="130">
        <f>+Z84*賃金!I80</f>
        <v>2.3698743592175018</v>
      </c>
      <c r="AC84" s="154"/>
      <c r="AD84" s="280">
        <f>+AC$7*係数表!AK84</f>
        <v>2.057899000006997</v>
      </c>
      <c r="AE84" s="280">
        <f t="shared" si="11"/>
        <v>18.563456631619019</v>
      </c>
      <c r="AF84" s="746">
        <f>+Z84*係数表!AD84</f>
        <v>4.9265702130833917</v>
      </c>
      <c r="AG84" s="291">
        <f>+AD84*係数表!AD84</f>
        <v>0.61424061769056393</v>
      </c>
      <c r="AH84" s="131">
        <f t="shared" si="9"/>
        <v>5.5408108307739559</v>
      </c>
      <c r="AI84" s="746">
        <f>+Z84*係数表!Y84</f>
        <v>0.15180683633255115</v>
      </c>
      <c r="AJ84" s="291">
        <f>+AD84*係数表!Y84</f>
        <v>1.8927148276690602E-2</v>
      </c>
      <c r="AK84" s="131">
        <f t="shared" si="10"/>
        <v>0.17073398460924175</v>
      </c>
      <c r="AL84" s="154"/>
      <c r="AM84" s="746">
        <f>+AE84*環境係数!AD81</f>
        <v>433.66575752197377</v>
      </c>
      <c r="AN84" s="131">
        <f>+AE84*環境係数!AE81</f>
        <v>31.415409604710401</v>
      </c>
      <c r="AO84" s="154"/>
    </row>
    <row r="85" spans="1:41" ht="15.6" customHeight="1">
      <c r="A85" s="58">
        <v>79</v>
      </c>
      <c r="B85" s="133" t="s">
        <v>281</v>
      </c>
      <c r="C85" s="134" t="s">
        <v>282</v>
      </c>
      <c r="D85" s="682">
        <f>結果!D85</f>
        <v>614.27</v>
      </c>
      <c r="E85" s="683">
        <f>結果!E85</f>
        <v>614.27</v>
      </c>
      <c r="F85" s="684">
        <f>結果!F85</f>
        <v>0</v>
      </c>
      <c r="G85" s="125">
        <f>+$E85*係数表!E85</f>
        <v>0</v>
      </c>
      <c r="H85" s="126">
        <f>+$E85*係数表!F85</f>
        <v>0</v>
      </c>
      <c r="I85" s="126">
        <f>+$E85*係数表!G85</f>
        <v>0</v>
      </c>
      <c r="J85" s="126">
        <f>+$E85*係数表!H85</f>
        <v>0</v>
      </c>
      <c r="K85" s="126">
        <f>+$E85*係数表!I85</f>
        <v>0</v>
      </c>
      <c r="L85" s="126">
        <f>+$E85*係数表!J85</f>
        <v>0</v>
      </c>
      <c r="M85" s="136"/>
      <c r="N85" s="126">
        <f>+$E85*係数表!L85</f>
        <v>0</v>
      </c>
      <c r="O85" s="127">
        <f>+$E85*係数表!M85</f>
        <v>0</v>
      </c>
      <c r="P85" s="125">
        <f>+$F85*係数表!E85</f>
        <v>0</v>
      </c>
      <c r="Q85" s="126">
        <f>+$F85*係数表!F85</f>
        <v>0</v>
      </c>
      <c r="R85" s="126">
        <f>+$F85*係数表!G85</f>
        <v>0</v>
      </c>
      <c r="S85" s="126">
        <f>+$F85*係数表!H85</f>
        <v>0</v>
      </c>
      <c r="T85" s="126">
        <f>+$F85*係数表!I85</f>
        <v>0</v>
      </c>
      <c r="U85" s="126">
        <f>+$F85*係数表!J85</f>
        <v>0</v>
      </c>
      <c r="V85" s="136"/>
      <c r="W85" s="126">
        <f>+$F85*係数表!L85</f>
        <v>0</v>
      </c>
      <c r="X85" s="127">
        <f>+$F85*係数表!M85</f>
        <v>0</v>
      </c>
      <c r="Y85" s="137">
        <f>SUM(M7:M114,V7:V114)*係数表!T85+E85</f>
        <v>614.37241427257095</v>
      </c>
      <c r="Z85" s="132">
        <v>619.93347053668492</v>
      </c>
      <c r="AA85" s="129">
        <f t="shared" si="12"/>
        <v>5.5610562641139722</v>
      </c>
      <c r="AB85" s="130">
        <f>+Z85*賃金!I81</f>
        <v>149.11432485904425</v>
      </c>
      <c r="AC85" s="154"/>
      <c r="AD85" s="280">
        <f>+AC$7*係数表!AK85</f>
        <v>2.0579622132453892</v>
      </c>
      <c r="AE85" s="280">
        <f t="shared" si="11"/>
        <v>621.99143274993025</v>
      </c>
      <c r="AF85" s="746">
        <f>+Z85*係数表!AD85</f>
        <v>146.41633240755823</v>
      </c>
      <c r="AG85" s="291">
        <f>+AD85*係数表!AD85</f>
        <v>0.48605099388467427</v>
      </c>
      <c r="AH85" s="131">
        <f t="shared" si="9"/>
        <v>146.9023834014429</v>
      </c>
      <c r="AI85" s="746">
        <f>+Z85*係数表!Y85</f>
        <v>14.398497077949289</v>
      </c>
      <c r="AJ85" s="291">
        <f>+AD85*係数表!Y85</f>
        <v>4.7797972399024259E-2</v>
      </c>
      <c r="AK85" s="131">
        <f t="shared" si="10"/>
        <v>14.446295050348313</v>
      </c>
      <c r="AL85" s="154"/>
      <c r="AM85" s="746">
        <f>+AE85*環境係数!AD82</f>
        <v>18003.322566854986</v>
      </c>
      <c r="AN85" s="131">
        <f>+AE85*環境係数!AE82</f>
        <v>1226.456727236565</v>
      </c>
      <c r="AO85" s="154"/>
    </row>
    <row r="86" spans="1:41" ht="15.6" customHeight="1">
      <c r="A86" s="58">
        <v>80</v>
      </c>
      <c r="B86" s="133" t="s">
        <v>283</v>
      </c>
      <c r="C86" s="134" t="s">
        <v>284</v>
      </c>
      <c r="D86" s="682">
        <f>結果!D86</f>
        <v>0</v>
      </c>
      <c r="E86" s="683">
        <f>結果!E86</f>
        <v>0</v>
      </c>
      <c r="F86" s="684">
        <f>結果!F86</f>
        <v>0</v>
      </c>
      <c r="G86" s="125">
        <f>+$E86*係数表!E86</f>
        <v>0</v>
      </c>
      <c r="H86" s="126">
        <f>+$E86*係数表!F86</f>
        <v>0</v>
      </c>
      <c r="I86" s="126">
        <f>+$E86*係数表!G86</f>
        <v>0</v>
      </c>
      <c r="J86" s="126">
        <f>+$E86*係数表!H86</f>
        <v>0</v>
      </c>
      <c r="K86" s="126">
        <f>+$E86*係数表!I86</f>
        <v>0</v>
      </c>
      <c r="L86" s="126">
        <f>+$E86*係数表!J86</f>
        <v>0</v>
      </c>
      <c r="M86" s="126">
        <f>+$E86*係数表!K86</f>
        <v>0</v>
      </c>
      <c r="N86" s="136"/>
      <c r="O86" s="127">
        <f>+$E86*係数表!M86</f>
        <v>0</v>
      </c>
      <c r="P86" s="125">
        <f>+$F86*係数表!E86</f>
        <v>0</v>
      </c>
      <c r="Q86" s="126">
        <f>+$F86*係数表!F86</f>
        <v>0</v>
      </c>
      <c r="R86" s="126">
        <f>+$F86*係数表!G86</f>
        <v>0</v>
      </c>
      <c r="S86" s="126">
        <f>+$F86*係数表!H86</f>
        <v>0</v>
      </c>
      <c r="T86" s="126">
        <f>+$F86*係数表!I86</f>
        <v>0</v>
      </c>
      <c r="U86" s="126">
        <f>+$F86*係数表!J86</f>
        <v>0</v>
      </c>
      <c r="V86" s="126">
        <f>+$F86*係数表!K86</f>
        <v>0</v>
      </c>
      <c r="W86" s="136"/>
      <c r="X86" s="127">
        <f>+$F86*係数表!M86</f>
        <v>0</v>
      </c>
      <c r="Y86" s="137">
        <f>SUM(N7:N114,W7:W114)*係数表!T86+E86</f>
        <v>4.7344848086866191</v>
      </c>
      <c r="Z86" s="132">
        <v>11.624276570573263</v>
      </c>
      <c r="AA86" s="129">
        <f t="shared" si="12"/>
        <v>6.8897917618866442</v>
      </c>
      <c r="AB86" s="130">
        <f>+Z86*賃金!I82</f>
        <v>4.4645396355673537</v>
      </c>
      <c r="AC86" s="154"/>
      <c r="AD86" s="280">
        <f>+AC$7*係数表!AK86</f>
        <v>1.4808783524286315</v>
      </c>
      <c r="AE86" s="280">
        <f t="shared" si="11"/>
        <v>13.105154923001894</v>
      </c>
      <c r="AF86" s="746">
        <f>+Z86*係数表!AD86</f>
        <v>7.9294057144337806</v>
      </c>
      <c r="AG86" s="291">
        <f>+AD86*係数表!AD86</f>
        <v>1.0101691231138508</v>
      </c>
      <c r="AH86" s="131">
        <f t="shared" si="9"/>
        <v>8.9395748375476316</v>
      </c>
      <c r="AI86" s="746">
        <f>+Z86*係数表!Y86</f>
        <v>0.94237135707154174</v>
      </c>
      <c r="AJ86" s="291">
        <f>+AD86*係数表!Y86</f>
        <v>0.12005369402245872</v>
      </c>
      <c r="AK86" s="131">
        <f t="shared" si="10"/>
        <v>1.0624250510940005</v>
      </c>
      <c r="AL86" s="154"/>
      <c r="AM86" s="746">
        <f>+AE86*環境係数!AD83</f>
        <v>289.09541844864168</v>
      </c>
      <c r="AN86" s="131">
        <f>+AE86*環境係数!AE83</f>
        <v>19.908663029586602</v>
      </c>
      <c r="AO86" s="154"/>
    </row>
    <row r="87" spans="1:41" ht="15.6" customHeight="1">
      <c r="A87" s="58">
        <v>81</v>
      </c>
      <c r="B87" s="133" t="s">
        <v>285</v>
      </c>
      <c r="C87" s="134" t="s">
        <v>286</v>
      </c>
      <c r="D87" s="682">
        <f>結果!D87</f>
        <v>0</v>
      </c>
      <c r="E87" s="683">
        <f>結果!E87</f>
        <v>0</v>
      </c>
      <c r="F87" s="684">
        <f>結果!F87</f>
        <v>0</v>
      </c>
      <c r="G87" s="125">
        <f>+$E87*係数表!E87</f>
        <v>0</v>
      </c>
      <c r="H87" s="126">
        <f>+$E87*係数表!F87</f>
        <v>0</v>
      </c>
      <c r="I87" s="126">
        <f>+$E87*係数表!G87</f>
        <v>0</v>
      </c>
      <c r="J87" s="126">
        <f>+$E87*係数表!H87</f>
        <v>0</v>
      </c>
      <c r="K87" s="126">
        <f>+$E87*係数表!I87</f>
        <v>0</v>
      </c>
      <c r="L87" s="126">
        <f>+$E87*係数表!J87</f>
        <v>0</v>
      </c>
      <c r="M87" s="126">
        <f>+$E87*係数表!K87</f>
        <v>0</v>
      </c>
      <c r="N87" s="126">
        <f>+$E87*係数表!L87</f>
        <v>0</v>
      </c>
      <c r="O87" s="138"/>
      <c r="P87" s="125">
        <f>+$F87*係数表!E87</f>
        <v>0</v>
      </c>
      <c r="Q87" s="126">
        <f>+$F87*係数表!F87</f>
        <v>0</v>
      </c>
      <c r="R87" s="126">
        <f>+$F87*係数表!G87</f>
        <v>0</v>
      </c>
      <c r="S87" s="126">
        <f>+$F87*係数表!H87</f>
        <v>0</v>
      </c>
      <c r="T87" s="126">
        <f>+$F87*係数表!I87</f>
        <v>0</v>
      </c>
      <c r="U87" s="126">
        <f>+$F87*係数表!J87</f>
        <v>0</v>
      </c>
      <c r="V87" s="126">
        <f>+$F87*係数表!K87</f>
        <v>0</v>
      </c>
      <c r="W87" s="126">
        <f>+$F87*係数表!L87</f>
        <v>0</v>
      </c>
      <c r="X87" s="138"/>
      <c r="Y87" s="137">
        <f>SUM(O7:O114,X7:X114)*係数表!T87+E87</f>
        <v>9.3476826676710942</v>
      </c>
      <c r="Z87" s="132">
        <v>26.46876754130394</v>
      </c>
      <c r="AA87" s="129">
        <f t="shared" si="12"/>
        <v>17.121084873632846</v>
      </c>
      <c r="AB87" s="130">
        <f>+Z87*賃金!I83</f>
        <v>7.2771813591237571</v>
      </c>
      <c r="AC87" s="154"/>
      <c r="AD87" s="280">
        <f>+AC$7*係数表!AK87</f>
        <v>3.9584695668288807</v>
      </c>
      <c r="AE87" s="280">
        <f t="shared" si="11"/>
        <v>30.427237108132822</v>
      </c>
      <c r="AF87" s="746">
        <f>+Z87*係数表!AD87</f>
        <v>15.916526601721261</v>
      </c>
      <c r="AG87" s="291">
        <f>+AD87*係数表!AD87</f>
        <v>2.3803558690149758</v>
      </c>
      <c r="AH87" s="131">
        <f t="shared" si="9"/>
        <v>18.296882470736236</v>
      </c>
      <c r="AI87" s="746">
        <f>+Z87*係数表!Y87</f>
        <v>1.9447700782154798</v>
      </c>
      <c r="AJ87" s="291">
        <f>+AD87*係数表!Y87</f>
        <v>0.29084516901220836</v>
      </c>
      <c r="AK87" s="131">
        <f t="shared" si="10"/>
        <v>2.2356152472276882</v>
      </c>
      <c r="AL87" s="154"/>
      <c r="AM87" s="746">
        <f>+AE87*環境係数!AD84</f>
        <v>70.552498437390042</v>
      </c>
      <c r="AN87" s="131">
        <f>+AE87*環境係数!AE84</f>
        <v>4.7783723287219368</v>
      </c>
      <c r="AO87" s="154"/>
    </row>
    <row r="88" spans="1:41" ht="15.6" customHeight="1">
      <c r="A88" s="58">
        <v>82</v>
      </c>
      <c r="B88" s="123" t="s">
        <v>287</v>
      </c>
      <c r="C88" s="110" t="s">
        <v>288</v>
      </c>
      <c r="D88" s="682">
        <f>結果!D88</f>
        <v>592.62750000000005</v>
      </c>
      <c r="E88" s="683">
        <f>結果!E88</f>
        <v>503.21724999999998</v>
      </c>
      <c r="F88" s="684">
        <f>結果!F88</f>
        <v>89.410250000000076</v>
      </c>
      <c r="G88" s="125">
        <f>+$E88*係数表!E88</f>
        <v>0</v>
      </c>
      <c r="H88" s="126">
        <f>+$E88*係数表!F88</f>
        <v>0</v>
      </c>
      <c r="I88" s="126">
        <f>+$E88*係数表!G88</f>
        <v>0</v>
      </c>
      <c r="J88" s="126">
        <f>+$E88*係数表!H88</f>
        <v>0</v>
      </c>
      <c r="K88" s="126">
        <f>+$E88*係数表!I88</f>
        <v>0</v>
      </c>
      <c r="L88" s="126">
        <f>+$E88*係数表!J88</f>
        <v>0</v>
      </c>
      <c r="M88" s="126">
        <f>+$E88*係数表!K88</f>
        <v>0</v>
      </c>
      <c r="N88" s="126">
        <f>+$E88*係数表!L88</f>
        <v>0</v>
      </c>
      <c r="O88" s="127">
        <f>+$E88*係数表!M88</f>
        <v>0</v>
      </c>
      <c r="P88" s="125">
        <f>+$F88*係数表!E88</f>
        <v>0</v>
      </c>
      <c r="Q88" s="126">
        <f>+$F88*係数表!F88</f>
        <v>0</v>
      </c>
      <c r="R88" s="126">
        <f>+$F88*係数表!G88</f>
        <v>0</v>
      </c>
      <c r="S88" s="126">
        <f>+$F88*係数表!H88</f>
        <v>0</v>
      </c>
      <c r="T88" s="126">
        <f>+$F88*係数表!I88</f>
        <v>0</v>
      </c>
      <c r="U88" s="126">
        <f>+$F88*係数表!J88</f>
        <v>0</v>
      </c>
      <c r="V88" s="126">
        <f>+$F88*係数表!K88</f>
        <v>0</v>
      </c>
      <c r="W88" s="126">
        <f>+$F88*係数表!L88</f>
        <v>0</v>
      </c>
      <c r="X88" s="127">
        <f>+$F88*係数表!M88</f>
        <v>0</v>
      </c>
      <c r="Y88" s="131">
        <f t="shared" ref="Y88:Y114" si="13">+E88-SUM(G88:O88)</f>
        <v>503.21724999999998</v>
      </c>
      <c r="Z88" s="132">
        <v>758.6232163280697</v>
      </c>
      <c r="AA88" s="129">
        <f t="shared" si="12"/>
        <v>255.40596632806972</v>
      </c>
      <c r="AB88" s="130">
        <f>+Z88*賃金!I84</f>
        <v>173.46655033657447</v>
      </c>
      <c r="AC88" s="154"/>
      <c r="AD88" s="280">
        <f>+AC$7*係数表!AK88</f>
        <v>27.408433676967007</v>
      </c>
      <c r="AE88" s="280">
        <f t="shared" si="11"/>
        <v>786.03165000503668</v>
      </c>
      <c r="AF88" s="746">
        <f>+Z88*係数表!AD88</f>
        <v>455.67411028959276</v>
      </c>
      <c r="AG88" s="291">
        <f>+AD88*係数表!AD88</f>
        <v>16.463131316537769</v>
      </c>
      <c r="AH88" s="131">
        <f t="shared" si="9"/>
        <v>472.13724160613054</v>
      </c>
      <c r="AI88" s="746">
        <f>+Z88*係数表!Y88</f>
        <v>47.501089327912062</v>
      </c>
      <c r="AJ88" s="291">
        <f>+AD88*係数表!Y88</f>
        <v>1.7161753402821487</v>
      </c>
      <c r="AK88" s="131">
        <f t="shared" si="10"/>
        <v>49.217264668194211</v>
      </c>
      <c r="AL88" s="154"/>
      <c r="AM88" s="746">
        <f>+AE88*環境係数!AD85</f>
        <v>1778.6010288470261</v>
      </c>
      <c r="AN88" s="131">
        <f>+AE88*環境係数!AE85</f>
        <v>120.29959515329242</v>
      </c>
      <c r="AO88" s="154"/>
    </row>
    <row r="89" spans="1:41" ht="15.6" customHeight="1">
      <c r="A89" s="58">
        <v>83</v>
      </c>
      <c r="B89" s="123" t="s">
        <v>289</v>
      </c>
      <c r="C89" s="110" t="s">
        <v>290</v>
      </c>
      <c r="D89" s="682">
        <f>結果!D89</f>
        <v>1.5535000000000001</v>
      </c>
      <c r="E89" s="683">
        <f>結果!E89</f>
        <v>1.5535000000000001</v>
      </c>
      <c r="F89" s="684">
        <f>結果!F89</f>
        <v>0</v>
      </c>
      <c r="G89" s="125">
        <f>+$E89*係数表!E89</f>
        <v>0</v>
      </c>
      <c r="H89" s="126">
        <f>+$E89*係数表!F89</f>
        <v>0</v>
      </c>
      <c r="I89" s="126">
        <f>+$E89*係数表!G89</f>
        <v>0</v>
      </c>
      <c r="J89" s="126">
        <f>+$E89*係数表!H89</f>
        <v>0</v>
      </c>
      <c r="K89" s="126">
        <f>+$E89*係数表!I89</f>
        <v>0</v>
      </c>
      <c r="L89" s="126">
        <f>+$E89*係数表!J89</f>
        <v>0</v>
      </c>
      <c r="M89" s="126">
        <f>+$E89*係数表!K89</f>
        <v>0</v>
      </c>
      <c r="N89" s="126">
        <f>+$E89*係数表!L89</f>
        <v>0</v>
      </c>
      <c r="O89" s="127">
        <f>+$E89*係数表!M89</f>
        <v>0</v>
      </c>
      <c r="P89" s="125">
        <f>+$F89*係数表!E89</f>
        <v>0</v>
      </c>
      <c r="Q89" s="126">
        <f>+$F89*係数表!F89</f>
        <v>0</v>
      </c>
      <c r="R89" s="126">
        <f>+$F89*係数表!G89</f>
        <v>0</v>
      </c>
      <c r="S89" s="126">
        <f>+$F89*係数表!H89</f>
        <v>0</v>
      </c>
      <c r="T89" s="126">
        <f>+$F89*係数表!I89</f>
        <v>0</v>
      </c>
      <c r="U89" s="126">
        <f>+$F89*係数表!J89</f>
        <v>0</v>
      </c>
      <c r="V89" s="126">
        <f>+$F89*係数表!K89</f>
        <v>0</v>
      </c>
      <c r="W89" s="126">
        <f>+$F89*係数表!L89</f>
        <v>0</v>
      </c>
      <c r="X89" s="127">
        <f>+$F89*係数表!M89</f>
        <v>0</v>
      </c>
      <c r="Y89" s="131">
        <f t="shared" si="13"/>
        <v>1.5535000000000001</v>
      </c>
      <c r="Z89" s="132">
        <v>16.785329722992749</v>
      </c>
      <c r="AA89" s="129">
        <f t="shared" si="12"/>
        <v>15.23182972299275</v>
      </c>
      <c r="AB89" s="130">
        <f>+Z89*賃金!I85</f>
        <v>8.3580008758925253</v>
      </c>
      <c r="AC89" s="154"/>
      <c r="AD89" s="280">
        <f>+AC$7*係数表!AK89</f>
        <v>3.6653665561070254</v>
      </c>
      <c r="AE89" s="280">
        <f t="shared" si="11"/>
        <v>20.450696279099773</v>
      </c>
      <c r="AF89" s="746">
        <f>+Z89*係数表!AD89</f>
        <v>13.121782835979113</v>
      </c>
      <c r="AG89" s="291">
        <f>+AD89*係数表!AD89</f>
        <v>2.8653678394898825</v>
      </c>
      <c r="AH89" s="131">
        <f t="shared" si="9"/>
        <v>15.987150675468996</v>
      </c>
      <c r="AI89" s="746">
        <f>+Z89*係数表!Y89</f>
        <v>1.6299606155000168</v>
      </c>
      <c r="AJ89" s="291">
        <f>+AD89*係数表!Y89</f>
        <v>0.35593004286603763</v>
      </c>
      <c r="AK89" s="131">
        <f t="shared" si="10"/>
        <v>1.9858906583660545</v>
      </c>
      <c r="AL89" s="154"/>
      <c r="AM89" s="746">
        <f>+AE89*環境係数!AD86</f>
        <v>25.837396124801753</v>
      </c>
      <c r="AN89" s="131">
        <f>+AE89*環境係数!AE86</f>
        <v>1.5778569470123487</v>
      </c>
      <c r="AO89" s="154"/>
    </row>
    <row r="90" spans="1:41" ht="15.6" customHeight="1">
      <c r="A90" s="58">
        <v>84</v>
      </c>
      <c r="B90" s="123" t="s">
        <v>291</v>
      </c>
      <c r="C90" s="110" t="s">
        <v>292</v>
      </c>
      <c r="D90" s="682">
        <f>結果!D90</f>
        <v>37.186500000000002</v>
      </c>
      <c r="E90" s="683">
        <f>結果!E90</f>
        <v>37.186500000000002</v>
      </c>
      <c r="F90" s="684">
        <f>結果!F90</f>
        <v>0</v>
      </c>
      <c r="G90" s="125">
        <f>+$E90*係数表!E90</f>
        <v>0</v>
      </c>
      <c r="H90" s="126">
        <f>+$E90*係数表!F90</f>
        <v>0</v>
      </c>
      <c r="I90" s="126">
        <f>+$E90*係数表!G90</f>
        <v>0</v>
      </c>
      <c r="J90" s="126">
        <f>+$E90*係数表!H90</f>
        <v>0</v>
      </c>
      <c r="K90" s="126">
        <f>+$E90*係数表!I90</f>
        <v>0</v>
      </c>
      <c r="L90" s="126">
        <f>+$E90*係数表!J90</f>
        <v>0</v>
      </c>
      <c r="M90" s="126">
        <f>+$E90*係数表!K90</f>
        <v>0</v>
      </c>
      <c r="N90" s="126">
        <f>+$E90*係数表!L90</f>
        <v>0</v>
      </c>
      <c r="O90" s="127">
        <f>+$E90*係数表!M90</f>
        <v>0</v>
      </c>
      <c r="P90" s="125">
        <f>+$F90*係数表!E90</f>
        <v>0</v>
      </c>
      <c r="Q90" s="126">
        <f>+$F90*係数表!F90</f>
        <v>0</v>
      </c>
      <c r="R90" s="126">
        <f>+$F90*係数表!G90</f>
        <v>0</v>
      </c>
      <c r="S90" s="126">
        <f>+$F90*係数表!H90</f>
        <v>0</v>
      </c>
      <c r="T90" s="126">
        <f>+$F90*係数表!I90</f>
        <v>0</v>
      </c>
      <c r="U90" s="126">
        <f>+$F90*係数表!J90</f>
        <v>0</v>
      </c>
      <c r="V90" s="126">
        <f>+$F90*係数表!K90</f>
        <v>0</v>
      </c>
      <c r="W90" s="126">
        <f>+$F90*係数表!L90</f>
        <v>0</v>
      </c>
      <c r="X90" s="127">
        <f>+$F90*係数表!M90</f>
        <v>0</v>
      </c>
      <c r="Y90" s="131">
        <f t="shared" si="13"/>
        <v>37.186500000000002</v>
      </c>
      <c r="Z90" s="132">
        <v>112.22645000740506</v>
      </c>
      <c r="AA90" s="129">
        <f t="shared" si="12"/>
        <v>75.039950007405054</v>
      </c>
      <c r="AB90" s="130">
        <f>+Z90*賃金!I86</f>
        <v>7.1133582688420711</v>
      </c>
      <c r="AC90" s="154"/>
      <c r="AD90" s="280">
        <f>+AC$7*係数表!AK90</f>
        <v>68.242380897185512</v>
      </c>
      <c r="AE90" s="280">
        <f t="shared" si="11"/>
        <v>180.46883090459056</v>
      </c>
      <c r="AF90" s="746">
        <f>+Z90*係数表!AD90</f>
        <v>50.762994900106797</v>
      </c>
      <c r="AG90" s="291">
        <f>+AD90*係数表!AD90</f>
        <v>30.867835819687745</v>
      </c>
      <c r="AH90" s="131">
        <f t="shared" si="9"/>
        <v>81.630830719794545</v>
      </c>
      <c r="AI90" s="746">
        <f>+Z90*係数表!Y90</f>
        <v>1.0978580073877038</v>
      </c>
      <c r="AJ90" s="291">
        <f>+AD90*係数表!Y90</f>
        <v>0.66758276953635531</v>
      </c>
      <c r="AK90" s="131">
        <f t="shared" si="10"/>
        <v>1.7654407769240592</v>
      </c>
      <c r="AL90" s="154"/>
      <c r="AM90" s="746">
        <f>+AE90*環境係数!AD87</f>
        <v>19.901649565248537</v>
      </c>
      <c r="AN90" s="131">
        <f>+AE90*環境係数!AE87</f>
        <v>1.0511891576464159</v>
      </c>
      <c r="AO90" s="154"/>
    </row>
    <row r="91" spans="1:41" ht="15.6" customHeight="1">
      <c r="A91" s="58">
        <v>85</v>
      </c>
      <c r="B91" s="123" t="s">
        <v>293</v>
      </c>
      <c r="C91" s="110" t="s">
        <v>294</v>
      </c>
      <c r="D91" s="682">
        <f>結果!D91</f>
        <v>0</v>
      </c>
      <c r="E91" s="683">
        <f>結果!E91</f>
        <v>0</v>
      </c>
      <c r="F91" s="684">
        <f>結果!F91</f>
        <v>0</v>
      </c>
      <c r="G91" s="125">
        <f>+$E91*係数表!E91</f>
        <v>0</v>
      </c>
      <c r="H91" s="126">
        <f>+$E91*係数表!F91</f>
        <v>0</v>
      </c>
      <c r="I91" s="126">
        <f>+$E91*係数表!G91</f>
        <v>0</v>
      </c>
      <c r="J91" s="126">
        <f>+$E91*係数表!H91</f>
        <v>0</v>
      </c>
      <c r="K91" s="126">
        <f>+$E91*係数表!I91</f>
        <v>0</v>
      </c>
      <c r="L91" s="126">
        <f>+$E91*係数表!J91</f>
        <v>0</v>
      </c>
      <c r="M91" s="126">
        <f>+$E91*係数表!K91</f>
        <v>0</v>
      </c>
      <c r="N91" s="126">
        <f>+$E91*係数表!L91</f>
        <v>0</v>
      </c>
      <c r="O91" s="127">
        <f>+$E91*係数表!M91</f>
        <v>0</v>
      </c>
      <c r="P91" s="125">
        <f>+$F91*係数表!E91</f>
        <v>0</v>
      </c>
      <c r="Q91" s="126">
        <f>+$F91*係数表!F91</f>
        <v>0</v>
      </c>
      <c r="R91" s="126">
        <f>+$F91*係数表!G91</f>
        <v>0</v>
      </c>
      <c r="S91" s="126">
        <f>+$F91*係数表!H91</f>
        <v>0</v>
      </c>
      <c r="T91" s="126">
        <f>+$F91*係数表!I91</f>
        <v>0</v>
      </c>
      <c r="U91" s="126">
        <f>+$F91*係数表!J91</f>
        <v>0</v>
      </c>
      <c r="V91" s="126">
        <f>+$F91*係数表!K91</f>
        <v>0</v>
      </c>
      <c r="W91" s="126">
        <f>+$F91*係数表!L91</f>
        <v>0</v>
      </c>
      <c r="X91" s="127">
        <f>+$F91*係数表!M91</f>
        <v>0</v>
      </c>
      <c r="Y91" s="131">
        <f t="shared" si="13"/>
        <v>0</v>
      </c>
      <c r="Z91" s="132">
        <v>31.017281292109036</v>
      </c>
      <c r="AA91" s="129">
        <f t="shared" si="12"/>
        <v>31.017281292109036</v>
      </c>
      <c r="AB91" s="130">
        <f>+Z91*賃金!I87</f>
        <v>4.3698476494470553</v>
      </c>
      <c r="AC91" s="154"/>
      <c r="AD91" s="280">
        <f>+AC$7*係数表!AK91</f>
        <v>12.464754572495012</v>
      </c>
      <c r="AE91" s="280">
        <f t="shared" si="11"/>
        <v>43.48203586460405</v>
      </c>
      <c r="AF91" s="746">
        <f>+Z91*係数表!AD91</f>
        <v>14.185589589684742</v>
      </c>
      <c r="AG91" s="291">
        <f>+AD91*係数表!AD91</f>
        <v>5.7006895941761497</v>
      </c>
      <c r="AH91" s="131">
        <f t="shared" si="9"/>
        <v>19.886279183860893</v>
      </c>
      <c r="AI91" s="746">
        <f>+Z91*係数表!Y91</f>
        <v>0.73419834977170551</v>
      </c>
      <c r="AJ91" s="291">
        <f>+AD91*係数表!Y91</f>
        <v>0.29504849736019179</v>
      </c>
      <c r="AK91" s="131">
        <f t="shared" si="10"/>
        <v>1.0292468471318972</v>
      </c>
      <c r="AL91" s="154"/>
      <c r="AM91" s="746">
        <f>+AE91*環境係数!AD88</f>
        <v>8.8059926298571636</v>
      </c>
      <c r="AN91" s="131">
        <f>+AE91*環境係数!AE88</f>
        <v>0.47895631674275768</v>
      </c>
      <c r="AO91" s="154"/>
    </row>
    <row r="92" spans="1:41" ht="15.6" customHeight="1">
      <c r="A92" s="58">
        <v>86</v>
      </c>
      <c r="B92" s="123" t="s">
        <v>295</v>
      </c>
      <c r="C92" s="110" t="s">
        <v>296</v>
      </c>
      <c r="D92" s="682">
        <f>結果!D92</f>
        <v>0</v>
      </c>
      <c r="E92" s="683">
        <f>結果!E92</f>
        <v>0</v>
      </c>
      <c r="F92" s="684">
        <f>結果!F92</f>
        <v>0</v>
      </c>
      <c r="G92" s="125">
        <f>+$E92*係数表!E92</f>
        <v>0</v>
      </c>
      <c r="H92" s="126">
        <f>+$E92*係数表!F92</f>
        <v>0</v>
      </c>
      <c r="I92" s="126">
        <f>+$E92*係数表!G92</f>
        <v>0</v>
      </c>
      <c r="J92" s="126">
        <f>+$E92*係数表!H92</f>
        <v>0</v>
      </c>
      <c r="K92" s="126">
        <f>+$E92*係数表!I92</f>
        <v>0</v>
      </c>
      <c r="L92" s="126">
        <f>+$E92*係数表!J92</f>
        <v>0</v>
      </c>
      <c r="M92" s="126">
        <f>+$E92*係数表!K92</f>
        <v>0</v>
      </c>
      <c r="N92" s="126">
        <f>+$E92*係数表!L92</f>
        <v>0</v>
      </c>
      <c r="O92" s="127">
        <f>+$E92*係数表!M92</f>
        <v>0</v>
      </c>
      <c r="P92" s="125">
        <f>+$F92*係数表!E92</f>
        <v>0</v>
      </c>
      <c r="Q92" s="126">
        <f>+$F92*係数表!F92</f>
        <v>0</v>
      </c>
      <c r="R92" s="126">
        <f>+$F92*係数表!G92</f>
        <v>0</v>
      </c>
      <c r="S92" s="126">
        <f>+$F92*係数表!H92</f>
        <v>0</v>
      </c>
      <c r="T92" s="126">
        <f>+$F92*係数表!I92</f>
        <v>0</v>
      </c>
      <c r="U92" s="126">
        <f>+$F92*係数表!J92</f>
        <v>0</v>
      </c>
      <c r="V92" s="126">
        <f>+$F92*係数表!K92</f>
        <v>0</v>
      </c>
      <c r="W92" s="126">
        <f>+$F92*係数表!L92</f>
        <v>0</v>
      </c>
      <c r="X92" s="127">
        <f>+$F92*係数表!M92</f>
        <v>0</v>
      </c>
      <c r="Y92" s="131">
        <f t="shared" si="13"/>
        <v>0</v>
      </c>
      <c r="Z92" s="132">
        <v>46.059087714189928</v>
      </c>
      <c r="AA92" s="129">
        <f t="shared" si="12"/>
        <v>46.059087714189928</v>
      </c>
      <c r="AB92" s="130">
        <f>+Z92*賃金!I88</f>
        <v>15.057170466286696</v>
      </c>
      <c r="AC92" s="154"/>
      <c r="AD92" s="280">
        <f>+AC$7*係数表!AK92</f>
        <v>20.661408083484268</v>
      </c>
      <c r="AE92" s="280">
        <f t="shared" si="11"/>
        <v>66.720495797674204</v>
      </c>
      <c r="AF92" s="746">
        <f>+Z92*係数表!AD92</f>
        <v>29.335311798030951</v>
      </c>
      <c r="AG92" s="291">
        <f>+AD92*係数表!AD92</f>
        <v>13.15937588856406</v>
      </c>
      <c r="AH92" s="131">
        <f t="shared" si="9"/>
        <v>42.494687686595014</v>
      </c>
      <c r="AI92" s="746">
        <f>+Z92*係数表!Y92</f>
        <v>2.637421103885488</v>
      </c>
      <c r="AJ92" s="291">
        <f>+AD92*係数表!Y92</f>
        <v>1.1831071004600775</v>
      </c>
      <c r="AK92" s="131">
        <f t="shared" si="10"/>
        <v>3.8205282043455657</v>
      </c>
      <c r="AL92" s="154"/>
      <c r="AM92" s="746">
        <f>+AE92*環境係数!AD89</f>
        <v>5.6379446881688553</v>
      </c>
      <c r="AN92" s="131">
        <f>+AE92*環境係数!AE89</f>
        <v>0.32322635686944723</v>
      </c>
      <c r="AO92" s="154"/>
    </row>
    <row r="93" spans="1:41" ht="15.6" customHeight="1">
      <c r="A93" s="58">
        <v>87</v>
      </c>
      <c r="B93" s="123" t="s">
        <v>297</v>
      </c>
      <c r="C93" s="110" t="s">
        <v>298</v>
      </c>
      <c r="D93" s="682">
        <f>結果!D93</f>
        <v>0</v>
      </c>
      <c r="E93" s="683">
        <f>結果!E93</f>
        <v>0</v>
      </c>
      <c r="F93" s="684">
        <f>結果!F93</f>
        <v>0</v>
      </c>
      <c r="G93" s="125">
        <f>+$E93*係数表!E93</f>
        <v>0</v>
      </c>
      <c r="H93" s="126">
        <f>+$E93*係数表!F93</f>
        <v>0</v>
      </c>
      <c r="I93" s="126">
        <f>+$E93*係数表!G93</f>
        <v>0</v>
      </c>
      <c r="J93" s="126">
        <f>+$E93*係数表!H93</f>
        <v>0</v>
      </c>
      <c r="K93" s="126">
        <f>+$E93*係数表!I93</f>
        <v>0</v>
      </c>
      <c r="L93" s="126">
        <f>+$E93*係数表!J93</f>
        <v>0</v>
      </c>
      <c r="M93" s="126">
        <f>+$E93*係数表!K93</f>
        <v>0</v>
      </c>
      <c r="N93" s="126">
        <f>+$E93*係数表!L93</f>
        <v>0</v>
      </c>
      <c r="O93" s="127">
        <f>+$E93*係数表!M93</f>
        <v>0</v>
      </c>
      <c r="P93" s="125">
        <f>+$F93*係数表!E93</f>
        <v>0</v>
      </c>
      <c r="Q93" s="126">
        <f>+$F93*係数表!F93</f>
        <v>0</v>
      </c>
      <c r="R93" s="126">
        <f>+$F93*係数表!G93</f>
        <v>0</v>
      </c>
      <c r="S93" s="126">
        <f>+$F93*係数表!H93</f>
        <v>0</v>
      </c>
      <c r="T93" s="126">
        <f>+$F93*係数表!I93</f>
        <v>0</v>
      </c>
      <c r="U93" s="126">
        <f>+$F93*係数表!J93</f>
        <v>0</v>
      </c>
      <c r="V93" s="126">
        <f>+$F93*係数表!K93</f>
        <v>0</v>
      </c>
      <c r="W93" s="126">
        <f>+$F93*係数表!L93</f>
        <v>0</v>
      </c>
      <c r="X93" s="127">
        <f>+$F93*係数表!M93</f>
        <v>0</v>
      </c>
      <c r="Y93" s="131">
        <f t="shared" si="13"/>
        <v>0</v>
      </c>
      <c r="Z93" s="132">
        <v>2.6800640574848393</v>
      </c>
      <c r="AA93" s="129">
        <f t="shared" si="12"/>
        <v>2.6800640574848393</v>
      </c>
      <c r="AB93" s="130">
        <f>+Z93*賃金!I89</f>
        <v>0.39055481095111372</v>
      </c>
      <c r="AC93" s="154"/>
      <c r="AD93" s="280">
        <f>+AC$7*係数表!AK93</f>
        <v>0.83137277187118419</v>
      </c>
      <c r="AE93" s="280">
        <f t="shared" si="11"/>
        <v>3.5114368293560236</v>
      </c>
      <c r="AF93" s="746">
        <f>+Z93*係数表!AD93</f>
        <v>1.0955593531353651</v>
      </c>
      <c r="AG93" s="291">
        <f>+AD93*係数表!AD93</f>
        <v>0.33984942024868087</v>
      </c>
      <c r="AH93" s="131">
        <f t="shared" si="9"/>
        <v>1.4354087733840459</v>
      </c>
      <c r="AI93" s="746">
        <f>+Z93*係数表!Y93</f>
        <v>7.7659611593021496E-2</v>
      </c>
      <c r="AJ93" s="291">
        <f>+AD93*係数表!Y93</f>
        <v>2.4090501259556203E-2</v>
      </c>
      <c r="AK93" s="131">
        <f t="shared" si="10"/>
        <v>0.10175011285257771</v>
      </c>
      <c r="AL93" s="154"/>
      <c r="AM93" s="746">
        <f>+AE93*環境係数!AD90</f>
        <v>0.1758798446763036</v>
      </c>
      <c r="AN93" s="131">
        <f>+AE93*環境係数!AE90</f>
        <v>9.3142163394596949E-3</v>
      </c>
      <c r="AO93" s="154"/>
    </row>
    <row r="94" spans="1:41" ht="15.6" customHeight="1">
      <c r="A94" s="58">
        <v>88</v>
      </c>
      <c r="B94" s="123" t="s">
        <v>299</v>
      </c>
      <c r="C94" s="110" t="s">
        <v>300</v>
      </c>
      <c r="D94" s="682">
        <f>結果!D94</f>
        <v>0</v>
      </c>
      <c r="E94" s="683">
        <f>結果!E94</f>
        <v>0</v>
      </c>
      <c r="F94" s="684">
        <f>結果!F94</f>
        <v>0</v>
      </c>
      <c r="G94" s="125">
        <f>+$E94*係数表!E94</f>
        <v>0</v>
      </c>
      <c r="H94" s="126">
        <f>+$E94*係数表!F94</f>
        <v>0</v>
      </c>
      <c r="I94" s="126">
        <f>+$E94*係数表!G94</f>
        <v>0</v>
      </c>
      <c r="J94" s="126">
        <f>+$E94*係数表!H94</f>
        <v>0</v>
      </c>
      <c r="K94" s="126">
        <f>+$E94*係数表!I94</f>
        <v>0</v>
      </c>
      <c r="L94" s="126">
        <f>+$E94*係数表!J94</f>
        <v>0</v>
      </c>
      <c r="M94" s="126">
        <f>+$E94*係数表!K94</f>
        <v>0</v>
      </c>
      <c r="N94" s="126">
        <f>+$E94*係数表!L94</f>
        <v>0</v>
      </c>
      <c r="O94" s="127">
        <f>+$E94*係数表!M94</f>
        <v>0</v>
      </c>
      <c r="P94" s="125">
        <f>+$F94*係数表!E94</f>
        <v>0</v>
      </c>
      <c r="Q94" s="126">
        <f>+$F94*係数表!F94</f>
        <v>0</v>
      </c>
      <c r="R94" s="126">
        <f>+$F94*係数表!G94</f>
        <v>0</v>
      </c>
      <c r="S94" s="126">
        <f>+$F94*係数表!H94</f>
        <v>0</v>
      </c>
      <c r="T94" s="126">
        <f>+$F94*係数表!I94</f>
        <v>0</v>
      </c>
      <c r="U94" s="126">
        <f>+$F94*係数表!J94</f>
        <v>0</v>
      </c>
      <c r="V94" s="126">
        <f>+$F94*係数表!K94</f>
        <v>0</v>
      </c>
      <c r="W94" s="126">
        <f>+$F94*係数表!L94</f>
        <v>0</v>
      </c>
      <c r="X94" s="127">
        <f>+$F94*係数表!M94</f>
        <v>0</v>
      </c>
      <c r="Y94" s="131">
        <f t="shared" si="13"/>
        <v>0</v>
      </c>
      <c r="Z94" s="132">
        <v>5.7597830083602108</v>
      </c>
      <c r="AA94" s="129">
        <f t="shared" si="12"/>
        <v>5.7597830083602108</v>
      </c>
      <c r="AB94" s="130">
        <f>+Z94*賃金!I90</f>
        <v>1.3144557350260488</v>
      </c>
      <c r="AC94" s="154"/>
      <c r="AD94" s="280">
        <f>+AC$7*係数表!AK94</f>
        <v>1.4450775196635617</v>
      </c>
      <c r="AE94" s="280">
        <f t="shared" si="11"/>
        <v>7.2048605280237723</v>
      </c>
      <c r="AF94" s="746">
        <f>+Z94*係数表!AD94</f>
        <v>2.8340728738116701</v>
      </c>
      <c r="AG94" s="291">
        <f>+AD94*係数表!AD94</f>
        <v>0.71104327942373502</v>
      </c>
      <c r="AH94" s="131">
        <f t="shared" si="9"/>
        <v>3.545116153235405</v>
      </c>
      <c r="AI94" s="746">
        <f>+Z94*係数表!Y94</f>
        <v>0.31408269518423754</v>
      </c>
      <c r="AJ94" s="291">
        <f>+AD94*係数表!Y94</f>
        <v>7.8800510621197986E-2</v>
      </c>
      <c r="AK94" s="131">
        <f t="shared" si="10"/>
        <v>0.39288320580543551</v>
      </c>
      <c r="AL94" s="154"/>
      <c r="AM94" s="746">
        <f>+AE94*環境係数!AD91</f>
        <v>1.297363510320104</v>
      </c>
      <c r="AN94" s="131">
        <f>+AE94*環境係数!AE91</f>
        <v>7.2934015601666902E-2</v>
      </c>
      <c r="AO94" s="154"/>
    </row>
    <row r="95" spans="1:41" ht="15.6" customHeight="1">
      <c r="A95" s="58">
        <v>89</v>
      </c>
      <c r="B95" s="123" t="s">
        <v>301</v>
      </c>
      <c r="C95" s="110" t="s">
        <v>7</v>
      </c>
      <c r="D95" s="682">
        <f>結果!D95</f>
        <v>0</v>
      </c>
      <c r="E95" s="683">
        <f>結果!E95</f>
        <v>0</v>
      </c>
      <c r="F95" s="684">
        <f>結果!F95</f>
        <v>0</v>
      </c>
      <c r="G95" s="125">
        <f>+$E95*係数表!E95</f>
        <v>0</v>
      </c>
      <c r="H95" s="126">
        <f>+$E95*係数表!F95</f>
        <v>0</v>
      </c>
      <c r="I95" s="126">
        <f>+$E95*係数表!G95</f>
        <v>0</v>
      </c>
      <c r="J95" s="126">
        <f>+$E95*係数表!H95</f>
        <v>0</v>
      </c>
      <c r="K95" s="126">
        <f>+$E95*係数表!I95</f>
        <v>0</v>
      </c>
      <c r="L95" s="126">
        <f>+$E95*係数表!J95</f>
        <v>0</v>
      </c>
      <c r="M95" s="126">
        <f>+$E95*係数表!K95</f>
        <v>0</v>
      </c>
      <c r="N95" s="126">
        <f>+$E95*係数表!L95</f>
        <v>0</v>
      </c>
      <c r="O95" s="127">
        <f>+$E95*係数表!M95</f>
        <v>0</v>
      </c>
      <c r="P95" s="125">
        <f>+$F95*係数表!E95</f>
        <v>0</v>
      </c>
      <c r="Q95" s="126">
        <f>+$F95*係数表!F95</f>
        <v>0</v>
      </c>
      <c r="R95" s="126">
        <f>+$F95*係数表!G95</f>
        <v>0</v>
      </c>
      <c r="S95" s="126">
        <f>+$F95*係数表!H95</f>
        <v>0</v>
      </c>
      <c r="T95" s="126">
        <f>+$F95*係数表!I95</f>
        <v>0</v>
      </c>
      <c r="U95" s="126">
        <f>+$F95*係数表!J95</f>
        <v>0</v>
      </c>
      <c r="V95" s="126">
        <f>+$F95*係数表!K95</f>
        <v>0</v>
      </c>
      <c r="W95" s="126">
        <f>+$F95*係数表!L95</f>
        <v>0</v>
      </c>
      <c r="X95" s="127">
        <f>+$F95*係数表!M95</f>
        <v>0</v>
      </c>
      <c r="Y95" s="131">
        <f t="shared" si="13"/>
        <v>0</v>
      </c>
      <c r="Z95" s="132">
        <v>4.8451970629064256</v>
      </c>
      <c r="AA95" s="129">
        <f t="shared" si="12"/>
        <v>4.8451970629064256</v>
      </c>
      <c r="AB95" s="130">
        <f>+Z95*賃金!I91</f>
        <v>1.245220004144169</v>
      </c>
      <c r="AC95" s="154"/>
      <c r="AD95" s="280">
        <f>+AC$7*係数表!AK95</f>
        <v>9.5768136542720068</v>
      </c>
      <c r="AE95" s="280">
        <f t="shared" si="11"/>
        <v>14.422010717178432</v>
      </c>
      <c r="AF95" s="746">
        <f>+Z95*係数表!AD95</f>
        <v>3.5160423063404291</v>
      </c>
      <c r="AG95" s="291">
        <f>+AD95*係数表!AD95</f>
        <v>6.9496620119224595</v>
      </c>
      <c r="AH95" s="131">
        <f t="shared" si="9"/>
        <v>10.465704318262889</v>
      </c>
      <c r="AI95" s="746">
        <f>+Z95*係数表!Y95</f>
        <v>0.26930598794542226</v>
      </c>
      <c r="AJ95" s="291">
        <f>+AD95*係数表!Y95</f>
        <v>0.53229894038321024</v>
      </c>
      <c r="AK95" s="131">
        <f t="shared" si="10"/>
        <v>0.8016049283286325</v>
      </c>
      <c r="AL95" s="154"/>
      <c r="AM95" s="746">
        <f>+AE95*環境係数!AD92</f>
        <v>31.962204453788775</v>
      </c>
      <c r="AN95" s="131">
        <f>+AE95*環境係数!AE92</f>
        <v>2.1159754001846065</v>
      </c>
      <c r="AO95" s="154"/>
    </row>
    <row r="96" spans="1:41" ht="15.6" customHeight="1">
      <c r="A96" s="58">
        <v>90</v>
      </c>
      <c r="B96" s="123" t="s">
        <v>302</v>
      </c>
      <c r="C96" s="110" t="s">
        <v>303</v>
      </c>
      <c r="D96" s="682">
        <f>結果!D96</f>
        <v>29.742000000000001</v>
      </c>
      <c r="E96" s="683">
        <f>結果!E96</f>
        <v>29.742000000000001</v>
      </c>
      <c r="F96" s="684">
        <f>結果!F96</f>
        <v>0</v>
      </c>
      <c r="G96" s="125">
        <f>+$E96*係数表!E96</f>
        <v>0</v>
      </c>
      <c r="H96" s="126">
        <f>+$E96*係数表!F96</f>
        <v>0</v>
      </c>
      <c r="I96" s="126">
        <f>+$E96*係数表!G96</f>
        <v>0</v>
      </c>
      <c r="J96" s="126">
        <f>+$E96*係数表!H96</f>
        <v>8.03034E-4</v>
      </c>
      <c r="K96" s="126">
        <f>+$E96*係数表!I96</f>
        <v>0</v>
      </c>
      <c r="L96" s="126">
        <f>+$E96*係数表!J96</f>
        <v>0</v>
      </c>
      <c r="M96" s="126">
        <f>+$E96*係数表!K96</f>
        <v>0</v>
      </c>
      <c r="N96" s="126">
        <f>+$E96*係数表!L96</f>
        <v>0</v>
      </c>
      <c r="O96" s="127">
        <f>+$E96*係数表!M96</f>
        <v>0</v>
      </c>
      <c r="P96" s="125">
        <f>+$F96*係数表!E96</f>
        <v>0</v>
      </c>
      <c r="Q96" s="126">
        <f>+$F96*係数表!F96</f>
        <v>0</v>
      </c>
      <c r="R96" s="126">
        <f>+$F96*係数表!G96</f>
        <v>0</v>
      </c>
      <c r="S96" s="126">
        <f>+$F96*係数表!H96</f>
        <v>0</v>
      </c>
      <c r="T96" s="126">
        <f>+$F96*係数表!I96</f>
        <v>0</v>
      </c>
      <c r="U96" s="126">
        <f>+$F96*係数表!J96</f>
        <v>0</v>
      </c>
      <c r="V96" s="126">
        <f>+$F96*係数表!K96</f>
        <v>0</v>
      </c>
      <c r="W96" s="126">
        <f>+$F96*係数表!L96</f>
        <v>0</v>
      </c>
      <c r="X96" s="127">
        <f>+$F96*係数表!M96</f>
        <v>0</v>
      </c>
      <c r="Y96" s="131">
        <f t="shared" si="13"/>
        <v>29.741196966</v>
      </c>
      <c r="Z96" s="132">
        <v>53.639772036924988</v>
      </c>
      <c r="AA96" s="129">
        <f t="shared" si="12"/>
        <v>23.898575070924988</v>
      </c>
      <c r="AB96" s="130">
        <f>+Z96*賃金!I92</f>
        <v>25.742901186042445</v>
      </c>
      <c r="AC96" s="154"/>
      <c r="AD96" s="280">
        <f>+AC$7*係数表!AK96</f>
        <v>40.408624479458815</v>
      </c>
      <c r="AE96" s="280">
        <f t="shared" si="11"/>
        <v>94.048396516383804</v>
      </c>
      <c r="AF96" s="746">
        <f>+Z96*係数表!AD96</f>
        <v>42.673750476584743</v>
      </c>
      <c r="AG96" s="291">
        <f>+AD96*係数表!AD96</f>
        <v>32.147555678487812</v>
      </c>
      <c r="AH96" s="131">
        <f t="shared" si="9"/>
        <v>74.821306155072563</v>
      </c>
      <c r="AI96" s="746">
        <f>+Z96*係数表!Y96</f>
        <v>5.4714714664199953</v>
      </c>
      <c r="AJ96" s="291">
        <f>+AD96*係数表!Y96</f>
        <v>4.1218414516087147</v>
      </c>
      <c r="AK96" s="131">
        <f t="shared" si="10"/>
        <v>9.59331291802871</v>
      </c>
      <c r="AL96" s="154"/>
      <c r="AM96" s="746">
        <f>+AE96*環境係数!AD93</f>
        <v>313.79649239978045</v>
      </c>
      <c r="AN96" s="131">
        <f>+AE96*環境係数!AE93</f>
        <v>17.451648851349955</v>
      </c>
      <c r="AO96" s="154"/>
    </row>
    <row r="97" spans="1:41" ht="15.6" customHeight="1">
      <c r="A97" s="58">
        <v>91</v>
      </c>
      <c r="B97" s="123" t="s">
        <v>304</v>
      </c>
      <c r="C97" s="110" t="s">
        <v>305</v>
      </c>
      <c r="D97" s="682">
        <f>結果!D97</f>
        <v>0</v>
      </c>
      <c r="E97" s="683">
        <f>結果!E97</f>
        <v>0</v>
      </c>
      <c r="F97" s="684">
        <f>結果!F97</f>
        <v>0</v>
      </c>
      <c r="G97" s="125">
        <f>+$E97*係数表!E97</f>
        <v>0</v>
      </c>
      <c r="H97" s="126">
        <f>+$E97*係数表!F97</f>
        <v>0</v>
      </c>
      <c r="I97" s="126">
        <f>+$E97*係数表!G97</f>
        <v>0</v>
      </c>
      <c r="J97" s="126">
        <f>+$E97*係数表!H97</f>
        <v>0</v>
      </c>
      <c r="K97" s="126">
        <f>+$E97*係数表!I97</f>
        <v>0</v>
      </c>
      <c r="L97" s="126">
        <f>+$E97*係数表!J97</f>
        <v>0</v>
      </c>
      <c r="M97" s="126">
        <f>+$E97*係数表!K97</f>
        <v>0</v>
      </c>
      <c r="N97" s="126">
        <f>+$E97*係数表!L97</f>
        <v>0</v>
      </c>
      <c r="O97" s="127">
        <f>+$E97*係数表!M97</f>
        <v>0</v>
      </c>
      <c r="P97" s="125">
        <f>+$F97*係数表!E97</f>
        <v>0</v>
      </c>
      <c r="Q97" s="126">
        <f>+$F97*係数表!F97</f>
        <v>0</v>
      </c>
      <c r="R97" s="126">
        <f>+$F97*係数表!G97</f>
        <v>0</v>
      </c>
      <c r="S97" s="126">
        <f>+$F97*係数表!H97</f>
        <v>0</v>
      </c>
      <c r="T97" s="126">
        <f>+$F97*係数表!I97</f>
        <v>0</v>
      </c>
      <c r="U97" s="126">
        <f>+$F97*係数表!J97</f>
        <v>0</v>
      </c>
      <c r="V97" s="126">
        <f>+$F97*係数表!K97</f>
        <v>0</v>
      </c>
      <c r="W97" s="126">
        <f>+$F97*係数表!L97</f>
        <v>0</v>
      </c>
      <c r="X97" s="127">
        <f>+$F97*係数表!M97</f>
        <v>0</v>
      </c>
      <c r="Y97" s="131">
        <f t="shared" si="13"/>
        <v>0</v>
      </c>
      <c r="Z97" s="132">
        <v>0</v>
      </c>
      <c r="AA97" s="129">
        <f t="shared" si="12"/>
        <v>0</v>
      </c>
      <c r="AB97" s="130">
        <f>+Z97*賃金!I93</f>
        <v>0</v>
      </c>
      <c r="AC97" s="154"/>
      <c r="AD97" s="280">
        <f>+AC$7*係数表!AK97</f>
        <v>0</v>
      </c>
      <c r="AE97" s="280">
        <f t="shared" si="11"/>
        <v>0</v>
      </c>
      <c r="AF97" s="746">
        <f>+Z97*係数表!AD97</f>
        <v>0</v>
      </c>
      <c r="AG97" s="291">
        <f>+AD97*係数表!AD97</f>
        <v>0</v>
      </c>
      <c r="AH97" s="131">
        <f t="shared" si="9"/>
        <v>0</v>
      </c>
      <c r="AI97" s="746">
        <f>+Z97*係数表!Y97</f>
        <v>0</v>
      </c>
      <c r="AJ97" s="291">
        <f>+AD97*係数表!Y97</f>
        <v>0</v>
      </c>
      <c r="AK97" s="131">
        <f t="shared" si="10"/>
        <v>0</v>
      </c>
      <c r="AL97" s="154"/>
      <c r="AM97" s="746">
        <f>+AE97*環境係数!AD94</f>
        <v>0</v>
      </c>
      <c r="AN97" s="131">
        <f>+AE97*環境係数!AE94</f>
        <v>0</v>
      </c>
      <c r="AO97" s="154"/>
    </row>
    <row r="98" spans="1:41" ht="15.6" customHeight="1">
      <c r="A98" s="58">
        <v>92</v>
      </c>
      <c r="B98" s="123" t="s">
        <v>306</v>
      </c>
      <c r="C98" s="110" t="s">
        <v>307</v>
      </c>
      <c r="D98" s="682">
        <f>結果!D98</f>
        <v>7.5819999999999999</v>
      </c>
      <c r="E98" s="683">
        <f>結果!E98</f>
        <v>7.5819999999999999</v>
      </c>
      <c r="F98" s="684">
        <f>結果!F98</f>
        <v>0</v>
      </c>
      <c r="G98" s="125">
        <f>+$E98*係数表!E98</f>
        <v>0</v>
      </c>
      <c r="H98" s="126">
        <f>+$E98*係数表!F98</f>
        <v>0</v>
      </c>
      <c r="I98" s="126">
        <f>+$E98*係数表!G98</f>
        <v>0</v>
      </c>
      <c r="J98" s="126">
        <f>+$E98*係数表!H98</f>
        <v>0</v>
      </c>
      <c r="K98" s="126">
        <f>+$E98*係数表!I98</f>
        <v>0</v>
      </c>
      <c r="L98" s="126">
        <f>+$E98*係数表!J98</f>
        <v>0</v>
      </c>
      <c r="M98" s="126">
        <f>+$E98*係数表!K98</f>
        <v>0</v>
      </c>
      <c r="N98" s="126">
        <f>+$E98*係数表!L98</f>
        <v>0</v>
      </c>
      <c r="O98" s="127">
        <f>+$E98*係数表!M98</f>
        <v>0</v>
      </c>
      <c r="P98" s="125">
        <f>+$F98*係数表!E98</f>
        <v>0</v>
      </c>
      <c r="Q98" s="126">
        <f>+$F98*係数表!F98</f>
        <v>0</v>
      </c>
      <c r="R98" s="126">
        <f>+$F98*係数表!G98</f>
        <v>0</v>
      </c>
      <c r="S98" s="126">
        <f>+$F98*係数表!H98</f>
        <v>0</v>
      </c>
      <c r="T98" s="126">
        <f>+$F98*係数表!I98</f>
        <v>0</v>
      </c>
      <c r="U98" s="126">
        <f>+$F98*係数表!J98</f>
        <v>0</v>
      </c>
      <c r="V98" s="126">
        <f>+$F98*係数表!K98</f>
        <v>0</v>
      </c>
      <c r="W98" s="126">
        <f>+$F98*係数表!L98</f>
        <v>0</v>
      </c>
      <c r="X98" s="127">
        <f>+$F98*係数表!M98</f>
        <v>0</v>
      </c>
      <c r="Y98" s="131">
        <f t="shared" si="13"/>
        <v>7.5819999999999999</v>
      </c>
      <c r="Z98" s="132">
        <v>7.6660204549255786</v>
      </c>
      <c r="AA98" s="129">
        <f t="shared" si="12"/>
        <v>8.4020454925578747E-2</v>
      </c>
      <c r="AB98" s="130">
        <f>+Z98*賃金!I94</f>
        <v>2.8748449525675577</v>
      </c>
      <c r="AC98" s="154"/>
      <c r="AD98" s="280">
        <f>+AC$7*係数表!AK98</f>
        <v>66.116726122689528</v>
      </c>
      <c r="AE98" s="280">
        <f t="shared" si="11"/>
        <v>73.7827465776151</v>
      </c>
      <c r="AF98" s="746">
        <f>+Z98*係数表!AD98</f>
        <v>4.079094646374763</v>
      </c>
      <c r="AG98" s="291">
        <f>+AD98*係数表!AD98</f>
        <v>35.18075449297865</v>
      </c>
      <c r="AH98" s="131">
        <f t="shared" si="9"/>
        <v>39.259849139353413</v>
      </c>
      <c r="AI98" s="746">
        <f>+Z98*係数表!Y98</f>
        <v>0.69559577032445474</v>
      </c>
      <c r="AJ98" s="291">
        <f>+AD98*係数表!Y98</f>
        <v>5.9992685003981894</v>
      </c>
      <c r="AK98" s="131">
        <f t="shared" si="10"/>
        <v>6.6948642707226442</v>
      </c>
      <c r="AL98" s="154"/>
      <c r="AM98" s="746">
        <f>+AE98*環境係数!AD95</f>
        <v>92.720547097294059</v>
      </c>
      <c r="AN98" s="131">
        <f>+AE98*環境係数!AE95</f>
        <v>5.2460838652039534</v>
      </c>
      <c r="AO98" s="154"/>
    </row>
    <row r="99" spans="1:41" ht="15.6" customHeight="1">
      <c r="A99" s="58">
        <v>93</v>
      </c>
      <c r="B99" s="123" t="s">
        <v>308</v>
      </c>
      <c r="C99" s="110" t="s">
        <v>309</v>
      </c>
      <c r="D99" s="682">
        <f>結果!D99</f>
        <v>0</v>
      </c>
      <c r="E99" s="683">
        <f>結果!E99</f>
        <v>0</v>
      </c>
      <c r="F99" s="684">
        <f>結果!F99</f>
        <v>0</v>
      </c>
      <c r="G99" s="125">
        <f>+$E99*係数表!E99</f>
        <v>0</v>
      </c>
      <c r="H99" s="126">
        <f>+$E99*係数表!F99</f>
        <v>0</v>
      </c>
      <c r="I99" s="126">
        <f>+$E99*係数表!G99</f>
        <v>0</v>
      </c>
      <c r="J99" s="126">
        <f>+$E99*係数表!H99</f>
        <v>0</v>
      </c>
      <c r="K99" s="126">
        <f>+$E99*係数表!I99</f>
        <v>0</v>
      </c>
      <c r="L99" s="126">
        <f>+$E99*係数表!J99</f>
        <v>0</v>
      </c>
      <c r="M99" s="126">
        <f>+$E99*係数表!K99</f>
        <v>0</v>
      </c>
      <c r="N99" s="126">
        <f>+$E99*係数表!L99</f>
        <v>0</v>
      </c>
      <c r="O99" s="127">
        <f>+$E99*係数表!M99</f>
        <v>0</v>
      </c>
      <c r="P99" s="125">
        <f>+$F99*係数表!E99</f>
        <v>0</v>
      </c>
      <c r="Q99" s="126">
        <f>+$F99*係数表!F99</f>
        <v>0</v>
      </c>
      <c r="R99" s="126">
        <f>+$F99*係数表!G99</f>
        <v>0</v>
      </c>
      <c r="S99" s="126">
        <f>+$F99*係数表!H99</f>
        <v>0</v>
      </c>
      <c r="T99" s="126">
        <f>+$F99*係数表!I99</f>
        <v>0</v>
      </c>
      <c r="U99" s="126">
        <f>+$F99*係数表!J99</f>
        <v>0</v>
      </c>
      <c r="V99" s="126">
        <f>+$F99*係数表!K99</f>
        <v>0</v>
      </c>
      <c r="W99" s="126">
        <f>+$F99*係数表!L99</f>
        <v>0</v>
      </c>
      <c r="X99" s="127">
        <f>+$F99*係数表!M99</f>
        <v>0</v>
      </c>
      <c r="Y99" s="131">
        <f t="shared" si="13"/>
        <v>0</v>
      </c>
      <c r="Z99" s="132">
        <v>2.5141923856663726</v>
      </c>
      <c r="AA99" s="129">
        <f t="shared" si="12"/>
        <v>2.5141923856663726</v>
      </c>
      <c r="AB99" s="130">
        <f>+Z99*賃金!I95</f>
        <v>0.99241083042311251</v>
      </c>
      <c r="AC99" s="154"/>
      <c r="AD99" s="280">
        <f>+AC$7*係数表!AK99</f>
        <v>1.3316367329754981</v>
      </c>
      <c r="AE99" s="280">
        <f t="shared" si="11"/>
        <v>3.8458291186418707</v>
      </c>
      <c r="AF99" s="746">
        <f>+Z99*係数表!AD99</f>
        <v>1.4047872206660699</v>
      </c>
      <c r="AG99" s="291">
        <f>+AD99*係数表!AD99</f>
        <v>0.7440426101512061</v>
      </c>
      <c r="AH99" s="131">
        <f t="shared" si="9"/>
        <v>2.148829830817276</v>
      </c>
      <c r="AI99" s="746">
        <f>+Z99*係数表!Y99</f>
        <v>0.21041133178434135</v>
      </c>
      <c r="AJ99" s="291">
        <f>+AD99*係数表!Y99</f>
        <v>0.11144392133065058</v>
      </c>
      <c r="AK99" s="131">
        <f t="shared" si="10"/>
        <v>0.32185525311499191</v>
      </c>
      <c r="AL99" s="154"/>
      <c r="AM99" s="746">
        <f>+AE99*環境係数!AD96</f>
        <v>3.0533731278958176</v>
      </c>
      <c r="AN99" s="131">
        <f>+AE99*環境係数!AE96</f>
        <v>0.18657759838734952</v>
      </c>
      <c r="AO99" s="154"/>
    </row>
    <row r="100" spans="1:41" ht="15.6" customHeight="1">
      <c r="A100" s="58">
        <v>94</v>
      </c>
      <c r="B100" s="123" t="s">
        <v>310</v>
      </c>
      <c r="C100" s="110" t="s">
        <v>311</v>
      </c>
      <c r="D100" s="682">
        <f>結果!D100</f>
        <v>0</v>
      </c>
      <c r="E100" s="683">
        <f>結果!E100</f>
        <v>0</v>
      </c>
      <c r="F100" s="684">
        <f>結果!F100</f>
        <v>0</v>
      </c>
      <c r="G100" s="125">
        <f>+$E100*係数表!E100</f>
        <v>0</v>
      </c>
      <c r="H100" s="126">
        <f>+$E100*係数表!F100</f>
        <v>0</v>
      </c>
      <c r="I100" s="126">
        <f>+$E100*係数表!G100</f>
        <v>0</v>
      </c>
      <c r="J100" s="126">
        <f>+$E100*係数表!H100</f>
        <v>0</v>
      </c>
      <c r="K100" s="126">
        <f>+$E100*係数表!I100</f>
        <v>0</v>
      </c>
      <c r="L100" s="126">
        <f>+$E100*係数表!J100</f>
        <v>0</v>
      </c>
      <c r="M100" s="126">
        <f>+$E100*係数表!K100</f>
        <v>0</v>
      </c>
      <c r="N100" s="126">
        <f>+$E100*係数表!L100</f>
        <v>0</v>
      </c>
      <c r="O100" s="127">
        <f>+$E100*係数表!M100</f>
        <v>0</v>
      </c>
      <c r="P100" s="125">
        <f>+$F100*係数表!E100</f>
        <v>0</v>
      </c>
      <c r="Q100" s="126">
        <f>+$F100*係数表!F100</f>
        <v>0</v>
      </c>
      <c r="R100" s="126">
        <f>+$F100*係数表!G100</f>
        <v>0</v>
      </c>
      <c r="S100" s="126">
        <f>+$F100*係数表!H100</f>
        <v>0</v>
      </c>
      <c r="T100" s="126">
        <f>+$F100*係数表!I100</f>
        <v>0</v>
      </c>
      <c r="U100" s="126">
        <f>+$F100*係数表!J100</f>
        <v>0</v>
      </c>
      <c r="V100" s="126">
        <f>+$F100*係数表!K100</f>
        <v>0</v>
      </c>
      <c r="W100" s="126">
        <f>+$F100*係数表!L100</f>
        <v>0</v>
      </c>
      <c r="X100" s="127">
        <f>+$F100*係数表!M100</f>
        <v>0</v>
      </c>
      <c r="Y100" s="131">
        <f t="shared" si="13"/>
        <v>0</v>
      </c>
      <c r="Z100" s="132">
        <v>0</v>
      </c>
      <c r="AA100" s="129">
        <f t="shared" si="12"/>
        <v>0</v>
      </c>
      <c r="AB100" s="130">
        <f>+Z100*賃金!I96</f>
        <v>0</v>
      </c>
      <c r="AC100" s="154"/>
      <c r="AD100" s="280">
        <f>+AC$7*係数表!AK100</f>
        <v>12.482224116602909</v>
      </c>
      <c r="AE100" s="280">
        <f t="shared" si="11"/>
        <v>12.482224116602909</v>
      </c>
      <c r="AF100" s="746">
        <f>+Z100*係数表!AD100</f>
        <v>0</v>
      </c>
      <c r="AG100" s="291">
        <f>+AD100*係数表!AD100</f>
        <v>8.9097043737818762</v>
      </c>
      <c r="AH100" s="131">
        <f t="shared" si="9"/>
        <v>8.9097043737818762</v>
      </c>
      <c r="AI100" s="746">
        <f>+Z100*係数表!Y100</f>
        <v>0</v>
      </c>
      <c r="AJ100" s="291">
        <f>+AD100*係数表!Y100</f>
        <v>2.3191235994630639</v>
      </c>
      <c r="AK100" s="131">
        <f t="shared" si="10"/>
        <v>2.3191235994630639</v>
      </c>
      <c r="AL100" s="154"/>
      <c r="AM100" s="746">
        <f>+AE100*環境係数!AD97</f>
        <v>29.226307535190625</v>
      </c>
      <c r="AN100" s="131">
        <f>+AE100*環境係数!AE97</f>
        <v>1.634524078415456</v>
      </c>
      <c r="AO100" s="154"/>
    </row>
    <row r="101" spans="1:41" ht="15.6" customHeight="1">
      <c r="A101" s="58">
        <v>95</v>
      </c>
      <c r="B101" s="123" t="s">
        <v>312</v>
      </c>
      <c r="C101" s="110" t="s">
        <v>313</v>
      </c>
      <c r="D101" s="682">
        <f>結果!D101</f>
        <v>0</v>
      </c>
      <c r="E101" s="683">
        <f>結果!E101</f>
        <v>0</v>
      </c>
      <c r="F101" s="684">
        <f>結果!F101</f>
        <v>0</v>
      </c>
      <c r="G101" s="125">
        <f>+$E101*係数表!E101</f>
        <v>0</v>
      </c>
      <c r="H101" s="126">
        <f>+$E101*係数表!F101</f>
        <v>0</v>
      </c>
      <c r="I101" s="126">
        <f>+$E101*係数表!G101</f>
        <v>0</v>
      </c>
      <c r="J101" s="126">
        <f>+$E101*係数表!H101</f>
        <v>0</v>
      </c>
      <c r="K101" s="126">
        <f>+$E101*係数表!I101</f>
        <v>0</v>
      </c>
      <c r="L101" s="126">
        <f>+$E101*係数表!J101</f>
        <v>0</v>
      </c>
      <c r="M101" s="126">
        <f>+$E101*係数表!K101</f>
        <v>0</v>
      </c>
      <c r="N101" s="126">
        <f>+$E101*係数表!L101</f>
        <v>0</v>
      </c>
      <c r="O101" s="127">
        <f>+$E101*係数表!M101</f>
        <v>0</v>
      </c>
      <c r="P101" s="125">
        <f>+$F101*係数表!E101</f>
        <v>0</v>
      </c>
      <c r="Q101" s="126">
        <f>+$F101*係数表!F101</f>
        <v>0</v>
      </c>
      <c r="R101" s="126">
        <f>+$F101*係数表!G101</f>
        <v>0</v>
      </c>
      <c r="S101" s="126">
        <f>+$F101*係数表!H101</f>
        <v>0</v>
      </c>
      <c r="T101" s="126">
        <f>+$F101*係数表!I101</f>
        <v>0</v>
      </c>
      <c r="U101" s="126">
        <f>+$F101*係数表!J101</f>
        <v>0</v>
      </c>
      <c r="V101" s="126">
        <f>+$F101*係数表!K101</f>
        <v>0</v>
      </c>
      <c r="W101" s="126">
        <f>+$F101*係数表!L101</f>
        <v>0</v>
      </c>
      <c r="X101" s="127">
        <f>+$F101*係数表!M101</f>
        <v>0</v>
      </c>
      <c r="Y101" s="131">
        <f t="shared" si="13"/>
        <v>0</v>
      </c>
      <c r="Z101" s="132">
        <v>0</v>
      </c>
      <c r="AA101" s="129">
        <f t="shared" si="12"/>
        <v>0</v>
      </c>
      <c r="AB101" s="130">
        <f>+Z101*賃金!I97</f>
        <v>0</v>
      </c>
      <c r="AC101" s="154"/>
      <c r="AD101" s="280">
        <f>+AC$7*係数表!AK101</f>
        <v>9.270097948760565</v>
      </c>
      <c r="AE101" s="280">
        <f t="shared" si="11"/>
        <v>9.270097948760565</v>
      </c>
      <c r="AF101" s="746">
        <f>+Z101*係数表!AD101</f>
        <v>0</v>
      </c>
      <c r="AG101" s="291">
        <f>+AD101*係数表!AD101</f>
        <v>7.1197024228898247</v>
      </c>
      <c r="AH101" s="131">
        <f t="shared" si="9"/>
        <v>7.1197024228898247</v>
      </c>
      <c r="AI101" s="746">
        <f>+Z101*係数表!Y101</f>
        <v>0</v>
      </c>
      <c r="AJ101" s="291">
        <f>+AD101*係数表!Y101</f>
        <v>1.5747728431012789</v>
      </c>
      <c r="AK101" s="131">
        <f t="shared" si="10"/>
        <v>1.5747728431012789</v>
      </c>
      <c r="AL101" s="154"/>
      <c r="AM101" s="746">
        <f>+AE101*環境係数!AD98</f>
        <v>28.005325474647098</v>
      </c>
      <c r="AN101" s="131">
        <f>+AE101*環境係数!AE98</f>
        <v>1.7049702736245518</v>
      </c>
      <c r="AO101" s="154"/>
    </row>
    <row r="102" spans="1:41" ht="15.6" customHeight="1">
      <c r="A102" s="58">
        <v>96</v>
      </c>
      <c r="B102" s="123" t="s">
        <v>314</v>
      </c>
      <c r="C102" s="110" t="s">
        <v>59</v>
      </c>
      <c r="D102" s="682">
        <f>結果!D102</f>
        <v>0</v>
      </c>
      <c r="E102" s="683">
        <f>結果!E102</f>
        <v>0</v>
      </c>
      <c r="F102" s="684">
        <f>結果!F102</f>
        <v>0</v>
      </c>
      <c r="G102" s="125">
        <f>+$E102*係数表!E102</f>
        <v>0</v>
      </c>
      <c r="H102" s="126">
        <f>+$E102*係数表!F102</f>
        <v>0</v>
      </c>
      <c r="I102" s="126">
        <f>+$E102*係数表!G102</f>
        <v>0</v>
      </c>
      <c r="J102" s="126">
        <f>+$E102*係数表!H102</f>
        <v>0</v>
      </c>
      <c r="K102" s="126">
        <f>+$E102*係数表!I102</f>
        <v>0</v>
      </c>
      <c r="L102" s="126">
        <f>+$E102*係数表!J102</f>
        <v>0</v>
      </c>
      <c r="M102" s="126">
        <f>+$E102*係数表!K102</f>
        <v>0</v>
      </c>
      <c r="N102" s="126">
        <f>+$E102*係数表!L102</f>
        <v>0</v>
      </c>
      <c r="O102" s="127">
        <f>+$E102*係数表!M102</f>
        <v>0</v>
      </c>
      <c r="P102" s="125">
        <f>+$F102*係数表!E102</f>
        <v>0</v>
      </c>
      <c r="Q102" s="126">
        <f>+$F102*係数表!F102</f>
        <v>0</v>
      </c>
      <c r="R102" s="126">
        <f>+$F102*係数表!G102</f>
        <v>0</v>
      </c>
      <c r="S102" s="126">
        <f>+$F102*係数表!H102</f>
        <v>0</v>
      </c>
      <c r="T102" s="126">
        <f>+$F102*係数表!I102</f>
        <v>0</v>
      </c>
      <c r="U102" s="126">
        <f>+$F102*係数表!J102</f>
        <v>0</v>
      </c>
      <c r="V102" s="126">
        <f>+$F102*係数表!K102</f>
        <v>0</v>
      </c>
      <c r="W102" s="126">
        <f>+$F102*係数表!L102</f>
        <v>0</v>
      </c>
      <c r="X102" s="127">
        <f>+$F102*係数表!M102</f>
        <v>0</v>
      </c>
      <c r="Y102" s="131">
        <f t="shared" si="13"/>
        <v>0</v>
      </c>
      <c r="Z102" s="132">
        <v>22.416191074894432</v>
      </c>
      <c r="AA102" s="129">
        <f t="shared" si="12"/>
        <v>22.416191074894432</v>
      </c>
      <c r="AB102" s="130">
        <f>+Z102*賃金!I98</f>
        <v>10.7220873245442</v>
      </c>
      <c r="AC102" s="154"/>
      <c r="AD102" s="280">
        <f>+AC$7*係数表!AK102</f>
        <v>12.854369245391556</v>
      </c>
      <c r="AE102" s="280">
        <f t="shared" si="11"/>
        <v>35.270560320285988</v>
      </c>
      <c r="AF102" s="746">
        <f>+Z102*係数表!AD102</f>
        <v>13.903895698834676</v>
      </c>
      <c r="AG102" s="291">
        <f>+AD102*係数表!AD102</f>
        <v>7.9730677109725745</v>
      </c>
      <c r="AH102" s="131">
        <f t="shared" si="9"/>
        <v>21.876963409807249</v>
      </c>
      <c r="AI102" s="746">
        <f>+Z102*係数表!Y102</f>
        <v>2.7964792381697525</v>
      </c>
      <c r="AJ102" s="291">
        <f>+AD102*係数表!Y102</f>
        <v>1.6036166266786056</v>
      </c>
      <c r="AK102" s="131">
        <f t="shared" si="10"/>
        <v>4.4000958648483586</v>
      </c>
      <c r="AL102" s="154"/>
      <c r="AM102" s="746">
        <f>+AE102*環境係数!AD99</f>
        <v>88.149378438516109</v>
      </c>
      <c r="AN102" s="131">
        <f>+AE102*環境係数!AE99</f>
        <v>5.1571489807546831</v>
      </c>
      <c r="AO102" s="154"/>
    </row>
    <row r="103" spans="1:41" ht="15.6" customHeight="1">
      <c r="A103" s="58">
        <v>97</v>
      </c>
      <c r="B103" s="123" t="s">
        <v>315</v>
      </c>
      <c r="C103" s="110" t="s">
        <v>316</v>
      </c>
      <c r="D103" s="682">
        <f>結果!D103</f>
        <v>69.676500000000004</v>
      </c>
      <c r="E103" s="683">
        <f>結果!E103</f>
        <v>69.676500000000004</v>
      </c>
      <c r="F103" s="684">
        <f>結果!F103</f>
        <v>0</v>
      </c>
      <c r="G103" s="125">
        <f>+$E103*係数表!E103</f>
        <v>0</v>
      </c>
      <c r="H103" s="126">
        <f>+$E103*係数表!F103</f>
        <v>0</v>
      </c>
      <c r="I103" s="126">
        <f>+$E103*係数表!G103</f>
        <v>0</v>
      </c>
      <c r="J103" s="126">
        <f>+$E103*係数表!H103</f>
        <v>0</v>
      </c>
      <c r="K103" s="126">
        <f>+$E103*係数表!I103</f>
        <v>0</v>
      </c>
      <c r="L103" s="126">
        <f>+$E103*係数表!J103</f>
        <v>0</v>
      </c>
      <c r="M103" s="126">
        <f>+$E103*係数表!K103</f>
        <v>0</v>
      </c>
      <c r="N103" s="126">
        <f>+$E103*係数表!L103</f>
        <v>0</v>
      </c>
      <c r="O103" s="127">
        <f>+$E103*係数表!M103</f>
        <v>0</v>
      </c>
      <c r="P103" s="125">
        <f>+$F103*係数表!E103</f>
        <v>0</v>
      </c>
      <c r="Q103" s="126">
        <f>+$F103*係数表!F103</f>
        <v>0</v>
      </c>
      <c r="R103" s="126">
        <f>+$F103*係数表!G103</f>
        <v>0</v>
      </c>
      <c r="S103" s="126">
        <f>+$F103*係数表!H103</f>
        <v>0</v>
      </c>
      <c r="T103" s="126">
        <f>+$F103*係数表!I103</f>
        <v>0</v>
      </c>
      <c r="U103" s="126">
        <f>+$F103*係数表!J103</f>
        <v>0</v>
      </c>
      <c r="V103" s="126">
        <f>+$F103*係数表!K103</f>
        <v>0</v>
      </c>
      <c r="W103" s="126">
        <f>+$F103*係数表!L103</f>
        <v>0</v>
      </c>
      <c r="X103" s="127">
        <f>+$F103*係数表!M103</f>
        <v>0</v>
      </c>
      <c r="Y103" s="131">
        <f t="shared" si="13"/>
        <v>69.676500000000004</v>
      </c>
      <c r="Z103" s="132">
        <v>172.96654641088912</v>
      </c>
      <c r="AA103" s="129">
        <f t="shared" si="12"/>
        <v>103.29004641088912</v>
      </c>
      <c r="AB103" s="130">
        <f>+Z103*賃金!I99</f>
        <v>21.100788571562777</v>
      </c>
      <c r="AC103" s="154"/>
      <c r="AD103" s="280">
        <f>+AC$7*係数表!AK103</f>
        <v>12.967045435994375</v>
      </c>
      <c r="AE103" s="280">
        <f t="shared" ref="AE103:AE114" si="14">+AD103+Z103</f>
        <v>185.9335918468835</v>
      </c>
      <c r="AF103" s="746">
        <f>+Z103*係数表!AD103</f>
        <v>102.28430408054973</v>
      </c>
      <c r="AG103" s="291">
        <f>+AD103*係数表!AD103</f>
        <v>7.6681025662084581</v>
      </c>
      <c r="AH103" s="131">
        <f t="shared" si="9"/>
        <v>109.95240664675819</v>
      </c>
      <c r="AI103" s="746">
        <f>+Z103*係数表!Y103</f>
        <v>5.7959640467829079</v>
      </c>
      <c r="AJ103" s="291">
        <f>+AD103*係数表!Y103</f>
        <v>0.43451482786438006</v>
      </c>
      <c r="AK103" s="131">
        <f t="shared" si="10"/>
        <v>6.2304788746472877</v>
      </c>
      <c r="AL103" s="154"/>
      <c r="AM103" s="746">
        <f>+AE103*環境係数!AD100</f>
        <v>316.06366053770591</v>
      </c>
      <c r="AN103" s="131">
        <f>+AE103*環境係数!AE100</f>
        <v>21.513498832903139</v>
      </c>
      <c r="AO103" s="154"/>
    </row>
    <row r="104" spans="1:41" ht="15.6" customHeight="1">
      <c r="A104" s="58">
        <v>98</v>
      </c>
      <c r="B104" s="123" t="s">
        <v>317</v>
      </c>
      <c r="C104" s="110" t="s">
        <v>318</v>
      </c>
      <c r="D104" s="682">
        <f>結果!D104</f>
        <v>0</v>
      </c>
      <c r="E104" s="683">
        <f>結果!E104</f>
        <v>0</v>
      </c>
      <c r="F104" s="684">
        <f>結果!F104</f>
        <v>0</v>
      </c>
      <c r="G104" s="125">
        <f>+$E104*係数表!E104</f>
        <v>0</v>
      </c>
      <c r="H104" s="126">
        <f>+$E104*係数表!F104</f>
        <v>0</v>
      </c>
      <c r="I104" s="126">
        <f>+$E104*係数表!G104</f>
        <v>0</v>
      </c>
      <c r="J104" s="126">
        <f>+$E104*係数表!H104</f>
        <v>0</v>
      </c>
      <c r="K104" s="126">
        <f>+$E104*係数表!I104</f>
        <v>0</v>
      </c>
      <c r="L104" s="126">
        <f>+$E104*係数表!J104</f>
        <v>0</v>
      </c>
      <c r="M104" s="126">
        <f>+$E104*係数表!K104</f>
        <v>0</v>
      </c>
      <c r="N104" s="126">
        <f>+$E104*係数表!L104</f>
        <v>0</v>
      </c>
      <c r="O104" s="127">
        <f>+$E104*係数表!M104</f>
        <v>0</v>
      </c>
      <c r="P104" s="125">
        <f>+$F104*係数表!E104</f>
        <v>0</v>
      </c>
      <c r="Q104" s="126">
        <f>+$F104*係数表!F104</f>
        <v>0</v>
      </c>
      <c r="R104" s="126">
        <f>+$F104*係数表!G104</f>
        <v>0</v>
      </c>
      <c r="S104" s="126">
        <f>+$F104*係数表!H104</f>
        <v>0</v>
      </c>
      <c r="T104" s="126">
        <f>+$F104*係数表!I104</f>
        <v>0</v>
      </c>
      <c r="U104" s="126">
        <f>+$F104*係数表!J104</f>
        <v>0</v>
      </c>
      <c r="V104" s="126">
        <f>+$F104*係数表!K104</f>
        <v>0</v>
      </c>
      <c r="W104" s="126">
        <f>+$F104*係数表!L104</f>
        <v>0</v>
      </c>
      <c r="X104" s="127">
        <f>+$F104*係数表!M104</f>
        <v>0</v>
      </c>
      <c r="Y104" s="131">
        <f t="shared" si="13"/>
        <v>0</v>
      </c>
      <c r="Z104" s="132">
        <v>63.183047859808127</v>
      </c>
      <c r="AA104" s="129">
        <f t="shared" si="12"/>
        <v>63.183047859808127</v>
      </c>
      <c r="AB104" s="130">
        <f>+Z104*賃金!I100</f>
        <v>6.9185027309962672</v>
      </c>
      <c r="AC104" s="154"/>
      <c r="AD104" s="280">
        <f>+AC$7*係数表!AK104</f>
        <v>9.501845009264926</v>
      </c>
      <c r="AE104" s="280">
        <f t="shared" si="14"/>
        <v>72.684892869073053</v>
      </c>
      <c r="AF104" s="746">
        <f>+Z104*係数表!AD104</f>
        <v>10.682085198712086</v>
      </c>
      <c r="AG104" s="291">
        <f>+AD104*係数表!AD104</f>
        <v>1.6064359250147988</v>
      </c>
      <c r="AH104" s="131">
        <f t="shared" si="9"/>
        <v>12.288521123726884</v>
      </c>
      <c r="AI104" s="746">
        <f>+Z104*係数表!Y104</f>
        <v>1.7589718165961976</v>
      </c>
      <c r="AJ104" s="291">
        <f>+AD104*係数表!Y104</f>
        <v>0.26452471261035798</v>
      </c>
      <c r="AK104" s="131">
        <f t="shared" si="10"/>
        <v>2.0234965292065556</v>
      </c>
      <c r="AL104" s="154"/>
      <c r="AM104" s="746">
        <f>+AE104*環境係数!AD101</f>
        <v>2.174650051958372</v>
      </c>
      <c r="AN104" s="131">
        <f>+AE104*環境係数!AE101</f>
        <v>0.12218528204329854</v>
      </c>
      <c r="AO104" s="154"/>
    </row>
    <row r="105" spans="1:41" ht="15.6" customHeight="1">
      <c r="A105" s="58">
        <v>99</v>
      </c>
      <c r="B105" s="123" t="s">
        <v>319</v>
      </c>
      <c r="C105" s="110" t="s">
        <v>320</v>
      </c>
      <c r="D105" s="682">
        <f>結果!D105</f>
        <v>0</v>
      </c>
      <c r="E105" s="683">
        <f>結果!E105</f>
        <v>0</v>
      </c>
      <c r="F105" s="684">
        <f>結果!F105</f>
        <v>0</v>
      </c>
      <c r="G105" s="125">
        <f>+$E105*係数表!E105</f>
        <v>0</v>
      </c>
      <c r="H105" s="126">
        <f>+$E105*係数表!F105</f>
        <v>0</v>
      </c>
      <c r="I105" s="126">
        <f>+$E105*係数表!G105</f>
        <v>0</v>
      </c>
      <c r="J105" s="126">
        <f>+$E105*係数表!H105</f>
        <v>0</v>
      </c>
      <c r="K105" s="126">
        <f>+$E105*係数表!I105</f>
        <v>0</v>
      </c>
      <c r="L105" s="126">
        <f>+$E105*係数表!J105</f>
        <v>0</v>
      </c>
      <c r="M105" s="126">
        <f>+$E105*係数表!K105</f>
        <v>0</v>
      </c>
      <c r="N105" s="126">
        <f>+$E105*係数表!L105</f>
        <v>0</v>
      </c>
      <c r="O105" s="127">
        <f>+$E105*係数表!M105</f>
        <v>0</v>
      </c>
      <c r="P105" s="125">
        <f>+$F105*係数表!E105</f>
        <v>0</v>
      </c>
      <c r="Q105" s="126">
        <f>+$F105*係数表!F105</f>
        <v>0</v>
      </c>
      <c r="R105" s="126">
        <f>+$F105*係数表!G105</f>
        <v>0</v>
      </c>
      <c r="S105" s="126">
        <f>+$F105*係数表!H105</f>
        <v>0</v>
      </c>
      <c r="T105" s="126">
        <f>+$F105*係数表!I105</f>
        <v>0</v>
      </c>
      <c r="U105" s="126">
        <f>+$F105*係数表!J105</f>
        <v>0</v>
      </c>
      <c r="V105" s="126">
        <f>+$F105*係数表!K105</f>
        <v>0</v>
      </c>
      <c r="W105" s="126">
        <f>+$F105*係数表!L105</f>
        <v>0</v>
      </c>
      <c r="X105" s="127">
        <f>+$F105*係数表!M105</f>
        <v>0</v>
      </c>
      <c r="Y105" s="131">
        <f t="shared" si="13"/>
        <v>0</v>
      </c>
      <c r="Z105" s="132">
        <v>114.65311590756906</v>
      </c>
      <c r="AA105" s="129">
        <f t="shared" si="12"/>
        <v>114.65311590756906</v>
      </c>
      <c r="AB105" s="130">
        <f>+Z105*賃金!I101</f>
        <v>24.990309044750944</v>
      </c>
      <c r="AC105" s="154"/>
      <c r="AD105" s="280">
        <f>+AC$7*係数表!AK105</f>
        <v>27.300287961633607</v>
      </c>
      <c r="AE105" s="280">
        <f t="shared" si="14"/>
        <v>141.95340386920267</v>
      </c>
      <c r="AF105" s="746">
        <f>+Z105*係数表!AD105</f>
        <v>38.682808181525836</v>
      </c>
      <c r="AG105" s="291">
        <f>+AD105*係数表!AD105</f>
        <v>9.2108425851387992</v>
      </c>
      <c r="AH105" s="131">
        <f t="shared" si="9"/>
        <v>47.893650766664635</v>
      </c>
      <c r="AI105" s="746">
        <f>+Z105*係数表!Y105</f>
        <v>8.8865522079039412</v>
      </c>
      <c r="AJ105" s="291">
        <f>+AD105*係数表!Y105</f>
        <v>2.1159951244364952</v>
      </c>
      <c r="AK105" s="131">
        <f t="shared" si="10"/>
        <v>11.002547332340436</v>
      </c>
      <c r="AL105" s="154"/>
      <c r="AM105" s="746">
        <f>+AE105*環境係数!AD102</f>
        <v>114.92292530868656</v>
      </c>
      <c r="AN105" s="131">
        <f>+AE105*環境係数!AE102</f>
        <v>7.7690102178484599</v>
      </c>
      <c r="AO105" s="154"/>
    </row>
    <row r="106" spans="1:41" ht="15.6" customHeight="1">
      <c r="A106" s="58">
        <v>100</v>
      </c>
      <c r="B106" s="123" t="s">
        <v>321</v>
      </c>
      <c r="C106" s="110" t="s">
        <v>322</v>
      </c>
      <c r="D106" s="682">
        <f>結果!D106</f>
        <v>0</v>
      </c>
      <c r="E106" s="683">
        <f>結果!E106</f>
        <v>0</v>
      </c>
      <c r="F106" s="684">
        <f>結果!F106</f>
        <v>0</v>
      </c>
      <c r="G106" s="125">
        <f>+$E106*係数表!E106</f>
        <v>0</v>
      </c>
      <c r="H106" s="126">
        <f>+$E106*係数表!F106</f>
        <v>0</v>
      </c>
      <c r="I106" s="126">
        <f>+$E106*係数表!G106</f>
        <v>0</v>
      </c>
      <c r="J106" s="126">
        <f>+$E106*係数表!H106</f>
        <v>0</v>
      </c>
      <c r="K106" s="126">
        <f>+$E106*係数表!I106</f>
        <v>0</v>
      </c>
      <c r="L106" s="126">
        <f>+$E106*係数表!J106</f>
        <v>0</v>
      </c>
      <c r="M106" s="126">
        <f>+$E106*係数表!K106</f>
        <v>0</v>
      </c>
      <c r="N106" s="126">
        <f>+$E106*係数表!L106</f>
        <v>0</v>
      </c>
      <c r="O106" s="127">
        <f>+$E106*係数表!M106</f>
        <v>0</v>
      </c>
      <c r="P106" s="125">
        <f>+$F106*係数表!E106</f>
        <v>0</v>
      </c>
      <c r="Q106" s="126">
        <f>+$F106*係数表!F106</f>
        <v>0</v>
      </c>
      <c r="R106" s="126">
        <f>+$F106*係数表!G106</f>
        <v>0</v>
      </c>
      <c r="S106" s="126">
        <f>+$F106*係数表!H106</f>
        <v>0</v>
      </c>
      <c r="T106" s="126">
        <f>+$F106*係数表!I106</f>
        <v>0</v>
      </c>
      <c r="U106" s="126">
        <f>+$F106*係数表!J106</f>
        <v>0</v>
      </c>
      <c r="V106" s="126">
        <f>+$F106*係数表!K106</f>
        <v>0</v>
      </c>
      <c r="W106" s="126">
        <f>+$F106*係数表!L106</f>
        <v>0</v>
      </c>
      <c r="X106" s="127">
        <f>+$F106*係数表!M106</f>
        <v>0</v>
      </c>
      <c r="Y106" s="131">
        <f t="shared" si="13"/>
        <v>0</v>
      </c>
      <c r="Z106" s="132">
        <v>542.06766469036438</v>
      </c>
      <c r="AA106" s="129">
        <f t="shared" si="12"/>
        <v>542.06766469036438</v>
      </c>
      <c r="AB106" s="130">
        <f>+Z106*賃金!I102</f>
        <v>244.8271056008081</v>
      </c>
      <c r="AC106" s="154"/>
      <c r="AD106" s="280">
        <f>+AC$7*係数表!AK106</f>
        <v>85.176710535873397</v>
      </c>
      <c r="AE106" s="280">
        <f t="shared" si="14"/>
        <v>627.24437522623782</v>
      </c>
      <c r="AF106" s="746">
        <f>+Z106*係数表!AD106</f>
        <v>400.79278091717453</v>
      </c>
      <c r="AG106" s="291">
        <f>+AD106*係数表!AD106</f>
        <v>62.977766261985131</v>
      </c>
      <c r="AH106" s="131">
        <f t="shared" si="9"/>
        <v>463.77054717915968</v>
      </c>
      <c r="AI106" s="746">
        <f>+Z106*係数表!Y106</f>
        <v>76.640082749274185</v>
      </c>
      <c r="AJ106" s="291">
        <f>+AD106*係数表!Y106</f>
        <v>12.042685017024869</v>
      </c>
      <c r="AK106" s="131">
        <f t="shared" si="10"/>
        <v>88.682767766299051</v>
      </c>
      <c r="AL106" s="154"/>
      <c r="AM106" s="746">
        <f>+AE106*環境係数!AD103</f>
        <v>167.92723219866727</v>
      </c>
      <c r="AN106" s="131">
        <f>+AE106*環境係数!AE103</f>
        <v>10.396996754107295</v>
      </c>
      <c r="AO106" s="154"/>
    </row>
    <row r="107" spans="1:41" ht="15.6" customHeight="1">
      <c r="A107" s="58">
        <v>101</v>
      </c>
      <c r="B107" s="123" t="s">
        <v>323</v>
      </c>
      <c r="C107" s="110" t="s">
        <v>324</v>
      </c>
      <c r="D107" s="682">
        <f>結果!D107</f>
        <v>1382.16</v>
      </c>
      <c r="E107" s="683">
        <f>結果!E107</f>
        <v>1382.16</v>
      </c>
      <c r="F107" s="684">
        <f>結果!F107</f>
        <v>0</v>
      </c>
      <c r="G107" s="125">
        <f>+$E107*係数表!E107</f>
        <v>0</v>
      </c>
      <c r="H107" s="126">
        <f>+$E107*係数表!F107</f>
        <v>0</v>
      </c>
      <c r="I107" s="126">
        <f>+$E107*係数表!G107</f>
        <v>0</v>
      </c>
      <c r="J107" s="126">
        <f>+$E107*係数表!H107</f>
        <v>0</v>
      </c>
      <c r="K107" s="126">
        <f>+$E107*係数表!I107</f>
        <v>0</v>
      </c>
      <c r="L107" s="126">
        <f>+$E107*係数表!J107</f>
        <v>0</v>
      </c>
      <c r="M107" s="126">
        <f>+$E107*係数表!K107</f>
        <v>0</v>
      </c>
      <c r="N107" s="126">
        <f>+$E107*係数表!L107</f>
        <v>0</v>
      </c>
      <c r="O107" s="127">
        <f>+$E107*係数表!M107</f>
        <v>0</v>
      </c>
      <c r="P107" s="125">
        <f>+$F107*係数表!E107</f>
        <v>0</v>
      </c>
      <c r="Q107" s="126">
        <f>+$F107*係数表!F107</f>
        <v>0</v>
      </c>
      <c r="R107" s="126">
        <f>+$F107*係数表!G107</f>
        <v>0</v>
      </c>
      <c r="S107" s="126">
        <f>+$F107*係数表!H107</f>
        <v>0</v>
      </c>
      <c r="T107" s="126">
        <f>+$F107*係数表!I107</f>
        <v>0</v>
      </c>
      <c r="U107" s="126">
        <f>+$F107*係数表!J107</f>
        <v>0</v>
      </c>
      <c r="V107" s="126">
        <f>+$F107*係数表!K107</f>
        <v>0</v>
      </c>
      <c r="W107" s="126">
        <f>+$F107*係数表!L107</f>
        <v>0</v>
      </c>
      <c r="X107" s="127">
        <f>+$F107*係数表!M107</f>
        <v>0</v>
      </c>
      <c r="Y107" s="131">
        <f t="shared" si="13"/>
        <v>1382.16</v>
      </c>
      <c r="Z107" s="132">
        <v>1382.3344855893351</v>
      </c>
      <c r="AA107" s="129">
        <f t="shared" si="12"/>
        <v>0.1744855893350632</v>
      </c>
      <c r="AB107" s="130">
        <f>+Z107*賃金!I103</f>
        <v>384.06188572438043</v>
      </c>
      <c r="AC107" s="154"/>
      <c r="AD107" s="280">
        <f>+AC$7*係数表!AK107</f>
        <v>2.9311686679989282</v>
      </c>
      <c r="AE107" s="280">
        <f t="shared" si="14"/>
        <v>1385.2656542573341</v>
      </c>
      <c r="AF107" s="746">
        <f>+Z107*係数表!AD107</f>
        <v>574.89707952962419</v>
      </c>
      <c r="AG107" s="291">
        <f>+AD107*係数表!AD107</f>
        <v>1.2190394759072365</v>
      </c>
      <c r="AH107" s="131">
        <f t="shared" si="9"/>
        <v>576.11611900553146</v>
      </c>
      <c r="AI107" s="746">
        <f>+Z107*係数表!Y107</f>
        <v>186.21125250038619</v>
      </c>
      <c r="AJ107" s="291">
        <f>+AD107*係数表!Y107</f>
        <v>0.3948513146767581</v>
      </c>
      <c r="AK107" s="131">
        <f t="shared" si="10"/>
        <v>186.60610381506297</v>
      </c>
      <c r="AL107" s="154"/>
      <c r="AM107" s="746">
        <f>+AE107*環境係数!AD104</f>
        <v>21788.194670106757</v>
      </c>
      <c r="AN107" s="131">
        <f>+AE107*環境係数!AE104</f>
        <v>1310.0813609376535</v>
      </c>
      <c r="AO107" s="154"/>
    </row>
    <row r="108" spans="1:41" ht="15.6" customHeight="1">
      <c r="A108" s="58">
        <v>102</v>
      </c>
      <c r="B108" s="123" t="s">
        <v>325</v>
      </c>
      <c r="C108" s="110" t="s">
        <v>326</v>
      </c>
      <c r="D108" s="682">
        <f>結果!D108</f>
        <v>2840.9549999999999</v>
      </c>
      <c r="E108" s="683">
        <f>結果!E108</f>
        <v>2840.9549999999999</v>
      </c>
      <c r="F108" s="684">
        <f>結果!F108</f>
        <v>0</v>
      </c>
      <c r="G108" s="125">
        <f>+$E108*係数表!E108</f>
        <v>0</v>
      </c>
      <c r="H108" s="126">
        <f>+$E108*係数表!F108</f>
        <v>0</v>
      </c>
      <c r="I108" s="126">
        <f>+$E108*係数表!G108</f>
        <v>0</v>
      </c>
      <c r="J108" s="126">
        <f>+$E108*係数表!H108</f>
        <v>0</v>
      </c>
      <c r="K108" s="126">
        <f>+$E108*係数表!I108</f>
        <v>0</v>
      </c>
      <c r="L108" s="126">
        <f>+$E108*係数表!J108</f>
        <v>0</v>
      </c>
      <c r="M108" s="126">
        <f>+$E108*係数表!K108</f>
        <v>0</v>
      </c>
      <c r="N108" s="126">
        <f>+$E108*係数表!L108</f>
        <v>0</v>
      </c>
      <c r="O108" s="127">
        <f>+$E108*係数表!M108</f>
        <v>0</v>
      </c>
      <c r="P108" s="125">
        <f>+$F108*係数表!E108</f>
        <v>0</v>
      </c>
      <c r="Q108" s="126">
        <f>+$F108*係数表!F108</f>
        <v>0</v>
      </c>
      <c r="R108" s="126">
        <f>+$F108*係数表!G108</f>
        <v>0</v>
      </c>
      <c r="S108" s="126">
        <f>+$F108*係数表!H108</f>
        <v>0</v>
      </c>
      <c r="T108" s="126">
        <f>+$F108*係数表!I108</f>
        <v>0</v>
      </c>
      <c r="U108" s="126">
        <f>+$F108*係数表!J108</f>
        <v>0</v>
      </c>
      <c r="V108" s="126">
        <f>+$F108*係数表!K108</f>
        <v>0</v>
      </c>
      <c r="W108" s="126">
        <f>+$F108*係数表!L108</f>
        <v>0</v>
      </c>
      <c r="X108" s="127">
        <f>+$F108*係数表!M108</f>
        <v>0</v>
      </c>
      <c r="Y108" s="131">
        <f t="shared" si="13"/>
        <v>2840.9549999999999</v>
      </c>
      <c r="Z108" s="132">
        <v>2855.5242663166036</v>
      </c>
      <c r="AA108" s="129">
        <f t="shared" si="12"/>
        <v>14.569266316603716</v>
      </c>
      <c r="AB108" s="130">
        <f>+Z108*賃金!I104</f>
        <v>777.04357958538753</v>
      </c>
      <c r="AC108" s="154"/>
      <c r="AD108" s="280">
        <f>+AC$7*係数表!AK108</f>
        <v>100.03613273284284</v>
      </c>
      <c r="AE108" s="280">
        <f t="shared" si="14"/>
        <v>2955.5603990494465</v>
      </c>
      <c r="AF108" s="746">
        <f>+Z108*係数表!AD108</f>
        <v>1166.0583433801694</v>
      </c>
      <c r="AG108" s="291">
        <f>+AD108*係数表!AD108</f>
        <v>40.849930287261735</v>
      </c>
      <c r="AH108" s="131">
        <f t="shared" si="9"/>
        <v>1206.9082736674311</v>
      </c>
      <c r="AI108" s="746">
        <f>+Z108*係数表!Y108</f>
        <v>510.24791640330312</v>
      </c>
      <c r="AJ108" s="291">
        <f>+AD108*係数表!Y108</f>
        <v>17.875256356276385</v>
      </c>
      <c r="AK108" s="131">
        <f t="shared" si="10"/>
        <v>528.12317275957946</v>
      </c>
      <c r="AL108" s="154"/>
      <c r="AM108" s="746">
        <f>+AE108*環境係数!AD105</f>
        <v>14147.808963432868</v>
      </c>
      <c r="AN108" s="131">
        <f>+AE108*環境係数!AE105</f>
        <v>840.06924582567262</v>
      </c>
      <c r="AO108" s="154"/>
    </row>
    <row r="109" spans="1:41" ht="15.6" customHeight="1">
      <c r="A109" s="58">
        <v>103</v>
      </c>
      <c r="B109" s="123" t="s">
        <v>327</v>
      </c>
      <c r="C109" s="110" t="s">
        <v>328</v>
      </c>
      <c r="D109" s="682">
        <f>結果!D109</f>
        <v>52.67</v>
      </c>
      <c r="E109" s="683">
        <f>結果!E109</f>
        <v>52.67</v>
      </c>
      <c r="F109" s="684">
        <f>結果!F109</f>
        <v>0</v>
      </c>
      <c r="G109" s="125">
        <f>+$E109*係数表!E109</f>
        <v>0</v>
      </c>
      <c r="H109" s="126">
        <f>+$E109*係数表!F109</f>
        <v>0</v>
      </c>
      <c r="I109" s="126">
        <f>+$E109*係数表!G109</f>
        <v>0</v>
      </c>
      <c r="J109" s="126">
        <f>+$E109*係数表!H109</f>
        <v>0</v>
      </c>
      <c r="K109" s="126">
        <f>+$E109*係数表!I109</f>
        <v>0</v>
      </c>
      <c r="L109" s="126">
        <f>+$E109*係数表!J109</f>
        <v>0</v>
      </c>
      <c r="M109" s="126">
        <f>+$E109*係数表!K109</f>
        <v>0</v>
      </c>
      <c r="N109" s="126">
        <f>+$E109*係数表!L109</f>
        <v>0</v>
      </c>
      <c r="O109" s="127">
        <f>+$E109*係数表!M109</f>
        <v>0</v>
      </c>
      <c r="P109" s="125">
        <f>+$F109*係数表!E109</f>
        <v>0</v>
      </c>
      <c r="Q109" s="126">
        <f>+$F109*係数表!F109</f>
        <v>0</v>
      </c>
      <c r="R109" s="126">
        <f>+$F109*係数表!G109</f>
        <v>0</v>
      </c>
      <c r="S109" s="126">
        <f>+$F109*係数表!H109</f>
        <v>0</v>
      </c>
      <c r="T109" s="126">
        <f>+$F109*係数表!I109</f>
        <v>0</v>
      </c>
      <c r="U109" s="126">
        <f>+$F109*係数表!J109</f>
        <v>0</v>
      </c>
      <c r="V109" s="126">
        <f>+$F109*係数表!K109</f>
        <v>0</v>
      </c>
      <c r="W109" s="126">
        <f>+$F109*係数表!L109</f>
        <v>0</v>
      </c>
      <c r="X109" s="127">
        <f>+$F109*係数表!M109</f>
        <v>0</v>
      </c>
      <c r="Y109" s="131">
        <f t="shared" si="13"/>
        <v>52.67</v>
      </c>
      <c r="Z109" s="132">
        <v>77.249278284462008</v>
      </c>
      <c r="AA109" s="129">
        <f t="shared" si="12"/>
        <v>24.579278284462006</v>
      </c>
      <c r="AB109" s="130">
        <f>+Z109*賃金!I105</f>
        <v>21.303357691539457</v>
      </c>
      <c r="AC109" s="154"/>
      <c r="AD109" s="280">
        <f>+AC$7*係数表!AK109</f>
        <v>23.389879552757449</v>
      </c>
      <c r="AE109" s="280">
        <f t="shared" si="14"/>
        <v>100.63915783721946</v>
      </c>
      <c r="AF109" s="746">
        <f>+Z109*係数表!AD109</f>
        <v>50.043214313287791</v>
      </c>
      <c r="AG109" s="291">
        <f>+AD109*係数表!AD109</f>
        <v>15.152306678003818</v>
      </c>
      <c r="AH109" s="131">
        <f t="shared" si="9"/>
        <v>65.195520991291602</v>
      </c>
      <c r="AI109" s="746">
        <f>+Z109*係数表!Y109</f>
        <v>15.06761009064739</v>
      </c>
      <c r="AJ109" s="291">
        <f>+AD109*係数表!Y109</f>
        <v>4.5622379004030549</v>
      </c>
      <c r="AK109" s="131">
        <f t="shared" si="10"/>
        <v>19.629847991050447</v>
      </c>
      <c r="AL109" s="154"/>
      <c r="AM109" s="746">
        <f>+AE109*環境係数!AD106</f>
        <v>1290.7177804175744</v>
      </c>
      <c r="AN109" s="131">
        <f>+AE109*環境係数!AE106</f>
        <v>77.204457173846407</v>
      </c>
      <c r="AO109" s="154"/>
    </row>
    <row r="110" spans="1:41" ht="15.6" customHeight="1">
      <c r="A110" s="58">
        <v>104</v>
      </c>
      <c r="B110" s="123" t="s">
        <v>329</v>
      </c>
      <c r="C110" s="110" t="s">
        <v>330</v>
      </c>
      <c r="D110" s="682">
        <f>結果!D110</f>
        <v>982.61500000000001</v>
      </c>
      <c r="E110" s="683">
        <f>結果!E110</f>
        <v>982.61500000000001</v>
      </c>
      <c r="F110" s="684">
        <f>結果!F110</f>
        <v>0</v>
      </c>
      <c r="G110" s="125">
        <f>+$E110*係数表!E110</f>
        <v>0</v>
      </c>
      <c r="H110" s="126">
        <f>+$E110*係数表!F110</f>
        <v>0</v>
      </c>
      <c r="I110" s="126">
        <f>+$E110*係数表!G110</f>
        <v>0</v>
      </c>
      <c r="J110" s="126">
        <f>+$E110*係数表!H110</f>
        <v>0</v>
      </c>
      <c r="K110" s="126">
        <f>+$E110*係数表!I110</f>
        <v>0</v>
      </c>
      <c r="L110" s="126">
        <f>+$E110*係数表!J110</f>
        <v>0</v>
      </c>
      <c r="M110" s="126">
        <f>+$E110*係数表!K110</f>
        <v>0</v>
      </c>
      <c r="N110" s="126">
        <f>+$E110*係数表!L110</f>
        <v>0</v>
      </c>
      <c r="O110" s="127">
        <f>+$E110*係数表!M110</f>
        <v>0</v>
      </c>
      <c r="P110" s="125">
        <f>+$F110*係数表!E110</f>
        <v>0</v>
      </c>
      <c r="Q110" s="126">
        <f>+$F110*係数表!F110</f>
        <v>0</v>
      </c>
      <c r="R110" s="126">
        <f>+$F110*係数表!G110</f>
        <v>0</v>
      </c>
      <c r="S110" s="126">
        <f>+$F110*係数表!H110</f>
        <v>0</v>
      </c>
      <c r="T110" s="126">
        <f>+$F110*係数表!I110</f>
        <v>0</v>
      </c>
      <c r="U110" s="126">
        <f>+$F110*係数表!J110</f>
        <v>0</v>
      </c>
      <c r="V110" s="126">
        <f>+$F110*係数表!K110</f>
        <v>0</v>
      </c>
      <c r="W110" s="126">
        <f>+$F110*係数表!L110</f>
        <v>0</v>
      </c>
      <c r="X110" s="127">
        <f>+$F110*係数表!M110</f>
        <v>0</v>
      </c>
      <c r="Y110" s="131">
        <f t="shared" si="13"/>
        <v>982.61500000000001</v>
      </c>
      <c r="Z110" s="132">
        <v>1001.9896697401939</v>
      </c>
      <c r="AA110" s="129">
        <f t="shared" si="12"/>
        <v>19.374669740193895</v>
      </c>
      <c r="AB110" s="130">
        <f>+Z110*賃金!I106</f>
        <v>227.68446217165874</v>
      </c>
      <c r="AC110" s="154"/>
      <c r="AD110" s="280">
        <f>+AC$7*係数表!AK110</f>
        <v>37.266741055237674</v>
      </c>
      <c r="AE110" s="280">
        <f t="shared" si="14"/>
        <v>1039.2564107954315</v>
      </c>
      <c r="AF110" s="746">
        <f>+Z110*係数表!AD110</f>
        <v>680.67680752618048</v>
      </c>
      <c r="AG110" s="291">
        <f>+AD110*係数表!AD110</f>
        <v>25.316235380910996</v>
      </c>
      <c r="AH110" s="131">
        <f t="shared" si="9"/>
        <v>705.99304290709142</v>
      </c>
      <c r="AI110" s="746">
        <f>+Z110*係数表!Y110</f>
        <v>127.12356490005618</v>
      </c>
      <c r="AJ110" s="291">
        <f>+AD110*係数表!Y110</f>
        <v>4.7280736700384116</v>
      </c>
      <c r="AK110" s="131">
        <f t="shared" si="10"/>
        <v>131.85163857009459</v>
      </c>
      <c r="AL110" s="154"/>
      <c r="AM110" s="746">
        <f>+AE110*環境係数!AD107</f>
        <v>3742.3245206925853</v>
      </c>
      <c r="AN110" s="131">
        <f>+AE110*環境係数!AE107</f>
        <v>223.60034301036649</v>
      </c>
      <c r="AO110" s="154"/>
    </row>
    <row r="111" spans="1:41" ht="15.6" customHeight="1">
      <c r="A111" s="58">
        <v>105</v>
      </c>
      <c r="B111" s="123" t="s">
        <v>331</v>
      </c>
      <c r="C111" s="110" t="s">
        <v>332</v>
      </c>
      <c r="D111" s="682">
        <f>結果!D111</f>
        <v>0</v>
      </c>
      <c r="E111" s="683">
        <f>結果!E111</f>
        <v>0</v>
      </c>
      <c r="F111" s="684">
        <f>結果!F111</f>
        <v>0</v>
      </c>
      <c r="G111" s="125">
        <f>+$E111*係数表!E111</f>
        <v>0</v>
      </c>
      <c r="H111" s="126">
        <f>+$E111*係数表!F111</f>
        <v>0</v>
      </c>
      <c r="I111" s="126">
        <f>+$E111*係数表!G111</f>
        <v>0</v>
      </c>
      <c r="J111" s="126">
        <f>+$E111*係数表!H111</f>
        <v>0</v>
      </c>
      <c r="K111" s="126">
        <f>+$E111*係数表!I111</f>
        <v>0</v>
      </c>
      <c r="L111" s="126">
        <f>+$E111*係数表!J111</f>
        <v>0</v>
      </c>
      <c r="M111" s="126">
        <f>+$E111*係数表!K111</f>
        <v>0</v>
      </c>
      <c r="N111" s="126">
        <f>+$E111*係数表!L111</f>
        <v>0</v>
      </c>
      <c r="O111" s="127">
        <f>+$E111*係数表!M111</f>
        <v>0</v>
      </c>
      <c r="P111" s="125">
        <f>+$F111*係数表!E111</f>
        <v>0</v>
      </c>
      <c r="Q111" s="126">
        <f>+$F111*係数表!F111</f>
        <v>0</v>
      </c>
      <c r="R111" s="126">
        <f>+$F111*係数表!G111</f>
        <v>0</v>
      </c>
      <c r="S111" s="126">
        <f>+$F111*係数表!H111</f>
        <v>0</v>
      </c>
      <c r="T111" s="126">
        <f>+$F111*係数表!I111</f>
        <v>0</v>
      </c>
      <c r="U111" s="126">
        <f>+$F111*係数表!J111</f>
        <v>0</v>
      </c>
      <c r="V111" s="126">
        <f>+$F111*係数表!K111</f>
        <v>0</v>
      </c>
      <c r="W111" s="126">
        <f>+$F111*係数表!L111</f>
        <v>0</v>
      </c>
      <c r="X111" s="127">
        <f>+$F111*係数表!M111</f>
        <v>0</v>
      </c>
      <c r="Y111" s="131">
        <f t="shared" si="13"/>
        <v>0</v>
      </c>
      <c r="Z111" s="132">
        <v>0.64503113709853077</v>
      </c>
      <c r="AA111" s="129">
        <f t="shared" si="12"/>
        <v>0.64503113709853077</v>
      </c>
      <c r="AB111" s="130">
        <f>+Z111*賃金!I107</f>
        <v>0.19918903761194223</v>
      </c>
      <c r="AC111" s="154"/>
      <c r="AD111" s="280">
        <f>+AC$7*係数表!AK111</f>
        <v>3.8043434777197485</v>
      </c>
      <c r="AE111" s="280">
        <f t="shared" si="14"/>
        <v>4.4493746148182796</v>
      </c>
      <c r="AF111" s="746">
        <f>+Z111*係数表!AD111</f>
        <v>0.44761332835139622</v>
      </c>
      <c r="AG111" s="291">
        <f>+AD111*係数表!AD111</f>
        <v>2.6399885963860723</v>
      </c>
      <c r="AH111" s="131">
        <f t="shared" si="9"/>
        <v>3.0876019247374686</v>
      </c>
      <c r="AI111" s="746">
        <f>+Z111*係数表!Y111</f>
        <v>7.8712416729930818E-2</v>
      </c>
      <c r="AJ111" s="291">
        <f>+AD111*係数表!Y111</f>
        <v>0.4642397118208097</v>
      </c>
      <c r="AK111" s="131">
        <f t="shared" si="10"/>
        <v>0.54295212855074049</v>
      </c>
      <c r="AL111" s="154"/>
      <c r="AM111" s="746">
        <f>+AE111*環境係数!AD108</f>
        <v>5.0110127529456925</v>
      </c>
      <c r="AN111" s="131">
        <f>+AE111*環境係数!AE108</f>
        <v>0.26038064696141988</v>
      </c>
      <c r="AO111" s="154"/>
    </row>
    <row r="112" spans="1:41" ht="15.6" customHeight="1">
      <c r="A112" s="58">
        <v>106</v>
      </c>
      <c r="B112" s="123" t="s">
        <v>333</v>
      </c>
      <c r="C112" s="110" t="s">
        <v>334</v>
      </c>
      <c r="D112" s="682">
        <f>結果!D112</f>
        <v>10.211</v>
      </c>
      <c r="E112" s="683">
        <f>結果!E112</f>
        <v>10.211</v>
      </c>
      <c r="F112" s="684">
        <f>結果!F112</f>
        <v>0</v>
      </c>
      <c r="G112" s="125">
        <f>+$E112*係数表!E112</f>
        <v>1.552072E-3</v>
      </c>
      <c r="H112" s="126">
        <f>+$E112*係数表!F112</f>
        <v>0</v>
      </c>
      <c r="I112" s="126">
        <f>+$E112*係数表!G112</f>
        <v>0</v>
      </c>
      <c r="J112" s="126">
        <f>+$E112*係数表!H112</f>
        <v>6.1266000000000001E-4</v>
      </c>
      <c r="K112" s="126">
        <f>+$E112*係数表!I112</f>
        <v>0</v>
      </c>
      <c r="L112" s="126">
        <f>+$E112*係数表!J112</f>
        <v>0</v>
      </c>
      <c r="M112" s="126">
        <f>+$E112*係数表!K112</f>
        <v>0</v>
      </c>
      <c r="N112" s="126">
        <f>+$E112*係数表!L112</f>
        <v>3.0633000000000003E-5</v>
      </c>
      <c r="O112" s="127">
        <f>+$E112*係数表!M112</f>
        <v>0</v>
      </c>
      <c r="P112" s="125">
        <f>+$F112*係数表!E112</f>
        <v>0</v>
      </c>
      <c r="Q112" s="126">
        <f>+$F112*係数表!F112</f>
        <v>0</v>
      </c>
      <c r="R112" s="126">
        <f>+$F112*係数表!G112</f>
        <v>0</v>
      </c>
      <c r="S112" s="126">
        <f>+$F112*係数表!H112</f>
        <v>0</v>
      </c>
      <c r="T112" s="126">
        <f>+$F112*係数表!I112</f>
        <v>0</v>
      </c>
      <c r="U112" s="126">
        <f>+$F112*係数表!J112</f>
        <v>0</v>
      </c>
      <c r="V112" s="126">
        <f>+$F112*係数表!K112</f>
        <v>0</v>
      </c>
      <c r="W112" s="126">
        <f>+$F112*係数表!L112</f>
        <v>0</v>
      </c>
      <c r="X112" s="127">
        <f>+$F112*係数表!M112</f>
        <v>0</v>
      </c>
      <c r="Y112" s="131">
        <f t="shared" si="13"/>
        <v>10.208804635</v>
      </c>
      <c r="Z112" s="132">
        <v>17.408117543551501</v>
      </c>
      <c r="AA112" s="129">
        <f t="shared" si="12"/>
        <v>7.1993129085515015</v>
      </c>
      <c r="AB112" s="130">
        <f>+Z112*賃金!I108</f>
        <v>5.6891221337343403</v>
      </c>
      <c r="AC112" s="154"/>
      <c r="AD112" s="280">
        <f>+AC$7*係数表!AK112</f>
        <v>34.081557948019338</v>
      </c>
      <c r="AE112" s="280">
        <f t="shared" si="14"/>
        <v>51.489675491570836</v>
      </c>
      <c r="AF112" s="746">
        <f>+Z112*係数表!AD112</f>
        <v>12.833008000019039</v>
      </c>
      <c r="AG112" s="291">
        <f>+AD112*係数表!AD112</f>
        <v>25.124422827789292</v>
      </c>
      <c r="AH112" s="131">
        <f t="shared" si="9"/>
        <v>37.957430827808331</v>
      </c>
      <c r="AI112" s="746">
        <f>+Z112*係数表!Y112</f>
        <v>3.928095787187345</v>
      </c>
      <c r="AJ112" s="291">
        <f>+AD112*係数表!Y112</f>
        <v>7.6904136166054187</v>
      </c>
      <c r="AK112" s="131">
        <f t="shared" si="10"/>
        <v>11.618509403792764</v>
      </c>
      <c r="AL112" s="154"/>
      <c r="AM112" s="746">
        <f>+AE112*環境係数!AD109</f>
        <v>101.17575624148003</v>
      </c>
      <c r="AN112" s="131">
        <f>+AE112*環境係数!AE109</f>
        <v>6.3448552644543419</v>
      </c>
      <c r="AO112" s="154"/>
    </row>
    <row r="113" spans="1:41" ht="15.6" customHeight="1">
      <c r="A113" s="58">
        <v>107</v>
      </c>
      <c r="B113" s="123" t="s">
        <v>335</v>
      </c>
      <c r="C113" s="110" t="s">
        <v>336</v>
      </c>
      <c r="D113" s="682">
        <f>結果!D113</f>
        <v>0</v>
      </c>
      <c r="E113" s="683">
        <f>結果!E113</f>
        <v>0</v>
      </c>
      <c r="F113" s="684">
        <f>結果!F113</f>
        <v>0</v>
      </c>
      <c r="G113" s="125">
        <f>+$E113*係数表!E113</f>
        <v>0</v>
      </c>
      <c r="H113" s="126">
        <f>+$E113*係数表!F113</f>
        <v>0</v>
      </c>
      <c r="I113" s="126">
        <f>+$E113*係数表!G113</f>
        <v>0</v>
      </c>
      <c r="J113" s="126">
        <f>+$E113*係数表!H113</f>
        <v>0</v>
      </c>
      <c r="K113" s="126">
        <f>+$E113*係数表!I113</f>
        <v>0</v>
      </c>
      <c r="L113" s="126">
        <f>+$E113*係数表!J113</f>
        <v>0</v>
      </c>
      <c r="M113" s="126">
        <f>+$E113*係数表!K113</f>
        <v>0</v>
      </c>
      <c r="N113" s="126">
        <f>+$E113*係数表!L113</f>
        <v>0</v>
      </c>
      <c r="O113" s="127">
        <f>+$E113*係数表!M113</f>
        <v>0</v>
      </c>
      <c r="P113" s="125">
        <f>+$F113*係数表!E113</f>
        <v>0</v>
      </c>
      <c r="Q113" s="126">
        <f>+$F113*係数表!F113</f>
        <v>0</v>
      </c>
      <c r="R113" s="126">
        <f>+$F113*係数表!G113</f>
        <v>0</v>
      </c>
      <c r="S113" s="126">
        <f>+$F113*係数表!H113</f>
        <v>0</v>
      </c>
      <c r="T113" s="126">
        <f>+$F113*係数表!I113</f>
        <v>0</v>
      </c>
      <c r="U113" s="126">
        <f>+$F113*係数表!J113</f>
        <v>0</v>
      </c>
      <c r="V113" s="126">
        <f>+$F113*係数表!K113</f>
        <v>0</v>
      </c>
      <c r="W113" s="126">
        <f>+$F113*係数表!L113</f>
        <v>0</v>
      </c>
      <c r="X113" s="127">
        <f>+$F113*係数表!M113</f>
        <v>0</v>
      </c>
      <c r="Y113" s="131">
        <f t="shared" si="13"/>
        <v>0</v>
      </c>
      <c r="Z113" s="132">
        <v>28.999004795360936</v>
      </c>
      <c r="AA113" s="129">
        <f t="shared" si="12"/>
        <v>28.999004795360936</v>
      </c>
      <c r="AB113" s="130">
        <f>+Z113*賃金!I109</f>
        <v>0</v>
      </c>
      <c r="AC113" s="154"/>
      <c r="AD113" s="280">
        <f>+AC$7*係数表!AK113</f>
        <v>2.8066277357988687</v>
      </c>
      <c r="AE113" s="280">
        <f t="shared" si="14"/>
        <v>31.805632531159805</v>
      </c>
      <c r="AF113" s="746">
        <f>+Z113*係数表!AD113</f>
        <v>0</v>
      </c>
      <c r="AG113" s="291">
        <f>+AD113*係数表!AD113</f>
        <v>0</v>
      </c>
      <c r="AH113" s="131">
        <f t="shared" ref="AH113:AH114" si="15">+AF113+AG113</f>
        <v>0</v>
      </c>
      <c r="AI113" s="746">
        <f>+Z113*係数表!Y113</f>
        <v>0</v>
      </c>
      <c r="AJ113" s="291">
        <f>+AD113*係数表!Y113</f>
        <v>0</v>
      </c>
      <c r="AK113" s="131">
        <f t="shared" ref="AK113:AK114" si="16">+AI113+AJ113</f>
        <v>0</v>
      </c>
      <c r="AL113" s="154"/>
      <c r="AM113" s="746">
        <f>+AE113*環境係数!AD110</f>
        <v>0</v>
      </c>
      <c r="AN113" s="131">
        <f>+AE113*環境係数!AE110</f>
        <v>0</v>
      </c>
      <c r="AO113" s="154"/>
    </row>
    <row r="114" spans="1:41" ht="15.6" customHeight="1" thickBot="1">
      <c r="A114" s="58">
        <v>108</v>
      </c>
      <c r="B114" s="123" t="s">
        <v>337</v>
      </c>
      <c r="C114" s="110" t="s">
        <v>338</v>
      </c>
      <c r="D114" s="685">
        <f>結果!D114</f>
        <v>0</v>
      </c>
      <c r="E114" s="686">
        <f>結果!E114</f>
        <v>0</v>
      </c>
      <c r="F114" s="687">
        <f>結果!F114</f>
        <v>0</v>
      </c>
      <c r="G114" s="139">
        <f>+$E114*係数表!E114</f>
        <v>0</v>
      </c>
      <c r="H114" s="140">
        <f>+$E114*係数表!F114</f>
        <v>0</v>
      </c>
      <c r="I114" s="140">
        <f>+$E114*係数表!G114</f>
        <v>0</v>
      </c>
      <c r="J114" s="140">
        <f>+$E114*係数表!H114</f>
        <v>0</v>
      </c>
      <c r="K114" s="140">
        <f>+$E114*係数表!I114</f>
        <v>0</v>
      </c>
      <c r="L114" s="140">
        <f>+$E114*係数表!J114</f>
        <v>0</v>
      </c>
      <c r="M114" s="140">
        <f>+$E114*係数表!K114</f>
        <v>0</v>
      </c>
      <c r="N114" s="140">
        <f>+$E114*係数表!L114</f>
        <v>0</v>
      </c>
      <c r="O114" s="141">
        <f>+$E114*係数表!M114</f>
        <v>0</v>
      </c>
      <c r="P114" s="139">
        <f>+$F114*係数表!E114</f>
        <v>0</v>
      </c>
      <c r="Q114" s="140">
        <f>+$F114*係数表!F114</f>
        <v>0</v>
      </c>
      <c r="R114" s="140">
        <f>+$F114*係数表!G114</f>
        <v>0</v>
      </c>
      <c r="S114" s="140">
        <f>+$F114*係数表!H114</f>
        <v>0</v>
      </c>
      <c r="T114" s="140">
        <f>+$F114*係数表!I114</f>
        <v>0</v>
      </c>
      <c r="U114" s="140">
        <f>+$F114*係数表!J114</f>
        <v>0</v>
      </c>
      <c r="V114" s="140">
        <f>+$F114*係数表!K114</f>
        <v>0</v>
      </c>
      <c r="W114" s="140">
        <f>+$F114*係数表!L114</f>
        <v>0</v>
      </c>
      <c r="X114" s="141">
        <f>+$F114*係数表!M114</f>
        <v>0</v>
      </c>
      <c r="Y114" s="131">
        <f t="shared" si="13"/>
        <v>0</v>
      </c>
      <c r="Z114" s="132">
        <v>47.739367883337103</v>
      </c>
      <c r="AA114" s="129">
        <f t="shared" si="12"/>
        <v>47.739367883337103</v>
      </c>
      <c r="AB114" s="130">
        <f>+Z114*賃金!I110</f>
        <v>0.26479146986779284</v>
      </c>
      <c r="AC114" s="154"/>
      <c r="AD114" s="280">
        <f>+AC$7*係数表!AK114</f>
        <v>5.2321327205280834</v>
      </c>
      <c r="AE114" s="280">
        <f t="shared" si="14"/>
        <v>52.971500603865188</v>
      </c>
      <c r="AF114" s="746">
        <f>+Z114*係数表!AD114</f>
        <v>31.031772223239049</v>
      </c>
      <c r="AG114" s="291">
        <f>+AD114*係数表!AD114</f>
        <v>3.4010159334735204</v>
      </c>
      <c r="AH114" s="131">
        <f t="shared" si="15"/>
        <v>34.432788156712569</v>
      </c>
      <c r="AI114" s="746">
        <f>+Z114*係数表!Y114</f>
        <v>6.9021872112527874E-2</v>
      </c>
      <c r="AJ114" s="291">
        <f>+AD114*係数表!Y114</f>
        <v>7.5646497120484685E-3</v>
      </c>
      <c r="AK114" s="131">
        <f t="shared" si="16"/>
        <v>7.6586521824576342E-2</v>
      </c>
      <c r="AL114" s="154"/>
      <c r="AM114" s="746">
        <f>+AE114*環境係数!AD111</f>
        <v>267.34977218330374</v>
      </c>
      <c r="AN114" s="131">
        <f>+AE114*環境係数!AE111</f>
        <v>18.154141133987483</v>
      </c>
      <c r="AO114" s="154"/>
    </row>
    <row r="115" spans="1:41" ht="36" customHeight="1" thickBot="1">
      <c r="B115" s="1079" t="s">
        <v>33</v>
      </c>
      <c r="C115" s="1080"/>
      <c r="D115" s="678">
        <f>SUM(D7:D114)</f>
        <v>13409.569</v>
      </c>
      <c r="E115" s="678">
        <f t="shared" ref="E115:F115" si="17">SUM(E7:E114)</f>
        <v>10907.458505282968</v>
      </c>
      <c r="F115" s="678">
        <f t="shared" si="17"/>
        <v>2502.1104947170311</v>
      </c>
      <c r="G115" s="142">
        <f t="shared" ref="G115:AN115" si="18">SUM(G7:G114)</f>
        <v>70.341133873516995</v>
      </c>
      <c r="H115" s="143">
        <f t="shared" si="18"/>
        <v>125.89229544197548</v>
      </c>
      <c r="I115" s="143">
        <f t="shared" si="18"/>
        <v>0.13200055868843885</v>
      </c>
      <c r="J115" s="143">
        <f t="shared" si="18"/>
        <v>18.884770707583989</v>
      </c>
      <c r="K115" s="143">
        <f t="shared" si="18"/>
        <v>0.21719739743069469</v>
      </c>
      <c r="L115" s="143">
        <f t="shared" si="18"/>
        <v>0.33374151546752751</v>
      </c>
      <c r="M115" s="143">
        <f t="shared" si="18"/>
        <v>4.4047142866231861E-2</v>
      </c>
      <c r="N115" s="143">
        <f t="shared" si="18"/>
        <v>1.2596798409219032</v>
      </c>
      <c r="O115" s="144">
        <f t="shared" si="18"/>
        <v>3.7244913007691451</v>
      </c>
      <c r="P115" s="143">
        <f t="shared" si="18"/>
        <v>279.89231615248298</v>
      </c>
      <c r="Q115" s="143">
        <f t="shared" si="18"/>
        <v>565.47816048302457</v>
      </c>
      <c r="R115" s="143">
        <f t="shared" si="18"/>
        <v>0.64540955531156119</v>
      </c>
      <c r="S115" s="143">
        <f t="shared" si="18"/>
        <v>73.208472682416016</v>
      </c>
      <c r="T115" s="143">
        <f t="shared" si="18"/>
        <v>3.223662543069306</v>
      </c>
      <c r="U115" s="143">
        <f t="shared" si="18"/>
        <v>1.2069585125324724</v>
      </c>
      <c r="V115" s="143">
        <f t="shared" si="18"/>
        <v>0.13909267663376815</v>
      </c>
      <c r="W115" s="143">
        <f t="shared" si="18"/>
        <v>5.1058074750780964</v>
      </c>
      <c r="X115" s="144">
        <f t="shared" si="18"/>
        <v>12.528157141730857</v>
      </c>
      <c r="Y115" s="145">
        <f t="shared" si="18"/>
        <v>11640.783243971759</v>
      </c>
      <c r="Z115" s="147">
        <f t="shared" si="18"/>
        <v>15962.521198914832</v>
      </c>
      <c r="AA115" s="146">
        <f t="shared" si="18"/>
        <v>4321.7379549430661</v>
      </c>
      <c r="AB115" s="148">
        <f t="shared" si="18"/>
        <v>4424.894413682171</v>
      </c>
      <c r="AC115" s="149">
        <f t="shared" si="18"/>
        <v>2257.8892413701701</v>
      </c>
      <c r="AD115" s="146">
        <f t="shared" si="18"/>
        <v>2081.2673280603894</v>
      </c>
      <c r="AE115" s="146">
        <f t="shared" si="18"/>
        <v>18043.788526975211</v>
      </c>
      <c r="AF115" s="150">
        <f t="shared" si="18"/>
        <v>8713.7873260879533</v>
      </c>
      <c r="AG115" s="151">
        <f t="shared" si="18"/>
        <v>1323.0626863402988</v>
      </c>
      <c r="AH115" s="145">
        <f t="shared" si="18"/>
        <v>10036.850012428253</v>
      </c>
      <c r="AI115" s="150">
        <f t="shared" si="18"/>
        <v>1452.9927778961905</v>
      </c>
      <c r="AJ115" s="151">
        <f t="shared" si="18"/>
        <v>134.8813066454567</v>
      </c>
      <c r="AK115" s="145">
        <f t="shared" si="18"/>
        <v>1587.8740845416469</v>
      </c>
      <c r="AL115" s="154"/>
      <c r="AM115" s="150">
        <f t="shared" si="18"/>
        <v>294549.2188367995</v>
      </c>
      <c r="AN115" s="145">
        <f t="shared" si="18"/>
        <v>17068.932475764123</v>
      </c>
      <c r="AO115" s="154"/>
    </row>
    <row r="116" spans="1:41" ht="22.7" customHeight="1">
      <c r="B116" s="152"/>
      <c r="C116" s="152"/>
      <c r="D116" s="152"/>
      <c r="E116" s="152"/>
      <c r="F116" s="152"/>
      <c r="G116" s="291"/>
      <c r="H116" s="747"/>
      <c r="I116" s="747"/>
      <c r="J116" s="747"/>
      <c r="K116" s="747"/>
      <c r="L116" s="747"/>
      <c r="M116" s="747"/>
      <c r="N116" s="747"/>
      <c r="O116" s="748">
        <f>SUM(G115:O115)</f>
        <v>220.82935777922035</v>
      </c>
      <c r="P116" s="747"/>
      <c r="Q116" s="747"/>
      <c r="R116" s="747"/>
      <c r="S116" s="747"/>
      <c r="T116" s="747"/>
      <c r="U116" s="747"/>
      <c r="V116" s="747"/>
      <c r="W116" s="747"/>
      <c r="X116" s="747">
        <f>SUM(P115:X115)</f>
        <v>941.42803722227961</v>
      </c>
      <c r="Y116" s="152"/>
      <c r="Z116" s="152"/>
      <c r="AA116" s="152"/>
      <c r="AB116" s="749">
        <f>+AB115/Z115</f>
        <v>0.27720523334264924</v>
      </c>
      <c r="AC116" s="154"/>
      <c r="AD116" s="154"/>
      <c r="AE116" s="154"/>
      <c r="AF116" s="154"/>
      <c r="AG116" s="154"/>
      <c r="AH116" s="154"/>
      <c r="AI116" s="154"/>
      <c r="AJ116" s="154"/>
      <c r="AK116" s="154"/>
      <c r="AL116" s="154"/>
      <c r="AM116" s="154"/>
      <c r="AN116" s="154"/>
      <c r="AO116" s="154"/>
    </row>
    <row r="117" spans="1:41" ht="20.100000000000001" customHeight="1">
      <c r="B117" s="154"/>
      <c r="C117" s="154"/>
      <c r="D117" s="154"/>
      <c r="E117" s="154"/>
      <c r="F117" s="154"/>
      <c r="G117" s="155"/>
      <c r="H117" s="155"/>
      <c r="I117" s="155"/>
      <c r="J117" s="155"/>
      <c r="K117" s="155"/>
      <c r="L117" s="155"/>
      <c r="M117" s="155"/>
      <c r="N117" s="155"/>
      <c r="O117" s="155"/>
      <c r="P117" s="155"/>
      <c r="Q117" s="155"/>
      <c r="R117" s="155"/>
      <c r="S117" s="155"/>
      <c r="T117" s="155"/>
      <c r="U117" s="155"/>
      <c r="V117" s="155"/>
      <c r="W117" s="155"/>
      <c r="X117" s="291">
        <f>+O116+X116</f>
        <v>1162.2573950014998</v>
      </c>
      <c r="Y117" s="155"/>
      <c r="Z117" s="154"/>
      <c r="AA117" s="154"/>
      <c r="AB117" s="154"/>
      <c r="AC117" s="154"/>
      <c r="AD117" s="154"/>
      <c r="AE117" s="154"/>
      <c r="AF117" s="154"/>
      <c r="AG117" s="154"/>
      <c r="AH117" s="154"/>
      <c r="AI117" s="154"/>
      <c r="AJ117" s="154"/>
      <c r="AK117" s="154"/>
      <c r="AL117" s="154"/>
      <c r="AM117" s="154"/>
      <c r="AN117" s="154"/>
      <c r="AO117" s="154"/>
    </row>
    <row r="118" spans="1:41" ht="20.100000000000001" customHeight="1">
      <c r="B118" s="154"/>
      <c r="C118" s="154"/>
      <c r="D118" s="154"/>
      <c r="E118" s="154"/>
      <c r="F118" s="154"/>
      <c r="G118" s="750">
        <f>+G115*係数表!$T$76</f>
        <v>59.520161870527893</v>
      </c>
      <c r="H118" s="751">
        <f>+H115*係数表!$T$76</f>
        <v>106.52557600837621</v>
      </c>
      <c r="I118" s="751">
        <f>I115*+係数表!$T$81</f>
        <v>0.13054399400303693</v>
      </c>
      <c r="J118" s="751">
        <f>+J115*係数表!$T$82</f>
        <v>11.261668716380324</v>
      </c>
      <c r="K118" s="751">
        <f>+K115*係数表!$T$84</f>
        <v>0.12705311685012013</v>
      </c>
      <c r="L118" s="751">
        <f>+L115*係数表!$T$84</f>
        <v>0.19522747631431567</v>
      </c>
      <c r="M118" s="751">
        <f>+M115*係数表!$T$85</f>
        <v>2.4631760082487752E-2</v>
      </c>
      <c r="N118" s="751">
        <f>+N115*係数表!$T$86</f>
        <v>0.93691728136239494</v>
      </c>
      <c r="O118" s="752">
        <f>+O115*係数表!$T$87</f>
        <v>2.1421347358410077</v>
      </c>
      <c r="P118" s="750">
        <f>+P115*係数表!$T$76</f>
        <v>236.83490791701405</v>
      </c>
      <c r="Q118" s="751">
        <f>+Q115*係数表!$T$76</f>
        <v>478.48747656980487</v>
      </c>
      <c r="R118" s="751">
        <f>R115*+係数表!$T$81</f>
        <v>0.63828776147047106</v>
      </c>
      <c r="S118" s="751">
        <f>+S115*係数表!$T$82</f>
        <v>43.656848121034102</v>
      </c>
      <c r="T118" s="751">
        <f>+T115*係数表!$T$84</f>
        <v>1.8857333403390864</v>
      </c>
      <c r="U118" s="751">
        <f>+U115*係数表!$T$84</f>
        <v>0.70602982696865435</v>
      </c>
      <c r="V118" s="751">
        <f>+V115*係数表!$T$85</f>
        <v>7.7782512488468292E-2</v>
      </c>
      <c r="W118" s="751">
        <f>+W115*係数表!$T$86</f>
        <v>3.7975675273242242</v>
      </c>
      <c r="X118" s="752">
        <f>+X115*係数表!$T$87</f>
        <v>7.2055479318300861</v>
      </c>
      <c r="Y118" s="753"/>
      <c r="Z118" s="154"/>
      <c r="AA118" s="154"/>
      <c r="AB118" s="154"/>
      <c r="AC118" s="154"/>
      <c r="AD118" s="154"/>
      <c r="AE118" s="154"/>
      <c r="AF118" s="154"/>
      <c r="AG118" s="154"/>
      <c r="AH118" s="154"/>
      <c r="AI118" s="154"/>
      <c r="AJ118" s="154"/>
      <c r="AK118" s="154"/>
      <c r="AL118" s="154"/>
      <c r="AM118" s="154"/>
      <c r="AN118" s="154"/>
      <c r="AO118" s="154"/>
    </row>
    <row r="119" spans="1:41" ht="20.100000000000001" customHeight="1">
      <c r="B119" s="154"/>
      <c r="C119" s="154"/>
      <c r="D119" s="154"/>
      <c r="E119" s="754"/>
      <c r="F119" s="154"/>
      <c r="G119" s="755"/>
      <c r="H119" s="756"/>
      <c r="I119" s="756"/>
      <c r="J119" s="756"/>
      <c r="K119" s="756"/>
      <c r="L119" s="756"/>
      <c r="M119" s="756"/>
      <c r="N119" s="756"/>
      <c r="O119" s="757">
        <f>SUM(G118:O118)</f>
        <v>180.86391495973777</v>
      </c>
      <c r="P119" s="755"/>
      <c r="Q119" s="756"/>
      <c r="R119" s="756"/>
      <c r="S119" s="756"/>
      <c r="T119" s="756"/>
      <c r="U119" s="756"/>
      <c r="V119" s="756"/>
      <c r="W119" s="756"/>
      <c r="X119" s="757">
        <f>SUM(P118:X118)</f>
        <v>773.29018150827415</v>
      </c>
      <c r="Y119" s="758">
        <f>+E115-O116+O119+X119</f>
        <v>11640.78324397176</v>
      </c>
      <c r="Z119" s="154"/>
      <c r="AA119" s="154"/>
      <c r="AB119" s="154"/>
      <c r="AC119" s="154"/>
      <c r="AD119" s="154"/>
      <c r="AE119" s="154"/>
      <c r="AF119" s="154"/>
      <c r="AG119" s="154"/>
      <c r="AH119" s="154"/>
      <c r="AI119" s="154"/>
      <c r="AJ119" s="154"/>
      <c r="AK119" s="154"/>
      <c r="AL119" s="154"/>
      <c r="AM119" s="154"/>
      <c r="AN119" s="154"/>
      <c r="AO119" s="154"/>
    </row>
    <row r="120" spans="1:41" ht="20.100000000000001" customHeight="1">
      <c r="B120" s="154"/>
      <c r="C120" s="154"/>
      <c r="D120" s="154"/>
      <c r="E120" s="154"/>
      <c r="F120" s="759">
        <f>+E115+F115</f>
        <v>13409.569</v>
      </c>
      <c r="G120" s="155"/>
      <c r="H120" s="155"/>
      <c r="I120" s="155"/>
      <c r="J120" s="155"/>
      <c r="K120" s="155"/>
      <c r="L120" s="155"/>
      <c r="M120" s="155"/>
      <c r="N120" s="155"/>
      <c r="O120" s="155"/>
      <c r="P120" s="155"/>
      <c r="Q120" s="155"/>
      <c r="R120" s="155"/>
      <c r="S120" s="155"/>
      <c r="T120" s="155"/>
      <c r="U120" s="155"/>
      <c r="V120" s="155"/>
      <c r="W120" s="155"/>
      <c r="X120" s="760">
        <f>+O119+X119</f>
        <v>954.15409646801186</v>
      </c>
      <c r="Y120" s="155"/>
      <c r="Z120" s="154"/>
      <c r="AA120" s="154"/>
      <c r="AB120" s="154"/>
      <c r="AC120" s="154"/>
      <c r="AD120" s="154"/>
      <c r="AE120" s="154"/>
      <c r="AF120" s="154"/>
      <c r="AG120" s="154"/>
      <c r="AH120" s="154"/>
      <c r="AI120" s="154"/>
      <c r="AJ120" s="154"/>
      <c r="AK120" s="154"/>
      <c r="AL120" s="154"/>
      <c r="AM120" s="154"/>
      <c r="AN120" s="154"/>
      <c r="AO120" s="154"/>
    </row>
    <row r="121" spans="1:41" ht="20.100000000000001" customHeight="1">
      <c r="B121" s="154"/>
      <c r="C121" s="154"/>
      <c r="D121" s="154"/>
      <c r="E121" s="154"/>
      <c r="F121" s="154"/>
      <c r="G121" s="155"/>
      <c r="H121" s="155"/>
      <c r="I121" s="155"/>
      <c r="J121" s="155"/>
      <c r="K121" s="155"/>
      <c r="L121" s="155"/>
      <c r="M121" s="155"/>
      <c r="N121" s="155"/>
      <c r="O121" s="155"/>
      <c r="P121" s="155"/>
      <c r="Q121" s="155"/>
      <c r="R121" s="155"/>
      <c r="S121" s="155"/>
      <c r="T121" s="155"/>
      <c r="U121" s="155"/>
      <c r="V121" s="155"/>
      <c r="W121" s="155"/>
      <c r="X121" s="155"/>
      <c r="Y121" s="760"/>
      <c r="Z121" s="154"/>
      <c r="AA121" s="154"/>
      <c r="AB121" s="154"/>
      <c r="AC121" s="154"/>
      <c r="AD121" s="154"/>
      <c r="AE121" s="154"/>
      <c r="AF121" s="154"/>
      <c r="AG121" s="154"/>
      <c r="AH121" s="154"/>
      <c r="AI121" s="154"/>
      <c r="AJ121" s="154"/>
      <c r="AK121" s="154"/>
      <c r="AL121" s="154"/>
      <c r="AM121" s="154"/>
      <c r="AN121" s="154"/>
      <c r="AO121" s="154"/>
    </row>
    <row r="122" spans="1:41" ht="20.100000000000001" customHeight="1">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row>
    <row r="123" spans="1:41" ht="20.100000000000001" customHeight="1">
      <c r="D123" s="155"/>
      <c r="E123" s="155"/>
      <c r="F123" s="155"/>
      <c r="G123" s="155"/>
      <c r="H123" s="155"/>
      <c r="I123" s="155"/>
      <c r="J123" s="155"/>
      <c r="K123" s="155"/>
      <c r="L123" s="155"/>
      <c r="M123" s="155"/>
      <c r="N123" s="155"/>
      <c r="O123" s="155"/>
      <c r="P123" s="155"/>
      <c r="Q123" s="761">
        <f>SUM(G115:H115,P115:Q115)</f>
        <v>1041.6039059509999</v>
      </c>
      <c r="R123" s="760">
        <f>SUM(I115,R115)</f>
        <v>0.77741011400000004</v>
      </c>
      <c r="S123" s="760">
        <f>SUM(J118,S118)</f>
        <v>54.91851683741443</v>
      </c>
      <c r="T123" s="155"/>
      <c r="U123" s="760">
        <f>SUM(K115:L115,T115:U115)</f>
        <v>4.9815599685000009</v>
      </c>
      <c r="V123" s="760">
        <f>SUM(M118,V118)</f>
        <v>0.10241427257095605</v>
      </c>
      <c r="W123" s="760">
        <f>SUM(N115,W115)</f>
        <v>6.3654873159999994</v>
      </c>
      <c r="X123" s="761">
        <f>SUM(O115,X115)</f>
        <v>16.252648442500004</v>
      </c>
      <c r="Y123" s="760"/>
      <c r="Z123" s="155"/>
      <c r="AA123" s="155"/>
      <c r="AB123" s="155"/>
      <c r="AC123" s="155"/>
      <c r="AD123" s="155"/>
      <c r="AE123" s="155"/>
      <c r="AF123" s="155"/>
      <c r="AG123" s="155"/>
      <c r="AH123" s="155"/>
      <c r="AI123" s="155"/>
      <c r="AJ123" s="155"/>
      <c r="AK123" s="155"/>
      <c r="AL123" s="155"/>
      <c r="AM123" s="155"/>
      <c r="AN123" s="155"/>
      <c r="AO123" s="155"/>
    </row>
    <row r="125" spans="1:41" ht="20.100000000000001" customHeight="1">
      <c r="Q125" s="63">
        <v>-256251.8</v>
      </c>
      <c r="R125" s="63">
        <v>-18.199999999999996</v>
      </c>
      <c r="S125" s="63">
        <v>-22883.979685769234</v>
      </c>
      <c r="U125" s="63">
        <v>-3327.8</v>
      </c>
      <c r="V125" s="63">
        <v>0</v>
      </c>
      <c r="W125" s="63">
        <v>-1308.9999999999998</v>
      </c>
      <c r="X125" s="63">
        <v>-2213.3999999999996</v>
      </c>
    </row>
  </sheetData>
  <mergeCells count="20">
    <mergeCell ref="AM4:AM5"/>
    <mergeCell ref="AN4:AN5"/>
    <mergeCell ref="AC4:AC5"/>
    <mergeCell ref="AB4:AB5"/>
    <mergeCell ref="AD4:AD5"/>
    <mergeCell ref="AE4:AE5"/>
    <mergeCell ref="AI3:AK3"/>
    <mergeCell ref="AF3:AH3"/>
    <mergeCell ref="AI4:AI5"/>
    <mergeCell ref="AJ4:AJ5"/>
    <mergeCell ref="AK4:AK5"/>
    <mergeCell ref="AF4:AF5"/>
    <mergeCell ref="AG4:AG5"/>
    <mergeCell ref="AH4:AH5"/>
    <mergeCell ref="AA4:AA5"/>
    <mergeCell ref="Y4:Y5"/>
    <mergeCell ref="B115:C115"/>
    <mergeCell ref="B3:C6"/>
    <mergeCell ref="D3:F3"/>
    <mergeCell ref="Z4:Z5"/>
  </mergeCells>
  <phoneticPr fontId="2"/>
  <pageMargins left="0.25" right="0.25" top="0.75" bottom="0.75" header="0.3" footer="0.3"/>
  <pageSetup paperSize="8" scale="4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8</vt:i4>
      </vt:variant>
    </vt:vector>
  </HeadingPairs>
  <TitlesOfParts>
    <vt:vector size="29" baseType="lpstr">
      <vt:lpstr>概要</vt:lpstr>
      <vt:lpstr>手引</vt:lpstr>
      <vt:lpstr>注意</vt:lpstr>
      <vt:lpstr>入力</vt:lpstr>
      <vt:lpstr>入力補助</vt:lpstr>
      <vt:lpstr>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2026-03-25T00:32:32Z</dcterms:modified>
</cp:coreProperties>
</file>